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0730" windowHeight="11760" tabRatio="618" activeTab="6"/>
  </bookViews>
  <sheets>
    <sheet name="База (АРХИВ)" sheetId="2" r:id="rId1"/>
    <sheet name="СМР" sheetId="8" r:id="rId2"/>
    <sheet name="ОВ" sheetId="9" r:id="rId3"/>
    <sheet name="ТХ и ВК" sheetId="19" r:id="rId4"/>
    <sheet name="ЭМР" sheetId="20" r:id="rId5"/>
    <sheet name="Сметы" sheetId="23" r:id="rId6"/>
    <sheet name="Общая статистика" sheetId="13" r:id="rId7"/>
    <sheet name="Отклонено АП" sheetId="15" r:id="rId8"/>
    <sheet name="Неоткорректированная РД" sheetId="17" r:id="rId9"/>
  </sheets>
  <externalReferences>
    <externalReference r:id="rId10"/>
    <externalReference r:id="rId11"/>
    <externalReference r:id="rId12"/>
    <externalReference r:id="rId13"/>
    <externalReference r:id="rId14"/>
    <externalReference r:id="rId15"/>
  </externalReferences>
  <definedNames>
    <definedName name="_" comment="ссылка" localSheetId="8">'Неоткорректированная РД'!#REF!</definedName>
    <definedName name="_" comment="ссылка" localSheetId="2">ОВ!#REF!</definedName>
    <definedName name="_" comment="ссылка" localSheetId="7">'Отклонено АП'!#REF!</definedName>
    <definedName name="_" comment="ссылка" localSheetId="5">Сметы!#REF!</definedName>
    <definedName name="_" comment="ссылка" localSheetId="1">СМР!#REF!</definedName>
    <definedName name="_" comment="ссылка" localSheetId="3">'ТХ и ВК'!#REF!</definedName>
    <definedName name="_" comment="ссылка" localSheetId="4">ЭМР!#REF!</definedName>
    <definedName name="_" comment="ссылка">'База (АРХИВ)'!#REF!</definedName>
    <definedName name="_xlnm._FilterDatabase" localSheetId="0" hidden="1">'База (АРХИВ)'!$A$4:$O$1738</definedName>
    <definedName name="_xlnm._FilterDatabase" localSheetId="8" hidden="1">'Неоткорректированная РД'!$A$4:$O$4</definedName>
    <definedName name="_xlnm._FilterDatabase" localSheetId="2" hidden="1">ОВ!$A$4:$O$72</definedName>
    <definedName name="_xlnm._FilterDatabase" localSheetId="7" hidden="1">'Отклонено АП'!$A$4:$O$188</definedName>
    <definedName name="_xlnm._FilterDatabase" localSheetId="5" hidden="1">Сметы!$A$4:$AG$4</definedName>
    <definedName name="_xlnm._FilterDatabase" localSheetId="1" hidden="1">СМР!$A$4:$O$366</definedName>
    <definedName name="_xlnm._FilterDatabase" localSheetId="3" hidden="1">'ТХ и ВК'!$A$4:$O$242</definedName>
    <definedName name="_xlnm._FilterDatabase" localSheetId="4" hidden="1">ЭМР!$A$4:$O$229</definedName>
    <definedName name="_xlnm.Print_Area" localSheetId="0">'База (АРХИВ)'!$A$2:$M$5</definedName>
    <definedName name="_xlnm.Print_Area" localSheetId="8">'Неоткорректированная РД'!$A$2:$M$4</definedName>
    <definedName name="_xlnm.Print_Area" localSheetId="2">ОВ!$A$2:$M$4</definedName>
    <definedName name="_xlnm.Print_Area" localSheetId="7">'Отклонено АП'!$A$2:$M$4</definedName>
    <definedName name="_xlnm.Print_Area" localSheetId="5">Сметы!$A$2:$M$4</definedName>
    <definedName name="_xlnm.Print_Area" localSheetId="1">СМР!$A$2:$M$4</definedName>
    <definedName name="_xlnm.Print_Area" localSheetId="3">'ТХ и ВК'!$A$2:$M$4</definedName>
    <definedName name="_xlnm.Print_Area" localSheetId="4">ЭМР!$A$2:$M$4</definedName>
    <definedName name="ОВ" localSheetId="8">'База (АРХИВ)'!#REF!</definedName>
    <definedName name="ОВ" localSheetId="7">'База (АРХИВ)'!#REF!</definedName>
    <definedName name="ОВ" localSheetId="5">Сметы!#REF!</definedName>
    <definedName name="ОВ" localSheetId="3">'[1]База (АРХИВ)'!#REF!</definedName>
    <definedName name="ОВ" localSheetId="4">ЭМР!#REF!</definedName>
    <definedName name="ОВ">'База (АРХИВ)'!#REF!</definedName>
    <definedName name="Согласие" localSheetId="8">'Неоткорректированная РД'!#REF!</definedName>
    <definedName name="Согласие" localSheetId="2">ОВ!#REF!</definedName>
    <definedName name="Согласие" localSheetId="7">'Отклонено АП'!#REF!</definedName>
    <definedName name="Согласие" localSheetId="5">Сметы!#REF!</definedName>
    <definedName name="Согласие" localSheetId="1">СМР!#REF!</definedName>
    <definedName name="Согласие" localSheetId="3">'ТХ и ВК'!#REF!</definedName>
    <definedName name="Согласие" localSheetId="4">ЭМР!#REF!</definedName>
    <definedName name="Согласие">'База (АРХИВ)'!#REF!</definedName>
  </definedNames>
  <calcPr calcId="145621"/>
</workbook>
</file>

<file path=xl/calcChain.xml><?xml version="1.0" encoding="utf-8"?>
<calcChain xmlns="http://schemas.openxmlformats.org/spreadsheetml/2006/main">
  <c r="A177" i="15" l="1"/>
  <c r="A17" i="17" l="1"/>
  <c r="A14" i="19" l="1"/>
  <c r="T9" i="13" l="1"/>
  <c r="S10" i="13"/>
  <c r="S9" i="13"/>
  <c r="R10" i="13"/>
  <c r="R9" i="13"/>
  <c r="AO113" i="13" l="1"/>
  <c r="AN113" i="13"/>
  <c r="AL113" i="13"/>
  <c r="AK113" i="13"/>
  <c r="AJ113" i="13"/>
  <c r="AI113" i="13"/>
  <c r="AH113" i="13"/>
  <c r="AG113" i="13"/>
  <c r="AF113" i="13"/>
  <c r="AE113" i="13"/>
  <c r="AD113" i="13"/>
  <c r="AC113" i="13"/>
  <c r="AB113" i="13"/>
  <c r="AA113" i="13"/>
  <c r="Z113" i="13"/>
  <c r="Y113" i="13"/>
  <c r="X113" i="13"/>
  <c r="V113" i="13"/>
  <c r="U113" i="13"/>
  <c r="T113" i="13"/>
  <c r="S113" i="13"/>
  <c r="R113" i="13"/>
  <c r="Q113" i="13"/>
  <c r="P113" i="13"/>
  <c r="O113" i="13"/>
  <c r="N113" i="13"/>
  <c r="M113" i="13"/>
  <c r="L113" i="13"/>
  <c r="K113" i="13"/>
  <c r="J113" i="13"/>
  <c r="AP112" i="13"/>
  <c r="AM112" i="13"/>
  <c r="AM113" i="13" s="1"/>
  <c r="AP111" i="13"/>
  <c r="W110" i="13"/>
  <c r="AP110" i="13" s="1"/>
  <c r="AP109" i="13"/>
  <c r="AO107" i="13"/>
  <c r="AN107" i="13"/>
  <c r="AM107" i="13"/>
  <c r="AL107" i="13"/>
  <c r="AK107" i="13"/>
  <c r="AJ107" i="13"/>
  <c r="AI107" i="13"/>
  <c r="AH107" i="13"/>
  <c r="AG107" i="13"/>
  <c r="AF107" i="13"/>
  <c r="AE107" i="13"/>
  <c r="AD107" i="13"/>
  <c r="AC107" i="13"/>
  <c r="AB107" i="13"/>
  <c r="AA107" i="13"/>
  <c r="Z107" i="13"/>
  <c r="Y107" i="13"/>
  <c r="X107" i="13"/>
  <c r="W107" i="13"/>
  <c r="V107" i="13"/>
  <c r="U107" i="13"/>
  <c r="T107" i="13"/>
  <c r="S107" i="13"/>
  <c r="R107" i="13"/>
  <c r="Q107" i="13"/>
  <c r="P107" i="13"/>
  <c r="O107" i="13"/>
  <c r="N107" i="13"/>
  <c r="M107" i="13"/>
  <c r="L107" i="13"/>
  <c r="K107" i="13"/>
  <c r="J107" i="13"/>
  <c r="AP107" i="13" s="1"/>
  <c r="H31" i="13"/>
  <c r="C31" i="13"/>
  <c r="H30" i="13"/>
  <c r="C30" i="13"/>
  <c r="H29" i="13"/>
  <c r="H28" i="13"/>
  <c r="H27" i="13"/>
  <c r="H26" i="13"/>
  <c r="C26" i="13"/>
  <c r="H23" i="13"/>
  <c r="C23" i="13"/>
  <c r="G22" i="13"/>
  <c r="F22" i="13"/>
  <c r="E22" i="13"/>
  <c r="D22" i="13"/>
  <c r="H22" i="13" s="1"/>
  <c r="C22" i="13"/>
  <c r="G21" i="13"/>
  <c r="F21" i="13"/>
  <c r="E21" i="13"/>
  <c r="D21" i="13"/>
  <c r="H21" i="13" s="1"/>
  <c r="C21" i="13"/>
  <c r="G20" i="13"/>
  <c r="F20" i="13"/>
  <c r="E20" i="13"/>
  <c r="D20" i="13"/>
  <c r="H20" i="13" s="1"/>
  <c r="C20" i="13"/>
  <c r="G19" i="13"/>
  <c r="G24" i="13" s="1"/>
  <c r="F19" i="13"/>
  <c r="F24" i="13" s="1"/>
  <c r="E19" i="13"/>
  <c r="E24" i="13" s="1"/>
  <c r="D19" i="13"/>
  <c r="D24" i="13" s="1"/>
  <c r="C19" i="13"/>
  <c r="C24" i="13" s="1"/>
  <c r="AG365" i="23"/>
  <c r="AF365" i="23"/>
  <c r="Q365" i="23"/>
  <c r="R365" i="23"/>
  <c r="S365" i="23"/>
  <c r="T365" i="23"/>
  <c r="U365" i="23"/>
  <c r="V365" i="23"/>
  <c r="W365" i="23"/>
  <c r="X365" i="23"/>
  <c r="Y365" i="23"/>
  <c r="Z365" i="23"/>
  <c r="AA365" i="23"/>
  <c r="AB365" i="23"/>
  <c r="AC365" i="23"/>
  <c r="AD365" i="23"/>
  <c r="P365" i="23"/>
  <c r="AA363" i="23"/>
  <c r="Z363" i="23"/>
  <c r="Y363" i="23"/>
  <c r="X363" i="23"/>
  <c r="H19" i="13" l="1"/>
  <c r="H24" i="13" s="1"/>
  <c r="W113" i="13"/>
  <c r="AP113" i="13" s="1"/>
  <c r="T10" i="13" l="1"/>
  <c r="S5" i="13" l="1"/>
  <c r="S4" i="13"/>
  <c r="AC233" i="20"/>
  <c r="AB233" i="20"/>
  <c r="AB246" i="19"/>
  <c r="AA246" i="19"/>
  <c r="AB76" i="9"/>
  <c r="AA76" i="9"/>
  <c r="AB370" i="8"/>
  <c r="AA370" i="8"/>
  <c r="R4" i="13" l="1"/>
  <c r="T4" i="13" s="1"/>
  <c r="R5" i="13"/>
  <c r="T5" i="13" s="1"/>
  <c r="AE365" i="23" l="1"/>
  <c r="AE725" i="23" l="1"/>
  <c r="AD725" i="23"/>
  <c r="AC725" i="23"/>
  <c r="AB725" i="23"/>
  <c r="AA725" i="23"/>
  <c r="Y725" i="23"/>
  <c r="W725" i="23"/>
  <c r="U725" i="23"/>
  <c r="T725" i="23"/>
  <c r="R725" i="23"/>
  <c r="Q725" i="23"/>
  <c r="P725" i="23"/>
  <c r="V725" i="23"/>
  <c r="S725" i="23"/>
  <c r="X725" i="23" l="1"/>
  <c r="Z725" i="23"/>
  <c r="Z233" i="20" l="1"/>
  <c r="Y233" i="20"/>
  <c r="R246" i="19"/>
  <c r="S246" i="19"/>
  <c r="T246" i="19"/>
  <c r="U246" i="19"/>
  <c r="V246" i="19"/>
  <c r="W246" i="19"/>
  <c r="X246" i="19"/>
  <c r="Y246" i="19"/>
  <c r="Q246" i="19"/>
  <c r="Q76" i="9"/>
  <c r="Q370" i="8"/>
  <c r="F15" i="13" l="1"/>
  <c r="E15" i="13"/>
  <c r="Y76" i="9"/>
  <c r="D15" i="13" s="1"/>
  <c r="Y370" i="8"/>
  <c r="C15" i="13" s="1"/>
  <c r="G15" i="13" l="1"/>
  <c r="E13" i="13" l="1"/>
  <c r="E10" i="13"/>
  <c r="E9" i="13"/>
  <c r="E7" i="13"/>
  <c r="E6" i="13"/>
  <c r="E5" i="13"/>
  <c r="E4" i="13"/>
  <c r="P246" i="19"/>
  <c r="E11" i="13" s="1"/>
  <c r="A160" i="19"/>
  <c r="A161" i="19" s="1"/>
  <c r="A162" i="19" s="1"/>
  <c r="A163" i="19" s="1"/>
  <c r="A164" i="19" s="1"/>
  <c r="A165" i="19" s="1"/>
  <c r="A166" i="19" s="1"/>
  <c r="A167" i="19" s="1"/>
  <c r="A168" i="19" s="1"/>
  <c r="A169" i="19" s="1"/>
  <c r="A170" i="19" s="1"/>
  <c r="A171" i="19" s="1"/>
  <c r="A172" i="19" s="1"/>
  <c r="A173" i="19" s="1"/>
  <c r="A174" i="19" s="1"/>
  <c r="A175" i="19" s="1"/>
  <c r="A176" i="19" s="1"/>
  <c r="A177" i="19" s="1"/>
  <c r="A178" i="19" s="1"/>
  <c r="A179" i="19" s="1"/>
  <c r="A180" i="19" s="1"/>
  <c r="A181" i="19" s="1"/>
  <c r="A182" i="19" s="1"/>
  <c r="A183" i="19" s="1"/>
  <c r="A184" i="19" s="1"/>
  <c r="A185" i="19" s="1"/>
  <c r="A186" i="19" s="1"/>
  <c r="A187" i="19" s="1"/>
  <c r="A188" i="19" s="1"/>
  <c r="A189" i="19" s="1"/>
  <c r="A190" i="19" s="1"/>
  <c r="A191" i="19" s="1"/>
  <c r="A192" i="19" s="1"/>
  <c r="A149" i="19"/>
  <c r="A150" i="19" s="1"/>
  <c r="A151" i="19" s="1"/>
  <c r="A152" i="19" s="1"/>
  <c r="A153" i="19" s="1"/>
  <c r="A154" i="19" s="1"/>
  <c r="A155" i="19" s="1"/>
  <c r="A156" i="19" s="1"/>
  <c r="A157" i="19" s="1"/>
  <c r="A158" i="19" s="1"/>
  <c r="A140" i="19"/>
  <c r="A141" i="19" s="1"/>
  <c r="A142" i="19" s="1"/>
  <c r="A143" i="19" s="1"/>
  <c r="A144" i="19" s="1"/>
  <c r="A145" i="19" s="1"/>
  <c r="A146" i="19" s="1"/>
  <c r="A147" i="19" s="1"/>
  <c r="A135" i="19"/>
  <c r="A136" i="19" s="1"/>
  <c r="A137" i="19" s="1"/>
  <c r="A138" i="19" s="1"/>
  <c r="A125" i="19"/>
  <c r="A126" i="19" s="1"/>
  <c r="A127" i="19" s="1"/>
  <c r="A128" i="19" s="1"/>
  <c r="A129" i="19" s="1"/>
  <c r="A130" i="19" s="1"/>
  <c r="A131" i="19" s="1"/>
  <c r="A132" i="19" s="1"/>
  <c r="A6" i="19"/>
  <c r="A7" i="19" s="1"/>
  <c r="A8" i="19" s="1"/>
  <c r="A9" i="19" s="1"/>
  <c r="A10" i="19" s="1"/>
  <c r="A11" i="19" s="1"/>
  <c r="A12" i="19" s="1"/>
  <c r="A13" i="19" s="1"/>
  <c r="A15" i="19" s="1"/>
  <c r="A16" i="19" s="1"/>
  <c r="A17" i="19" s="1"/>
  <c r="A18" i="19" s="1"/>
  <c r="A19" i="19" s="1"/>
  <c r="A20" i="19" s="1"/>
  <c r="A21" i="19" s="1"/>
  <c r="A22" i="19" s="1"/>
  <c r="A23" i="19" s="1"/>
  <c r="A24" i="19" s="1"/>
  <c r="A25" i="19" s="1"/>
  <c r="A26" i="19" s="1"/>
  <c r="A27" i="19" s="1"/>
  <c r="A28" i="19" s="1"/>
  <c r="A29" i="19" s="1"/>
  <c r="A30" i="19" s="1"/>
  <c r="A31" i="19" s="1"/>
  <c r="A32" i="19" s="1"/>
  <c r="A33" i="19" s="1"/>
  <c r="A34" i="19" s="1"/>
  <c r="A35" i="19" s="1"/>
  <c r="A36" i="19" s="1"/>
  <c r="A37" i="19" s="1"/>
  <c r="A38" i="19" s="1"/>
  <c r="A39" i="19" s="1"/>
  <c r="A40" i="19" s="1"/>
  <c r="A41" i="19" s="1"/>
  <c r="A42" i="19" s="1"/>
  <c r="A43" i="19" s="1"/>
  <c r="A44" i="19" s="1"/>
  <c r="A45" i="19" s="1"/>
  <c r="A46" i="19" s="1"/>
  <c r="A47" i="19" s="1"/>
  <c r="A48" i="19" s="1"/>
  <c r="A49" i="19" s="1"/>
  <c r="A50" i="19" s="1"/>
  <c r="A51" i="19" s="1"/>
  <c r="A52" i="19" s="1"/>
  <c r="A53" i="19" s="1"/>
  <c r="A54" i="19" s="1"/>
  <c r="A55" i="19" s="1"/>
  <c r="A56" i="19" s="1"/>
  <c r="A57" i="19" s="1"/>
  <c r="A58" i="19" s="1"/>
  <c r="A59" i="19" s="1"/>
  <c r="A60" i="19" s="1"/>
  <c r="A61" i="19" s="1"/>
  <c r="A62" i="19" s="1"/>
  <c r="A63" i="19" s="1"/>
  <c r="A64" i="19" s="1"/>
  <c r="A65" i="19" s="1"/>
  <c r="A66" i="19" s="1"/>
  <c r="A67" i="19" s="1"/>
  <c r="A68" i="19" s="1"/>
  <c r="A69" i="19" s="1"/>
  <c r="A70" i="19" s="1"/>
  <c r="A71" i="19" s="1"/>
  <c r="A72" i="19" s="1"/>
  <c r="A73" i="19" s="1"/>
  <c r="A74" i="19" s="1"/>
  <c r="A75" i="19" s="1"/>
  <c r="A76" i="19" s="1"/>
  <c r="A77" i="19" s="1"/>
  <c r="A78" i="19" s="1"/>
  <c r="A79" i="19" s="1"/>
  <c r="A80" i="19" s="1"/>
  <c r="A81" i="19" s="1"/>
  <c r="A82" i="19" s="1"/>
  <c r="A83" i="19" s="1"/>
  <c r="A84" i="19" s="1"/>
  <c r="A85" i="19" s="1"/>
  <c r="A86" i="19" s="1"/>
  <c r="A87" i="19" s="1"/>
  <c r="A88" i="19" s="1"/>
  <c r="A89" i="19" s="1"/>
  <c r="A90" i="19" s="1"/>
  <c r="A91" i="19" s="1"/>
  <c r="A92" i="19" s="1"/>
  <c r="A93" i="19" s="1"/>
  <c r="A94" i="19" s="1"/>
  <c r="A95" i="19" s="1"/>
  <c r="A96" i="19" s="1"/>
  <c r="A97" i="19" s="1"/>
  <c r="A98" i="19" s="1"/>
  <c r="A99" i="19" s="1"/>
  <c r="A100" i="19" s="1"/>
  <c r="A101" i="19" s="1"/>
  <c r="A102" i="19" s="1"/>
  <c r="A103" i="19" s="1"/>
  <c r="A104" i="19" s="1"/>
  <c r="A105" i="19" s="1"/>
  <c r="A106" i="19" s="1"/>
  <c r="A107" i="19" s="1"/>
  <c r="A108" i="19" s="1"/>
  <c r="A109" i="19" s="1"/>
  <c r="A110" i="19" s="1"/>
  <c r="A111" i="19" s="1"/>
  <c r="A112" i="19" s="1"/>
  <c r="A113" i="19" s="1"/>
  <c r="A114" i="19" s="1"/>
  <c r="A115" i="19" s="1"/>
  <c r="A116" i="19" s="1"/>
  <c r="A117" i="19" s="1"/>
  <c r="A118" i="19" s="1"/>
  <c r="A119" i="19" s="1"/>
  <c r="A120" i="19" s="1"/>
  <c r="A121" i="19" s="1"/>
  <c r="A122" i="19" s="1"/>
  <c r="A123" i="19" s="1"/>
  <c r="A194" i="19" l="1"/>
  <c r="A195" i="19" s="1"/>
  <c r="A196" i="19" s="1"/>
  <c r="A197" i="19" s="1"/>
  <c r="A198" i="19" s="1"/>
  <c r="A199" i="19" s="1"/>
  <c r="A200" i="19" s="1"/>
  <c r="A201" i="19" s="1"/>
  <c r="A202" i="19" s="1"/>
  <c r="A203" i="19" s="1"/>
  <c r="A204" i="19" s="1"/>
  <c r="A205" i="19" s="1"/>
  <c r="A206" i="19" s="1"/>
  <c r="A207" i="19" s="1"/>
  <c r="A208" i="19" s="1"/>
  <c r="A209" i="19" s="1"/>
  <c r="A210" i="19" s="1"/>
  <c r="A211" i="19" s="1"/>
  <c r="A212" i="19" s="1"/>
  <c r="A213" i="19" s="1"/>
  <c r="A214" i="19" s="1"/>
  <c r="A215" i="19" s="1"/>
  <c r="A216" i="19" s="1"/>
  <c r="A217" i="19" s="1"/>
  <c r="A218" i="19" s="1"/>
  <c r="A219" i="19" s="1"/>
  <c r="A220" i="19" s="1"/>
  <c r="A221" i="19" s="1"/>
  <c r="A222" i="19" s="1"/>
  <c r="A223" i="19" s="1"/>
  <c r="A224" i="19" s="1"/>
  <c r="A225" i="19" s="1"/>
  <c r="A226" i="19" s="1"/>
  <c r="A227" i="19" s="1"/>
  <c r="A228" i="19" s="1"/>
  <c r="A229" i="19" s="1"/>
  <c r="A230" i="19" s="1"/>
  <c r="A231" i="19" s="1"/>
  <c r="A232" i="19" s="1"/>
  <c r="A233" i="19" s="1"/>
  <c r="A234" i="19" s="1"/>
  <c r="A235" i="19" s="1"/>
  <c r="A236" i="19" s="1"/>
  <c r="A237" i="19" s="1"/>
  <c r="A238" i="19" s="1"/>
  <c r="A239" i="19" s="1"/>
  <c r="A240" i="19" s="1"/>
  <c r="A241" i="19" s="1"/>
  <c r="A242" i="19" s="1"/>
  <c r="A193" i="19"/>
  <c r="V370" i="8"/>
  <c r="S370" i="8"/>
  <c r="Q233" i="20" l="1"/>
  <c r="R233" i="20"/>
  <c r="S233" i="20"/>
  <c r="T233" i="20"/>
  <c r="U233" i="20"/>
  <c r="V233" i="20"/>
  <c r="W233" i="20"/>
  <c r="X233" i="20"/>
  <c r="P233" i="20"/>
  <c r="P370" i="8" l="1"/>
  <c r="R370" i="8"/>
  <c r="T370" i="8"/>
  <c r="U370" i="8"/>
  <c r="W370" i="8"/>
  <c r="X370" i="8"/>
  <c r="E14" i="13" l="1"/>
  <c r="D14" i="13"/>
  <c r="C14" i="13"/>
  <c r="F14" i="13" l="1"/>
  <c r="G14" i="13" s="1"/>
  <c r="F13" i="13" l="1"/>
  <c r="R50" i="17" l="1"/>
  <c r="R76" i="9" l="1"/>
  <c r="S76" i="9"/>
  <c r="T76" i="9"/>
  <c r="U76" i="9"/>
  <c r="V76" i="9"/>
  <c r="W76" i="9"/>
  <c r="X76" i="9"/>
  <c r="D13" i="13" s="1"/>
  <c r="C13" i="13"/>
  <c r="U50" i="17" l="1"/>
  <c r="A6" i="9" l="1"/>
  <c r="A7" i="9" s="1"/>
  <c r="A8" i="9" s="1"/>
  <c r="A9" i="9" s="1"/>
  <c r="A10" i="9" s="1"/>
  <c r="A11" i="9" s="1"/>
  <c r="A12" i="9" s="1"/>
  <c r="A13" i="9" s="1"/>
  <c r="A14" i="9" s="1"/>
  <c r="A15" i="9" s="1"/>
  <c r="A16" i="9" s="1"/>
  <c r="A17" i="9" s="1"/>
  <c r="A18" i="9" s="1"/>
  <c r="A19" i="9" s="1"/>
  <c r="A20" i="9" s="1"/>
  <c r="A21" i="9" s="1"/>
  <c r="A22" i="9" s="1"/>
  <c r="A23" i="9" s="1"/>
  <c r="A24" i="9" s="1"/>
  <c r="A25" i="9" s="1"/>
  <c r="A26" i="9" s="1"/>
  <c r="A27" i="9" s="1"/>
  <c r="A28" i="9" s="1"/>
  <c r="A29" i="9" s="1"/>
  <c r="A30" i="9" s="1"/>
  <c r="A31" i="9" s="1"/>
  <c r="A32" i="9" s="1"/>
  <c r="A33" i="9" s="1"/>
  <c r="A34" i="9" s="1"/>
  <c r="A35" i="9" s="1"/>
  <c r="A36" i="9" s="1"/>
  <c r="A37" i="9" s="1"/>
  <c r="A38" i="9" s="1"/>
  <c r="A39" i="9" s="1"/>
  <c r="A40" i="9" s="1"/>
  <c r="A41" i="9" s="1"/>
  <c r="A42" i="9" s="1"/>
  <c r="A43" i="9" s="1"/>
  <c r="A44" i="9" s="1"/>
  <c r="A45" i="9" s="1"/>
  <c r="A46" i="9" s="1"/>
  <c r="A47" i="9" s="1"/>
  <c r="A48" i="9" s="1"/>
  <c r="A49" i="9" s="1"/>
  <c r="A50" i="9" s="1"/>
  <c r="A51" i="9" s="1"/>
  <c r="A52" i="9" s="1"/>
  <c r="A53" i="9" s="1"/>
  <c r="A54" i="9" s="1"/>
  <c r="A55" i="9" s="1"/>
  <c r="A56" i="9" s="1"/>
  <c r="A57" i="9" s="1"/>
  <c r="A58" i="9" s="1"/>
  <c r="A59" i="9" s="1"/>
  <c r="A60" i="9" s="1"/>
  <c r="A61" i="9" s="1"/>
  <c r="A62" i="9" s="1"/>
  <c r="A63" i="9" s="1"/>
  <c r="A64" i="9" s="1"/>
  <c r="A65" i="9" l="1"/>
  <c r="A66" i="9" s="1"/>
  <c r="A67" i="9" s="1"/>
  <c r="A68" i="9" s="1"/>
  <c r="A69" i="9" s="1"/>
  <c r="A70" i="9" s="1"/>
  <c r="A71" i="9" s="1"/>
  <c r="A72" i="9" s="1"/>
  <c r="A6" i="15"/>
  <c r="A7" i="15" s="1"/>
  <c r="A8" i="15" s="1"/>
  <c r="A9" i="15" s="1"/>
  <c r="F10" i="13"/>
  <c r="F9" i="13"/>
  <c r="F7" i="13"/>
  <c r="F6" i="13"/>
  <c r="F5" i="13"/>
  <c r="F4" i="13"/>
  <c r="F11" i="13"/>
  <c r="D10" i="13"/>
  <c r="D9" i="13"/>
  <c r="D7" i="13"/>
  <c r="D6" i="13"/>
  <c r="D5" i="13"/>
  <c r="D4" i="13"/>
  <c r="P76" i="9"/>
  <c r="D11" i="13" s="1"/>
  <c r="C11" i="13"/>
  <c r="C10" i="13"/>
  <c r="C9" i="13"/>
  <c r="C7" i="13"/>
  <c r="C6" i="13"/>
  <c r="C5" i="13"/>
  <c r="C4" i="13"/>
  <c r="A6" i="8"/>
  <c r="A7" i="8" s="1"/>
  <c r="A8" i="8" s="1"/>
  <c r="A9" i="8" s="1"/>
  <c r="A10" i="8" s="1"/>
  <c r="A11" i="8" s="1"/>
  <c r="A12" i="8" s="1"/>
  <c r="A13" i="8" s="1"/>
  <c r="A14" i="8" s="1"/>
  <c r="A15" i="8" s="1"/>
  <c r="A16" i="8" s="1"/>
  <c r="A17" i="8" s="1"/>
  <c r="A18" i="8" s="1"/>
  <c r="A19" i="8" s="1"/>
  <c r="A20" i="8" s="1"/>
  <c r="A21" i="8" s="1"/>
  <c r="A22" i="8" s="1"/>
  <c r="A23" i="8" l="1"/>
  <c r="A24" i="8" s="1"/>
  <c r="A25" i="8" s="1"/>
  <c r="A26" i="8" s="1"/>
  <c r="A27" i="8" s="1"/>
  <c r="A28" i="8" s="1"/>
  <c r="A29" i="8" s="1"/>
  <c r="A30" i="8" s="1"/>
  <c r="A31" i="8" s="1"/>
  <c r="A32" i="8" s="1"/>
  <c r="A33" i="8" s="1"/>
  <c r="A34" i="8" s="1"/>
  <c r="A35" i="8" s="1"/>
  <c r="A36" i="8" s="1"/>
  <c r="A37" i="8" s="1"/>
  <c r="A38" i="8" s="1"/>
  <c r="A39" i="8" s="1"/>
  <c r="A40" i="8" s="1"/>
  <c r="A41" i="8" s="1"/>
  <c r="A42" i="8" s="1"/>
  <c r="A43" i="8" s="1"/>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s="1"/>
  <c r="A75" i="8" s="1"/>
  <c r="A76" i="8" s="1"/>
  <c r="A77" i="8" s="1"/>
  <c r="A78" i="8" s="1"/>
  <c r="A79" i="8" s="1"/>
  <c r="A80" i="8" s="1"/>
  <c r="A81" i="8" s="1"/>
  <c r="A82" i="8" s="1"/>
  <c r="A83" i="8" s="1"/>
  <c r="A84" i="8" s="1"/>
  <c r="A85" i="8" s="1"/>
  <c r="A86" i="8" s="1"/>
  <c r="A87" i="8" s="1"/>
  <c r="A88" i="8" s="1"/>
  <c r="A89" i="8" s="1"/>
  <c r="A90" i="8" s="1"/>
  <c r="A91" i="8" s="1"/>
  <c r="A92" i="8" s="1"/>
  <c r="A93" i="8" s="1"/>
  <c r="A94" i="8" s="1"/>
  <c r="A95" i="8" s="1"/>
  <c r="A96" i="8" s="1"/>
  <c r="A97" i="8" s="1"/>
  <c r="A98" i="8" s="1"/>
  <c r="A99" i="8" s="1"/>
  <c r="A100" i="8" s="1"/>
  <c r="A101" i="8" s="1"/>
  <c r="A102" i="8" s="1"/>
  <c r="A103" i="8" s="1"/>
  <c r="A104" i="8" s="1"/>
  <c r="A105" i="8" s="1"/>
  <c r="A106" i="8" s="1"/>
  <c r="A107" i="8" s="1"/>
  <c r="A108" i="8" s="1"/>
  <c r="A109" i="8" s="1"/>
  <c r="A110" i="8" s="1"/>
  <c r="A111" i="8" s="1"/>
  <c r="A112" i="8" s="1"/>
  <c r="A113" i="8" s="1"/>
  <c r="A114" i="8" s="1"/>
  <c r="A115" i="8" s="1"/>
  <c r="A116" i="8" s="1"/>
  <c r="A117" i="8" s="1"/>
  <c r="A118" i="8" s="1"/>
  <c r="A119" i="8" s="1"/>
  <c r="A120" i="8" s="1"/>
  <c r="A121" i="8" s="1"/>
  <c r="A122" i="8" s="1"/>
  <c r="A123" i="8" s="1"/>
  <c r="A124" i="8" s="1"/>
  <c r="A125" i="8" s="1"/>
  <c r="A126" i="8" s="1"/>
  <c r="A127" i="8" s="1"/>
  <c r="A128" i="8" s="1"/>
  <c r="A129" i="8" s="1"/>
  <c r="A130" i="8" s="1"/>
  <c r="A131" i="8" s="1"/>
  <c r="A132" i="8" s="1"/>
  <c r="A133" i="8" s="1"/>
  <c r="A134" i="8" s="1"/>
  <c r="A135" i="8" s="1"/>
  <c r="A136" i="8" s="1"/>
  <c r="A137" i="8" s="1"/>
  <c r="A138" i="8" s="1"/>
  <c r="A139" i="8" s="1"/>
  <c r="A140" i="8" s="1"/>
  <c r="A141" i="8" s="1"/>
  <c r="A142" i="8" s="1"/>
  <c r="A143" i="8" s="1"/>
  <c r="A144" i="8" s="1"/>
  <c r="A145" i="8" s="1"/>
  <c r="A146" i="8" s="1"/>
  <c r="A147" i="8" s="1"/>
  <c r="A148" i="8" s="1"/>
  <c r="A149" i="8" s="1"/>
  <c r="A150" i="8" s="1"/>
  <c r="A151" i="8" s="1"/>
  <c r="A152" i="8" s="1"/>
  <c r="A153" i="8" s="1"/>
  <c r="A154" i="8" s="1"/>
  <c r="A155" i="8" s="1"/>
  <c r="A156" i="8" s="1"/>
  <c r="A157" i="8" s="1"/>
  <c r="A158" i="8" s="1"/>
  <c r="A159" i="8" s="1"/>
  <c r="A160" i="8" s="1"/>
  <c r="A161" i="8" s="1"/>
  <c r="A162" i="8" s="1"/>
  <c r="A163" i="8" s="1"/>
  <c r="A164" i="8" s="1"/>
  <c r="A165" i="8" s="1"/>
  <c r="A166" i="8" s="1"/>
  <c r="A167" i="8" s="1"/>
  <c r="A168" i="8" s="1"/>
  <c r="A169" i="8" s="1"/>
  <c r="A170" i="8" s="1"/>
  <c r="A171" i="8" s="1"/>
  <c r="A172" i="8" s="1"/>
  <c r="A173" i="8" s="1"/>
  <c r="A174" i="8" s="1"/>
  <c r="A175" i="8" s="1"/>
  <c r="A176" i="8" s="1"/>
  <c r="A177" i="8" s="1"/>
  <c r="A178" i="8" s="1"/>
  <c r="A179" i="8" s="1"/>
  <c r="A180" i="8" s="1"/>
  <c r="A181" i="8" s="1"/>
  <c r="A182" i="8" s="1"/>
  <c r="A183" i="8" s="1"/>
  <c r="A184" i="8" s="1"/>
  <c r="A185" i="8" s="1"/>
  <c r="A186" i="8" s="1"/>
  <c r="A187" i="8" s="1"/>
  <c r="A188" i="8" s="1"/>
  <c r="A189" i="8" s="1"/>
  <c r="A190" i="8" s="1"/>
  <c r="A191" i="8" s="1"/>
  <c r="A192" i="8" s="1"/>
  <c r="A193" i="8" s="1"/>
  <c r="A194" i="8" s="1"/>
  <c r="A195" i="8" s="1"/>
  <c r="A196" i="8" s="1"/>
  <c r="A197" i="8" s="1"/>
  <c r="A198" i="8" s="1"/>
  <c r="A199" i="8" s="1"/>
  <c r="A200" i="8" s="1"/>
  <c r="A201" i="8" s="1"/>
  <c r="A202" i="8" s="1"/>
  <c r="A203" i="8" s="1"/>
  <c r="A204" i="8" s="1"/>
  <c r="A205" i="8" s="1"/>
  <c r="A206" i="8" s="1"/>
  <c r="A207" i="8" s="1"/>
  <c r="A208" i="8" s="1"/>
  <c r="A209" i="8" s="1"/>
  <c r="A210" i="8" s="1"/>
  <c r="A211" i="8" s="1"/>
  <c r="A212" i="8" s="1"/>
  <c r="A213" i="8" s="1"/>
  <c r="A214" i="8" s="1"/>
  <c r="A215" i="8" s="1"/>
  <c r="A216" i="8" s="1"/>
  <c r="A217" i="8" s="1"/>
  <c r="A218" i="8" s="1"/>
  <c r="A219" i="8" s="1"/>
  <c r="A220" i="8" s="1"/>
  <c r="A221" i="8" s="1"/>
  <c r="A222" i="8" s="1"/>
  <c r="A223" i="8" s="1"/>
  <c r="A224" i="8" s="1"/>
  <c r="A225" i="8" s="1"/>
  <c r="A226" i="8" s="1"/>
  <c r="A227" i="8" s="1"/>
  <c r="A228" i="8" s="1"/>
  <c r="A229" i="8" s="1"/>
  <c r="A230" i="8" s="1"/>
  <c r="A231" i="8" s="1"/>
  <c r="A232" i="8" s="1"/>
  <c r="A233" i="8" s="1"/>
  <c r="A234" i="8" s="1"/>
  <c r="A235" i="8" s="1"/>
  <c r="A236" i="8" s="1"/>
  <c r="A237" i="8" s="1"/>
  <c r="A238" i="8" s="1"/>
  <c r="A239" i="8" s="1"/>
  <c r="A240" i="8" s="1"/>
  <c r="A241" i="8" s="1"/>
  <c r="A242" i="8" s="1"/>
  <c r="A243" i="8" s="1"/>
  <c r="A244" i="8" s="1"/>
  <c r="A245" i="8" s="1"/>
  <c r="A246" i="8" s="1"/>
  <c r="A247" i="8" s="1"/>
  <c r="A248" i="8" s="1"/>
  <c r="A249" i="8" s="1"/>
  <c r="A250" i="8" s="1"/>
  <c r="A251" i="8" s="1"/>
  <c r="A252" i="8" s="1"/>
  <c r="A253" i="8" s="1"/>
  <c r="A254" i="8" s="1"/>
  <c r="A255" i="8" s="1"/>
  <c r="A256" i="8" s="1"/>
  <c r="A257" i="8" s="1"/>
  <c r="A258" i="8" s="1"/>
  <c r="A259" i="8" s="1"/>
  <c r="A10" i="15"/>
  <c r="F8" i="13"/>
  <c r="G9" i="13"/>
  <c r="C8" i="13"/>
  <c r="E8" i="13"/>
  <c r="D8" i="13"/>
  <c r="A7" i="17" l="1"/>
  <c r="A8" i="17" s="1"/>
  <c r="A9" i="17" s="1"/>
  <c r="A10" i="17" s="1"/>
  <c r="A11" i="17" s="1"/>
  <c r="A11" i="15"/>
  <c r="A260" i="8"/>
  <c r="A261" i="8" s="1"/>
  <c r="A262" i="8" s="1"/>
  <c r="A263" i="8" s="1"/>
  <c r="A264" i="8" s="1"/>
  <c r="A265" i="8" s="1"/>
  <c r="A266" i="8" s="1"/>
  <c r="A267" i="8" s="1"/>
  <c r="A268" i="8" s="1"/>
  <c r="G10" i="13"/>
  <c r="A269" i="8" l="1"/>
  <c r="A270" i="8" s="1"/>
  <c r="A271" i="8" s="1"/>
  <c r="A272" i="8" s="1"/>
  <c r="A273" i="8" s="1"/>
  <c r="A274" i="8" s="1"/>
  <c r="A275" i="8" s="1"/>
  <c r="A276" i="8" s="1"/>
  <c r="A277" i="8" s="1"/>
  <c r="A278" i="8" s="1"/>
  <c r="A279" i="8" s="1"/>
  <c r="A280" i="8" s="1"/>
  <c r="A281" i="8" s="1"/>
  <c r="A282" i="8" s="1"/>
  <c r="A283" i="8" s="1"/>
  <c r="A284" i="8" s="1"/>
  <c r="A285" i="8" s="1"/>
  <c r="A286" i="8" s="1"/>
  <c r="A287" i="8" s="1"/>
  <c r="A288" i="8" s="1"/>
  <c r="A289" i="8" s="1"/>
  <c r="A290" i="8" s="1"/>
  <c r="A291" i="8" s="1"/>
  <c r="A292" i="8" s="1"/>
  <c r="A293" i="8" s="1"/>
  <c r="A294" i="8" s="1"/>
  <c r="A295" i="8" s="1"/>
  <c r="A296" i="8" s="1"/>
  <c r="A297" i="8" s="1"/>
  <c r="A298" i="8" s="1"/>
  <c r="A299" i="8" s="1"/>
  <c r="A300" i="8" s="1"/>
  <c r="A301" i="8" s="1"/>
  <c r="A302" i="8" s="1"/>
  <c r="A303" i="8" s="1"/>
  <c r="A304" i="8" s="1"/>
  <c r="A305" i="8" s="1"/>
  <c r="A306" i="8" s="1"/>
  <c r="A307" i="8" s="1"/>
  <c r="A308" i="8" s="1"/>
  <c r="A309" i="8" s="1"/>
  <c r="A310" i="8" s="1"/>
  <c r="A311" i="8" s="1"/>
  <c r="A312" i="8" s="1"/>
  <c r="A313" i="8" s="1"/>
  <c r="A314" i="8" s="1"/>
  <c r="A315" i="8" s="1"/>
  <c r="A316" i="8" s="1"/>
  <c r="A317" i="8" s="1"/>
  <c r="A318" i="8" s="1"/>
  <c r="A319" i="8" s="1"/>
  <c r="A320" i="8" s="1"/>
  <c r="A321" i="8" s="1"/>
  <c r="A322" i="8" s="1"/>
  <c r="A323" i="8" s="1"/>
  <c r="A324" i="8" s="1"/>
  <c r="A325" i="8" s="1"/>
  <c r="A326" i="8" s="1"/>
  <c r="A327" i="8" s="1"/>
  <c r="A328" i="8" s="1"/>
  <c r="A329" i="8" s="1"/>
  <c r="A330" i="8" s="1"/>
  <c r="A331" i="8" s="1"/>
  <c r="A332" i="8" s="1"/>
  <c r="A333" i="8" s="1"/>
  <c r="A334" i="8" s="1"/>
  <c r="A335" i="8" s="1"/>
  <c r="A336" i="8" s="1"/>
  <c r="A12" i="15"/>
  <c r="G11" i="13"/>
  <c r="A337" i="8" l="1"/>
  <c r="A338" i="8" s="1"/>
  <c r="A339" i="8" s="1"/>
  <c r="A340" i="8" s="1"/>
  <c r="A341" i="8" s="1"/>
  <c r="A342" i="8" s="1"/>
  <c r="A343" i="8" s="1"/>
  <c r="A344" i="8" s="1"/>
  <c r="A345" i="8" s="1"/>
  <c r="A346" i="8" s="1"/>
  <c r="A347" i="8" s="1"/>
  <c r="A348" i="8" s="1"/>
  <c r="A349" i="8" s="1"/>
  <c r="A350" i="8" s="1"/>
  <c r="A351" i="8" s="1"/>
  <c r="A352" i="8" s="1"/>
  <c r="A353" i="8" s="1"/>
  <c r="A354" i="8" s="1"/>
  <c r="A355" i="8" s="1"/>
  <c r="A356" i="8" s="1"/>
  <c r="A357" i="8" s="1"/>
  <c r="A358" i="8" s="1"/>
  <c r="A359" i="8" s="1"/>
  <c r="A360" i="8" s="1"/>
  <c r="A361" i="8" s="1"/>
  <c r="A362" i="8" s="1"/>
  <c r="A363" i="8" s="1"/>
  <c r="A364" i="8" s="1"/>
  <c r="A365" i="8" s="1"/>
  <c r="A366" i="8" s="1"/>
  <c r="A13" i="15"/>
  <c r="A14" i="15" s="1"/>
  <c r="A15" i="15" s="1"/>
  <c r="A16" i="15" s="1"/>
  <c r="A17" i="15" s="1"/>
  <c r="A18" i="15" s="1"/>
  <c r="A19" i="15" s="1"/>
  <c r="A20" i="15" s="1"/>
  <c r="A21" i="15" s="1"/>
  <c r="A22" i="15" s="1"/>
  <c r="A23" i="15" s="1"/>
  <c r="A24" i="15" s="1"/>
  <c r="A25" i="15" s="1"/>
  <c r="A26" i="15" s="1"/>
  <c r="A27" i="15" s="1"/>
  <c r="A28" i="15" s="1"/>
  <c r="A29" i="15" s="1"/>
  <c r="F12" i="13"/>
  <c r="A30" i="15" l="1"/>
  <c r="A31" i="15" s="1"/>
  <c r="A32" i="15" s="1"/>
  <c r="A33" i="15" s="1"/>
  <c r="A34" i="15" s="1"/>
  <c r="A35" i="15" s="1"/>
  <c r="A36" i="15" s="1"/>
  <c r="A37" i="15" s="1"/>
  <c r="A38" i="15" s="1"/>
  <c r="A39" i="15" s="1"/>
  <c r="A40" i="15" s="1"/>
  <c r="A41" i="15" s="1"/>
  <c r="A42" i="15" s="1"/>
  <c r="A12" i="17"/>
  <c r="D12" i="13"/>
  <c r="A43" i="15" l="1"/>
  <c r="A44" i="15" s="1"/>
  <c r="A13" i="17"/>
  <c r="A14" i="17" s="1"/>
  <c r="A15" i="17" s="1"/>
  <c r="A16" i="17" s="1"/>
  <c r="A45" i="15" l="1"/>
  <c r="A46" i="15" s="1"/>
  <c r="A47" i="15" s="1"/>
  <c r="A48" i="15" s="1"/>
  <c r="A49" i="15" s="1"/>
  <c r="A50" i="15" s="1"/>
  <c r="A51" i="15" s="1"/>
  <c r="A52" i="15" s="1"/>
  <c r="A18" i="17"/>
  <c r="G7" i="13"/>
  <c r="A53" i="15" l="1"/>
  <c r="A54" i="15" s="1"/>
  <c r="A55" i="15" s="1"/>
  <c r="A56" i="15" s="1"/>
  <c r="A57" i="15" s="1"/>
  <c r="A58" i="15" s="1"/>
  <c r="A59" i="15" s="1"/>
  <c r="A60" i="15" s="1"/>
  <c r="C12" i="13"/>
  <c r="A61" i="15" l="1"/>
  <c r="A62" i="15" s="1"/>
  <c r="A63" i="15" s="1"/>
  <c r="A64" i="15" s="1"/>
  <c r="A65" i="15" s="1"/>
  <c r="G5" i="13"/>
  <c r="E12" i="13"/>
  <c r="G6" i="13"/>
  <c r="A66" i="15" l="1"/>
  <c r="A67" i="15" s="1"/>
  <c r="A68" i="15" s="1"/>
  <c r="A69" i="15" s="1"/>
  <c r="A70" i="15" s="1"/>
  <c r="A71" i="15" s="1"/>
  <c r="G12" i="13"/>
  <c r="G13" i="13"/>
  <c r="G4" i="13"/>
  <c r="G8" i="13" s="1"/>
  <c r="A72" i="15" l="1"/>
  <c r="A73" i="15" s="1"/>
  <c r="A74" i="15" s="1"/>
  <c r="A75" i="15" s="1"/>
  <c r="A76" i="15" s="1"/>
  <c r="A77" i="15" s="1"/>
  <c r="A78" i="15" s="1"/>
  <c r="A79" i="15" s="1"/>
  <c r="A80" i="15" s="1"/>
  <c r="A19" i="17"/>
  <c r="A83" i="15" l="1"/>
  <c r="A84" i="15" s="1"/>
  <c r="A85" i="15" s="1"/>
  <c r="A86" i="15" s="1"/>
  <c r="A87" i="15" s="1"/>
  <c r="A88" i="15" s="1"/>
  <c r="A89" i="15" s="1"/>
  <c r="A90" i="15" s="1"/>
  <c r="A91" i="15" s="1"/>
  <c r="A92" i="15" s="1"/>
  <c r="A93" i="15" s="1"/>
  <c r="A94" i="15" s="1"/>
  <c r="A95" i="15" s="1"/>
  <c r="A96" i="15" s="1"/>
  <c r="A97" i="15" s="1"/>
  <c r="A98" i="15" s="1"/>
  <c r="A99" i="15" s="1"/>
  <c r="A100" i="15" s="1"/>
  <c r="A101" i="15" s="1"/>
  <c r="A102" i="15" s="1"/>
  <c r="A103" i="15" s="1"/>
  <c r="A104" i="15" s="1"/>
  <c r="A105" i="15" s="1"/>
  <c r="A106" i="15" s="1"/>
  <c r="A107" i="15" s="1"/>
  <c r="A108" i="15" s="1"/>
  <c r="A109" i="15" s="1"/>
  <c r="A110" i="15" s="1"/>
  <c r="A111" i="15" s="1"/>
  <c r="A112" i="15" s="1"/>
  <c r="A113" i="15" s="1"/>
  <c r="A114" i="15" s="1"/>
  <c r="A115" i="15" s="1"/>
  <c r="A116" i="15" s="1"/>
  <c r="A117" i="15" s="1"/>
  <c r="A118" i="15" s="1"/>
  <c r="A119" i="15" s="1"/>
  <c r="A120" i="15" s="1"/>
  <c r="A81" i="15"/>
  <c r="A82" i="15" s="1"/>
  <c r="A20" i="17"/>
  <c r="A21" i="17" s="1"/>
  <c r="A121" i="15" l="1"/>
  <c r="A122" i="15" s="1"/>
  <c r="A123" i="15" s="1"/>
  <c r="A124" i="15" s="1"/>
  <c r="A125" i="15" s="1"/>
  <c r="A126" i="15" s="1"/>
  <c r="A127" i="15" s="1"/>
  <c r="A128" i="15" s="1"/>
  <c r="A129" i="15" s="1"/>
  <c r="A130" i="15" s="1"/>
  <c r="A131" i="15" s="1"/>
  <c r="A132" i="15" s="1"/>
  <c r="A133" i="15" s="1"/>
  <c r="A134" i="15" s="1"/>
  <c r="A135" i="15" s="1"/>
  <c r="A136" i="15" s="1"/>
  <c r="A137" i="15" s="1"/>
  <c r="A138" i="15" s="1"/>
  <c r="A139" i="15" s="1"/>
  <c r="A140" i="15" s="1"/>
  <c r="A141" i="15" s="1"/>
  <c r="A142" i="15" s="1"/>
  <c r="A143" i="15" s="1"/>
  <c r="A144" i="15" s="1"/>
  <c r="A145" i="15" s="1"/>
  <c r="A146" i="15" s="1"/>
  <c r="A147" i="15" s="1"/>
  <c r="A148" i="15" s="1"/>
  <c r="A149" i="15" s="1"/>
  <c r="A150" i="15" s="1"/>
  <c r="A151" i="15" s="1"/>
  <c r="A152" i="15" s="1"/>
  <c r="A22" i="17"/>
  <c r="A23" i="17" s="1"/>
  <c r="A24" i="17" s="1"/>
  <c r="A67" i="20"/>
  <c r="A153" i="15" l="1"/>
  <c r="A154" i="15" s="1"/>
  <c r="A155" i="15" s="1"/>
  <c r="A156" i="15" s="1"/>
  <c r="A157" i="15" s="1"/>
  <c r="A6" i="20"/>
  <c r="A158" i="15" l="1"/>
  <c r="A159" i="15" s="1"/>
  <c r="A160" i="15" s="1"/>
  <c r="A161" i="15" s="1"/>
  <c r="A162" i="15" s="1"/>
  <c r="A7" i="20"/>
  <c r="A8" i="20" s="1"/>
  <c r="A9" i="20" s="1"/>
  <c r="A10" i="20" s="1"/>
  <c r="A163" i="15" l="1"/>
  <c r="A164" i="15" s="1"/>
  <c r="A165" i="15" s="1"/>
  <c r="A166" i="15" s="1"/>
  <c r="A11" i="20"/>
  <c r="A12" i="20" s="1"/>
  <c r="A13" i="20" s="1"/>
  <c r="A14" i="20" s="1"/>
  <c r="A15" i="20" s="1"/>
  <c r="A16" i="20" s="1"/>
  <c r="A17" i="20" s="1"/>
  <c r="A18" i="20" s="1"/>
  <c r="A19" i="20" s="1"/>
  <c r="A20" i="20" s="1"/>
  <c r="A21" i="20" s="1"/>
  <c r="A22" i="20" s="1"/>
  <c r="A23" i="20" s="1"/>
  <c r="A24" i="20" s="1"/>
  <c r="A25" i="20" s="1"/>
  <c r="A26" i="20" s="1"/>
  <c r="A27" i="20" s="1"/>
  <c r="A28" i="20" s="1"/>
  <c r="A29" i="20" s="1"/>
  <c r="A30" i="20" s="1"/>
  <c r="A31" i="20" s="1"/>
  <c r="A32" i="20" s="1"/>
  <c r="A33" i="20" s="1"/>
  <c r="A34" i="20" s="1"/>
  <c r="A35" i="20" s="1"/>
  <c r="A36" i="20" s="1"/>
  <c r="A37" i="20" s="1"/>
  <c r="A38" i="20" s="1"/>
  <c r="A39" i="20" s="1"/>
  <c r="A40" i="20" s="1"/>
  <c r="A41" i="20" s="1"/>
  <c r="A42" i="20" s="1"/>
  <c r="A43" i="20" s="1"/>
  <c r="A44" i="20" s="1"/>
  <c r="A45" i="20" s="1"/>
  <c r="A46" i="20" s="1"/>
  <c r="A47" i="20" s="1"/>
  <c r="A48" i="20" s="1"/>
  <c r="A49" i="20" s="1"/>
  <c r="A50" i="20" s="1"/>
  <c r="A51" i="20" s="1"/>
  <c r="A52" i="20" s="1"/>
  <c r="A53" i="20" s="1"/>
  <c r="A54" i="20" s="1"/>
  <c r="A55" i="20" s="1"/>
  <c r="A56" i="20" s="1"/>
  <c r="A57" i="20" s="1"/>
  <c r="A58" i="20" s="1"/>
  <c r="A59" i="20" s="1"/>
  <c r="A60" i="20" s="1"/>
  <c r="A61" i="20" s="1"/>
  <c r="A62" i="20" s="1"/>
  <c r="A63" i="20" s="1"/>
  <c r="A64" i="20" s="1"/>
  <c r="A65" i="20" s="1"/>
  <c r="A68" i="20"/>
  <c r="A69" i="20" s="1"/>
  <c r="A70" i="20" s="1"/>
  <c r="A71" i="20" s="1"/>
  <c r="A72" i="20" s="1"/>
  <c r="A73" i="20" s="1"/>
  <c r="A74" i="20" s="1"/>
  <c r="A75" i="20" s="1"/>
  <c r="A76" i="20" s="1"/>
  <c r="A77" i="20" s="1"/>
  <c r="A78" i="20" s="1"/>
  <c r="A79" i="20" s="1"/>
  <c r="A80" i="20" s="1"/>
  <c r="A81" i="20" s="1"/>
  <c r="A82" i="20" s="1"/>
  <c r="A83" i="20" s="1"/>
  <c r="A84" i="20" s="1"/>
  <c r="A85" i="20" s="1"/>
  <c r="A86" i="20" s="1"/>
  <c r="A87" i="20" s="1"/>
  <c r="A88" i="20" s="1"/>
  <c r="A89" i="20" s="1"/>
  <c r="A90" i="20" s="1"/>
  <c r="A91" i="20" s="1"/>
  <c r="A92" i="20" s="1"/>
  <c r="A93" i="20" s="1"/>
  <c r="A94" i="20" s="1"/>
  <c r="A95" i="20" s="1"/>
  <c r="A96" i="20" s="1"/>
  <c r="A97" i="20" s="1"/>
  <c r="A98" i="20" s="1"/>
  <c r="A99" i="20" s="1"/>
  <c r="A100" i="20" s="1"/>
  <c r="A101" i="20" s="1"/>
  <c r="A102" i="20" s="1"/>
  <c r="A103" i="20" s="1"/>
  <c r="A104" i="20" s="1"/>
  <c r="A105" i="20" s="1"/>
  <c r="A106" i="20" s="1"/>
  <c r="A107" i="20" s="1"/>
  <c r="A108" i="20" s="1"/>
  <c r="A109" i="20" s="1"/>
  <c r="A110" i="20" s="1"/>
  <c r="A111" i="20" s="1"/>
  <c r="A112" i="20" s="1"/>
  <c r="A113" i="20" s="1"/>
  <c r="A114" i="20" s="1"/>
  <c r="A115" i="20" s="1"/>
  <c r="A116" i="20" s="1"/>
  <c r="A117" i="20" s="1"/>
  <c r="A118" i="20" s="1"/>
  <c r="A119" i="20" s="1"/>
  <c r="A120" i="20" s="1"/>
  <c r="A121" i="20" s="1"/>
  <c r="A122" i="20" s="1"/>
  <c r="A123" i="20" s="1"/>
  <c r="A124" i="20" s="1"/>
  <c r="A125" i="20" s="1"/>
  <c r="A126" i="20" s="1"/>
  <c r="A127" i="20" s="1"/>
  <c r="A128" i="20" s="1"/>
  <c r="A129" i="20" s="1"/>
  <c r="A130" i="20" s="1"/>
  <c r="A131" i="20" s="1"/>
  <c r="A132" i="20" s="1"/>
  <c r="A133" i="20" s="1"/>
  <c r="A134" i="20" s="1"/>
  <c r="A135" i="20" s="1"/>
  <c r="A136" i="20" s="1"/>
  <c r="A137" i="20" s="1"/>
  <c r="A138" i="20" s="1"/>
  <c r="A139" i="20" s="1"/>
  <c r="A140" i="20" s="1"/>
  <c r="A141" i="20" s="1"/>
  <c r="A142" i="20" s="1"/>
  <c r="A143" i="20" s="1"/>
  <c r="A144" i="20" s="1"/>
  <c r="A145" i="20" s="1"/>
  <c r="A146" i="20" s="1"/>
  <c r="A147" i="20" s="1"/>
  <c r="A148" i="20" s="1"/>
  <c r="A149" i="20" s="1"/>
  <c r="A150" i="20" s="1"/>
  <c r="A151" i="20" s="1"/>
  <c r="A152" i="20" s="1"/>
  <c r="A153" i="20" s="1"/>
  <c r="A154" i="20" s="1"/>
  <c r="A155" i="20" s="1"/>
  <c r="A156" i="20" s="1"/>
  <c r="A157" i="20" s="1"/>
  <c r="A158" i="20" s="1"/>
  <c r="A159" i="20" s="1"/>
  <c r="A160" i="20" s="1"/>
  <c r="A161" i="20" s="1"/>
  <c r="A162" i="20" s="1"/>
  <c r="A163" i="20" s="1"/>
  <c r="A164" i="20" s="1"/>
  <c r="A165" i="20" s="1"/>
  <c r="A166" i="20" s="1"/>
  <c r="A167" i="20" s="1"/>
  <c r="A168" i="20" s="1"/>
  <c r="A169" i="20" s="1"/>
  <c r="A170" i="20" s="1"/>
  <c r="A171" i="20" s="1"/>
  <c r="A172" i="20" s="1"/>
  <c r="A173" i="20" s="1"/>
  <c r="A174" i="20" s="1"/>
  <c r="A175" i="20" s="1"/>
  <c r="A176" i="20" s="1"/>
  <c r="A177" i="20" s="1"/>
  <c r="A178" i="20" s="1"/>
  <c r="A179" i="20" s="1"/>
  <c r="A180" i="20" s="1"/>
  <c r="A181" i="20" s="1"/>
  <c r="A182" i="20" s="1"/>
  <c r="A183" i="20" s="1"/>
  <c r="A184" i="20" s="1"/>
  <c r="A185" i="20" s="1"/>
  <c r="A186" i="20" s="1"/>
  <c r="A187" i="20" s="1"/>
  <c r="A188" i="20" s="1"/>
  <c r="A189" i="20" s="1"/>
  <c r="A190" i="20" s="1"/>
  <c r="A191" i="20" s="1"/>
  <c r="A192" i="20" s="1"/>
  <c r="A193" i="20" s="1"/>
  <c r="A194" i="20" s="1"/>
  <c r="A195" i="20" s="1"/>
  <c r="A196" i="20" s="1"/>
  <c r="A197" i="20" s="1"/>
  <c r="A198" i="20" s="1"/>
  <c r="A199" i="20" s="1"/>
  <c r="A200" i="20" s="1"/>
  <c r="A201" i="20" s="1"/>
  <c r="A202" i="20" s="1"/>
  <c r="A203" i="20" s="1"/>
  <c r="A204" i="20" s="1"/>
  <c r="A205" i="20" s="1"/>
  <c r="A206" i="20" s="1"/>
  <c r="A207" i="20" s="1"/>
  <c r="A208" i="20" s="1"/>
  <c r="A209" i="20" s="1"/>
  <c r="A210" i="20" s="1"/>
  <c r="A211" i="20" s="1"/>
  <c r="A212" i="20" s="1"/>
  <c r="A213" i="20" s="1"/>
  <c r="A214" i="20" s="1"/>
  <c r="A215" i="20" s="1"/>
  <c r="A216" i="20" s="1"/>
  <c r="A167" i="15" l="1"/>
  <c r="A168" i="15" s="1"/>
  <c r="A169" i="15" s="1"/>
  <c r="A170" i="15" s="1"/>
  <c r="A171" i="15" s="1"/>
  <c r="A172" i="15" s="1"/>
  <c r="A173" i="15" s="1"/>
  <c r="A174" i="15" s="1"/>
  <c r="A175" i="15" s="1"/>
  <c r="A176" i="15" s="1"/>
  <c r="A26" i="17"/>
  <c r="A27" i="17" s="1"/>
  <c r="A28" i="17" s="1"/>
  <c r="A217" i="20"/>
  <c r="A218" i="20" s="1"/>
  <c r="A219" i="20" s="1"/>
  <c r="A220" i="20" s="1"/>
  <c r="A221" i="20" s="1"/>
  <c r="A222" i="20" s="1"/>
  <c r="A223" i="20" s="1"/>
  <c r="A224" i="20" s="1"/>
  <c r="A225" i="20" s="1"/>
  <c r="A226" i="20" s="1"/>
  <c r="A227" i="20" s="1"/>
  <c r="A228" i="20" s="1"/>
  <c r="A229" i="20" s="1"/>
  <c r="A29" i="17" l="1"/>
  <c r="A30" i="17" l="1"/>
  <c r="A31" i="17" s="1"/>
  <c r="A33" i="17" s="1"/>
  <c r="A34" i="17" l="1"/>
  <c r="A35" i="17" s="1"/>
  <c r="A36" i="17" s="1"/>
  <c r="A37" i="17" s="1"/>
  <c r="A38" i="17" s="1"/>
  <c r="A39" i="17" s="1"/>
  <c r="A40" i="17" l="1"/>
  <c r="A41" i="17" s="1"/>
  <c r="A43" i="17" l="1"/>
  <c r="A44" i="17" s="1"/>
  <c r="A178" i="15"/>
  <c r="A179" i="15" l="1"/>
  <c r="A180" i="15" s="1"/>
  <c r="A181" i="15" s="1"/>
  <c r="A182" i="15" s="1"/>
  <c r="A183" i="15" l="1"/>
  <c r="A184" i="15" s="1"/>
  <c r="A185" i="15" s="1"/>
  <c r="A45" i="17" l="1"/>
  <c r="A186" i="15"/>
  <c r="A187" i="15" s="1"/>
  <c r="A46" i="17" l="1"/>
  <c r="A188" i="15"/>
  <c r="A189" i="15" s="1"/>
  <c r="A190" i="15" s="1"/>
  <c r="A191" i="15" s="1"/>
  <c r="A192" i="15" s="1"/>
  <c r="A193" i="15" s="1"/>
  <c r="A194" i="15" l="1"/>
  <c r="A195" i="15" s="1"/>
  <c r="A196" i="15" s="1"/>
  <c r="A197" i="15" s="1"/>
</calcChain>
</file>

<file path=xl/sharedStrings.xml><?xml version="1.0" encoding="utf-8"?>
<sst xmlns="http://schemas.openxmlformats.org/spreadsheetml/2006/main" count="22484" uniqueCount="7207">
  <si>
    <t xml:space="preserve">Решение </t>
  </si>
  <si>
    <t>№ Здание/сооружение</t>
  </si>
  <si>
    <t xml:space="preserve">Система (вид СМР) </t>
  </si>
  <si>
    <t>Карточка Заказчика</t>
  </si>
  <si>
    <t>Инициатор, ФИО, организация</t>
  </si>
  <si>
    <t>Инв.№ документа, Изм.</t>
  </si>
  <si>
    <t>Решение ГУ ПН "Прорыв"</t>
  </si>
  <si>
    <t>- в РД марки (КЖ) закладные изделия под технологические трубопроводы в помещениях с
облицовкой стен нержавеющей сталью выполняются заподлицо с плоскостью бетонных стен, а РД
марки (КМ) на 13 листе указан узел монтажа облицовки стен к конструкции проходки, имеющей
иную форму, нежели в чертежай марки (КЖ);                     - в чертежах марки (КМ) не рассмотрены условия герметизации проходок под трубопроводы.</t>
  </si>
  <si>
    <t>18-01177</t>
  </si>
  <si>
    <t>На листе 5 указан тип грунта №12 суглинок тяжелый, пылеватый, полутвердый, который
является основанием здания. Раздел ПД2_инв._72230 дсп И6 ПЗУ лист 13 указано, что
основание здания 4 являются суглинки твердые трещиноватые с прослоями пылеватых
песков. В протоколе испытания грунтов №Г001218 от 04.08.2018 указан грунт глина, легкая,
твердая, пылеватая.</t>
  </si>
  <si>
    <t>Организация</t>
  </si>
  <si>
    <t>ООО "УС БАЭС"</t>
  </si>
  <si>
    <t>КЗ-3</t>
  </si>
  <si>
    <t>Пожарная сигнализация</t>
  </si>
  <si>
    <t>18-01092</t>
  </si>
  <si>
    <t>Поломарчук А.Л.</t>
  </si>
  <si>
    <t>АО "СХК"</t>
  </si>
  <si>
    <t xml:space="preserve">1. Не возможно привязать затраты к ПД, т. к. по утвержденной ЛСР инв. № 17-01602 ЛСР02-01-318КП-вкл., оси строительства пристройки указаны  - « Пристройка к зданию 4 в осях 1-3, у ряда А. …, а в предоставленной смете  - « Здание 4 в   осях 1'-2'' вдоль оси А…» Откорректировать название  ПСД.
2. Представлены не актуальные прайс- листы  на оборудование и материалы - (2017г.) 
Необходимо актуализировать прайсы.
3. Превышен лимит  по  оборудованию на -2,83 тыс. руб.
</t>
  </si>
  <si>
    <t>КЗ-4</t>
  </si>
  <si>
    <t>7А</t>
  </si>
  <si>
    <t>18-01145</t>
  </si>
  <si>
    <t xml:space="preserve">1. Представлены не актуальные прайс- листы - (2014г.) 
Необходимо актуализировать прайсы и применить актуальные расценки..
</t>
  </si>
  <si>
    <t>КЗ-5</t>
  </si>
  <si>
    <t>ТХ</t>
  </si>
  <si>
    <t>Бердников А.В.</t>
  </si>
  <si>
    <t>Не учтен ряд позиций в соответствии со спецификацией СТВА.Э.К.793.109СП (данное замечание уже было направлено (не в рамках входного контроля) в АО "АТОМПРОЕКТ" письмом №11-110/08-04/8692 от 29.08.2018 г.)
В соответствии со спецификацией (14-07939 изм.4)Общая масса оборудования составляет 32769,44тн., в соответствиис СТВА.Э.К.793.109СП общая масса оборудования составляет 40тн. На основании данной спецификации составляется смета в которой также на будут учтены отсутствующие позиции и их масса.</t>
  </si>
  <si>
    <t>КЗ-6</t>
  </si>
  <si>
    <t>Система радиационного контроля</t>
  </si>
  <si>
    <t>18-01091</t>
  </si>
  <si>
    <t xml:space="preserve">1. Не возможно привязать затраты к ПД, т. к. по утвержденной ЛСР инв. № 17-01606 ЛСР02-01-316РК-вкл., оси пристройки указаны  - « Пристройка к зданию 4 в осях 1-3, у ряда А. …, а в предоставленной смете  - « Здание 4 в   осях 1'-2'' вдоль оси А…»  Необходимо уточнить оси и откорректировать наименование документа.
2. Представлены не актуальные прайс- листы  на оборудование и материалы - (2017г.) 
Необходимо актуализировать прайсы.
</t>
  </si>
  <si>
    <t>КЗ-7</t>
  </si>
  <si>
    <t>18-01130</t>
  </si>
  <si>
    <t xml:space="preserve">1. Лимиты отсутствуют в ПД.                                                   2. Не возможно привязать затраты к ПД (ОСР и ЛСР), т. к. по утвержденному ОСР (02-01), оси пристройки указаны  - « Пристройка к зданию 4 в осях 1-3, у ряда А. …, а в предоставленной смете  - « Здание 4 в   осях 1'-2'' вдоль оси А…»  Необходимо привести в соответствие наименование документа в ПД и РД.
3. Представлены не актуальные прайс- листы (2017г.) 
Необходимо актуализировать прайсы и применить актуальные расценки.
</t>
  </si>
  <si>
    <t>КЗ-8</t>
  </si>
  <si>
    <t>18-01128</t>
  </si>
  <si>
    <t>1. Не возможно привязать затраты к ПД, т. к. по утвержденной ЛСР инв.№17-01602,02-01-317КП-вкл., оси пристройки указаны  - « Пристройка к зданию 4 в осях 1-3, у ряда А. …, а в предоставленной смете  - « Здание 4 в   осях 1'-2'' вдоль оси А…»  Необходимо привести в соответствие наименование документа в ПД и РД.
2. Представлен не актуальный прайс- лист (2017г.) 
Необходимо актуализировать прайс и применить актуальную расценку.
3. Дефицит лимита по ПД по статье затрат "оборудование" для данного ЛС составляет - 14.45 тыс.руб.</t>
  </si>
  <si>
    <t>КЗ-9</t>
  </si>
  <si>
    <t>КЖ</t>
  </si>
  <si>
    <t>18-00828</t>
  </si>
  <si>
    <t>1. Отсутствуют объемы в ПД.
2. Превышен лимит по КЖ  ОСР02-01 инв.№13-05586 (инв.№13-05587 ЛСР№1-19И1 + инв.№18-00706 ЛСР№02-01-1-19И1-искл.+инв.№18-00706 ЛСР№1-19И1-вкл) - по строительным работам -23422,73 тыс. руб.</t>
  </si>
  <si>
    <t>ОВ</t>
  </si>
  <si>
    <t>В16-107-4</t>
  </si>
  <si>
    <t>1 В рабочей документации(лист 6) вентиляционная система 22KLB06 (3Н по НП-016-05), обслуживающая помещение масс-спектрометров (20UFB15R137) (3 зона по ОСПОРБ 99/2010), на аксонометрических чертежах имеет в своем составе аэрозольные фильтры (22KLB06AT001-22KLB06AT004), соответствующие приборы КИПиА (22KLB06CR001-22KLB06CR003, 22KLB06CP101, 22KLB06CP102, 22KLB06CP001), а так же запорную арматуру до и после фильтров(22KLB06AA109- 22KLB06AA112). В спецификации (В16-107-2) данная запорная арматура, так же присутствует. Фильтров, приборов КИПиА в спецификации (В16-107-2, В16-106-2) к РД нет.
Прошу внести соответствующие корректировки в РД (исключить фильтры из аксонометрии, пересмотреть класс безопасности для вентсистемы по НП-016-05, исключить запорную арматуру, приборы КИПиА сопряженные с работой фильтров, из соответствующей РД).
2 Вентиляционные системы 22KLB01-22KLB05, 22KLB07-22KLB08, 22KLB10-22KLB13, 22KLB21, 22KLB27-22KLB29 имеют в своем составе аэрозольные фильтры. В соответствии с ПД, Том 5.4.1.1 инв.№17-00302,подраздел 8.2 «Приборы контроля систем вентиляции. Здание 4», предусмотрен непрерывный контроль аэродинамического сопротивления фильтров (определяется как Pдо фильтра-Pпосле фильтра). В соответствии с РД В16-107-4 датчики контроля давления установлены до фильтров (в случае одной ступени очистки) и между  фильтрами 1-й и 2-й ступени (в случае 2-х ступеней очистки), после фильтров контроль давления не производится.
Предусмотреть контроль аэродинамического сопротивления фильтров: дополнить, вентсистемы 22KLB01-22KLB05, 22KLB07-22KLB08, 22KLB10-22KLB13, 22KLB21, 22KLB27-22KLB29  дополнительными датчиками контроля давления. Внести соответствующие изменения в рабочую документацию.
1 В рабочей документации(лист 6) вентиляционная система 22KLB06 (3Н по НП-016-05), обслуживающая помещение масс-спектрометров (20UFB15R137) (3 зона по ОСПОРБ 99/2010), на аксонометрических чертежах имеет в своем составе аэрозольные фильтры (22KLB06AT001-22KLB06AT004), соответствующие приборы КИПиА (22KLB06CR001-22KLB06CR003, 22KLB06CP101, 22KLB06CP102, 22KLB06CP001), а так же запорную арматуру до и после фильтров(22KLB06AA109- 22KLB06AA112). В спецификации (В16-107-2) данная запорная арматура, так же присутствует. Фильтров, приборов КИПиА в спецификации (В16-107-2, В16-106-2) к РД нет.
Прошу внести соответствующие корректировки в РД (исключить фильтры из аксонометрии, пересмотреть класс безопасности для вентсистемы по НП-016-05, исключить запорную арматуру, приборы КИПиА сопряженные с работой фильтров, из соответствующей РД).
2 Вентиляционные системы 22KLB01-22KLB05, 22KLB07-22KLB08, 22KLB10-22KLB13, 22KLB21, 22KLB27-22KLB29 имеют в своем составе аэрозольные фильтры. В соответствии с ПД, Том 5.4.1.1 инв.№17-00302,подраздел 8.2 «Приборы контроля систем вентиляции. Здание 4», предусмотрен непрерывный контроль аэродинамического сопротивления фильтров (определяется как Pдо фильтра-Pпосле фильтра). В соответствии с РД В16-107-4 датчики контроля давления установлены до фильтров (в случае одной ступени очистки) и между  фильтрами 1-й и 2-й ступени (в случае 2-х ступеней очистки), после фильтров контроль давления не производится.
Предусмотреть контроль аэродинамического сопротивления фильтров: дополнить, вентсистемы 22KLB01-22KLB05, 22KLB07-22KLB08, 22KLB10-22KLB13, 22KLB21, 22KLB27-22KLB29  дополнительными датчиками контроля давления. Внести соответствующие изменения в рабочую документацию.
2. Превышен лимит по КЖ  ОСР02-01 инв.№13-05586 (инв.№13-05587 ЛСР№1-19И1 + инв.№18-00706 ЛСР№02-01-1-19И1-искл.+инв.№18-00706 ЛСР№1-19И1-вкл) - по строительным работам -23422,73 тыс. руб.</t>
  </si>
  <si>
    <t>Филиппов М.М.</t>
  </si>
  <si>
    <t>КЗ-11</t>
  </si>
  <si>
    <t>18-01160</t>
  </si>
  <si>
    <t>1. Поз.20 - не верно произведен расчет цены, т.к. цена не соответствует цене указанной в прайс-листе. Необходимо пересчитать, при этом учесть , что коэффициент 1,03 исключен с 17.04.2018 г. и не подлежит применению. 
2. В смете отсутствует расценка на перевозку мусора от разборки 3,5 м3железобетона (поз.30,31), что составляет 8,75 т. Включить в смету расценку на перевозку мусора.</t>
  </si>
  <si>
    <t>КЗ-12</t>
  </si>
  <si>
    <t>18-01162</t>
  </si>
  <si>
    <t>1.В смете отсутствует расценка на перевозку мусора от разборки 1,4 м3 железобетона (поз.25,26), что составляет 3,5 т. Включить в смету расценку на перевозку</t>
  </si>
  <si>
    <t>КЗ-13</t>
  </si>
  <si>
    <t>18-01144</t>
  </si>
  <si>
    <t xml:space="preserve">1.Не верно указан инвентарный номер основной сметы ЛС 3-01-0009С-В3. (Должен быть инв.№16-02675). Исправить в смете и ПЗ к смете.                                                            2. Поз.3 - представлен не актуальный прайс-лист . Необходимо актуализировать прайс и применить актуальную расценку.                                                              </t>
  </si>
  <si>
    <t>КЗ-14</t>
  </si>
  <si>
    <t>Земляные работы</t>
  </si>
  <si>
    <t>18-01179</t>
  </si>
  <si>
    <t>1.Не возможно привязать затраты к ПД. Т.к. по утвержденной инв.№17-01584 ЛСР 02-01-013С-вкл., оси пристройки указаны - "Пристройка к зд. 4 в осях 1-3, у ряда А...", а в представленной смете - "Здание 4 в осях 1-2 вдоль оси А...". Согласно ПОС инв.№72313/ДСП стр.11,85 и ОСР 02-01 инв.№18-00964 - оси пристройки указаны "1-3" Откорректировать РД согласно ПД и ПОС.                                                          2. В номере сметы не верно указан номер ОСР, к которому она относится. Откорректировать.</t>
  </si>
  <si>
    <t>КЗ-15</t>
  </si>
  <si>
    <t>18-00380</t>
  </si>
  <si>
    <t>1.Поз.61,67 - представлены не  актуальные прайс-листы - (2017 г.) Необходимо актуализировать прайсы и применить актуальные расценки.                                                        2. Необходимо пересчитать стоимость материалов примененных по прайс-листам, при этом необходимо учесть, что коэфициент 1,03 исключен с 17.04.2018 г. и не подлежит применению. (Письмо Госкорпорации "Росатом" №1-12/31428 от 25.07.2018 г.)</t>
  </si>
  <si>
    <t>КЗ-16</t>
  </si>
  <si>
    <t>18-00381</t>
  </si>
  <si>
    <t>1. Поз.76 - дата прайс-листа и цена не соответствуют приложннному к смете прайсу. Необходимо пересчитать стоимость материала (поз.76), при этом необходимо учесть, что коэфициент 1,03 исключен с 17.04.2018 г. и не подлежит применению. (Письмо Госкорпорации "Росатом" №1-12/31428 от 25.07.2018 г.)</t>
  </si>
  <si>
    <t>КЗ-17</t>
  </si>
  <si>
    <t>КЗ-18</t>
  </si>
  <si>
    <t>18-01241</t>
  </si>
  <si>
    <t>18-00730</t>
  </si>
  <si>
    <t>1. В названии сметы не верно указан номер заменяемой сметы. Исправить.</t>
  </si>
  <si>
    <t>1. Не исправленны ранее выданные замечания. Повторно настаиваю на выпуске смет в действующей нормативной базе с применением сметных нормативов  (ФЕР) редакции 2017 г. введенных в действие с 28.04.2017 г. приказами Минстроя России от 30.12.2016 г. №№1038/пр  и 1039/пр (в редакции приказов Минстроя России от 29.03.2017 г. №№660/пр и 661/пр).</t>
  </si>
  <si>
    <t>КЗ-19</t>
  </si>
  <si>
    <t>Автоматизация комплексная</t>
  </si>
  <si>
    <t>18-01148</t>
  </si>
  <si>
    <t>Беляев Н.Ю.</t>
  </si>
  <si>
    <t>1. Прошу пояснить разность количества каналов отображенных на схеме автоматизации представленной на листе 15 РД №17-00812 и листе 2 поз. 1, 2 РД №18-01148</t>
  </si>
  <si>
    <t>1. Шпунтовое ограждение марки Ларсен 5-УМ не выполнять.
2. Фильтрационный слой из щебня не выполнять</t>
  </si>
  <si>
    <t>Гуков Е.В.</t>
  </si>
  <si>
    <t>Гафаров Р.А.</t>
  </si>
  <si>
    <t>15-00713 И1</t>
  </si>
  <si>
    <t>КЗ-21</t>
  </si>
  <si>
    <t>КЗ-22</t>
  </si>
  <si>
    <t>КЗ-23</t>
  </si>
  <si>
    <t>Вентиляция</t>
  </si>
  <si>
    <t xml:space="preserve">1. Смету составить в СНБ-2001 в редакции 2017г. 
Согласно разъяснений ДКВ от 06.06.2017г. № 1-12/22489  о корректировке проектной документации: «Локальные сметы в составе рабочей документации разрабатываются с использованием аналогичной редакции сметных нормативов, примененной утвержденной проектной документации".
В утвержденной документации данные  объемы работ вошли в  инв. № 17-01589  02-01-202ВО-вкл. (в  редакции 2017г.)
2. Нумерация смет  (РД) не соответствует требованиям п. 3.25 МДС 81-35.2004 (указан номер ККS стр. 4 сметы).
3.  Прайс - листы  на оборудование и материалы актуализировать. ( в смете 2016г.)
Расценки применить согласно актуализированным прайс – листам.
4.  Расценки на оборудование  включенные в смету по аналогам договоров 2016г.  ( поз. 1 и т. д.),  заменить на    актуальные – прайс листы, т. к. это стадия РД, а не ПД.
5. Поз. 1203, 1205 – неверно применены расценки  для воздуховодов   (применены расценки на вентиляторы ФССЦ-301-8011, 8012). Исправить с учетом утвержденной  ПД (поз. 1223, 1225 инв. 17-01589 ЛСР 02-01-202ВО-вкл).
</t>
  </si>
  <si>
    <t>Общестроительные работы</t>
  </si>
  <si>
    <t>18-00664</t>
  </si>
  <si>
    <t xml:space="preserve">В смете отсутствует расценка на перевозку мусора от разборки 1,163 м3 бетона (поз. 9), что составляет  1,163м3*2400кг/м3=2,7912 т.
Включить в смету расценку на перевозку.
</t>
  </si>
  <si>
    <t>КМ</t>
  </si>
  <si>
    <t>18-01159</t>
  </si>
  <si>
    <t xml:space="preserve">Поз. 1  -  дважды учтен объем грунтовки  металлических поверхностей  ГФ-021.
Согласно  тех. ч. ФССЦ Приложение 2.01 п.3 «Сметные цены (коды с 201-0545 по 201-0688; с 201-0670 по 201-0777; 201-8060) на конструкции,  защита от коррозии: очистка поверхности щетками с обезжириванием, грунтование за один раз грунтом ГФ-021 учтена расценкой ФССЦ.
Все  расценки  на металлоконструкции    включенные в основную смету (Инв. №16-02900 ЛС № 3-07-0001С) и дополнительные (доп. Инв. № 18-01159 ЛС № 3-07-0001С -Д4 , доп. Инв. №17-01873 ЛС № 3-07-0001С-Д2, доп. Инв. №18-00859 ЛС № 3-07-0001С-Д3, доп. Инв. №17-01289 ЛС № 3-07-0001С-Д1)   входят в список  кодов указанный в Тех. части ФССЦ. Количество слоев окраски (1 слой ) оговорено в «Общих указаниях» п.11 лист. 1 инв. 15-00556 И3. Поз. 1 расценку исключить.
</t>
  </si>
  <si>
    <t>АР</t>
  </si>
  <si>
    <t>Рысинова Н.Б.</t>
  </si>
  <si>
    <t xml:space="preserve">При рассмотрении рабочей и сметной документации марки (АР) здания 5 инв. №№ 18-00714, 18-01244, 14-06563 Изм. 5, 14-06564 выявлены замечания, а именно:
К ЛС инв. № 18-00714
- при расчёте стоимости материала Армакот А501 (позиции 216, 224) стоимость 1кг (500,00 руб.) делят на вес фасовки (25кг), что является ошибкой, т.к. при этом уменьшается стоимость 1кг материала в 25 раз, соответственно расчётная стоимость за 1кг Армакот А501 в базе 2001г. составит 500,00:(7,54*1,03)*1,02*1,03 = 67,64 руб. (по смете 2.71руб.);
- в РД и ЛС не учтен отвердитель А1401 для Армакот А501 (двухкомпонентный) в объеме 0,3% от основного объема материала. Расчёт объёма материала составит 1517,832*0,3:100=4,454кг (к позиции 216) и 3860,784*0,3:100=11,582кг (к позиции 224). Стоимость отвердителя А1401 по прайс-листу ООО "МХЗ" на 01.01.2018г. составляет в текущих ценах 1479,00 руб/кг с НДС - при пересчете в базовые цены 2001г. стоимость будет составлять 1479,00:1,18:(7,54*1,03)*1,02*1,03=169,56 руб.;
- при пересчёте стоимости материала Армотанк L701 (позиции 218, 226) по прайс-листу "Морозовского химического завода" от 01.01.2017 применён коэффициент на 4 квартал 2017 г. (К=7,54), что является ошибкой, т.к. это ведёт к уменьшению расчётной базовой 2001г. стоимости материала. Индекс пересчёта необходимо применить на 1 квартал 2017 г. (К=7,27), соответственно расчётная стоимость материала составит 560,77:(7,27*1,03)*1,02*1,03=78,68руб./кг (по смете 75,86 руб./кг);
- в позиции 213 "Обеспыливание поверхности" (потолок) к расценке ФЕР13-06-004-1 не применен коэффициент 1,1 из тех. части по пункту 3.5 приложения 1 "При выполнении работ по защите потолочных поверхностей от коррозии: для подготовительных работ";
- на одни и те же материалы базисная стоимость в смете не идентична, т.к. прайс-листы от разных периодов времени, но текущая цена осталась без изменения. Так, например, в пунктах с одним и тем же материалом расчёт цены в базе указан разный (разный коэффициент пересчёта грунтовка Betonol G174 позиции 242, 257, 279, 286, шпатлёвка Betonol S162 позиции 246, 258, 280, покрытие эпоксидное Betonol В196 позиции 244, 281, 288);
- в позиции 15 при исключении геотекстиля S-Felt T 300 (позиция 72 ЛC № 1-1234 инв. № 14-06564), не учтено, что стоимость единицы должна соответствовать базисной цене в основной смете;
- в позиции 82, 85 при исключении раствора (позиция 169, 172 ЛC № 1-1234 инв. № 14-06564), не учтено, что исключаемый объём раствора должен соответствовать объёму раствора в основной смете;
- позицией 133 исключается позиция 220 основной ЛC № 1-1234 инв. № 14-06564, но при этом не учтен коэффициент к прямым затратам (15) в соответствии с основной сметой;
- в позиции 292 исключается «Пеноплекс» по прайс-листу в количестве 0,2 м3, а в основной смете в позиции 225 данный материал учтен по ФССЦ, также в позиции 6 исключены объемы по позиции 225 основной сметы в полном объёме;
- позицией 300 исключается объём позиции 227 ЛC № 1-1234 инв. № 14-06564, также в позиции 10 исключены объемы по позиции 227 основной сметы в полном объёме;
- в позиции 208 исключается объём позиции 108 ЛC № 1-1234 инв. № 14-06564, но при этом стоимость единицы не соответствует стоимости в основной смете, т.к. не учтён коэффициент изменения размеров проема (МАТ=0,5);
- в позиции 170 исключается объём по позиции 67 ЛC № 1-1234 инв. № 14-06564, но при этом не учтён коэффициент изменения толщины (прямые затраты = 15);
- в позиции 157 исключается объём по позиции 42 ЛC № 1-1234 инв. № 14-06564, при этом неверно указан код ресурса (в основной смете ФССЦ-204-0002), также в позиции 5 данной локальной сметы исключены объёмы по позиции 42 основной сметы в полном объёме;
- в позиции 259 при пересчёте методом «обратного счёта» коэффициент на транспортные расходы учтён в размере 1,031 вместо 1,03;
- в позиции 149 при пересчёте методом «обратного счёта» не учтен коэффициент на транспортные расходы (К=1,03);
по разделу 7 «Полы»
- по типу пола П1 в смете не учтено полипропиленовое фиброволокно, являющейся армирующим составом бетона с расходом материала в зависимости от необходимых прочностных характеристик;
- по типу пола П2 в смете не учтено полипропиленовое фиброволокно, являющейся армирующим составом бетона с расходом материала в зависимости от необходимых прочностных характеристик. В позициях 258, 259, 260 указаны материалы, но не указана расценка, по которой будет оплачиваться выполнение работы с использованием их по монтажу антистатических полов. Не указан комплект подключения. Неверно указан объём самоклеющейся медной ленты, а также неверно определен её расход;
- по типу пола П3 в позиции 265 сметы (устройство стяжек на каждые 5 мм толщины… дополнительно к расценке ФЕР11-01-11-03) позиция 263 с коэффициентом =6, т.е. до толщины 50 мм, а в рабочей документации толщина стяжки составляет 80 мм. Соответственно неверно указан объём бетонной смеси в позиции 267 и в исключающей расценке в позиции 266 .
К ЛС инв. № 18-01244
В разделе "Исключить" в пунктах объём или стоимость, обоснование не соответствует данным в сметах, из которых производится исключение (т.е. ЛС 1-1234 инв.14-06564 и 3-02-0005С инв.17-00714):
№ позиции Наименование Един.
иземер. объем искл. по 3-02-0005С- Д1 объем по смете ранее был Примечание
п.1 Плиты минераловатные... м3 143,543 143,5 ЛС 1-1234 п.60
п.22 Бетон тяжелый, крупность заполнителя 10мм, класс В25 (М350) руб. 748,04 738,56 ЛС 3-02-0005С п.249 (бетон В22,5(М300) - объем 0,422м3)
п.25 Бетон тяжелый, крупность заполнителя 10мм, класс В25 (М350) руб. 748,04 738,56 ЛС 3-02-0005С п.252 (бетон В22,5(М300) - объем 1,626м3)
п.26 ФЕР-13-08-009-1 - "Шлифовка бетонных
поверхностей, 100м2" руб. 973,48 978,36 ЛС 3-02-0005С п.253 (ФЕР11-01-015-7 "Шлифовка
бетонных или металлических покрытий, 100м2)
п.29 ФЕР11-01-045-1 "Устройство покрытий наливных... толщиной З мм и грунтовкой толщиной 0,5мм, 100м2", Материалы 100% руб. 21419,48 992,00 ЛС 3-02-0005С п.256 (ФЕР11-01-045-1 "Устройство покрытий наливных... толщиной З мм, 100м2" Материалы = 0)
п.30 Грунтовка Butanol G174 руб. 99,31 94,99 ЛС 3-02-0005С п. 257 (расчет стоимости с другим коэффициентом пересчета другого периода)
п.31 Шпатлевка Butanol S-162 руб. 64,11 61,33 ЛС 3-02-0005С п. 258 (расчет стоимости с другим коэффициентом пересчета другого периода)
По разделам "Добавить":
п.81 ФЕР13-03-001-19 - Огрунтовка потолка не учтен повышающий коэффициент 1,1 из ТЧ п.3.5 "При выполнении работ по защите потолочных поверхностей от коррозии: для огрунтовки".
п.83, 84 Затирка поверхности составом "БИРСС РСМ Защитный слой", 100м2 Не учтено к этой работе: Приготовление рабочей смеси в построечных условиях, стоимость воды из расчета 14,7л на 25кг сухой смеси. По примененной расценке раствор используется уже готовый.
п.85 Очистка поверхности (ФЕР13-06-003-1) не учтен повышающий коэффициент 1,1 из ТЧ п.3.5 "При выполнении работ по защите потолочных поверхностей от коррозии: для подготовительных работ".
п.90 Стоимость - Sika Permakor-2707 (расход 0,104кг/м2) на 1 слой Окраска Sika Permakor-2707 (п.89) производится в 2 слоя, соответственно необходимо увеличение расхода (объема материала) в 2 раза
п.94, 95 Затирка поверхности составом "БИРСС РСМ Защитный слой", 100м2 Не учтено к этой работе: Приготовление рабочей смеси в построечных условиях, стоимость воды из расчета 14,7л на 25кг сухой смеси. По примененной расценке раствор используется уже готовый.
п.117 ФЕР11-01-011-4 - Устройство стяжек на каждые 5мм изменения толщины В смете учтен коэффициент 6 (до толщины 50мм) по проекту толщина стяжки 80мм, соответственно коэффициент 12.
п.118 ФССЦ-401-0086 - Стоимость бетона В15 (М150) соответственно не учтён бетон (при увеличении толщины стяжки), согласно требований  проекта (замечание к п.117 сметы)
п.121
 ФССЦ-101-5355 (применительно) стоимость «раствор на цементной основе Sika top Sea l07(расход 2 кг/м2/мм слоя)
 неверно указан объём (62,4 т., а необходимо 0,0624 т. (62,4 кг). Применительная расценка не соответствует рыночной стоимости материала
в сметах 3-02-0005С и 3-02-0005С-Д1 (дополнение к 1-1234 инв. № 14-06564) не учтены работы по устройству плинтусов после уточнения объемов в рабочей документации.
</t>
  </si>
  <si>
    <t>КЗ-1</t>
  </si>
  <si>
    <t>КЗ-2</t>
  </si>
  <si>
    <t>КЗ-10</t>
  </si>
  <si>
    <t>КЗ-20</t>
  </si>
  <si>
    <t>КЗ-24</t>
  </si>
  <si>
    <t>КЗ-25\Каточка заказчика № 25.pdf</t>
  </si>
  <si>
    <t>Иглаков И.В.</t>
  </si>
  <si>
    <t>При рассмотрении откорректированной рабочей и сметной документации марки (АР) инв. №№ 14-06563 Изм. 5, 14-06564, 18-00714, 18-01244 выявлены замечания по части оконных блоков здания, а именно:
- в РД применена маркировка оконных блоков ОПР2СП (окно пластиковое с двумя раздельными стеклопакетами). Оконные блоки с маркировкой (ОПР2СП) на торговых площадках компаний, осуществляющих производство, поставку оконных и витражных систем в СФО, отсутствуют;
- в локальных сметах не учтено изменение № 1 рабочей документации.</t>
  </si>
  <si>
    <t>СФЗ</t>
  </si>
  <si>
    <t>КЗ-26\Каточка заказчика № 26.pdf</t>
  </si>
  <si>
    <t>При рассмотрении рабочей и проектной документации системы физической защиты инв. №№ 72225 ДСП, 66844 ДСП Изм. 4, 16-02749, 15-02820, 14-05453 Изм. 2, 17-00268 Изм. 2 выявлены несоответствия по части линейных размеров и привязок</t>
  </si>
  <si>
    <t>Карпенко Н.К.</t>
  </si>
  <si>
    <t>КЗ-27\Каточка заказчика № 27..pdf</t>
  </si>
  <si>
    <t>КЗ-28\Карточка заказчика № 28 (УК УЭС).pdf</t>
  </si>
  <si>
    <t>При рассмотрении рабочей и сметной документации марки (ВК) инв. №№ 16-02188 Изм. 1, 16-02190, 18-00209 по зданию 4 выявлены замечания, а именно:
- рабочей документации инв. № 16-02188 Изм. 1 на 17-ом листе указан чертеж конструкции опоры под крепление внутренних сетей трубопровода производственно-противопожарного В2 с детальным обозначением элементов, при этом линейный размер консоли составляет 850 мм, а маркировка указана (Консоль MQK-41/600R, артикул 369611 фирмы «HILTI»). В свою очередь в данных маркировки и в номере артикула, по каталогам фирмы «HILTI», заложена длина консоли (600 мм).
Согласно спецификации инв. № 16-02190 были приобретены кронштейны с длинной консоли 600 мм. При несоответствии длин консолей опор отсутствует возможность монтажа промежуточных участков трубопровода к стенам здания, т.к. недостаточно длины вылета консоли при условии выступа контрфорсы стен в площадь коридоров на 600 мм;
- количество опор (ОП-2) для крепления трубопровода недостаточно в соответствии таблице № 2 СП 73.13330.2016, т.к. в позиции 14 спецификации инв. № 16-02190 указана труба Ду 108х4 в количестве 460 м.п.;
- рабочей документацией не рассмотрены элементы крепления стояков трубопровода;
- отсутствуют данные в позициях 59-61 в спецификации инв. № 16-02190 о изоляции трубопроводов;
- некорректно указана в РД инв. № 16-02188 Изм. 1 типовая серия 4.904-69 (Детали крепления санитарно-технических приборов и трубопроводов);
- рабочей и сметной документацией не предусмотрено устройство проходок с монтажом
гильз и последующей заделкой.</t>
  </si>
  <si>
    <t xml:space="preserve">При водном контроле в комплектах рабочих чертежей марки КМ в ведомостях ссылочных и прилагаемых документов выявлены ссылки на нормативные документы, применение которых на территории Российской Федерации прекращено (см. приложение 2).
Просим внести изменения в данные комплекты рабочих чертежей и учестёь их при выпуске новых и измененных комплектов.
</t>
  </si>
  <si>
    <t>КЗ-29\Каточка заказчика № 29.pdf</t>
  </si>
  <si>
    <t>При рассмотрении рабочей и сметной документации марок (АР, КЖ и КМ) инв. №№ 14-08248 Изм. 7, ЛС инв. № 17-01405, 16-00350 Изм. 5, 16-01254 Изм. 4, 15-07689 Изм. 4, 15-09102 Изм. 1выявлены замечания, а именно:
- ширина дверных проёмов между осями Г-Г' и Б-В по ряду 1 на отметке 0,000 в альбомах марки (КЖ) (инв. №№ 16-00350 Изм. 5, 15-07689 Изм. 4) не соответствуют размерам, указанным в РД марки (АР);
- в осях Г-Д по ряду 1 на отметке +5,250, +9,600 в альбомах марки (КЖ) (инв. № 16-00350 Изм. 5, 16-01254 Изм.4) указаны оконные проёмы, а в РД марки (АР) дверные проёмы;
- в РД марки (АР) в осях Д-Е по ряду 1 на отметке 0,000, +5,250, +9,600 указана заделка оконных проёмов, а в комплектах чертежей марки (КЖ) (инв. №№ 16-00350 Изм.5, 16-01254 КЖ Изм. 4), заделка не указана;
- высотная отметка проема в осях Н-П по ряду 9 на фасаде А-С в чертежах марки (АР) указана +5,000 (лист 9), на разрезе 6-6 (лист 17) +3,000, а в чертежах марки (КМ) балка обрамления проема ворот расположена на отметке +5,000 и на разрезе 6-6 , лист 11 указан монтаж панелей-сэндвич с отметки +5,000 при том, что в спецификации заполнения оконных и дверных проемов ворота распашные имеют габариты 3000х3000мм.;
- размеры и привязки остекления О-3, О-4 по оси П в чертежах марки (КМ) не соответствуют данным чертежей марки (АР);
- в РД марки (АР) указана маркировка оконных блоков ОПР2СП с габаритными размерами в «глухом исполнении» с толщиной стеклопакета 28 мм, при этом в локальной
смете инв. № 17-01405 в расценках оконные блоки указаны, как окна пластиковые, с глухой и поворотно-откидной створкой, со стеклопакетом толщиной 32 мм.
Дополнительно сообщаю, что оконные блоки с маркировкой (ОПР2СП) на торговых площадках компаний, осуществляющих производство, поставку оконных и витражных систем в Сибирском Федеральном округе, отсутствуют.</t>
  </si>
  <si>
    <t>4А</t>
  </si>
  <si>
    <t>КЗ-30\Каточка заказчика № 30.pdf</t>
  </si>
  <si>
    <t>Замечания по части раздела ОВ</t>
  </si>
  <si>
    <t>При рассмотрении рабочей и сметной документации марки (АР) инв. №№ 15-00017 Изм. 2, 15-00018 выявлены замечания по части оконных блоков, а именно:
- в РД применена маркировка оконных блоков ОПР2СП (окно пластиковое с двумя раздельными стеклопакетами). Оконные блоки с маркировкой (ОПР2СП) на торговых площадках компаний, осуществляющих производство, поставку оконных и витражных систем в СФО, отсутствуют;
- стеклопакет в РД указан 4М1-8-4М1-8-4М1 (общая толщина стеклопакета 28мм), а в ЛС указаны окна с общей толщиной стеклопакета 32 мм.
Дополнительно обращаем внимание, что в оконных блоках с двухкамерным стеклопакетом толщиной 28мм (4М1-8-4М1-8-4М1) сопротивление теплопередачи составляет 0,45м2 оС/Вт, а требуемое сопротивление теплопередачи светопрозрачных конструкций в общественных (кроме лечебно-профилактических, детских учреждений, школ, интернатов), административных зданиях, согласно СНиП 23-02-2003 «Тепловая защита зданий», составляет от 0,5м2 оС/Вт.</t>
  </si>
  <si>
    <t>КЗ-31\Каточка заказчика № 31.pdf</t>
  </si>
  <si>
    <t>КЗ-32\Каточка заказчика № 32.pdf</t>
  </si>
  <si>
    <t>В соответствии с рабочей документацией марки (КЖ) инв. №№ 16-01190 Изм. 2, 16-01273 Изм. 3 на плите покрытия здания 4 были произведены работы по устройству бетонных тумб размером 1500х1500 мм высотой 1000 мм. В соответствии с рабочей документацией марки (КМ) на плите покрытия также необходимо смонтировать металлоконструкции установки систем вентиляции. Конструктивы металлоконструкций установок систем вентиляции в осях Б-В рядах 16-17 и осях Д-Е рядах 28-29 выполнить невозможно вследствие несоответствия альбомом марки (КМ) и (КЖ) в части привязок к осям здания.</t>
  </si>
  <si>
    <t>При рассмотрении локальной сметы № 3-315 инв. №17-01823 в пункте 8 в расценке ФЕРм03-01-001-09 не применен коэффициент 1,1 согласно тех. части пункта 1.3.5 при монтаже крана свыше отметки +10 м.</t>
  </si>
  <si>
    <t>При рассмотрении рабочей документации по объекту «Строительство модуля фабрикации и пускового комплекса рефабрикации плотного смешанного уранплутониевого топлива для реакторов на быстрых нейтронах» по зданию 4:
- инв.№16-02184 И2 «Внутренние системы канализаций. Трубопроводы спецканализации К13 и К13н. Спецификация оборудования, изделий и материалов к инв.№16-01539»,
- инв.№16-01533 И1 «Спецификация оборудования, изделий и материалов к инв.№16-01531»,
по зданию 4А:
- инв.№14-08693 И1 «Технология обращения с радиоактивными отходами. Чертежи расположения оборудования комплекса цементирования между осями 6-9 и Г-М»,
- инв.№14-08694 И6 «Технология обращения с радиоактивными отходами. Расположение оборудования комплекса цементирования между осями 6-9 и Г-М. Спецификация оборудования к альбому инв.№14-08693»,
- инв.№14-08691 И1 «Технология обращения с радиоактивными отходами. Чертежи расположения оборудования выпарной установки между осями 1-9 и А-Г» - выявлены несоответствия, представленные в реестре замечаний к РД по зданиям 4,4А.</t>
  </si>
  <si>
    <t>4,4А</t>
  </si>
  <si>
    <t>КЗ-38\Каточка заказчика № 38.pdf</t>
  </si>
  <si>
    <t>ЭО</t>
  </si>
  <si>
    <t>16-02337 И1
16-01502</t>
  </si>
  <si>
    <t>Не соответствие месторасположений проходок в чертежах марки «АР» и «ЭО»</t>
  </si>
  <si>
    <t>КЗ-41</t>
  </si>
  <si>
    <t>14-08697И1</t>
  </si>
  <si>
    <t>Ковалев С.В.</t>
  </si>
  <si>
    <t xml:space="preserve">1) На листе 11 разрез 1-1(10) показано 3 линии ввода в помещение 20UKS10R125, тогда как на А.29.1020.000 МЧ (лист 2, 12) указано 4 линии ввода. Ранее в альбоме инв.№14-08697 так же было 4 линии и по этим данным АО «СвердНИИхиммаш» разработал МЧ. 
2) На листе 14 план на отм. -6,000 м/о 4-5/А-Б и разрез 6-6 показана труба 20KPF10BR014 в помещении 20UFB04R130, которая через проходку поз.4 попадает в шахту трубного коридора, где поднимается до отм. +7,000 с обозначением 20KPF10BR020. 
Но в данном месте проходит трубопровод охлажденного конденсата (который идет в баки конденсатные), согласно А.29.1020.000 МЧ (лист 11, 12) пересекает трубопровод 20KPF10BR020 в месте расположения колена поз.3 и вместе на одной оси поднимаются. 
Предлагаем завести трубопровод 20KPF10BR014 в любую из проходок поз.5 на данный момент там только проходка большего диаметра – 57 мм, а была в 32 мм. 
Необходимо привести в соответствие с  ранее выданными исходными данными АО «АТОМПРОЕКТ» и монтажными чертежами АО «СвердНИИхиммаш».
</t>
  </si>
  <si>
    <t>КЗ-33\Каточка заказчика № 33.pdf</t>
  </si>
  <si>
    <t>КЗ-34\Каточка заказчика № 34.pdf</t>
  </si>
  <si>
    <t xml:space="preserve">При рассмотрении рабочей документации по объекту «Строительство модуля фабрикации и пускового комплекса рефабрикации плотного смешанного уранплутониевого топлива для реакторов на быстрых нейтронах» по зданию 16 «Отопление, вентиляция и кондиционирование» инв.№14-05483, «Отопление, вентиляция и кондиционирование. Опросные листы к альбому» инв.№15-01223, «Отопление, теплоснабжение, воздушно-тепловые завесы, вентиляция и кондиционирование. Спецификация оборудования, изделий и материалов» инв.№14-05484 и «Локальная смета. Устройство систем отопления и вентиляции» инв.№15-01921 выявлено следующее несоответствие:
в рабочих чертежах инв.№14-05483, спецификации инв.№14-05484 и опросных листах инв.№15-01223 для систем вентиляции 00SAH10, 00SAH20, 00SAH13, 00SAH23 запроектированы приточно-вытяжные установки с резервом, а в смете инв.№15-01921 данные установки учтены не в полном объеме. В данной смете пункт 7,8 к основной приточно-вытяжной установке 00SAH10/00SAH20 применены по прайс-листам резервные установки с типоразмером КЦКП-С1-1,6/КЦКП-1,6 вместо КЦКП-3,15-УЗ/КЦКП-3,15-УЗ, а для основной приточно-вытяжной установке 00SAH13/00SAH23 - резерв не учтен.
</t>
  </si>
  <si>
    <t>КЗ-35\Каточка заказчика № 35.pdf</t>
  </si>
  <si>
    <t>по части недоработки количества проходок в стенах и перекрытиях здания</t>
  </si>
  <si>
    <t>КЗ-36\Каточка заказчика № 36.pdf</t>
  </si>
  <si>
    <t>КЗ-37\Каточка заказчика № 37.pdf</t>
  </si>
  <si>
    <t>по части несоответствия привязок, обозначения запорной арматуры, отсутствия высотных отметок</t>
  </si>
  <si>
    <t>КЗ-40\Каточка заказчика № 40.pdf</t>
  </si>
  <si>
    <t>по части легкосбрасываемой кровли и неверно примененной расценке на плиты древесноволокнистые</t>
  </si>
  <si>
    <t>КЗ-39\Каточка заказчика № 39.pdf</t>
  </si>
  <si>
    <t>по части легкосбрасываемой кровли</t>
  </si>
  <si>
    <t>КЗ-43\Каточка заказчика № 43.pdf</t>
  </si>
  <si>
    <t>по части узлов и трассировки трубопровода</t>
  </si>
  <si>
    <t>КЗ-48\Каточка заказчика № 48.pdf</t>
  </si>
  <si>
    <t>КЗ-49\Каточка заказчика № 49.pdf</t>
  </si>
  <si>
    <t>15-01788</t>
  </si>
  <si>
    <t xml:space="preserve">Устройство косоуров НЛК5-НЛК9 предусмотрено выполнить из труб стальных прямоугольных 140х80х8 по ГОСТ 8645-68.
В связи с отсутствием данного материала в сибирском федеральном округе, необходимо заменить материал косоуров (на швеллер или другую трубу) </t>
  </si>
  <si>
    <t>КЗ-42\Каточка заказчика № 42.pdf</t>
  </si>
  <si>
    <t>в связи с отсутствием необходимости применения технологии сварки по ОСТ 9539-2002, прошу внести изменения в рабочую документацию на требование ПНАЭ Г-7-10-89 или СНИП 3.05.05</t>
  </si>
  <si>
    <t>15-02582</t>
  </si>
  <si>
    <t>КЗ-44\Каточка заказчика № 44.pdf</t>
  </si>
  <si>
    <t>14-04959</t>
  </si>
  <si>
    <t>КЗ-45\Каточка заказчика № 45.pdf</t>
  </si>
  <si>
    <t>КЗ-46\Каточка заказчика № 46.pdf</t>
  </si>
  <si>
    <t>при рассмотрении рабочей документации в стене в осях В/7-12 (л.10) предусмотрены проёмы для монтажа металлических прогонов покрытия, в рабочей документации не указана заделка проёмов после установке прогонов.</t>
  </si>
  <si>
    <t>КЗ-47\Каточка заказчика № 47.pdf</t>
  </si>
  <si>
    <t>Специалисты ОДЭК АО «СХК» рассмотрели «Реестр замечаний к спецификации инв. № 15-02509И4» ООО «УС БАЭС» направленный в адрес АО «АТОМПРОЕКТ» письмом № 11-110/08-04/6227 от 26.06.2018. В таблицу добавлен столбец с комментариями АО «СХК» по непринятым специалистами АО «АТОМПРОЕКТ» замечаниям. Прошу Вас откорректировать спецификацию инв. № 15-02509И4 (позиции 4.5; 5.3; 5.4).Также напоминаем, что вся конструкторская документация направлялась в адрес АО «АТОМПРОЕКТ» (письмо № 11-110/08-04/8511 от 23.10.2017)</t>
  </si>
  <si>
    <t xml:space="preserve">1) Отсутствует РД марки «ЭМ» (устройство молниезащиты), марки «КЖ» (устройство полов); марки «КМ» (устройство ограждения кровли и наружных лестниц)
2) Обозначение оконных блоков ОК-1, ОК-2, ОК-3,ОК-4, ОК-5 (л. 17-21) не соответствуют ГОСТ 30674-99.
Размеры оконных блоков должны быть меньше на 60 мм по ширине относительно размера проема, и меньше на 70 мм относительно высоты.
</t>
  </si>
  <si>
    <t>КЗ-50</t>
  </si>
  <si>
    <t xml:space="preserve">16-02809
18-00681
18-00622
18-00621
</t>
  </si>
  <si>
    <t>Хорошавцева В.Г.</t>
  </si>
  <si>
    <t xml:space="preserve">В ЛС 3-302 инв.№16-02809 учтены п.2 «Дверь защитная герметичная (ДЗГ). Тип 1» - 3 шт. и п.4 «Дверь защитная герметичная (ДЗГ). Тип 2» - 23 шт. Данное оборудование было приобретено посредствам проведения конкурентных торгов (договор №11/8249-Д от 07.07.2017 г.) и поставлено на склад Заказчика в полном количестве. В дальнейшем ЛС 3-302 инв.№16-02809 была аннулирована, а оборудование (п.2 и п.4) отражено в следующих локальных сметах: 
1. ЛС 02-01-3-370 ТМ инв.№18-00681 – ДЗГ тип 1 (п.94) – 1 шт. и ДЗГ тип 2 (п.96) – 6 шт.;
2. ЛС 02-01-3-364 ТМ инв.№18-00622 – ДЗГ тип 2 (п.33) – 6 шт.;
3. ЛС 02-01-3-363 ТМ инв.№18-00621 – ДЗГ тип 1 (п.37) – 1 шт. и ДЗГ тип 2 (п.39) – 7 шт.
Необходимо уточнить, в каких локальных сметах отражены недостающие ДЗГ тип 1 в количестве 1 шт. и ДЗГ тип 2 в количестве 4 шт.
</t>
  </si>
  <si>
    <t>КЗ-51</t>
  </si>
  <si>
    <t xml:space="preserve">14-07208
18-00276
18-01247
</t>
  </si>
  <si>
    <t xml:space="preserve">Замечания к расценкам в смете "АР"
</t>
  </si>
  <si>
    <t>КЗ-52</t>
  </si>
  <si>
    <t>Деменев Д.В.</t>
  </si>
  <si>
    <t xml:space="preserve">Инв.№16-01003 И3 лист 16 - отображена лестница в/о 22-23 у оси А, а в ПД раздел 3 «Архитектурные решения» инв. № 17-00296 - на фасадах (лист 17) данная лестница отсутствует. Необходимо устранить разночтение.
</t>
  </si>
  <si>
    <t>КЗ-53</t>
  </si>
  <si>
    <t xml:space="preserve">На листе 9 в спецификации указан общий расход металла 11,13 тн; общее количество анкеров Hilti 577 шт. В проектной документации раздел 11.4.1 инв. № 18-00706 локальный сметный расчет №02-01-1-5И1-вкл,  пункты 13,14,15 учитывают общий объем металлоконструкций площадок 6,943тн.,  пункт 20 учитывает 350шт. анкеров Hilti. Необходимо привести в соответствие.   
</t>
  </si>
  <si>
    <t>КЗ-54</t>
  </si>
  <si>
    <t xml:space="preserve">Смету составить в СНБ-2001 в редакции 2017г. 
Согласно разъяснений ДКВ от 06.06.2017г. № 1-12/22489  о корректировке проектной документации: «Локальные сметы в составе рабочей документации разрабатываются с использованием аналогичной редакции сметных нормативов, примененной утвержденной проектной документации".
В утвержденной документации  лимиты на   работы  по устройству системы дренажа зданий 4, 4А в ОСР инв. 18-00964 включены в редакции СНБ 2017г.    инв. № 17-01581  ЛСР 02-01-1-63И2-вкл. 
</t>
  </si>
  <si>
    <t>КЗ-56</t>
  </si>
  <si>
    <t>Технология</t>
  </si>
  <si>
    <t>Шустров Д.И.</t>
  </si>
  <si>
    <t xml:space="preserve">1. Уточнить обозначение здания в наименовании документа: «Здания 4 (20UFB) в осях 1’ – 2’’ вдоль оси А» или «пристройки к зданию 4 (20UFB) в осях 1-3, у ряда А опытно-демонстрационного энергокомплекса с РУ БРЕСТ-ОД-300 на АО «СХК» согласно ИТТ инв. №18-00464 И2.
</t>
  </si>
  <si>
    <t>КЗ-57</t>
  </si>
  <si>
    <t xml:space="preserve">1. Смету составить в СНБ-2001 в редакции 2017г. 
Согласно разъяснений ДКВ от 06.06.2017г. № 1-12/22489  о корректировке проектной документации: «Локальные сметы в составе рабочей документации разрабатываются с использованием аналогичной редакции сметных нормативов, примененной утвержденной проектной документации".
В утвержденной документации  лимиты на   работы  по устройству наружных кабельных сетей в ОСР инв. 18-00964 включены в редакции СНБ 2017г.    инв. № 17-01609 ЛСР 04-04-4-125-вкл. 
2.   Прайс - листы   поз. 16, 17 актуализировать (в смете 2016г.). Расценки применить согласно актуализированным прайс – листам.
</t>
  </si>
  <si>
    <t>18-01072</t>
  </si>
  <si>
    <t>Электроснабжение</t>
  </si>
  <si>
    <t>Наружные сети</t>
  </si>
  <si>
    <t>КЗ-58</t>
  </si>
  <si>
    <t xml:space="preserve">Позицией 2 предусмотрено окрашивание металлоконструкций в объеме 4528,7 м² (на 3-й слой). В ПД инв.№13-05587 локальный сметный расчет 03-07-1-9, пунктом 12 учитывается окраска на 2 слоя в объеме 3085 м² и откорректированной  ПД в разделе 11.4.3 инв. № 17-01584 локальный сметный расчет 03-07-1-9-вкл пунктом 4 учитывается окраска  на 1 слой в объеме 965 м².  Устранить несоответствие.    
</t>
  </si>
  <si>
    <t>КЗ-59</t>
  </si>
  <si>
    <t>18-00242</t>
  </si>
  <si>
    <t xml:space="preserve">1. Стоимость и объемы работ не предусмотрены проектной документацией раздел 4.2.1 инв. № 17-00334. Устранить несоответствие. 
2. Выполнить работы по устройству монолитных конструкций не представляется возможным. Каким образом осуществить подачу бетонной смеси в опалубочную систему, при условии, что над устраиваемой стеной выполнена плита перекрытия, не пояснено  в РД. Для разработки технологии устройства стены в ППР необходимо предусматривать какие-либо аппараты для нагнетания бетона в опалубку и самоуплотняющиеся бетонные смеси. Данные виды работ должны быть учтены дополнительными расценками в локальных сметах.    
</t>
  </si>
  <si>
    <t>15В</t>
  </si>
  <si>
    <t>Лялин Д.В.</t>
  </si>
  <si>
    <t>Силовое электрооборудование</t>
  </si>
  <si>
    <t>17-01146</t>
  </si>
  <si>
    <t xml:space="preserve">1. На листе 8 не указан тип, наименование РУВН – 6кВ. 
2. На листе 8 не указана функция передачи данных от РУВН – 6кВ в систему верхнего уровня по протоколам Modbus/RS 485. 
3. На листе 9 отсутствует функция отображения передаваемых данных в систему верхнего уровня по протоколам Modbus/RS 485 по средствам щитовых индикаторов.
</t>
  </si>
  <si>
    <t>КЗ-55\Карточка заказчика № 55.pdf</t>
  </si>
  <si>
    <t>КЗ-60</t>
  </si>
  <si>
    <t xml:space="preserve">Стоимость и объемы работ не предусмотрены проектной документацией - раздел 4.2.1 инв. № 17-00334. Устранить несоответствие.
</t>
  </si>
  <si>
    <t>КЗ-61</t>
  </si>
  <si>
    <t>КЗ-62</t>
  </si>
  <si>
    <t>КЗ-63</t>
  </si>
  <si>
    <t>КЗ-64</t>
  </si>
  <si>
    <t>КЗ-65</t>
  </si>
  <si>
    <t>КЗ-66</t>
  </si>
  <si>
    <t>КЗ-67</t>
  </si>
  <si>
    <t>КЗ-68</t>
  </si>
  <si>
    <t>КЗ-69</t>
  </si>
  <si>
    <t>КЗ-70</t>
  </si>
  <si>
    <t>КЗ-71</t>
  </si>
  <si>
    <t>КЗ-72</t>
  </si>
  <si>
    <t>КЗ-73</t>
  </si>
  <si>
    <t>КЗ-74</t>
  </si>
  <si>
    <t>КЗ-75</t>
  </si>
  <si>
    <t>18-00977</t>
  </si>
  <si>
    <t xml:space="preserve">Прошу пояснить разность количества каналов отображенных на схеме автоматизации представленной на листе 12 и 13, РД инв. № 15-00499 И1 и листе 2, поз 1 и 2 РД инв. № 18-00977. </t>
  </si>
  <si>
    <t>18-01165</t>
  </si>
  <si>
    <t xml:space="preserve">Прошу пояснить разность количества каналов отображенных на схеме автоматизации
представленной на листе 7, РД инв. № 16-00915И1 и листе 2, поз 1 РД инв. № 18-01165.
</t>
  </si>
  <si>
    <t>18-01045</t>
  </si>
  <si>
    <t>Сивченко Т.В.</t>
  </si>
  <si>
    <t xml:space="preserve">1. Поз.2,9,15,20,36,45,54 стоимость материала, определяемая методом «обратного счета» из текущих цен в базисные цены 2001 г., должна быть пересчитана по индексу на СМР, принятому в конце сводного сметного расчета (при корректировке проектной документации стоимость данного материала в базисных ценах составила 1808,35 руб. за 1 шт.).
2. На неизменяемую часть выпустить локальную смету взамен в редакции 2014 года с изм. 1-2, так как стоимость труб бесшовных холоднодеформированных из коррозионностойкой стали (ФССЦ-507-0421, ФССЦ-507-0409) была дороже и работы по врезке штуцеров выполнены  и оплачены по локальной смете № 2-923 инв. № 15-07767, составленной в редакции 2014 года с изм.1-2.
3. На дополнительные работы по ЗВК 63-1, 63-5, 63-6 выпустить локальную смету в редакции 2017 года (работы по изготовлению и монтажу поддонов для обмыва обуви вошли во включаемую часть при корректировке проектной документации, врезка штуцера не учтена в ПД).
4. Поз.31 из единичной расценки ФЕРм38-01-006-07 необходимо исключить ресурс ФССЦ-101-2215 сталь листовая, так как поддоны и трап изготавливаются из нержавеющей стали, учтенной в поз.32. Сметную прибыль принять в размере 65%.
5. По поз.3,10,49,55,58,59,61 кол-во привести в соответствие с кол-вом в ЛС № 2-923 инв. № 15-07767 без округления до 3-х знаков, так как работы выполнены и оплачены.
6. Не учтены крепления для трубопроводов (тех. часть приложение 13.1).
Примечание по ЗВК 63-4:
- по ЛС № 2-923 инв. № 15-07767 выполнены и оплачены работы по монтажу трапа Ду50 в кол-ве 1 шт., в ЛС №2-01-2-1041 инв. № 18-01045 данные работы отсутствуют;
- по ЛС № 2-923 инв. № 15-07767 выполнены и оплачены работы по монтажу трубопровода Ду108 длиной 2,16 м, в ЛС №2-01-2-1041 инв. № 18-01045 длина трубы составляет 1,85 м;
- по ЛС № 2-923 инв. № 15-07767 выполнены и оплачены работы по монтажу трубопровода Ду57 в кол-ве 1,5 м, в ЛС №2-01-2-1041 инв. № 18-01045 данные работы отсутствуют;
- по ЛС № 2-923 инв. № 15-07767 выполнены и оплачены работы по врезке штуцера Ду57 в кол-ве 2 шт., в ЛС №2-01-2-1041 инв. № 18-01045 данные работы отсутствуют;
- по ЛС № 2-923 инв. № 15-07767 оплачено колено 57х3 в кол-ве 1 шт., в ЛС № 2-01-2-1041 инв. № 18-01045 данные затраты отсутствуют.
</t>
  </si>
  <si>
    <t>18-00817</t>
  </si>
  <si>
    <t xml:space="preserve">1. Неверно указано основание (инв. № 18-00822).
2. Данные работы и затраты не учтены в проектной документации. 
3. Локальную смету необходимо составить в СНБ-2001 в редакции 2017 года.
4. Поз.1 общая масса деталей по поз.1-4 спецификации (лист 9 инв. № 18-00822) составляет 90,37 кг (51,66+23,53+12,35+2,83)=0,090 т.
5. Поз.4 при определении стоимости материала в базисных ценах методом «обратного счета» исключить коэффициент 1,03 (Письмо ГК «Росатом» от 25.07.2018 № 1-12/31428).
6. Не учтены затраты на выравнивание поверхности стен шлифованием или затиркой цементным раствором марки М300 (п.11 общих указаний инв. № 18-00822).
</t>
  </si>
  <si>
    <t>18-01247</t>
  </si>
  <si>
    <t xml:space="preserve">Стоимость и объемы работ по пп.48-51, 59-62, 71-74  не предусмотрены проектной документацией разделом 11.4.1 инв. № 18-00706, 02-01-1-83И1-вкл. Устранить несоответствие. </t>
  </si>
  <si>
    <t>18-01162
18-01163
18-01184 
18-01213 
18-01241 
18-00828
17-01778
18-00821
18-00664
18-01209
18-01160
18-01210
18-01211
18-01212</t>
  </si>
  <si>
    <t>15-03738 И3</t>
  </si>
  <si>
    <t xml:space="preserve">1. Лист 9.7 - количество кранов шаровых Dу 15 с э/п поз. 16 - 12 шт. задано ошибочно, верно - 11 шт. (см. монтажно-технологическую схему лист 49 инв.№ 15-03737И1). 
2. Лист 9.7 - количество кранов шаровых Dу 25 с э/п поз. 17 - 33 шт. задано ошибочно, верно - 32 шт. (см. монтажно-технологическую схему лист 49 инв.№ 15-03737И1).
Необходимо устранить несоответствия в РД.
</t>
  </si>
  <si>
    <t xml:space="preserve">1. Лист 20 - ремонтная зона 20UFB20R010 на отм. +10,950, ошибочно обозначена участком подготовки исходных материалов 20UFB20R004;
2. Лист 20 - операции п. 20, п.21 выполняются талью 20SMD10AE009 (на схеме не указана) на участке подготовки исходных материалов 20UFB20R004. В помещении 20UFB20R010  выполнение указано ошибочно;
3. Лист 20 - операции п. 15.1, п.15.2 выполняются талью 20SMD10AE009 (на схеме не указана) на участке подготовки исходных материалов 20UFB20R004. В помещении 20UFB20R010 выполнение указано ошибочно;
4. Лист 20 - операция п. 15.5 изображена некорректно. Тележка 20SMP10AE02 обозначена не верно (верно - 20SMP10AE21);
5. Лист 21 - п.14. тележка ручная 20FDD10AE401 – заменить на тележку ручную 1762-05-0004, код KKS 20FDC60AE005, которая разработана и поставлена АО "ЦКБМ" в 2017 году в составе помещения загрузки магазина в защитный контейнер 1762-05-0001.
Необходимо устранить несоответствия в РД.
</t>
  </si>
  <si>
    <t xml:space="preserve">Лист 5-9 - в кодировке оборудования допущена ошибка: КЕ вместо АЕ.
Необходимо устранить несоответствия в РД.
</t>
  </si>
  <si>
    <t xml:space="preserve">1. Неверно указано основание (инв. № 18-00823).
2. Локальную смету необходимо составить в СНБ-2001 в редакции 2017 года.
3. Данные работы и затраты не учтены в проектной документации. 
4. Поз.4 при определении стоимости материала в базисных ценах методом «обратного счета» исключить коэффициент 1,03 (Письмо ГК «Росатом» от 25.07.2018 № 1-12/31428).
5. Поз.8 неверно определена стоимость бетона с учетом надбавки по водонепроницаемости (стоимость 1 м3 бетона составляет ((821,79+(739,97*0,015))= 832,89 руб.).
6. Не учтены затраты на выравнивание поверхности стен шлифованием или затиркой цементным раствором марки М300 (п.13 общих указаний инв. № 18-00823).
</t>
  </si>
  <si>
    <t>18-00818</t>
  </si>
  <si>
    <t>Стоимость и объемы работ не предусмотрены проектной документацией - раздел 4.2.1 инв. № 17-00334. Устранить несоответствие.</t>
  </si>
  <si>
    <t>15-03277 И1</t>
  </si>
  <si>
    <t>18-00738                 18-01161                  18-00830                  18-00158                 18-00831                 18-00844                   18-01142                 18-00842</t>
  </si>
  <si>
    <t>16-01617</t>
  </si>
  <si>
    <t>1) В пункте 16 «Общих указаний» указано, что облицовка в помещениях 20UKS10R140 и 20UKS10R150 будет выполнена после получения задания от АО «СвердНИИхиммаш». Комплект конструкторской документации на блок транспортный (А.68.106.000), расположенный в указанных помещениях, был согласован АО «АТОМПРОЕКТ» письмом № 46-3.77С-3.127.4С/25126 от 18.11.2016г. Ранее подобный запрос поступил от АО «АТОМПРОЕКТ» письмом №46-1.2С-3.1110.2С/23804 от 07.12.2017г., на что был направлен аналогичный ответ АО «СХК» №11-110/08-04/11136 от 29.12.2017г.
Необходимо дополнить РД в части облицовки помещений 20UKS10R140 и 20UKS10R150.
2) В п. 17 неверно указано наименования АО «СХК», необходимо откорректировать.</t>
  </si>
  <si>
    <t>18-00827</t>
  </si>
  <si>
    <t xml:space="preserve">1. Данные работы и затраты не учтены в проектной документации. 
2. Поз.32, 35, 45, 46, 63, 96, 106, 124 при определении стоимости материала в базисных ценах методом «обратного счета» исключить коэффициент 1,03 (Письмо ГК «Росатом» от 25.07.2018 № 1-12/31428).
3. Поз.53, 125, 163, 168 не учтен к расценке коэффициент по п.3.4 прил. 46.1 тех. части.
4. Поз.85, 138, 145, 153 неверно определена стоимость бетона с учетом надбавки по водонепроницаемости (795,19+(713,89*0,015)=805,90 руб.).
5. Поз.55 убрать примечание «Поправка: п.5.9»
6. Поз.93 исключить материалы (монтажные детали изготавливаются) и учесть к=1,15 (п.5.9 Методических рекомендаций).
7. Поз.107, 108 исключить, так как затраты на изготовление и установку МС-1 учтены в поз.109-114 локальной сметы.
8. Поз.131, 148, 161 неверно определена стоимость бетона с учетом надбавки по водонепроницаемости (821,79+(739,97*0,015)=832,89 руб.).
</t>
  </si>
  <si>
    <t xml:space="preserve">1. Лист 31 - совпадение маркировки 20SRG10BR066 на трубопроводе подачи воды к печам от трубопровода выдачи воды до водогазового модуля 1 и трубопроводе слива воды в трап спец. канализации от бокса 20SRG10BU014;
2. Лист 31 - совпадение маркировки 20SRG10BR067 на трубопроводе отвода воды от печей от водогазового модуля 1 и трубопроводе технологической сдувки к трубе 20КТК40BR001;
3. Листы 30.1 и 30.7 - совпадение маркировок трубопроводов 20SRG10BR066, 20SRG10BR067 (см. лист 31);
4. Лист 26 - в графе «Наименовании трубопровода» - ошибочно указан код 20SRG10BR039, верно - 20SRG10BR025 (см. лист 31);
5. Лист 30.3 - инв. №16-00674 указан ошибочно, верно - инв. №18-00486 (см. лист 31);
6. Лист 30.5 - клапан 20SRG10АА003 в трубопроводе 20SRG30BR007 указан ошибочно, верно - 20SRG10АА004;
7. Лист 30.6 -  клапаны 20SRG10АА003 в трубопроводах 20SRG30BR008, 20SRG30BR009 указаны ошибочно, верно – 20SRG10АА005, 20SRG10АА006 соответственно;
8. Лист 30.5 и 30.6 - наименование трубопроводов 20SRG30BR007 и  20SRG30BR009 указано не корректно (см. лист 31).
</t>
  </si>
  <si>
    <t>18-00829</t>
  </si>
  <si>
    <t xml:space="preserve">1. Данные работы и затраты не учтены в проектной документации. 
2. Поз.40, 47, 51 при определении стоимости материала в базисных ценах методом «обратного счета» исключить коэффициент 1,03 (Письмо ГК «Росатом» от 25.07.2018 № 1-12/31428).
3. Поз.46, 50 необходимо указать применительное использование, исправить наименование работ, исключить из ФЕР07-05-039-07 ресурс 14.5.04.03-0002 мастика герметизирующая.
4. Поз.44, 48 вместо ФЕР07-01-044-04 учесть затраты на изготовление МС-1 и МС-2 по спецификациям (лист 11, 12 инв. № 18-00834) и установку.
</t>
  </si>
  <si>
    <t>18-00820</t>
  </si>
  <si>
    <t xml:space="preserve">1. Данные работы и затраты не учтены в проектной документации. 
2. Локальную смету необходимо составить в СНБ-2001 в редакции 2017 года.
3. Поз.4, 5 исключить, так как по спецификации (лист 15 инв. № 18-00825) и ведомости расхода стали (лист 16 инв. № 18-00825) учтен общий расход электродов массой 30,3 кг. В локальной смете электроды учтены в поз.2 (ФЕР07-01-044-3) и в поз.3 (ФЕР06-01-031-11). 
4. Поз.10 исключить, так как в поз.9 учтена стоимость сетки сварной.
5. Поз.14 учесть изменение глубины сверления до 65 мм (к=13,5).
6. Поз.15 при определении стоимости анкер-шпильки в базисных ценах методом «обратного счета» применить индекс II квартала 2018 года (Ксмр=7,63 без учета коэффициента 1,03).
</t>
  </si>
  <si>
    <t>КЗ-76</t>
  </si>
  <si>
    <t>18-00819</t>
  </si>
  <si>
    <t xml:space="preserve">1. Данные работы и затраты не учтены в проектной документации. 
2. Неверно указано основание (инв. № 18-00824).
3. Поз.3 при определении стоимости материала в базисных ценах методом «обратного счета» исключить коэффициент 1,03 (Письмо ГК «Росатом» от 25.07.2018 № 1-12/31428).
4. Поз.9 неверно определена стоимость бетона с учетом надбавки по водонепроницаемости ((821,79+(739,97*0,015)=832,89 руб.)).
5. Поз.10 неверно определена стоимость муфты в базисных ценах. В прайс-листе ООО «БИС-2009» от 01.03.2017 цены указаны без НДС.
6. Поз.23 из единичной расценки ФЕР06-01-015-01 необходимо исключить ресурс 08.4.01.01-0022, так как стоимость проходки Т3-3-100 учтена в поз.24 локальной сметы.
7. Поз.25, 26 при определении стоимости материала в базисных ценах методом «обратного счета» исключить коэффициент 1,03 (Письмо ГК «Росатом» от 25.07.2018 № 1-12/31428).
8. Поз.33 для определения затрат по устройству дополнительных проемов в забетонированных стенах применить ФЕР46-03-007-02 с учетом п.3.4 приложения 46.1 тех. части.
</t>
  </si>
  <si>
    <t>КЗ-77</t>
  </si>
  <si>
    <t>18-00773</t>
  </si>
  <si>
    <t>Пурыскин Д.Н.</t>
  </si>
  <si>
    <t xml:space="preserve">1. В соответствии с п.4 ИД инв.№18-00773 контроль сварных соединений трубопроводов должен проводится по 4 классу в соответствии с СНиП 3.05.05-84 (оперативный – 100%, радиографический – 1%). В соответствии с п.6 ТТ А.47.1054.000МЧ 9 (узел мойки и сушки твэлов из состава оборудования участка разделки бракованного каркаса ТВС) контроль сварных соединений трубопроводов должен проводиться в объеме требований III категории ОСТ 95 39-2002. Методы контроля:
- визуальный и измерительный по РБ-089-14, объем 100%
- контроль герметичности по ПНАЭ Г-7-019-89, объем 100%;
- стилоскопирование в соответствии с РД 34 10.122-94, объем 100%;
- радиографический контроль по ГОСТ 7512-82 или по ПНАЭ Г-7-017-89, объем 50%.
2. В соответствии с п.9 ТТ А.47.1054.000МЧ должен проводиться контроль сварных соединений конструкций для крепления трубопроводов в объеме требований IV категории ОСТ 95 39-2002 визуальным осмотром и измерением. Данные требования (методы контроля и объем) в ИД отсутствует.
3. Перечень деталей, изделий и материалов (стр.8 и 9 участок разделки дефектного каркаса ТВС с твэлами) не в полном объеме соответствует требованиям А.47.1054.000МЧ и комплекту монтажных частей А.47.1054.700.
</t>
  </si>
  <si>
    <t>КЗ-78</t>
  </si>
  <si>
    <t>18-01151</t>
  </si>
  <si>
    <t xml:space="preserve">1. В соответствии с п.4 ИД инв.№18-00773 контроль сварных соединений трубопроводов должен проводится по 4 классу в соответствии с СНиП 3.05.05-84 (оперативный – 100%, радиографический – 1%). В ЛС контроль сварных соединений методом радиографии отсутствует. Кроме того в соответствии с п.6 ТТ А.47.1054.000МЧ контроль сварных соединений трубопроводов должен проводиться в объеме требований III категории ОСТ 95 39-2002. Методы контроля:
 контроль герметичности сварных соединений, объем 100%;
 стилоскопирование сварных соединений, объем 100%;
 радиографический контроль сварных соединений, объем 50%.
Данные работы (методы контроля) в ЛС и требования в ИД инв.№18-00773 отсутствуют.
2. В соответствии с п.9 ТТ А.47.1054.000МЧ должен проводиться контроль сварных соединений конструкций для крепления трубопроводов в объеме требований IV категории ОСТ 95 39-2002 визуальным осмотром и измерением. Данные работы (методы контроля) в ЛС и требования в ИД инв.№18-00773 отсутствуют.
3. В ЛС указаны работы (поз. 3) по монтажу трубопровода из полиэтиленовых труб. В соответствии с А.47.1054.000СБ данные работы проводятся при сборке изделия, а не при монтаже.
</t>
  </si>
  <si>
    <t>отклонение</t>
  </si>
  <si>
    <t>КЗ-79\Карточка заказчика № 79.pdf</t>
  </si>
  <si>
    <t xml:space="preserve">1. 1. Отсутствует электропитание оборудования в помещении 20UFB15R237,  (помещение компрессорной). Обозначить электропитание для кулеров (3 шт.) и компрессоров (3 шт.). 
2. 2. Отсутствует электропитание оборудования в помещении 20UFB15R436 (помещение компрессорной). Обозначить электропитание для кулеров (2 шт.), компрессоров (2 шт.),
источники бесперебойного питания (3 шт.), кондиционирование (сплит-система).
3. Расположение оборудования в осях 21-23 не соответствует РД инв. № 14-08049И2.
</t>
  </si>
  <si>
    <t>Станкевич А.Г.</t>
  </si>
  <si>
    <t>КЗ-80\Карточка заказчика № 80.pdf</t>
  </si>
  <si>
    <t xml:space="preserve">1. На схеме отсутствует помещение АЛ МФР 20UFB20R255, отм. +10,950, между осями 29-30 и Г-Д (привести в соответствие с РД инв. № 14-07207И5).
2. В соответствии с планировкой требуется актуализация схемы освещения помещений 20UFB20R055 и 20UFB20R255.
</t>
  </si>
  <si>
    <t>16-01512</t>
  </si>
  <si>
    <t>КЗ-81</t>
  </si>
  <si>
    <t xml:space="preserve">1. В ведомости ссылочных и прилагаемых документов выявлены ссылки на недействующие на сегодняшний день документы, например: СП 14.13330-2014 вместо СП 14.13330-2018, СП 20.13330-2011 вместо СП20.13330-2016, ГОСТ 21.502-2007 вместо ГОСТ21.502-2016, ГОСТ 27772-88 вместо ГОСТ 27772-2015 и т.п.
2. Лист11 - на схеме расположения отверстий марки 2 м/о 5-3, ошибочно указан размер - 2000 мм вместо 12000 мм.
</t>
  </si>
  <si>
    <t>КЗ-82</t>
  </si>
  <si>
    <t xml:space="preserve">1. Лист 7 - в «Перечне технических регламентов и нормативных документов» указана ссылка на ГОСТ 10992-90 «Сетка сварная строительная» - данный ГОСТ не существует.
2. Лист 13 - на разрезе 3-3 показан двутавр, а на выноске к нему швеллер 24П, на листе несколько разрезов под одним и тем же обозначением (какой откуда?)
</t>
  </si>
  <si>
    <t>КЗ-83</t>
  </si>
  <si>
    <t>Водоснабжение и канализация</t>
  </si>
  <si>
    <t>15-04356</t>
  </si>
  <si>
    <t xml:space="preserve">Выявлены несоответствия. 
В общих указаниях:
- не указан  шаг крепления трубопроводов по серии 4.904-69; 
- на листе 6 дается указание покрыть стальные трубопроводы грунтовкой и эмалью для защиты от коррозии, но сети В1, Т3, К1 запроектированы из коррозионно-стойких, стальных оцинкованных и чугунных труб. Обосновать необходимость антикоррозионных работ.
На схеме В1 и Т3 лист 11:
- не указаны DN запорно-регулирующей арматуры согласно п.6.2.6 ГОСТ 21.601-2011 «Правила выполнения РД внутренних систем водоснабжения и канализации»;
- узел учета изображен некорректно: в конструкции расходомера Dу50 на трубе Ø57х3,0 показаны концентрические переходы, соединение расходомера Dу50 с краном шаровым латунным DN32;
На схеме К1 лист 12:
- нет указаний по выполнению узла соединения трубы Ø108х5,0 из стали 12Х18Н10Т с  трубой чугунной канализационной.   
В спецификации:
- не указаны подвесные опоры по серии 4.904-69: их обозначение, количество и весовые характеристики для каждого диаметра трубопровода;
- на листах 13, 14, 15 в наименовании оцинкованных труб не указана резьба (Р) для возможности выполнения соединений на муфтах;
- на листе 16 в примечании 1  указано выполнить  коррозионную защиту  трубопроводов из углеродистой стали - грунтовкой ГФ-021 и эмалью ПФ-115. Возможно, имелось ввиду выполнение покрытия антикоррозионным составом на основе битумов согласно п. 5.3.2  ГОСТ 6942-98?
Необходимо  подтвердить несоответствия и внести изменения в РД.                        
</t>
  </si>
  <si>
    <t>КЗ-84</t>
  </si>
  <si>
    <t xml:space="preserve">На листе 10 отображен  узел 3. По данному узлу не представляется возможным выполнить работы, так как: 
-  отсутствует способ крепления утеплителя к сэндвич-панели и прогону из швеллера; 
- заполнить минеральной ватой волну профлиста плотно невозможно (затруднительно вырезать утеплитель по форме волны профлиста). Так же  не указан, способ крепления утеплителя к профлисту; 
- при данном узле, профлист будет являться «мостиком холода», что способствует образованию наледи (сосулек).
</t>
  </si>
  <si>
    <t>КЗ-85</t>
  </si>
  <si>
    <t>Спирин В.В.</t>
  </si>
  <si>
    <t xml:space="preserve">1. Лист 5, п. 9. «Автоматическое отсечение стоков» - на самом деле происходит автоматическое отключение подачи воды на охлаждение. Поправить.
2. Лист 6. Выпуск в/о 4-5, ось И указан ду 50 мм, этот же выпуск на л. 12 указан ду 100 мм. Исправить лист 6. 
3. Лист 12. Количество колен поз. 8 в спецификации не соответствует схеме.
4. Лист 12. Количество и применение тройников поз. 9 в спецификации (надо в спецификации считать коленом поворот трубы на 90°) не соответствует схеме.
5. Лист 13. Количество колен поз. 4 в спецификации не соответствует схеме. 
6. Лист 13. Узел КРБ выпуска ду 50 мм не будет пропускать достаточное количество жидкости через датчик. Необходимо изменить геометрию трубопроводов узла КРБ.
</t>
  </si>
  <si>
    <t>КЗ-86</t>
  </si>
  <si>
    <t xml:space="preserve">1. Лист 3 - количество колен поз. 8 ду 100 мм не соответствует, количеству колен указанных на аксонометрической схеме системы 20GMP01  инв. № 16-02569И1 лист 12.
2. Лист 3 - толщина стенки колена поз. 8 ду 100 мм не соответствует толщине стенки колена указанной в спецификации  инв. № 16-02569И1 лист 12.
3. Лист 4 - количество колен поз. 5 ду 50 мм не соответствует количеству колен указанных на  аксонометрической схеме системы 20GMP01  инв. № 16-02569И1 лист 13. 
</t>
  </si>
  <si>
    <t>КЗ-89\Карточка заказчика № 89 (УК УЭС).pdf</t>
  </si>
  <si>
    <t>КЗ-87</t>
  </si>
  <si>
    <t>КЗ-88</t>
  </si>
  <si>
    <t>18-00431</t>
  </si>
  <si>
    <t xml:space="preserve">1. Локальную смету необходимо составить в СНБ-2001 в редакции 2017 года (объемы работ, включаемые при корректировке проектной документации).
2. Поз.1-5, 7, 8-12, 16, 19, 23-24 стоимость оборудования, определяемая по прайс-листам. Следует представлять все прайс-листы фирм поставщиков с расшифровкой включенных в стоимость затрат (НДС, транспортные расходы и т.д.). При отсутствии в прайс-листе условий поставки считается, что в стоимость включен транспорт и НДС, при этом никакие дополнительные начисления не выполняются. 
По поз.3 необходимо дополнительно учесть транспортные расходы в размере 3% от отпускной цены (в счете на оплату № 9716 от 05.07.2018 ООО «Теплоконтроль» условие поставки – самовывоз). Прайс-лист, для определения стоимости источника питания БП96-24-2-80-DIN-360П, должен быть подобран по результатам конъюнктурного анализа с выбором наиболее экономичного варианта. В ПД инв. № 17-01602 ЛСР № 02-01-4-27 вкл. (поз.418) стоимость источника питания по прайс-листу «R-detali.ru» от 08. 2015 составляет 6273 руб. с НДС, в РД инв. № 16-02456 ЛС № 4-992 (поз.3) стоимость по прайс-листу «ПСМ-Снаб» от 02.06.2016 составляет 6273 руб. с НДС, а в РД инв. № 18-00431 ЛС № 2-01-4-1222 (поз.3)  стоимость по прайс-листу «Теплоконтроль» от 05.07.2018 в 2,5 раза дороже и составляет 13790 руб. без НДС (16272 руб. с НДС). Таким образом, удорожание стоимости данного оборудования  (11 шт.) относительно стоимости, учтенной в ПД, составило 18797 руб. в базисных ценах.
3. Поз.6, 13-15, 17-18, 20-22 стоимость оборудования, определяемая по сборникам цен на оборудование. Все дополнительные затраты (тара и упаковка, транспортные расходы, комплектация, заготовительно-складские расходы) по данным позициям локальной сметы необходимо исключить. 
4. Поз.33, 37 при определении стоимости материалов в базисном уровне цен методом «обратного счета» необходимо исключить к=1,05 и учесть заготовительно-складские расходы в размере 2% (к=1,02). Транспортные расходы дополнительно не учитываются, так как цена в коммерческом предложении ЗАО «Электрон» от 12.01.2017 № 59/02-06/10 включает изготовление и поставку.
</t>
  </si>
  <si>
    <t>18-00978</t>
  </si>
  <si>
    <t xml:space="preserve">1. Локальную смету необходимо составить в СНБ-2001 в редакции 2017 года.
2. Привести нумерацию локальной сметы в соответствии с п.3.25. МДС 81-35.2004.
</t>
  </si>
  <si>
    <t>КЗ-90</t>
  </si>
  <si>
    <t>15-03464                15-03465</t>
  </si>
  <si>
    <t xml:space="preserve">Выявлены несоответствия.
В таблице технических характеристик трубопроводов инв.№15-03464:
- на листе 12 диаметр Ø18х2,5 трубопровода 20FDA60BR009 указан ошибочно, по монтажно-технологической схеме, лист 20 - Ø57х3,5;
- на листе 16 маркировка трубопровода 20FDВ50BR401 ошибочна, по монтажно-технологической схеме, лист 20 - 20FDС50BR401;
- на листе 17 маркировка трубопровода 20FDВ20BR401 ошибочна, по монтажно-технологической схеме, лист 20 - 20FDС20BR401;
- на листе 17 маркировка трубопровода 20FDВ40BR401 ошибочна, по монтажно-технологической схеме, лист 20 - 20FDС40BR401;
- на листе 18 маркировка трубопровода 20FDВ30BR401 ошибочна, по монтажно-технологической схеме, лист 20 - 20FDС30BR401.
В спецификации инв.№15-03465:
- лист 3 - уточните нормативный документ на заглушку 25-0,6 поз. 13 и  заглушку 50-0,6 поз. 14. 
Необходимо подтвердить несоответствия и внести изменения в РД.
</t>
  </si>
  <si>
    <t>КЗ-91\Каточка заказчика № 91.pdf</t>
  </si>
  <si>
    <t>Молниезащита и заземление</t>
  </si>
  <si>
    <t>в качестве заземляющего устройства предусмотрена прокладка горизонтального заземлителя (провод медный луженый ПГЛ-М70). На данный момент провод  ПГЛ-М70 не производится, и закупить его не возможно. Прошу рассмотреть замену провода  ПГЛ-М70 на провод  ПГЛ-70 или предложить другой вариант.</t>
  </si>
  <si>
    <t>Пономарев. П.В.</t>
  </si>
  <si>
    <t>Зельманчук О.А.</t>
  </si>
  <si>
    <t xml:space="preserve">В рабочей документации в смете 03-04-04.1 (0306-22-СМ5 том 14.5.1 инв.№214-0572 стр.6) некорректно указано обозначение шкафа, включенного в спецификацию 0306-22-ЭО.С  инв.214-0456 лист 4:
Спецификация №0306-22-ЭО.С
инв.214-0456 Смета 03-04-04.1
0306-22-СМ5 том14.5.1 инв.214-0572 стр.4-7
Лист 4
Щит металлический ЩМП-2.3.1-0 36 УХЛ3 250х300х150 мм (ВхШхГ) с монтажной панелью, 630В, навесной, с замком, степень защиты IP31 – 1шт.
  Стр.6,  поз.14
Щиты с монтажной панелью ЩМП-2, размером 500х400х200 мм, степень защиты IP31- 1 шт.
</t>
  </si>
  <si>
    <t>КЗ-92\Карточка заказчика № 92.pdf</t>
  </si>
  <si>
    <t>КЗ-93\карточка заказчика № 93.pdf</t>
  </si>
  <si>
    <t>В РД  на листе 65 показано ограждение кровли МОК-1 и узел крепления МОК-1 к парапету, однако при рассмотрении узла 2 на л. 60 невозможно установить МОК-1 на кровле, возникает коллизия в расположении МОК-1, фасадного утеплителя и фасонного элемента Ф1.</t>
  </si>
  <si>
    <t>КЗ-94</t>
  </si>
  <si>
    <t>15-02509 И4</t>
  </si>
  <si>
    <t xml:space="preserve">Выявлены несоответствия: 
1. Не указана РКД на участки 20FDB10 - 20FDB70 линии ИТ поз. 1 – поз.7;
2. На листе 7 масса установки пробоотбора поз.4.5 – 10 кг   указана ошибочно, верно – 22 кг по А.48.234.900;
3. На листе 8 обозначение документа, массогабаритные характеристики бокса диспетчерского поз. 5.1 указаны ошибочно, верно - СТВА.Д.А.791.735, габаритные размеры - 5198х4946х3456, масса - 5001 кг;
4. На листе 9 наименование поз.5.2- комплекс печей спекания (РКД 3197-ЕСМ-PLE 705), а технические характеристики даны для печи спекания (РКД 3197-ЕСМ-PLE 032). Масса печи по 3197-ЕСМ-PLE 032 - 15786 кг, 8950 кг указана ошибочно;
5. На листе 9 разночтения в  наименовании крана поз. 5.3: в РД - КРП-3,2-13-6-3,5 У4, в СТВА.Д.А. 791.734 Установка спекания таблеток  -  КРП-3,2-5,7-4,5-3,5 У2;
6. На листе 9 масса бокса возвратного транспортера поз. 5.4 - 2050 кг указана ошибочно, верно - 2500 кг по СТВА.Д.А.791.738;
7. На листе 9 не откорректированы габаритные размеры и масса установки газоочистки поз. 5.5 по СТВА.Д.А.791.739. Размеры установки газоочистки (Д*Ш*В) 5388*1760*2586 мм, масса=6500кг;
8. На листе 10.9 поз. 31 - тройник равнопроходный 15. Кол-во 12 шт. задано ошибочно, верно - 13 шт. см. врезку тр-да 20FDА70BR005 в  20FDB20BR005 и разрез 4-4 на листе 52 инв. №15-03737 И1;
9. На листе 10.10 поз.34 – переход 15х10. Кол-во 7 шт. задано ошибочно, верно - 8 шт. по схеме;
10. На листе 10.10 поз.36 – фланец 1-15-6 – наименование некорректно, ГОСТ 12820-80 заменен на ГОСТ 33259-2015;
11. На листе 10.10 поз.40 – 42 - крепеж задан М12, согласно таблице 3 ГОСТ 33259-2015для DN15  диаметр болтов М10; 
12. Не выполнено разделение труб и деталей на погонные метры (шт.) по классам безопасности и сейсмостойкости, что ведет к удорожанию закупок материалов (для труб поз. 20, поз. 21, поз. 22 указан один класс безопасности -  3Н по НП-016, но согласно технических характеристик (листы 23 - 47 инв.№ 15-02508 И2) трубопроводы  подразделяются на классы безопасности и категории сейсмостойксти на 3Н/II  и 4Н/III).
Необходимо подтвердить несоответствия и внести изменения в РД.
</t>
  </si>
  <si>
    <t>КЗ-95</t>
  </si>
  <si>
    <t>15-02508 И2</t>
  </si>
  <si>
    <t xml:space="preserve">Выявлены несоответствия. 
На монтажно-технологической схеме (лист 10):
- маркировка  бокса растаривания и фасовки стеарата цинка - 20FDB10BU004  указана ошибочно; 
- маркировка  20FDB70BU004 на транспортере А.62.676.000 указана ошибочно; 
В таблице технических характеристик трубопроводов:
- на листе 29 в маркировках трубопроводов подачи азота 20FDB20BR041, 20FDB20BR042 ошибочно указаны границы проектирования – трубопроводы 20QJD10BR041 и 20QJD10BR042, верно - 20QJD10BR042 и 20QJD20BR042 соответственно;
- на листе 29 в трубопроводе подачи азота 20FDB20BR041 тип клапана (столбец 26) 20FDB30АА101 указан ошибочно, верное обозначение - 20FDB20АА141;
- нет данных по трубопроводу 20FDB70BR441 -  трубопровод от 20FDB70BU004 до  20FDB20BR441.
На чертежах расположения трубопроводов:
- на листе 14 см. узел Л. Трубопровод 20FDB80BR401 (поз.22) на монтажно-технологической схеме лист 10 не найден;
- на листе 15 см. узел У. Трубопроводы 20FDB80BR401 (поз.22), 20FDB92BR401 (поз.22) на монтажно-технологической схеме лист 10 не найдены;
- на листе 19 см. разрез 10-10. Обозначение трубопровода 20FDB92BR401 ошибочно, верно -  20FDB70BR441 см. лист 17.
Необходимо подтвердить несоответствия и внести изменения в РД.
</t>
  </si>
  <si>
    <t xml:space="preserve">Линия карботермического синтеза. Участок прессования шашек Объёмы монтажа, неучтённые в сметах инв.№ 18-00681, 18-00199
1. поз. 9,10.11,23,24 (подопорные конструкции), 34 по черт. А.48.251.000 МЧ
2. поз. 1,3-28,31-77 по черт. СТВА.Д.А. 794.885 МЧ
3. А. 78.1094.04.000ЛСУ
4. обвязка по СТВА.Д.А. 794.885СЗ
5. электромонтаж А. 78.1094.09.000Э4
6. электроразводка А. 36. 744.060
7.          контроль сварных стыков (mm 15 А. 48.251.000 МЧ): радиография 50% (в смете 1 %); стилоскопирование; капиллярный; на герметичность смачиванием керосином 8. зачистка швов до шероховатости Ra 6,3 мкм
</t>
  </si>
  <si>
    <t>КЗ-96\карточка заказчика № 96.pdf</t>
  </si>
  <si>
    <t>КЗ-97</t>
  </si>
  <si>
    <t xml:space="preserve">1. Неверно указано обоснование коэффициентов к затратам труда и оплате труда рабочих и машинистов, необходимо внести следующие корректировки:
- к=1,3 «Производство работ в электроустановках, находящихся под напряжением, с оформлением при этом наряда-допуска или распоряжения» (Методические рекомендации по применению ФЕР, ФЕРр, ФЕРм, ФЕРп, приложение 2, таблица 4, п.4);
- 75% (ФЕРп 81-05-02-2001, приложение 2.3);
2.   Дополнительное замечание к инв.№18-00980 - локальную смету необходимо составить в СНБ-
     2001 в редакции 2017 года.
</t>
  </si>
  <si>
    <t>КЗ-98</t>
  </si>
  <si>
    <t>КЗ-99</t>
  </si>
  <si>
    <t>КЗ-100</t>
  </si>
  <si>
    <t xml:space="preserve">1. На листе 2 - ошибочно указан объект: Здание 4, верно - Здание 5.
2. Необходимо выпустить локальную смету в СНБ-2001 в редакции 2017 года.
3. Неверно указано обоснование коэффициента к затратам труда и оплате труда рабочих и машинистов. Необходимо внести изменение - к=1,3 «Производство работ в электроустановках, находящихся под напряжением, с оформлением при этом наряда-допуска или распоряжения» (Методические рекомендации по применению ФЕР, ФЕРр, ФЕРм, ФЕРп Приложение 2, Таблица 4, п.4).
</t>
  </si>
  <si>
    <t>18-01164</t>
  </si>
  <si>
    <t>18-01147</t>
  </si>
  <si>
    <t>18-01149</t>
  </si>
  <si>
    <t xml:space="preserve">1. Необходимо выпустить локальную смету в СНБ-2001 в редакции 2017 года.
2. Неверно указано обоснование коэффициента к затратам труда и оплате труда рабочих и машинистов. Необходимо внести изменение - к=1,3 «Производство работ в электроустановках, находящихся под напряжением, с оформлением при этом наряда-допуска или распоряжения» (Методические рекомендации по применению ФЕР, ФЕРр, ФЕРм, ФЕРп Приложение 2, Таблица 4, п.4).
</t>
  </si>
  <si>
    <t xml:space="preserve">1. На листе 2 - ошибочно указано основание: 17-01315, 17-01316, 17-01317, 17-01320, верно – 17-01329, 17-01330, 17-01332.
2. Неверно указано обоснование коэффициента к затратам труда и оплате труда рабочих и машинистов. Необходимо внести изменение - к=1,3 «Производство работ в электроустановках, находящихся под напряжением, с оформлением при этом наряда-допуска или распоряжения» (Методические рекомендации по применению ФЕР, ФЕРр, ФЕРм, ФЕРп Приложение 2, Таблица 4, п.4).
</t>
  </si>
  <si>
    <t>КЗ-101</t>
  </si>
  <si>
    <t xml:space="preserve">Выявлены несоответствия:
1. На листе 9 количество кранов шаровых Dу 25 поз. 41 - 21 шт. задано ошибочно, по монтажно-технологической схеме лист 7, инв.№15-03740 - 17 шт.;
2. На листе 9 количество кранов шаровых Dу 15 поз. 42 - 8 шт. задано ошибочно, по монтажно-технологической схеме лист 7, инв.№15-03740 - 10 шт. 
Необходимо подтвердить несоответствия и внести изменения в РД.
</t>
  </si>
  <si>
    <t>15-03781 И2</t>
  </si>
  <si>
    <t>КЗ-102</t>
  </si>
  <si>
    <t xml:space="preserve">Выявлены несоответствия.
1. На листах 15-19 для трубопроводов Ø32х2,5 тип клапана (кран шаровый) А.КШ.Р.015 указаны ошибочно, верно - А.КШ.Р.025;
2. На листе 18 в трубопроводе 20FKT10BR033 - клапан (кран шаровый) 20FKT10АА019 указан ошибочно, верно - 20FKT10АА018 (см. монтажно-технологическую схему лист 7);
3.  На листах 18 и 20 повторяется трубопровод 20FKT10BR033;
4. В таблице технических характеристик трубопроводов - отсутствует трубопровод возврата конденсата 20FKT20ВR005 в емкость 20FKT10ВB001 (см. монтажно-технологическую схему лист 7).
Необходимо подтвердить несоответствия и внести изменения в РД.
</t>
  </si>
  <si>
    <t>Николаев В.В.  № 2736 от 07.09.2018</t>
  </si>
  <si>
    <t>Швецов С.Ю. 2743 от 07.09.2018</t>
  </si>
  <si>
    <t>Рысинова Н.Б. № 2737 от 11.0918</t>
  </si>
  <si>
    <t>Ждаморева О.П. № 2815 от 14.09.18</t>
  </si>
  <si>
    <t>Шабанов А.М. № 2892 от 20.09.18</t>
  </si>
  <si>
    <t>Ждаморева О.П. № 2798 от 13.09.18</t>
  </si>
  <si>
    <t>Февралева Л.Н. № 1498 от 24.07.18</t>
  </si>
  <si>
    <t>Николаев В,В. 2724 от 06.09.18</t>
  </si>
  <si>
    <t>Нейкур О.И. № 2881 от 20.09.18</t>
  </si>
  <si>
    <t>Карпенко Н.К. 2394 от 09.08.18</t>
  </si>
  <si>
    <t>Карпенко Н.К. № 2526 от 22.08.18</t>
  </si>
  <si>
    <t>Николаев В,В. № 2737 от 07.09.18</t>
  </si>
  <si>
    <t>Николаев В,В. № 2823 от 14.09.18</t>
  </si>
  <si>
    <t>Карпенко Н.К. № 2839 от 17.09.18</t>
  </si>
  <si>
    <t>Чичихина А.Ю.  № 2245 от 24.07.18</t>
  </si>
  <si>
    <t>Матюшкин А.В. № 2962 от 28.09.18</t>
  </si>
  <si>
    <t>Николаев В.В. № 2645 от 31.08.18</t>
  </si>
  <si>
    <t>Карпенко Н.К. №№ 1798 от 2.06.18, 1901 от 29.06.2018</t>
  </si>
  <si>
    <t>Карпенко Н.К. № 2801 от 13.09.18</t>
  </si>
  <si>
    <t>Колмакова Н.Ф. № 2907 от 21.09.18</t>
  </si>
  <si>
    <t>Дорофеев В.И. № 3103 от 11.10.18</t>
  </si>
  <si>
    <t>Сапунов К,П. № 2869 от 19.09.18</t>
  </si>
  <si>
    <t>Швецов С.Ю. № 3029 от 04.10.18</t>
  </si>
  <si>
    <t>Швецов С.Ю. № 3127 от 12.10.18</t>
  </si>
  <si>
    <t>Ждаморева О.П. № 3164 от 17.10.18</t>
  </si>
  <si>
    <t>Швецов С.Ю. № 3077 от 09.10.18</t>
  </si>
  <si>
    <t>Февралева Л.Н. № 3112 от 12.10.18</t>
  </si>
  <si>
    <t>15-03740</t>
  </si>
  <si>
    <t>Рысинова Н.Б. №2887 от 18.09.2018 г.</t>
  </si>
  <si>
    <t>КЗ-103\Каточка заказчика № 103.pdf</t>
  </si>
  <si>
    <t xml:space="preserve">В рабочей документации в общих указаниях запроектировано крепление стальных труб по серии 4.904-69, при этом в спецификации наименование и значение, а так же необходимое количество деталей крепления не указано.
 Так же обращаю внимание, что в сметной документацией не предусмотрено:
• не учтены детали крепления и работы по их монтажу
•  не учтены материалы(трубы)по пунктам в смете 18-21;33
</t>
  </si>
  <si>
    <t>ВК</t>
  </si>
  <si>
    <t>Грицкевич А.А.</t>
  </si>
  <si>
    <t>КЗ-104</t>
  </si>
  <si>
    <t>18-01242</t>
  </si>
  <si>
    <t>Стоимость и объемы работ не предусмотрены проектной документацией Раздел пд 4.2.1 инв. № 17-00334. Устранить несоответствие.</t>
  </si>
  <si>
    <t>КЗ-105</t>
  </si>
  <si>
    <t>18-01355</t>
  </si>
  <si>
    <t xml:space="preserve">Стоимость и объемы работ не предусмотрены проектной документацией инв.№17-01584                                 03-07- 1-74И1-вкл. Устранить несоответствие. </t>
  </si>
  <si>
    <t>КЗ-106</t>
  </si>
  <si>
    <t>16-01919 И2</t>
  </si>
  <si>
    <t>Альбомом не учтены требования п. 104,121 ФНП «Правила безопасности опасных производственных объектов, на которых используются подъемные сооружения» в части оборудования выхода (лестницы, площадки) на рельсовые пути с устройствами запирания, устройства галерей для прохода вдоль рельсового пути или горизонтальных страховочных канатов.</t>
  </si>
  <si>
    <t>КЗ-107</t>
  </si>
  <si>
    <t>КЗ-108</t>
  </si>
  <si>
    <t xml:space="preserve">В ведомости ссылочных и прилагаемых документов выявлена ссылка на нормативный документ, применение которого на территории Российской Федерации прекращено.
ГОСТ 6629-88 "Двери деревянные внутренние для жилых и общественных зданий. Типы и конструкция" - заменен  на  ГОСТ 475-2016 "Блоки дверные деревянные и комбинированные. Общие технические условия" (основание приказ Росстандарта от 22.11.2016 N 1714-ст с 01.07.2017).
    Необходимо  учесть данное замечание при корректировке комплекта рабочей документации.
</t>
  </si>
  <si>
    <t>Шабанов А.М. №3085 от 10.10.2018</t>
  </si>
  <si>
    <t>14-07207 И5</t>
  </si>
  <si>
    <t>14-06563 И5</t>
  </si>
  <si>
    <t xml:space="preserve">В ведомости ссылочных и прилагаемых документов выявлены ссылки на нормативные документы, применение которых на территории Российской Федерации прекращено.
• СНиП 21-01-97* "Пожарная безопасность зданий и сооружений" (с изменениями N 1, 2) – заменен на СП 112.13330.2011 "Пожарная безопасность зданий и сооружений";
• СНиП 2.09.03-85 "Сооружения промышленных предприятий" – заменен на СП 43.13330.2012 "Сооружения промышленных предприятий. Актуализированная редакция СНиП 2.09.03-85" (с изменением N 1);
• ГОСТ 10992-90 "Сетка сварная строительная" – не существует.
Необходимо учесть данные замечания при корректировке комплекта рабочей документации.
</t>
  </si>
  <si>
    <t>Леонтьев С.А.</t>
  </si>
  <si>
    <t>17-01840</t>
  </si>
  <si>
    <t>КЗ-109</t>
  </si>
  <si>
    <t xml:space="preserve">Сведения, указанные в инв. № 17-01840 не соответствуют исходным данным АО «СвердНИИхиммаш», направленным в АО «АТОМПРОЕКТ» письмом № 235-78-70/3575 от 07.06.2018, так:
1. По разделу «Арматура»:
1.1. В п. 8 инв. № 17-01840 количество клапанов предохранительных угловых сильфонных с комплектом ответных фланцев (ТД 53085-050-04) составляет 2 шт., тогда как в исходных данных АО «СвердНИИхиммаш» – 3шт;
1.2. В инв. № 17-01840 не указано 18 клапанов в соответствии с п.п. 12-15 исходных данных АО «СвердНИИхиммаш», а именно:
- клапан запорный сильфонный с электроприводом ЭП4П -А-60-32-Э110-1-1116 с колонкой КЭУДГ-850 (КСА26362-025-01) – 8 шт.;
- клапан запорный сильфонный с электроприводом ЭП4П - А - 60-32- Э110-1-1116, колонкой КЭУДГ-850 (КСА26362-032-01) – 7 шт.;
- клапан обратный (ТД 44118-025) – 2 шт.;
- клапан предохранительный угловой сильфонный (ТД53085-050-05) – 1 шт.
2. В разделе «Материалы для заделки проходок» не указано количество (м) трубы бесшовной 
 60x2,5 мм (ГОСТ 9941-81).
</t>
  </si>
  <si>
    <t>КЗ-110</t>
  </si>
  <si>
    <t>18-01371</t>
  </si>
  <si>
    <t xml:space="preserve">1. Не возможно привязать затраты к ПД.
 Т. к. по утвержденной инв. № 17-01584 ЛСР 02-01-011С-вкл, оси пристройки указаны - «Пристройка к зданию 4 в осях 1-3, у ряда А…», а в предоставленной смете - «Здание 4 в  осях 1-2 вдоль оси А…»  
Согласно ПОС инв. № 72313/ДСП стр. 11, 85 и ОСР 02-01 инв. 18-00964 -  оси пристройки  указаны  «1-3».
Откорректировать РД согласно ПД и ПОС.
2. В номере сметы  не  верно указан номер ОСР, к которому она относится.
Откорректировать.
</t>
  </si>
  <si>
    <t>КЗ-111</t>
  </si>
  <si>
    <t xml:space="preserve">Стоимость и объемы работ не предусмотрены проектной документацией раздел 4.2.1 инв. № 17-00334. Устранить несоответствие. </t>
  </si>
  <si>
    <t>18-01221              17-01522 И1        18-00668 И1</t>
  </si>
  <si>
    <t>КЗ-112</t>
  </si>
  <si>
    <t>14-05560</t>
  </si>
  <si>
    <t xml:space="preserve">Система теплоснабжения:
1. На фрагменте плана (лист 22) нет привязок и обозначения обвязок регулирующих клапанов (показаны прямоугольники без условного обозначения);
2. На схеме системы теплоснабжения (лист 25) не указаны отметки обвязки клапанов;
3. Для удаления воздуха из воздухосборника, согласно серии предусмотрено отверстие с боку – на схеме системы теплоснабжения (лист 25) указано сверху. К отверстию воздухосборника приваривается оцинкованная труба Ø15 и опускается на отметку, примерно 1,5 м от пола для слива в емкость, с установкой шарового крана;
4. Пояснить необходимость установки ручных балансировочных клапанов Leno MSV-BO в системе теплоснабжения (лист 25), если балансировочные клапаны предусматриваются в узле обвязки;
5. На схеме системы теплоснабжения (лист 25) не указаны марки  арматуры;
6. На схеме системы теплоснабжения (лист 25) отметки необходимо выставлять согласно ГОСТ 21.602-2016;
Система отопления:
7. Для удаления воздуха из воздухосборника, согласно серии предусмотрено отверстие с боку – на схеме системы отопления (лист 25) указано сверху. К отверстию воздухосборника приваривается оцинкованная труба Ø15 и опускается на отметку, примерно 1,5 м от пола для слива в емкость, с установкой шарового крана;
8. На схеме системы отопления (лист 25) отметки необходимо выставлять согласно ГОСТ 21.602-2016;
9. На схеме системы отопления (лист 25) не указаны отметки трубопровода, проложенного в подпольном канале;
10. На схеме системы отопления (лист 25) не указаны марки  арматуры;
11. На узле обвязки стояка 1-14 (лист 25) не указана марка арматуры; Каким образом сливается вода из стояка?;
Системы вентиляции:
12. На листах 23-24 не указаны привязки и габариты приточных установок, шумоглушителей (согласно ГОСТ 21.602-2016 см. стр.20, рис. Б.2);
13. Согласно ГОСТ 21.602-2016 см. стр.27 все секции приточных установок нумеруется и под этими же номерами записываются в спецификацию (ссылки на бланк заказа недостаточно).
14. Условное обозначение радиального вентилятора вытяжных систем не соответствует ГОСТ 21.205-2016;
15. На схемах систем вентиляции (лист 26) отметки необходимо выставлять согласно ГОСТ 21.602-2016;
16. Условное обозначение противопожарного клапана не соответствует ГОСТ 21.205-2016;
17. На схемах и планах, на оборудование применяемое в системах, указать обозначение (тип) с ссылкой на серию, согласно ГОСТ 21.602-2016;
18. Система В5 (лист 26) – указать на схеме высоту стакана  для крышного вентилятора и расстояние от кровли до выброса;
19. Уточнить количество применяемых шумоглушителей в системе вентиляции П2;
20. Условное обозначение приточной и вытяжной решетки (диффузора) не соответствует ГОСТ 21.205-2016;
21. Схемы вентиляции (лист 26) - изображены не корректно (например: система В1 не ясно где и какие клапаны находятся).
Необходимо устранить несоответствия и внести изменения в РД.
</t>
  </si>
  <si>
    <t xml:space="preserve">Февралева Л.Н.  №2365 от 07.08.2018 </t>
  </si>
  <si>
    <t>18-00681           18-00199</t>
  </si>
  <si>
    <t>КЗ-113</t>
  </si>
  <si>
    <t>18-01330
18-01331
18-01332
18-01333
18-01334
18-01335</t>
  </si>
  <si>
    <t xml:space="preserve">1. Превышен лимит по ПД  по статье затрат «Cтроительные работы» в рамках ЛСР инв.№13-05587 ЛСР №1-19И1, инв.№18-00706 ЛСР №02-01-1-19И1-искл.,  инв.№18-00706 ЛСР № 02-01-1-19И1-вкл. (приложение 1). Дефицит лимита по ЛСР  составляет по  статье затрат «Строительные работы» в базисном уровне цен 24 496,77 тыс. руб. 
2. Превышен  лимит по статье затрат «Строительные работы»  по сметам выпускаемым  в СНБ 2001 в редакции  ФЕР - 2014г. в рамках ЛСР инв.№13-05587 ЛСР №1-19 И1, инв. №18-00706 ЛСР №02-01-1-19И1-искл.  (приложение 2).  Превышение составляет по статье затрат «Строительные работы»   в базисном уровне цен  23 904,87  тыс. руб. 
3. Дополнительные объемы по разделу  2  сметы  (поз. 2 - 5),  которые не учтены в утвержденной ПД выделить в отдельную смету  и выпустить в действующей СНБ 2001 в редакции  ФЕР -2017г.
</t>
  </si>
  <si>
    <t>18-01165
18-00264
18-00265
18-00977
18-00980</t>
  </si>
  <si>
    <t>18-01353</t>
  </si>
  <si>
    <t>15-04356 И1</t>
  </si>
  <si>
    <t>14-06563 И6</t>
  </si>
  <si>
    <t>КЗ-114</t>
  </si>
  <si>
    <t>14-05465 И2</t>
  </si>
  <si>
    <t>В качестве заземляющего устройства предусмотрена прокладка горизонтального заземлителя (провод медный луженый ПГЛ-М70). Предложенный Вами для замены медный луженый трос типа S 11-CU производится только за пределами РФ. Прошу рассмотреть замену провода  ПГЛ-М70 на полосу из оцинкованной стали 40х4 Тип: 5052 DIN 40х4.</t>
  </si>
  <si>
    <t>КЗ-115</t>
  </si>
  <si>
    <t>34А</t>
  </si>
  <si>
    <t>Электромонтажные работы</t>
  </si>
  <si>
    <t>14-05440              14-05452</t>
  </si>
  <si>
    <t>Согласно спецификации поз.2.1 - "Автоматический выключатель iC60N 2P16A, кривая B" в количестве 1 шт. - относится к материалам, а по смете ЛС4-335, поз. 1 - это оборудование.</t>
  </si>
  <si>
    <t>15-04356              15-04357              15-04358</t>
  </si>
  <si>
    <t xml:space="preserve">Согласие </t>
  </si>
  <si>
    <t>Краткое пояснение</t>
  </si>
  <si>
    <t>Выполненные испытания не информативны для свайного типа фундамента (глубина свай 23 м, образец для испытаний отобран на дне котлована - на отм. оголовка свай). 
Свайный фундамент запроектирован АО "Атомпроект" на основании результатов ИГИ и для подтверждения достаточной несущей способности требуются испытания грунтов сваями (согласно программе испытаний, согласованной АО "Атомпроект")</t>
  </si>
  <si>
    <t>п.1, 2 несоответствие ПД и неактуальные прайс-листы;
п. 3 – лимит по оборудованию в РД превышен на 2,83 тыс, но при этом общая стоимость в РД меньше, чем в ПД (на 54,91 тыс. руб.). 
Необходимо привести в соответствие ПД и РД</t>
  </si>
  <si>
    <t>Не актуальные прайс-листы. Необходимо актуализировать</t>
  </si>
  <si>
    <t>В спецификации не учтены некоторые изделия (универсальная печь для КТС, биологическая защита, шкафы электромонтажные, устройство электромонтажное и т.д.);
суммарная масса по проверочным расчётам получается 30896,32 кг, у СХК в карточке 32769,44 кг, при этом в РКД - 40 т.
Необходимо привести в соответствие</t>
  </si>
  <si>
    <t>п. 1 – «Лимиты отсутствуют в ПД» подтверждаем. Необходимо привести в соответствие ПД и РД и представить актуальные прайс-листы.</t>
  </si>
  <si>
    <t>Название альбома РД не соответствует ПД, неактуальные прайс-листы, превышен лимит
Необходимо привести в соответствие ПД и РД и представить актуальные прайс-листы.</t>
  </si>
  <si>
    <t>Название альбома РД не соответствует ПД. К ЛС приложен прайс-лист 2017 года, а РД выпущено в 2018 году. Стоимость в РД превышает стоимость по ПД.
Необходимо привести в соответствие ПД и РД и представить актуальные прайс-листы.</t>
  </si>
  <si>
    <t>Стоимость по РД превышает стоимость по ПД.
Необходимо привести в соответствие</t>
  </si>
  <si>
    <t>Пункт 1
- в наименовании изменяемого документа указан шифр В16-107-4 – это обозначение документа, не понятно, к какому изменению документа относятся замечания (в ЕИП есть изм. 1 и изм. 3)
- в п. 1 указано, что система 22KLB06 изображена на л.6, в действительности система изображена на листе 9;
- также в п.1. указано что система 22KLB06 имеет в своём составе аэрозольные фильтры – в документе с изм. 3 данные фильтры отсутствуют.
Пункт 2: необходимо откорректировать замечание: датчики контроля давления в изм.3 учтены не для всех систем.
Необходимо уточнение запроса</t>
  </si>
  <si>
    <t xml:space="preserve">1-В прайс-листе указана стоимость 208,55 руб/кг, а при пересчете в базовые цены указана цифра 258. Коэффициент 1,03, который применялся к СМР по всем предыдущим периодам в Томской области для «атомных станций, объектов по обращению с облученным ядерным топливом и радиоактивными отходами» отменен со 2го квартала 2018 г. Необходимо произвести пересчет из текущих цен в базовые.
2-В ЛС учтены работы по демонтажу железобетонных конструкций в соответствии с рабочим чертежом, но отсутствует позиция по перевозке этих конструкций до полигона. Необходимо включить расценку на перевозку мусора.
</t>
  </si>
  <si>
    <t>В ЛС учтены работы по демонтажу железобетонных конструкций в соответствии с рабочим чертежом, но отсутствует позиция по перевозке. Необходимо включить в смету расценку по перевозке мусора</t>
  </si>
  <si>
    <t>1-Необходимо исправить в названии сметы инвентарный номер ЛС, которую она дополняет (16-02673 заменить на 16-02675). 
2- Прайс-лист 2017 года, а ЛС выпущена в 2018 году. Необходимо актуализировать прайс-лист</t>
  </si>
  <si>
    <t>1- Название альбома РД не соответствует ПД. Привести в соответствие РД и ПД.
2-Сейчас ЛС присвоен номер 2-02…, требуется привести его в соответствие со сводным сметным расчетом, где здание 4 имеет номер 02-01.</t>
  </si>
  <si>
    <t>КЗ-116</t>
  </si>
  <si>
    <t xml:space="preserve">1. Смету составить в СНБ-2001 в редакции 2017г. 
Согласно разъяснений ДКВ от 06.06.2017г. № 1-12/22489  о корректировке проектной документации: «Локальные сметы в составе рабочей документации разрабатываются с использованием аналогичной редакции сметных нормативов, примененной утвержденной проектной документации".
В утвержденной документации данные  объемы работ вошли в  инв. № 17-01590  ЛСР 02-01-201ВО-вкл (в  редакции 2017г.)
2. Прайс - листы  актуализировать. ( в смете 2016г. )
Расценки применить согласно актуализированным прайс – листам.
</t>
  </si>
  <si>
    <t>В16-106-4 И3</t>
  </si>
  <si>
    <t>КЗ-117</t>
  </si>
  <si>
    <t xml:space="preserve">1. На листе 6 отсутствуют номера фидеров основного и резервного питания для ящиков АВР.
2. На листе 6 указана ссылка «см. альбом инв. № 16-01770». В альбоме инв. № 16-01770 отсутствуют указанные на схеме ящики АВР.
3. На листе 7 отсутствуют номера фидеров основного и резервного питания для ящиков АВР.
4. Не указаны номера помещений, в которых установлены щитки охранного электроосвещения.
Необходимо устранить несоответствия.
</t>
  </si>
  <si>
    <t>Периметр зоны</t>
  </si>
  <si>
    <t>Электроосвещение</t>
  </si>
  <si>
    <t>14-05453 И3</t>
  </si>
  <si>
    <t>Горбунов С.В.</t>
  </si>
  <si>
    <t>КЗ-118</t>
  </si>
  <si>
    <t xml:space="preserve">В рабочей документации не учтены проходки через стены (над дверными проёмами)
</t>
  </si>
  <si>
    <t>18-00666</t>
  </si>
  <si>
    <t>КЗ-119</t>
  </si>
  <si>
    <t>КЗ-120</t>
  </si>
  <si>
    <t>1-Представлен прайс на анкер-шпильку Hilti от 04.2017. Необходимо представить актуальный прайс-лист.
2- Коэффициент 1,03, который применялся к СМР по всем предыдущим периодам в Томской области для «атомных станций, объектов по обращению с облученным ядерным топливом и радиоактивными отходами» отменен со 2го квартала 2018 г. Необходимо пересчитать базовую стоимость без коэффициента 1,03.</t>
  </si>
  <si>
    <t>В прайс-листе указана стоимость 208,55 руб/кг, а при пересчете в формуле пересчета в базовые цены указана цифра 258. Коэффициент 1,03, который применялся к СМР по всем предыдущим периодам в Томской области для «атомных станций, объектов по обращению с облученным ядерным топливом и радиоактивными отходами» отменен со 2го квартала 2018 г. Необходимо произвести пересчет из текущих цен в базовые.</t>
  </si>
  <si>
    <t>В названии сметы указано «взамен л.с. 2-01-0108С-В1», необходимо откорректировать на «взамен л.с. 2-01-0108С» (шифр выпущенной ранее сметы)</t>
  </si>
  <si>
    <t>Смета выпущена с применением нормативов ФЕР 2014 года. Так как данный объем работ новый (он не учтен в ПД ГГЭ 2014 года), необходимо выпустить смету с применением действующих сметных нормативов (ФЕР в редакции 2017 года)</t>
  </si>
  <si>
    <t>В смете учтено ПНР на АСУ одной системы с 39 каналами. Согласно схеме автоматизации на РЧ у системы 36 точек контроля. Требуется пояснение проектировщика</t>
  </si>
  <si>
    <t>Решение об исключении шпунта и фильтрационного слоя всеми согласовано и ведет к уменьшению стоимости. 
Кроме корректировки схемы котлована, необходима корректировка локальной сметы инв. №15-03771 (не учтено в карточке).</t>
  </si>
  <si>
    <t>1-В откорректированной ПД в полном объеме исключается стоимость отопления и вентиляции, предусмотренной по ПД 2014 и включается стоимость в соответствии с решениями по ПД 2017, значит ЛС должна быть выполнена в ФЕР 2017. 
2-требование МДС не выполнено, в шифре ЛС должны содержаться номер главы и пункта ССР 
3,4 - ЛС выпущена 12.2017, а обосновывающие цену материалы датируются 2014-2017 годами. Необходимо актуализировать прайс-листы.
5 - для воздуховодов применена расценка как для «Вентиляторы радиальные низкого давления из углеродистой стали» из устаревшего сборника ФССЦ. Требуется корректировка и принятие расценки по актуальному сборнику.</t>
  </si>
  <si>
    <t>В ЛС предусмотрена работа по устройству в стенах проемов, но не учтена стоимость перевозки мусора до полигона. Включить в смету расценку на перевозку.</t>
  </si>
  <si>
    <t>В ЛС инв. №18-01159 учтены работы по огрунтовке металлоконструкций, которые согласно тех. части ФССЦ уже учтены в расценке на покупку материалов (металлоконструкций). Требуется исключить позицию 1 ЛС.</t>
  </si>
  <si>
    <t>Отправлено письмо № …. от ….
"... запрос может быть согласован за исключением применения указанных индексов пересчета от базовых цен в текущие (п. 1, 2, 3, 5 замечаний к ЛС инв. №18-00714).
В локальных сметах инв. №18-00714 и 18-01244 в качестве обосновывающих материалов по части позиций приведены неактуальные ТКП (2016 - начало 2018 гг.) и соответствующие им индексы пересчета. Необходимо актуализировать данные ТКП и при пересчете из текущих цен в базовые использовать индекс 3 квартала 2018 года (7,81), без учета отмененного коэффициента 1,03 (Письмо Госкорпорации "Росатом" № 1-12/31428 от 25.07.2018г.), а не индексы различных временных периодов."</t>
  </si>
  <si>
    <t>П.1 – согласовано. Оконный блок с двумя раздельными стеклопакетами ОПР2СП (указанный в РЧ) для данного климата излишен. Для здания 16 уже было принято решение заменить блок с двумя раздельными пакетами толщиной 28 мм на двухкамерный оконный блок большей толщины. В ЛС уже заложен оконный блок с одним двухкамерным стеклопакетом толщиной до 32 мм. Необходимо откорректировать рабочий чертеж.
П. 2 – Не выявлено какие конкретные позиции не учтены в ЛС. Уточняется у разработчика замечаний.</t>
  </si>
  <si>
    <t>Замечание относится, в том числе к 16-02190И1, размещенному в ЕИП
Необходимо: 
- привести в соответствие  длину и маркировку консоли (MQK-41/600R) в спецификации и на плане;
- Пересчитать количество опор (ОП-2) в спецификации согласно СП73.13330.2016 и учесть это в ЛС;</t>
  </si>
  <si>
    <t>Использование недействующих НТД. Откорректировать РД в части использования ссылокна НТД</t>
  </si>
  <si>
    <t>несоответствие информации в РД АР и РД ЛС.
Учётная карточка касается комплекта АР с изм. 7, в то время как 04.10.2018 в ИСУЖЦ размещен комплект АР с изм. 8, а также комплекты КЖ:
ширины дверных проёмов исправлены в КЖ;
по заделке оконных проёмов исправлено в КЖ;
размерные привязки окон О-3 и О-4 в АР не исправлены, вероятно, в АР привязки правильные, и должны быть исправлены привязки в КМ, маркировка окон исправлена. Уже учтено в РД</t>
  </si>
  <si>
    <t>Несоответствие компоновочных и схемных решений
Схемы, планы и спецификация не бьются между собой в указанных системах по данным замечаниям, есть уточнения по трем пунктам, но в общей массе они незначительны.
- Система 22KLB12, 5 пункт - отметка в обоих источниках одинаковая
- Система 21KLB11, 22 пункт - неверно указано место, надо: «в осях 2-3/б-в в помещении 20UFB20R005»
- Система 21KLB14, 27 пункт, не верно сформулировано замечание, надо: «воздуховод на плане отметки +10,950», так как на плане отметки ниже, сечение указано такое же, как и на схеме.
Необходимо привести в соответствие.</t>
  </si>
  <si>
    <t>Несоответствие информации в РД АР и РД ЛС - несоответствие по толщинам стеклопакетов.
Необходимо устранить несоответствия.</t>
  </si>
  <si>
    <t xml:space="preserve">
несоответствие привязок к осям здания в разных комплектах РД
Уже учтено в РД - откорректирован 18-00668И1</t>
  </si>
  <si>
    <t>Кран располагается на отм. +11,800, не применен коэффициент 1,1 к стоимости монтажных работ. Откорректировать ЛС</t>
  </si>
  <si>
    <t>Замечания частично учтены:
- размещен 16-02184и3 - замечания с 1 по 5 пункт учтены.
- размещен 16-01533и2 - замечания 6 и 7 пункта учтены.
Необходимо: 
- привести в соответствие спецификацию и планы документов 14-08693и1 и 14-08694и6 (в части кодировки оборудования и ранее внесенных изменений);
- исправить ссылку на РКД завода изготовителя в документе 14-08691и1</t>
  </si>
  <si>
    <t>В локальной смете 15-01921 для систем 00SAH10/00SAH20 резервные установки применены с типоразмером КЦКП-С1-1,6/КЦКП-1,6 вместо КЦКП-3,15-УЗ/КЦКП-3,15-УЗ. Для 00SAH13/00SAH23 - резерв не учтен.
Необходимо устранить несоотвествия</t>
  </si>
  <si>
    <t>Отсутствуют проходки согласно письму № 11-110/04-12/9262 от 13.09.18. 
Необходимо добавить в схемы отсутсвующие проходки, а также учесть их в РД 16-01539И2 (связанный документ)</t>
  </si>
  <si>
    <t>Необходимо дополнить документ 15-01938 и 15-01939 информацией в части привязки систем к осям здания, обозначения запорной арматуры и высотных отметок клапанов и трубопровода в подпольном канале</t>
  </si>
  <si>
    <t>Проходки для кабелей сетей электроосвещения учтены в спецификациях инв.№16-01503 и 16-02338, но не учтены в КЖ и ЛС.Уже учтено (16-01502И1, 16-02337И2)</t>
  </si>
  <si>
    <t>Указанная в РД на плане кровли ссылка на типовую серию 2.460-19 «Узлы легкосбрасываемых покрытий» приведена некорректно, поскольку в здании 64 отсутствуют помещения категорий А и Б по взрывопожарной и пожарной опасности (взрывоопасные помещения).
Информация в письме АО "СХК" не соответсвует действительности - в компании «Технониколь» существует технология устройства легкосбрасываемых покрытий (см. СТО 72746455-4.1.1-2016);
Необходимо отредактировать запрос в учётной карточке в части наличия технологии устройства легкосбрасываемых покрытий  в компании «Технониколь» и требований к кореектировке РД, в частности:
- в исключить ссылку на типовую серию 2.460-19,
- в п. «Общие указания» добавить информацию о назначении легкосбрасываемой кровли, 
- добавить типовые узлы по кровле из СТО 72746455-4.1.1-2016.</t>
  </si>
  <si>
    <t>Требуется уточнение замечаний
- В ЕИП размещен более новый РЧ инв. № 14-08248 Изм. 8, в котором: площадь ЦСП на листе 28 откорректирована, толщина плиты 12 мм соответствует указаниям на листе 17 («Плиты ЦСП в 2 слоя – 24 мм»), указания об устройстве легкосбрасываемой кровли отменены. В данной части запрос не согласован, корректировка РД не требуется.
- Указания о применении влагостойкой фанеры в рабочем чертеже не найдены. Требуются уточнения разработчика замечаний (лист, разрез на котором есть соответствующее указание).
- Согласовано. В поз. 200 ЛС №18-00278 необходимо заменить расценку для ДВП на расценку для ЦСП 12 мм (по ФССЦ 101-0781 или прайс-листу).
- Согласовано. В поз. 187 необходимо откорректировать площадь устройства плит тротуаров. В соответствии со спецификацией в РЧ необходимо 623 плиты 4К.5. В соответствии с ГОСТ 17608-91 габариты плиты 375*375 мм. Тогда необходимая площадь равна 623*0,375*0,375=87,61 м2 (на данный момент в ЛС учтено 82,81 м2). При внесении изменений в ЛС, необходимо будет также откорректировать связанные позиции 188-189.</t>
  </si>
  <si>
    <t xml:space="preserve">Несоответствия между РКД и РД.
1.      В чертежах РД и РКД разное количество подводимых трубопроводов в одно помещение.
2.      В чертежах РД трубопроводы 20KPF10BR020 и 20KPF10BR014 пересекаются.
Необходимо устранить несоответствия в РД </t>
  </si>
  <si>
    <t>В комплекте РД отсутствуют указания по выполнению процессов сварки. Необходимо добавить требование к выполнению сварочных работ в соответствии с СП 75.13330.2011 (СНИП 3.05.05-84), т.к. данные трубопроводы попадают под его действие «…а также трубопроводов для подачи теплоносителей, смазки и других веществ, необходимых для работы оборудования….»</t>
  </si>
  <si>
    <t>Пересечения трубопровода с проходками. Недостаточное расстояние между сварными швами.
Необходимо:
- привести в соответствие документ 16-0159и2 и 15-03800и3 в части высотных отметок трубопровода и проходок;
- изменить высотные отметки в узле соединения ЗВК 3 и 4, для обеспечения требований  ГОСТ 32569-2013 (не менее 100мм между сварными швами)</t>
  </si>
  <si>
    <t>4A</t>
  </si>
  <si>
    <t>14-08248 И8</t>
  </si>
  <si>
    <t xml:space="preserve">1. В ведомости ссылочных и прилагаемых документов выявлены ссылки на нормативные документы, применение которых на территории Российской Федерации прекращено.
• СНиП 31-03-2001 «Производственные здания» - заменён на СП 56.13330.2011 «Производственные здания. Актуализированная редакция СНиП 31-03-2001»  (с Изменением N 1);
• СНиП 21-01-97* "Пожарная безопасность зданий и сооружений" (с Изменениями N 1, 2) -заменён на  СП 112.13330.2011 "Пожарная безопасность зданий и сооружений";
• СНиП 2.09.03-85 "Сооружения промышленных предприятий" - заменён на СП 43.13330.2012 "Сооружения промышленных предприятий. Актуализированная редакция СНиП 2.09.03-85" (с Изменением N 1);
• СНиП 2.03.13-88 "Полы" - заменён на  СП 29.13330.2011 "Полы. Актуализированная редакция СНиП 2.03.13-88" (с Изменением N 1);
• ГОСТ 30673-99 "Профили поливинилхлоридные для оконных и дверных блоков. Технические условия" (с поправкой) – заменён на ГОСТ 30673-2013 "Профили поливинилхлоридные для оконных и дверных блоков. Технические условия";
• ГОСТ 6133-84 "Камни бетонные стеновые. Технические условия" - заменён на ГОСТ 6133-99 "Камни бетонные стеновые. Технические условия" (с Поправкой);
• ГОСТ 24045-95 "Профлист" – не существует, возможно имелся в виду ГОСТ 24045-2016 "Профили стальные листовые гнутые с трапециевидными гофрами для строительства. Технические условия";
• СП 2.13130.2009 "Системы противопожарной защиты. Эвакуационные пути и выходы" – должно быть СП 1.13130.2009 "Системы противопожарной защиты. Эвакуационные пути и выходы" (с Изменением N 1);
2. В общих указаниях (лист 6) предусмотрена пароизоляция по монолитному железобетону, а по чертежах (лист 16, разрез 2-2) – по керамзитобетону В10;
3. Необходимо указать ГОСТ на профлист в спецификации (лист 28), в соответствии с перечнем технических регламентов и нормативных документов (лист 8);
4. Лист 13, план на отм.+9,600 – предусмотрен монтажный проём по оси 9 (между осями А-Б), а по чертежам КЖ инв.№16-01812 И4 – проём отсутствует.
5. Лист 14, деталь 1 – не указана толщина утеплителя в местах примыкания к стенам и карнизам;
6. Лист 14, деталь 5 – неверно указана толщина утеплителя в деформационном шве;
7. Лист 14, деталь 5 – не указана нижняя высотная отметка заполнения утеплителем деформационного шва;
8. Лист 33, деталь 18 – обоснуйте необходимость применения швеллера 16П (узел не надёжен);
9. Лист 6 – указано, что молниеприёмная сетка выполняется по слою бетона. Уточнить.
Необходимо  учесть данные замечания при корректировке комплекта рабочей документации.
</t>
  </si>
  <si>
    <t xml:space="preserve">1. Не учтены затраты по монтажу подкрановых путей с узлами крепления к подкрановой балке и между собой:
- рельс подкрановый КР70;
- планка У1 (254 шт. + 444 шт.) и П2 (254 шт. + 444 шт.);
- накладка стыковая РСЗ для рельса КР70 (16 шт. + 16 шт.), болт М24-6gx110.46 (32 шт. + 32 шт.), шайба 24 65Г (32 шт. + 32 шт.);
- болт М24-6gx90.46 (508 шт.), гайка М24-6Н.6 (1048 шт. + 1808 шт.), шайба 24,06 (540 шт. + 920 шт.); 
- резиновые подрельсовые подкладки (конвейерная лента), 
- метизы (гайки, шайбы) на болты, учтенные по проекту КЖ инв. № 16-01812 (изделие закладное).
Перечень комплектующих крана мостового КМ12,5 и КМ16 (поставляются Заказчиком) представлен а акте № 147 о приемке материалов (Приложение).
2. Тупиковые упоры поставляются Заказчиком (акт № 147 поз.35 раздела 3, поз.28 раздела 4), следовательно, стоимость данных ресурсов необходимо исключить из локальной сметы инв. № 16-01920. Для определения затрат на монтаж тупиковых упоров выбрать сметный норматив для применительного использования в соответствии с принятыми проектными решениями.
3. К единичной расценке ФЕР09-03-003-1 применить коэффициент, учитывающий условия применения ФЕР части 9 (Прил. 9.3, п.2).
4. Необходимо выпустить локальную смету с учетом вышеперечисленных замечаний (взамен ЛС инв. №  16-01920 и 18-00672) в СНБ-2001 в редакции 2017 года. 
5. Данные работы и затраты не учтены в проектной документации.
</t>
  </si>
  <si>
    <t>16-01920             18-00672</t>
  </si>
  <si>
    <t xml:space="preserve">Сивченко Т.В. №2984 от 28.09.2018 </t>
  </si>
  <si>
    <t>Одесский В.М.  + №3085 от 10.10.2018</t>
  </si>
  <si>
    <t>КЗ-121</t>
  </si>
  <si>
    <t>16-01770 И1</t>
  </si>
  <si>
    <t>Ворожейкин Е.В.</t>
  </si>
  <si>
    <t xml:space="preserve">В рабочей документации 16-01770 И1 (SH11.D.046.2.0UFB&amp;&amp;.BL&amp;04.031.DC.) 16-01771 И1,
сметах 4-982, изм. К 4-982 инв. 16-01772, 17-01943 выявлены следующие несоответствия:
1. в основном комплекте рабочей документации SHII.D.046.2.0UFB&amp;&amp;.BL&amp;04.031.DC не
указан узел монтажа модульных проходок, устанавливаемых в проемы помещений
20UFB10R003, 20UFB10R116, 20UFB10R216, 20UFB10R018, 20UFB10R010, 20UFB10R006,
20UFB10R007, 20UFB10R014, 20UFB10R020, 20UFB10R217, 20UFB10R022, 20UFB10R024,
20UFB10R021, 20UFB10R015, 20UFB10R014, 20UFB15R026, 20UFB15R114, 20UFB15R014,
20UFB15R016, 20UFB15R025, 20UFB15R019, 20UFB15R018, 20UFB15R116, 20UFB15R039,
20UFB15R040, 20UFB20R001, 20UFB20R011, 20UFB20R010. В сметной документации 4-
982, изм. К 4-982 инв.16-01772, 17-01943 отсутствует расценка на приобретение и монтаж
модульных проходок;
2. в основном комплекте рабочей документации SHII.D.046.2.0UFB&amp;&amp;.BL&amp;04.031.DC не
указан узел герметизации проходов кабелей через модульные проходки п.1. В сметной
документации 4-982, изм. К 4-982 инв.16-01772, 17-01943 отсутствует расценка на
приобретение огнезадерживающего покрытия и его монтажа;
3. возможно смещение профиля ВРМ-29 (L=3M) И консоли под воздействие вертикальной
нагрузки лист 43 разрезы: 2-2, 4-4, лист 44 разрезы: 3-3, 4-4, 5-5, 6-6, лист 45 разрезы: 1-1, 2-
2, 12-12,3-3,4-4, 11-11, лист 46 разрезы: 5-5, 8-8, 9-9, лист 47 разрезы: 4-4, 5-5, 13-13;
4. монтаж; кабельных линий не представляется возможным, так как расстояние от верхней
точки лотка до вышележащей консоли составляет 40мм, лист 42 разрез 1-1, лист 43 разрез 1-
1, лист 44 разрезы: 1-1, 2-2, 5-5, лист 45 разрезы: 12-12, 8-8, 6-6, 7-7, 9-9, 10-10, лист 46
разрезы: 1-1, 2-2, 5-5, 6-6, 7-7, 10-10, лист 47 разрезы: 2-2, 3-3, 6-6, 7-7, 8-8, 9-9, 10-10, 11-11,
12-12 и от короба до потолка лист 43 разрез 3-3, лист 48 разрез 3-3;
5. габариты лотка на разрезе не соответствуют его обозначению л. 43 разрезы: 2-2, 3-3, 4-4,
лотки типа S5 200x80 мм, L=3000MM, заменить на S5 500x80 мм, Ь=3000мм, а также лист 45
разрез 12-12 запроектирован дважды и по-разному.
</t>
  </si>
  <si>
    <t>КЗ-122</t>
  </si>
  <si>
    <t xml:space="preserve">Сивченко Т.В.  </t>
  </si>
  <si>
    <t xml:space="preserve">1. Поз.1, 2, 4 при определении стоимости материала в базисных ценах методом «обратного счета» исключить коэффициент 1,03 (Письмо ГК «Росатом» от 25.07.2018 № 1-12/31428).
2. Поз.9, 10 необходимо указать обоснование и наименование коэффициентов к расценкам учитывающих условия применения ФЕР части 1 (Прил.1.12 п.3.192, 3.193, 3.187).
3. Не выведены итоги в конце локальной сметы.
4. Сметная стоимость – 177 971 руб. определена без учета НР и СП по позициям 22-28 данной локальной сметы. Необходимо будет пересчитать сметную стоимость.
</t>
  </si>
  <si>
    <t>КЗ-123</t>
  </si>
  <si>
    <t xml:space="preserve">1. Лист 3 - в ведомости ссылочных документов указан ГОСТ 6617-76* «Битумы нефтяные строительные. Технические условия», а в спецификации на листе 22 п.23 - СТО 05747181-007-2007. Необходимо устранить разночтение.
2. Лист 3 - в ведомости ссылочных документов указан ТУ 8397-004-00309280-2011 «Полотно геотекстильное», а в спецификации на листе 22 п.21 -  СТО 8397-004-00320928-2009/СТО 8397-004-69093357-2013. Необходимо устранить разночтение.
3. Лист 5 - предусмотрено устройство пластового дренажа из щебня крупностью 20-40 мм толщиной 400 мм, а в ПД инв.№72230/ДСП, Том 2, Изм.7, 0306-МФР-ПЗУ лист 17 указан пластовый дренаж из щебня крупностью 5-20 мм. Необходимо привести в соответствие.
4. Лист 109 - в ПД инв.№ 72313/ДСП, Том 6, Изм.6, 0306-МФР-ПОС на строительном генеральном плане схематично отображен трубчатый дренаж, трассировка сети и дренажные колодца (возле здания 4 оси 1´-2´´ вдоль оси А), которые не соответствуют ситуационному плану на листе 7 инв.№15-00868 И4. Необходимо устранить несоответствие.
</t>
  </si>
  <si>
    <t>15-00868 И4</t>
  </si>
  <si>
    <t>КЗ-124</t>
  </si>
  <si>
    <t>Стр.2 Таблица. № поз.1. Указан бесконтактный дискретный элемент с числом «вход-выход» до 10 числом органов настройки до 10 – 1 шт. В составе шкафа, согласно ЗЗИ инв. № 16-02454 И1, отсутствует бесконтактный дискретный элемент. На схемах электрических принципиальных инв. № 16-02453 И1 бесконтактный дискретный элемент также отсутствует.</t>
  </si>
  <si>
    <t>Вялов А.А.</t>
  </si>
  <si>
    <t>КЗ-126</t>
  </si>
  <si>
    <t>КЗ-127</t>
  </si>
  <si>
    <t>КЗ-128</t>
  </si>
  <si>
    <t>КЗ-129</t>
  </si>
  <si>
    <t xml:space="preserve">При расчете «Итого по смете» - не учтена позиция 52. 
Необходимо откорректировать ЛС.
</t>
  </si>
  <si>
    <t>71672/ДСП</t>
  </si>
  <si>
    <t>СОЭН</t>
  </si>
  <si>
    <t>Соболь Т.А. №3173 от 16.10.2018</t>
  </si>
  <si>
    <t>18-00276</t>
  </si>
  <si>
    <t xml:space="preserve">При расчете «Итого по смете» - не учтена позиция 190.
Необходимо откорректировать ЛС.
</t>
  </si>
  <si>
    <t>СЭ</t>
  </si>
  <si>
    <t>71777/ДСП</t>
  </si>
  <si>
    <t xml:space="preserve">При расчете «Итого по смете» - не учтена позиция 7. 
Необходимо откорректировать ЛС.
</t>
  </si>
  <si>
    <t xml:space="preserve">При расчете «Итого по смете» - не учтена позиция 186.
Необходимо откорректировать ЛС.
</t>
  </si>
  <si>
    <t>18-00278</t>
  </si>
  <si>
    <t>КЗ-125</t>
  </si>
  <si>
    <t>18-00250 И1</t>
  </si>
  <si>
    <t>В РД отсутствует информация о способе наращивания (на толщину изделий монтажных МС-1, МС-2) закладных под трубопроводы и вентиляцию, закладных обрамления проемов, закладных под рамы для оборудования, выполненных согласно опалубочных чертежей стен здания 4.</t>
  </si>
  <si>
    <t>Николаев В.В. №3381 от 02.11.2018</t>
  </si>
  <si>
    <t>КЗ-130</t>
  </si>
  <si>
    <t>КЗ-131</t>
  </si>
  <si>
    <t xml:space="preserve">1. На листе 37 в  пом.20UFB10R317 не установлен щиток эвакуационного освещения 20BLZ10GC103 и отсутствует его подключение, что не соответствует РД инв. № 16-01504 листы 7, 8, где данный щиток эвакуационного освещения установлен.
2. На листе 37 в  пом.20UFB10R029 не установлен щиток эвакуационного освещения 20BLZ10GC104 и отсутствует его подключение, что не соответствует РД инв. № 16-01504 листы 7, 8, где данный щиток эвакуационного освещения установлен.
3. Необходимо устранить несоответствия.
</t>
  </si>
  <si>
    <t>16-01773 И2</t>
  </si>
  <si>
    <t xml:space="preserve">1. На листе 44 в  пом.20UFB10R117 не установлен щиток эвакуационного освещения 20BLB10GC101 и отсутствует его подключение, что не соответствует РД инв. № 16-01502 И1 листы 7, 9, где данный щиток эвакуационного освещения установлен.
2. На листе 44 в  пом.20UFB10R013 не установлен щиток эвакуационного освещения 20BLB10GC102 и отсутствует его подключение, что не соответствует РД инв. № 16-01502 И1 листы 7, 10, где данный щиток эвакуационного освещения установлен.
3. Необходимо устранить несоответствия.
</t>
  </si>
  <si>
    <t>КЗ-132</t>
  </si>
  <si>
    <t xml:space="preserve">1) Общие указания п.7, неверно указано количество ЖРО, относительно п.4 инв. №17-00308.
2) Аппаратурно-технологическая схема не соответствует №17-00308, №17-00309, в части отсутствия бака исходного раствора  30KPF10BB001. Аналогично на листах 8, 10.
3) Экспликация помещения 115/1 (20UKS10R125) лист 8 не соответствует №14-08248 лист 11.
4) Перечень оборудования на листе 9, 11 не соответствует в части наличия аппарата термокаталитического разложения озона.
Необходимо откорректировать.
</t>
  </si>
  <si>
    <t>14-08691</t>
  </si>
  <si>
    <t>КЗ-133</t>
  </si>
  <si>
    <t>Напреева Л.В.</t>
  </si>
  <si>
    <t xml:space="preserve">Замечания к локальной смете 2-01-0095С-В1:
    В п.5 – сталь листовая нержавеющая, марка 12Х18Н10Т, толщ.8,0-22,0 мм учесть коэффициент на расход материала 1,064. (53,44*1,064=56,86т)
    В локальную смету включить расценку на установку анкерных болтов в готовые гнезда по расценке ФЕР06-01-15-1.
</t>
  </si>
  <si>
    <t>КЗ-134</t>
  </si>
  <si>
    <t>КЗ-135</t>
  </si>
  <si>
    <t>КЗ-136</t>
  </si>
  <si>
    <t>Табл. А.1 – не соответствует этапу строительства</t>
  </si>
  <si>
    <t>Системы связи</t>
  </si>
  <si>
    <t>18-00141</t>
  </si>
  <si>
    <t xml:space="preserve">1. 1. Табл. А.1 – не соответствует этапу строительства 
2. 2. п. 1. – текст привести в соответствие рассматриваемой системе CYJ
</t>
  </si>
  <si>
    <t>18-00142</t>
  </si>
  <si>
    <t xml:space="preserve">1. 1. Табл. А.1 – не соответствует этапу строительства 
2. 2. п. 1. – текст привести в соответствие рассматриваемой системе AYS90
</t>
  </si>
  <si>
    <t>18-00143</t>
  </si>
  <si>
    <t>Пожарное депо</t>
  </si>
  <si>
    <t>КЗ-137</t>
  </si>
  <si>
    <t>В рабочей документации (лист 4) некорректно указан ГОСТ 10705-97 «Трубы стальные электросварные». Необходимо исправить на ГОСТ 10705-80.</t>
  </si>
  <si>
    <t>Водопровод</t>
  </si>
  <si>
    <t>16-02190 И2</t>
  </si>
  <si>
    <t>КЗ-138</t>
  </si>
  <si>
    <t xml:space="preserve">1. Поз. 4 – название  исключаемой расценки по смете не соответствует названию в основной смете поз. 4 инв. 16-01004 ЛС 2-01-0026С.
Привести в соответствие.
2. Поз. 5 – исключаемая расценка не соответствует по стоимости  поз. 5  инв. 16-01004 ЛС 2-01-0026С
Привести в соответствие.
3. Раздел добавить  с поз. 8 составить в СНБ-2001 в редакции 2017г. 
Согласно разъяснений ДКВ от 06.06.2017г. № 1-12/22489  о корректировке проектной документации: «Локальные сметы в составе рабочей документации разрабатываются с использованием аналогичной редакции сметных нормативов, примененной утвержденной проектной документации".
В утвержденной документации данные  объемы работ вошли в  инв. № 18-00706 ЛСР  02-01-1-5И1-вкл (в  редакции 2017г.) начиная с поз. 13.
Необходимо разделить смету  на 2 исключаемые объемы  выполнить в СНБ-2001 в редакции 2014г., включаемые в  СНБ-2001 в редакции 2017г. 
</t>
  </si>
  <si>
    <t>18-00463</t>
  </si>
  <si>
    <t>КЗ-139</t>
  </si>
  <si>
    <t xml:space="preserve"> Поз. 6 – в расценке не учтена надбавка по  водонепроницаемости, марка бетона по проекту  указана В15, W4, F15 л. 12 инв. 17-01115И1.</t>
  </si>
  <si>
    <t>18-01232</t>
  </si>
  <si>
    <t>КЗ-140</t>
  </si>
  <si>
    <t xml:space="preserve">1. Лист 5, и далее по всем листам РД. Для каждой вентсистемы определено по 6 шт. лючков питометражных в не зависимости от размера и разветвленности, что явно недостаточно
Основание: Нарушены требования п.5.8 МУ 2.6.5.033-2017 Организация вентиляции на радиационно опасных предприятиях (производствах) Госкорпорации «Росатом»; п.5.11, 5.19, 5.26 МУ ФМБА 2.2.8/2.6.1.036-2014 Проектирование и эксплуатация вентиляции отопления и газоочистки на радиационно опасных предприятиях (производствах), входящих в контур управления ОАО «ТВЭЛ»  
2. Лист 5, и далее по всем листам РД. Дополнить спецификацию вентсистем лючками для чистки воздуховодов.
Основание: п.12.28 СПП ПУАП, п.7.7. СНП-77 Часть 1. Общие требования «Санитарные нормы проектирования установок атомной промышленности»; п.5.20 МУ ФМБА 2.2.8/2.6.1.036-2014 Проектирование и эксплуатация вентиляции отопления и газоочистки на радиационно опасных предприятиях (производствах), входящих в контур управления ОАО «ТВЭЛ»  
</t>
  </si>
  <si>
    <t xml:space="preserve">Филиппов М.М. </t>
  </si>
  <si>
    <t>В16-107-2 И3</t>
  </si>
  <si>
    <t>КЗ-141</t>
  </si>
  <si>
    <t xml:space="preserve">1. Лист 1, План-схема, Общие указания, Лист 2, Таблица «Характеристика систем» и далее по всем листам РД. Обозначение систем не соответствует п.4.5 ГОСТ 21.602-2016. Предлагаю перед кодом KKS поставить обозначение соответствующее вышеприведенному ГОСТ. Пример: В1 22KLB01, П1 21KLB01 и т.д.
Основание: Нарушены требования п.4.5 ГОСТ 21.602-2016 «Правила выполнения рабочей документации систем отопления, вентиляции и кондиционирования»
2. Лист 2-4, Таблица «Характеристика систем». . В таблице «Характеристика систем» в столбце «Наименование обслуживаемого помещения (технологического оборудования)» несколько помещений имеют одинаковое название. Одним названием объединены более десятка помещений. Для вентсистемы 21KLB14 в столбце «Наименование обслуживаемого помещения…» записано «приток в помещения электрощитовых». Правильно должно быть записано: «приток в помещения электрощитовых» (20UFB04R016, 20UFB10R013, 20UFB10R117, 20UFB10R217, 20UFB10R317, 20UFB10R029, 20UFB10R042, 20UFB10R045, 20UFB15R017, 20UFB15R026, 20UFB15R027, 20UFB15R028, 20UFB15R032, 20UFB15R033, 20UFB15R035, 20UFB15R051, 20UFB20R011, 20UFB20R012, 20UFB20R022, 20UFB20R061, 20UFB20R028, 20UFB20R029, 20UFB20R046, 20UFB20R059, 20UFB20R037)
     В столбце «Наименование обслуживаемого помещения (технологического оборудования)» привести наименования всех обслуживаемых каждой вентсистемой помещений (технологического оборудования) таким образом, чтобы можно было однозначно идентифицировать обслуживаемое вентсистемой помещение/оборудование. Предлагаю использовать в качестве наименования помещения код KKS совмещенный с наименованием помещения. Пример: Санузел (20UFB04R001), подсобное помещение (20UFB04R101) и т.д.
Основание: Нарушены требования п.5.1 ГОСТ 21.602-2016 «Правила выполнения рабочей документации систем отопления, вентиляции и кондиционирования»
3. Лист 4. Таблица «Местные отсосы от технологического оборудования». Наименование технологического оборудования должно позволять точно и однозначно идентифицировать данное оборудование. Предлагаю идентифицировать оборудование путем добавления к наименованию номера KKS или координат по осям, высоте или номера помещения по KKS в котором установлено обслуживаемое оборудование.
Основание: Нарушены требования п.6.1.11 ГОСТ 21.602-2016 «Правила выполнения рабочей документации систем отопления, вентиляции и кондиционирования»
4. Лист 4. Таблица «Местные отсосы от технологического оборудования». Строка 38-43,45,51 отсутствует характеристика выделяющихся вредностей. Заполнить пустые ячейки.
Основание: Нарушены требования п.6.1.11 ГОСТ 21.602-2016 «Правила выполнения рабочей документации систем отопления, вентиляции и кондиционирования»
</t>
  </si>
  <si>
    <t>В16-107-1 И3</t>
  </si>
  <si>
    <t>КЗ-142</t>
  </si>
  <si>
    <t>1. Лист 4, Столбец «выделяющиеся вредности» заполнен без указания характеристики выделяющейся вредности, не указана единица измерения вредности (Вт, Дж, Бк и т.д.) Заполнить пустые ячейки напротив цифровых обозначений (столбец 10), рядом с цифровыми обозначениями (столбец 11) поставить обозначение единицы измерения.</t>
  </si>
  <si>
    <t>В16-107-5 И2</t>
  </si>
  <si>
    <t>В РД 72225/ДСП, 66844/ДСПи4, 16-02749, 15-02820, 14-05454и2, 17-00268т2 выявлено несоответствие геометрических размеров и привязок.
Замечания уже учтены в РД инв. № 16-02749и1 и 14-05453и3. Необходимо замечания учесть в РД инв. № 15-02820 и 72225/ДСП</t>
  </si>
  <si>
    <t>в учётную карточку необходимо добавить корректировку соответствующего локального сметного расчёта с включением работ по заделке проёмов после  монтажа стальных прогонов</t>
  </si>
  <si>
    <t>Необходимо откорректировать замечания (предложения направлены в АО "СХК")</t>
  </si>
  <si>
    <t>1. Отсутствует рабочая документация марок ЭМ и КЖ.
2. Обозначение оконных блоков в спецификации не соответствует ГОСТу , на который дана ссылка в спецификации. 
Необходимо предоставить недостающую РД и откорректировать обозначения окон</t>
  </si>
  <si>
    <t>Отсутствие в Сибирском федеральном округе стальных прямоугольных труб 140х80х8 для косоуров.
Необходимо заменить трубу 140х80х8 на швеллер или другую трубу.</t>
  </si>
  <si>
    <t>Карточка требует разъяснение, в каких локальных сметах учтены недостающие защитные двери (ДГЗ тип 1 в количестве 1 шт и ДГЗ тип 2 в количестве 4 шт).
Согласовываем необходимость разъяснения</t>
  </si>
  <si>
    <t>Замечания к ЛС инв. №14-07208 не согласовываем. 
Необходимо откорректировать количество плит в соответствии с нормами расхода материала по ФЕР 15-01-061-02 (с к-том 1,16, а не 1,18 как указано в письме)
Замечание по включению расценки на очистку поверхности щетками полного объема поверхностей соответствует изначально разработанному ТР. Данная работа была исключена СХК при согласовании ТР, однако фактически механическая обработка после нанесения состава БИРСС необходима. При утверждении ТР удорожание составит около 5 млн. руб. в т.ц.</t>
  </si>
  <si>
    <t xml:space="preserve">1. Смета составлена на основании Изм. 1 рабочей документации при этом в Изм. 2 РД также указана ссылка на данную смету 
2. 2. В рабочей документации на листах 6, 9, 13 глубина бурения ям под столбы составляет 2,5 м по смете  в позициях 1, 21, 64, 114, 164 применена расценка ФЕР01-02-031-04, ФЕР01-02-031-02 на бурение ям до 2 м. В том числе применены расценки и механизмы на аналогичные виды работ: бурение ям глубиной до 2 м бурильно-крановыми машинами: на автомобиле (внешний предзонник) и бурение ям глубиной до 2 м бурильно-крановыми машинами: на тракторе (внутренний предзонник). 
3. Ошибочно в РД предусмотрен болт фундаментный М8х120 09Г2С ГОСТ 24379.1-2012. По данному ГОСТу не изготавливается, номинальный диаметр болта М12, отверстие во фланце стойки d=15мм, фактически применяется анкер-шпилька Hilti HSA М12х205.
4. В позиции 17 ошибка в локальной смете (Болт М16х40+скоба+гайка М6), в рабочей документации применяется болт (оцинкованный) М6х85+скоба+шайба+гайка антивандальная М6 (лист 14), поставщик комплектует болт (оцинкованный) М6х75+скоба+шайба+гайка антивандальная М6.
5. В РД на листе 14, ЛС позиции 19, 20 нет точной привязки, где необходимо применить электроды и какие фундаменты необходимо демонтировать. 
6. Указанный в РД узел крепления на анкер-шпильке Hilti HSA М10х133 не обеспечивает надежную фиксацию стойки ограждения, (при проверке выявлено, что на выдёргивание М10 держит, то боковую нагрузку на стойку от нажатия рукой нет), кроме того на листе 9 в узле Б предусмотрено сверление длинной более 500мм, в связи с этим необходимо откорректировать позиции 63, 106, 156, 192 (62, 105, 154, 191). (Фактически монтаж осуществляется с применением Hilti HSA М12х205).
7. Прошу рассмотреть возможность исключения из объемов РД и ЛС позиций 31, 74, 121, 171 при условии монтажа стоек на «механических» анкерах к фундаменту ограждения;
8. Производитель систем ограждений комплектует болты и гайки М6 при этом отсутствует необходимость указания в объемах в ЛС и РД позиции 36, 134, 180, 183;
9. Монтаж спирали СББ 950 фактически осуществляется по 6 ниткам проволоки 2,5-1Ц в связи с необходимостью фиксации нижней части витка спирали СББ 950 и конструктивной возможностью крепления к наконечнику универсальному в виду этого необходимо откорректировать объем проволоки 2,5-1Ц и количества крепежных элементов к универсальным наконечникам 
10. При монтаже СББ 950 по внутреннему предзоннику в локальной смете п.130 предусмотрено крепление проволоки к столбу (скоба+болт М6х100+гайка антивандальная), данное крепление необходимо заменить фиксатором проволоки в наконечнике (скоба+болт М6х40+гайка).
11. п.15, п.16, п.137, а также в РД (л.14) в объемах по монтажу и материалах ПББ не предусмотрено соединение внахлёст 0,5d. 
</t>
  </si>
  <si>
    <t>КЗ-143\Карточка заказчика № 143.pdf</t>
  </si>
  <si>
    <t>17-01497</t>
  </si>
  <si>
    <t>Рысина Н.Б. 3273 от 23.10.2018</t>
  </si>
  <si>
    <t xml:space="preserve">В локальной смете неверно применены расценки в позициях 4, 5 «Установка монтажных изделий из нержавеющей стали весом до 4кг» и «… до 20кг» фактически необходимо применить расценку с обоснованием ФЕР07-01-044-03 «Установка монтажных изделий массой: до 20 кг» (Материалы=0; К=1,15 к ОЗП,ТЗ на нерж.сталь), в которой учтены затраты по установке и сварке стальных крепежных элементов на готовые бетонные поверхности. В позиции 6 необходимо применить количество 0,6797 тн по изготовлению монтажных изделий согласно ведомости расхода стали лист 7 рабочей документации без учета веса электродов.
Не учтены в смете работы по установке болтов Включить в смету работу по установке болтов, необходимо применить расценку с обоснованием ФЕР06-01-015-01 «Установка анкерных болтов: в готовые гнезда с заделкой длиной до 1 м» (Материалы=0) в количестве 192 шт. 
</t>
  </si>
  <si>
    <t>Чичихина А.Ю. 3272 от 23.10.2018</t>
  </si>
  <si>
    <t xml:space="preserve">1. В локальную смету включить расценку на установку анкерных болтов в готовые гнезда по расценке ФЕР06-01-15-1 в количестве 31566 шт.
2.  Из позиции 5 сметы по ФЕР07-01-044-03 «Установка монтажных изделий» необходимо исключить стоимость конструктивных элементов, т.к. стоимость включена в позиции 3 сметы.
3. Из позиции 6 сметы по ФЕР07-01-044-03 «Установка монтажных изделий» необходимо исключить стоимость конструктивных элементов, т.к. стоимость включена в позиции 3 сметы.
</t>
  </si>
  <si>
    <t>КЗ-144</t>
  </si>
  <si>
    <t>Лист 2. Раздел Основание. Указаны документы 17-01315, 17-01316, 17-01317, 17-01320, которые относятся к разделу вытяжной вентиляции. В основании к данной локальной смете должны быть указаны инвентарные номера схем и спецификаций на приточную вентиляцию зд.4.</t>
  </si>
  <si>
    <t>КЗ-145</t>
  </si>
  <si>
    <t>18-01167</t>
  </si>
  <si>
    <t xml:space="preserve">1. Поз. 5 – нет возможности проверить  расценки, т. к. не приложен прайс - лист. (В приложенном прайс - листе марка клеммной колодки не соответствует поз. 5 сметы  и спецификации).  
2. Поз. 10, 11,   – не приложен прайс - лист.
3. Поз. 32, 28 – не верно произведен расчет из текущего уровня цен в базисный, т. к. согласно  дате прайс – листа 12.01.2017г. индекс пересчета  должен быть применен согласно письму Минстроя России от 20.03.2017г. №8802-ХМ/09. 
</t>
  </si>
  <si>
    <t>КЗ-146</t>
  </si>
  <si>
    <t>17-01523</t>
  </si>
  <si>
    <t xml:space="preserve">Данные объемы работ не предусмотрены в ПД. </t>
  </si>
  <si>
    <t>КЗ-147</t>
  </si>
  <si>
    <t xml:space="preserve">Данные объемы отсутствуют в ПД. 
Смету необходимо составить с применением сметных нормативов  (ФЕР) в редакции 2017г., введенных в действие приказами Минстроя России от 30.12.2016г. №№1038/пр и 1039/пр (в редакции приказов Минстроя России от 29.03.2017 №№660/пр и 661/пр).
</t>
  </si>
  <si>
    <t>18-00913</t>
  </si>
  <si>
    <t>КЗ-148</t>
  </si>
  <si>
    <t xml:space="preserve">1.  В соответствии с ПД, Том 5.4.1.1 инв.№17-00302,подраздел 8.2 «Приборы контроля систем вентиляции. Здание 4», предусмотрен непрерывный контроль аэродинамического сопротивления фильтров (определяется как Pдо фильтра-Pпосле фильтра). В соответствии с РД В16-107-4 на вентсистемах 22KLB04, 22KLB05, 22KLB13, после фильтров второй (22KLB13) третьей (22KLB04, 22KLB05) ступени контроль давления не производится. 
Предусмотреть контроль аэродинамического сопротивления фильтров: дополнить, вентсистемы 22KLB04, 22KLB05, 22KLB13  дополнительными датчиками контроля давления (либо местами подключения имеющихся датчиков). Внести соответствующие изменения в рабочую документацию.
2. Вентсистема 22KLB01 имеет неправильное расположение места подключения системы пробоотбора 22KLBCR003. Необходимо перенести место подключения системы пробоотбора 22KLBCR003 в любое место сразу после фильтров третьей ступени (22KLB01AT003, 22KLB01AT004), до вентиляторов.
3. Вентсистемы 22KLB9, 22KLB14, 22KLB15, 22KLB16, 22KLB17, 22KLB22, 22KLB23, 22KLB25 должны быть оборудованы автоматически открывающимися - закрывающимися запорными устройствами как на всасывающей, так и на нагнетательной стороне каждого вентилятора.
Основание: нарушен п.5.24 МУ ФМБА России 2.2.8/2.6.1.036-2014 «Проектирование и эксплуатация вентиляции, отопления и газоочистки на радиационно опасных предприятиях (производствах), входящих в контур управления ОАО «ТВЭЛ»
4. Показать на аксонометрических схемах (Лист 2-32) места установки лючков для замеров параметров воздуха и лючков для чистки воздуховодов.
Основание: нарушен п 6.2.8, 6.2.9, Приложение Г ГОСТ 21.602-2016 «Правила выполнения рабочей документации систем отопления, вентиляции и кондиционирования», п.3.4, 3.5 Пособиz к СНиП 3.05.01-85 (СП 73.13330).
</t>
  </si>
  <si>
    <t>В16-107-4 И3</t>
  </si>
  <si>
    <t>КЗ-149</t>
  </si>
  <si>
    <t xml:space="preserve">1. Взамен данной локальной сметы необходимо выпустить две локальные сметы: 
- позиции сметы 1-4, 10-11 составить в СНБ-2001 в редакции 2014 года (данные работы и затраты выполнены и оплачены);
- остальные позиции сметы составить в СНБ-2001 в редакции 2017 года (в ПД 21% - редакция 2014 года, 79% - редакция 2017 года).
2. поз.5 исключить из объема шпильку М12-8gх320.36 (4х0,27=1,08 кг), так как данный объем учтен в позиции 6 локальной сметы.
3. Поз.48 не учтена стоимость материала по прайс-листу «Технониколь» от 02.2018.
4. Поз.42, 48, 49, 51-53, 82 не учтены транспортные расходы в соответствии с п.4.24. МДС 81-35.2004 (в счете на оплату № СП7801-0001232 от 15.02.2018 в условиях доставки оговорено нормативное время не более 2 часов).
5. Поз.52 в прайс-листе, указанном в обосновании, данный материал отсутствует, необходимо к локальной смете приложить прайс-лист для определения стоимости данного ресурса.
6. Поз.72 не учтена стоимость материала по прайс-листу «Технониколь». В коммерческом предложении б/н не указана дата составления, следовательно, невозможно определить на какой квартал 2018 года использовать индекс пересчета.
7. Поз.77-82 устройство примыканий из мембраны Logicroof V-RP  ARCTIC в кол-ве 40,32 м2, согласно  спецификации строительных материалов (инв. № 17-02111 лист 13) кол-во составляет 57,2 м2.
8. В разделе «Кровля» не учтены детали:
- прижимная рейка ТехноНИКОЛЬ 80 п.м;
- краевая рейка ТехноНИКОЛЬ 30 п.м;
- металлическая сетка №50-4 118,3 м2;
- поз.2, поз.5, поз.8 спецификации (инв. № 17-02111 лист 13).
9. Поз.82 не учтена стоимость материала  по прайс-листу «Технониколь».
10. Поз.103 из ФЕР11-01-045-1 необходимо исключить ресурс ФССЦ-101-3332 и ФССЦ-101-3333, так как стоимость материалов, предусмотренных ведомостью отделки помещений, учтена в поз.104-106 локальной сметы.
11. Поз.105-106 для определения стоимости материалов методом «обратного счета» применить прайс-лист от 2018 года.
12. Поз.107, 115 учтена штукатурка поверхностей потолка и стен цементно-известковым раствором. В соответствии с ведомостью отделки помещений (лист 13 инв. № 17-02111)
             отделка включает штукатурку цементную для обрызга адгезионную КНАУФ-Адгезив – 5 мм,      
           оштукатуривание КНАУФ-Зокельпутц с применением стеклосетки – 10 мм.
13. Поз.111, 114, 119, 122 для определения стоимости материалов методом «обратного счета» применить прайс-лист от 2018 года.
14. Поз.120 применить сметный норматив в соответствии с принятыми проектными решениями.
15. Поз.137 данный ресурс исключается из ФЕР12-01-017-1, следовательно, количество нужно указать со знаком «-».
16. В разделе «Цоколь» не учтены  поз.12, 13 спецификации (инв. № 17-02111 лист 13).
17. Согласно общих указаний (л.8, 9) и примечания спецификации (лист 13 инв. № 17-02111) выполняется лакокрасочное покрытие по каталогу RAL, в локальной смете данные работы и затраты не учтены.
</t>
  </si>
  <si>
    <t>18-00280</t>
  </si>
  <si>
    <t>КЗ-150</t>
  </si>
  <si>
    <t xml:space="preserve">1. В локальную смету включить расценку на установку анкерных болтов в готовые гнезда по расценке ФЕР06-01-15-1 в количестве 31566 шт.
2.  Из п.5 сметы по ФЕР07-01-044-03 «Установка монтажных изделий» необходимо исключить стоимость конструктивных элементов, т.к. стоимость включена в п.3 сметы.
3. Из п.6 сметы по ФЕР07-01-044-03 «Установка монтажных изделий» необходимо исключить стоимость конструктивных элементов, т.к. стоимость включена в п.3 сметы.
</t>
  </si>
  <si>
    <t>18-00915</t>
  </si>
  <si>
    <t>КЗ-151</t>
  </si>
  <si>
    <t>Лист 2. Раздел Основание. Указаны документы 17-01082, 17-01083. В основном комплекте чертежей (инв. №17-01082) отсутствуют чертежи и схемы системы радиационного контроля зд.4 в осях 1 - 2 вдоль оси А. Необходимо выпустить изменения к документу инв. №17-01082 и указать номер измененного документа в разделе Основание локальной сметы.</t>
  </si>
  <si>
    <t>КЗ-154</t>
  </si>
  <si>
    <t xml:space="preserve">Внутренние сети </t>
  </si>
  <si>
    <t>18-00327</t>
  </si>
  <si>
    <t>В РД 18-00325 лист 6 в осях Д-Е предусмотрены приямки для сбора воды, так же приямки облицованы коррозионно-стойкой сталью. В смете РД №18-00327 материалы и работы на облицовку не учтены.</t>
  </si>
  <si>
    <t>КЗ-155</t>
  </si>
  <si>
    <t xml:space="preserve">Общие указания лист 4-5 пункт 8 указана относительная отметка нуля зд.4 (опечатка), необходимо для зд.5. </t>
  </si>
  <si>
    <t>18-00325</t>
  </si>
  <si>
    <t>КЗ-156</t>
  </si>
  <si>
    <t>В РД 18-00325 лист 6 в осях Д-Е приямки должны быть облицованы коррозионно-стойкой сталью, в спецификации РД №18-00326 материалы на облицовку не учтены.</t>
  </si>
  <si>
    <t>18-00326</t>
  </si>
  <si>
    <t>18-01460</t>
  </si>
  <si>
    <t>КЗ-157</t>
  </si>
  <si>
    <t>КЗ-158</t>
  </si>
  <si>
    <t>КЗ-159</t>
  </si>
  <si>
    <t>КЗ-160</t>
  </si>
  <si>
    <t xml:space="preserve">1. Поз. 36, 46, 47, 48 – нет возможности проверить  расценки, т. к. не приложен прайс -  лист.  
2. Поз. 60 – не верно  произведен расчет из текущих цен в базисный, т. к. стоимость не соответствует данным по прайс - листу. 
</t>
  </si>
  <si>
    <t>18-00997</t>
  </si>
  <si>
    <t xml:space="preserve">1.В спецификации инв. 15-00687 «Заземление и молниезащита  зд.15А» не учтены материалы:                   шайбы пружинные под гайку М8.
2.В спецификации инв. 15-00687 «Заземление и молниезащита  зд.15А» п.15 кабельный наконечник   25-8-8-М-УХЛ применен не соответствующий диаметру кабеля ПВ3.
</t>
  </si>
  <si>
    <t>15А</t>
  </si>
  <si>
    <t>15-00687</t>
  </si>
  <si>
    <t>Заземление и молниезащита</t>
  </si>
  <si>
    <t>Швецов С.Ю. №3389 от 02.11.2018</t>
  </si>
  <si>
    <t>Швецов С.Ю.№3345 от 31.10.2018</t>
  </si>
  <si>
    <t xml:space="preserve">1.В смете №4-409 инв. 15-02395 не учтены трудозатраты на изготовление флажков из полосы 40х4:резка ,сверление, лужение контактной части полосы, указанных  в  рабочей документации инв. №15-02187 «Электрооборудование и электроосвещение. зд.29» страница 9  эскиз 1,также  в этой же документации  на страницах 3,4  имеются ссылки на типовой проект А10-93 и на  РД.34.21.122-87     «Инструкция по устройству  сетей  заземления и молниезащиты» РД.                                                                                                                                                                                                          
2. В смете №4-409 инв. 15-02395 п.67  (ФЕРм08-02-144-01) не учтена стоимость медных  наконечников под  опрессовку провода с медной жилой с изоляцией из ПХВ пластиката сечением 1х10 и  провода заземления медного луженого  сечением 1х70 мм2
</t>
  </si>
  <si>
    <t>15-02395</t>
  </si>
  <si>
    <t xml:space="preserve">В смете №4-391 инв. 15-04897 не учтены трудозатраты на изготовление флажков из полосы 40х4:резка ,сверление, лужение контактной части полосы, указанных: 
- в рабочей документации  инв.№15-00686 страница 4 имеется ссылка на типовой проект А10-93 и на «Инструкцию по устройству  сетей  заземления и молниезащиты» ВНИИПпроектэлектромонтаж М.1992.
- в рабочей документации инв. №15-00686 «Заземление и молниезащита зд.15А» страница 7 имеются примечания: узел Б и В, общий вид узла  выполнения перемычек на соединениях разных секций воздуховодов и при шунтировании вентилей трубопроводов.
</t>
  </si>
  <si>
    <t>15-04897</t>
  </si>
  <si>
    <t>КЗ-161</t>
  </si>
  <si>
    <t>КЗ-162</t>
  </si>
  <si>
    <t xml:space="preserve">1. В связи с тем, что предусмотренный рабочей документацией производитель кабельных конструкций ЗАО ЗЭМИ-3 «Электрон» имеет сложное финансовое положение, (находиться под внешним управлением), для своевременной поставки конструкций кабелепровода прошу согласовать замену на конструкции кабелепровода с аналогичными характеристиками в соответствии с таблицей.                                                                                            2. В рабочей документации отсутствует узел устройства фундамента под опоры освещения ОГК-6 (207 шт).
3. В локальной смете инв. №16-02731 не учтены работы на бурение скважин под закладные
детали для опор освещения.
</t>
  </si>
  <si>
    <t xml:space="preserve">14-05453 И3
14-05454 И4      16-02731
</t>
  </si>
  <si>
    <t>Швецов С.Ю. №3417 от 07.11.2018</t>
  </si>
  <si>
    <t xml:space="preserve">При входном контроле рабочей документации инв. № 18-00367  «Помещение 20UFB10R125. 
Дополнительные стены на отм. 0,000 в осях 15-16 и Б-В» было выявлено, что ширина проемов равна ширине рольгангов и составляет 800мм (см. РД инв. № 16-00615 «Многоярусная система хранения», № 16-00619 «Рольганг», № 16-00620 «Рольганг»). Кроме того, в соответствии с РД инв. №18-00367 допускаемые отклонения бетонных конструкций необходимо принимать в соответствии с СП 70.13330.2012, а по указаниям комплекту чертежей рабочей документации  инв. № 16-00615 «Многоярусная система хранения» п.п. 3,4, рольганги необходимо установить с высокой точностью, а именно отклонение поверхности А1 и Б1, касательных к роликам механизма перемещения и рольгангов, от горизонтальной плоскости должно составлять не более 0,3мм на 1 м и 2мм на всей длине. Исходя из вышеизложенного, размеры проемов, предусмотренные рабочей документацией, не позволяют выполнить установку и выверку рольгангов в проектное положение. 
Для возможности установки оборудования в помещение 20UFB10R125 здания 4 необходимо выполнить увеличение размеров проемов, указанных в РД инв. №18-00367 в соответствии с Приложением 2. 
</t>
  </si>
  <si>
    <t>Колмакова Н.Ф. Северова М.А. №3041 от 10.10.2018</t>
  </si>
  <si>
    <t xml:space="preserve">
18-00367 </t>
  </si>
  <si>
    <t>КЗ-153\Карточка заказчика № 153.pdf</t>
  </si>
  <si>
    <t>КЗ-152\Карточка заказчика № 152.pdf</t>
  </si>
  <si>
    <t>КЗ-163\Карточка заказчика № 163.pdf</t>
  </si>
  <si>
    <t>КЗ-164\Карточка Заказчика № 164.pdf</t>
  </si>
  <si>
    <t xml:space="preserve">1. В смете не учтены затраты на изготовление флажков из полосы 25х4: резка, сверление,  лужение контактной части полосы, согласно указанной типовой серии в РД.                                                                                            2. В позиции 62 ЛС некорректно указано наименование кабельного наконечника  70-10-13-МУХЛ3.                                     3. К позициям 59, 62 ЛС не учтена стоимость медных наконечников под опрессовку проводов.          </t>
  </si>
  <si>
    <t>Швецов С.Ю. 3428 от 08.11.18</t>
  </si>
  <si>
    <t>17-00146</t>
  </si>
  <si>
    <t xml:space="preserve">1.В спецификации  не учтены материалы: шайбы пружинные под гайку М10. 
2.В спецификации в позиции50 некорректное  наименование кабельного наконечника 70-10-13-МУХЛ3.
</t>
  </si>
  <si>
    <t>18-01395</t>
  </si>
  <si>
    <t>КЗ-166</t>
  </si>
  <si>
    <t xml:space="preserve">1. Поз. 1 – не указан  исключаемый  объем  143,543м3, а по смете 14-06564 ЛС 1-1234 поз. 60  всего 143,5м3
2. Поз. 29, 30, 31, 32 – стоимость исключаемой расценки не соответствует стоимости в основной смете. (Инв.№18-00714 ЛС 3-02-0005С поз. 256, 257, 258.)
3. Поз. 64 – неверно указан исключаемый из прямой расценки поз. 63 объем.
4. В связи  с полной не читаемостью  данной сметы с основной инв.№14-06564 ЛС 1-1234 и доп. инв. 18-00714 ЛС № 3-02-0005С, повторно настаиваю на  выдачи одной сметы взамен трех, согласно ГОСТ Р 21.1101-20137 П.3.8 «Изменения в сметную документацию осуществляют … с заменой всего документа».
5. Обращаю Ваше внимание, что к данной смете  не нашли отражение ранее выданные замечания в июле 2017г. к доп. инв. №18-00714 ЛС № 3-02-0005С, а именно поз. 7, 8, 9  и 76,77,78– дважды исключены объемы из сметы  инв.№14-06564 (поз. 163, 164, 165).
6. Поз. 242, 257, 279, 286 (грунтовка)   и  п. 246, 258, 280 (шпаклевка), п. 244, 281, 288 (покрытие) –  стоимость материалов  привести к единообразию и  в соответствие с прайс – листами, а индекс пересчета  из текущего уровня цен в базисный применить по утв. ССР. 
</t>
  </si>
  <si>
    <t>18-01244</t>
  </si>
  <si>
    <t>КЗ-167</t>
  </si>
  <si>
    <t>Для исключения путаницы с исключаемыми и включаемыми объёмами выполнить одну смету взамен 14-06564, 18-00714, 18-01244.</t>
  </si>
  <si>
    <t xml:space="preserve">Одесский В.М.  </t>
  </si>
  <si>
    <t>КЗ-168</t>
  </si>
  <si>
    <t xml:space="preserve">1. На листе 19 в спецификации строительных материалов п. 4, 5, 6, 7 указан уклонообразующий слой из минплиты Роквул Руфф УКЛОН Экстра плотностью 180 кг/м3. Предприятие изготовитель выпускает данный материал плотностью 160 кг/м3.
2. На листе 19 в спецификации строительных материалов не указан материал и объёмы ветрозащитной плёнки для устройства навесного вентилируемого фасада.
3. На листе 19 в спецификации строительных материалов не указана марка профлиста (на листе 11 узел 3 марка указана) и объёмы профлиста.
</t>
  </si>
  <si>
    <t>КЗ-169</t>
  </si>
  <si>
    <t>КЗ-170</t>
  </si>
  <si>
    <t xml:space="preserve">1) Общие указания п.7:
- неверно указан способ доставки цемента, а именно, цемент доставляется не цементовозом, а в мешках типа «Биг-бэг»;
- таль LIFTKEN замененна, согласно инв. 14-08694 И6.
2) Аппаратурно-технологическая схема не соответствует А.38.1161.000СЗ, разработанной АО «СвердНИИхиммаш» и согласованной АО «АТОМПРОЕКТ», в части обвязки трубопроводов.
3) Лист 9, 10 – неверно указан объем баков САО и имеется указание на таль LIFTKEN.
4) Лист 9 - не соответствует №17-00308 лист 19, в части помещения 316.
5) На листах 8-10 отсутствует оборудование для обращения с РАО МП, согласно №17-00308.
6) Лист 7 - не соответствует монтажным чертежам А.38.1161.000МЧ, разработанной АО «СвердНИИхиммаш» и согласованной АО «АТОМПРОЕКТ», в части «Узла приготовления герметизирующей смеси для герметизации крышки контейнера» и «Промывки смесителя».
7) Перечень оборудования по наименованию не совпадает с РКД разработанной АО «СвердНИИхиммаш» и согласованной АО «АТОМПРОЕКТ».
Необходимо откорректировать.
</t>
  </si>
  <si>
    <t>КЗ-171</t>
  </si>
  <si>
    <t xml:space="preserve"> В рабочей документации 16-01770 И1 выявлены следующие несоответствия:
1. Возможно смещение профиля ВРМ-29 (L=3м) и консоли под воздействие вертикальной нагрузки лист 43 разрезы: 2-2, 4-4, лист 44 разрезы: 3-3, 4-4, 5-5, 6-6, лист 45 разрезы: 1-1, 2-2, 12-12, 3-3, 4-4, 11-11, лист 46 разрезы: 5-5, 8-8, 9-9, лист 47 разрезы: 4-4, 5-5, 13-13. Требуется разъяснение.
2. Запроектировано минимальное расстояние между консолями ВВМ-50 600 мм. Не представляется возможным монтаж кабельных линий и дальнейшая эксплуатация, так как расстояние от верхней точки лотка до вышележащей консоли составляет 40мм: 
лист 42 разрез 1-1, лист 43 разрез 1-1, лист 44 разрезы 1-1, 2-2, 5-5, лист 45 разрезы 12-12, 8-8, 6-6, 7-7, 9-9, 10-10, лист 46 разрезы 1-1, 2-2, 5-5, 6-6, 7-7, 10-10, лист 47 разрезы 2-2, 3-3, 6-6, 7-7, 8-8, 9-9, 10-10, 11-11, 12-12 и от короба до потолка лист 43 разрез 3-3, лист 48 разрез 3-3.
Заменить профиль ВРМ-29 400 мм на профиль длиннее и осуществлять монтаж кабельных лотков не на двух (как запроектировано), а на  трех уровнях. Заменить консоль ВВМ-50 600 мм на консоль короче.
</t>
  </si>
  <si>
    <t xml:space="preserve">Бажин А.М. №3384 от 02.11.2018 </t>
  </si>
  <si>
    <t>КЗ-172</t>
  </si>
  <si>
    <t>Внутренние системы канализации</t>
  </si>
  <si>
    <t>Работы выполнены и оплачены  в соответствии с РД инв. №15-07765,  15-07766 , 16-03099  в полном объеме в марте 2017г., что подтверждено исполнительными схемами.</t>
  </si>
  <si>
    <t>Барабанов А.В.</t>
  </si>
  <si>
    <t>КЗ-173</t>
  </si>
  <si>
    <t xml:space="preserve">На данный момент к инв.  № 15-09281 ЛС 1-1123 выпущено изменение   инв. №16-02814 ЛС 1-1274 и дополнение инв. №18-01276 ЛС 2-01-0125С.
Обе сметы действующие и  составлены на основании   второго  изменения инв. № 15-06209 И2. Прошу пояснить:
Обе сметы действующие (инв. №18-01276, инв. №16-02814)  или одна должна аннулировать другую?
</t>
  </si>
  <si>
    <t>18-01276</t>
  </si>
  <si>
    <t>КЗ-174</t>
  </si>
  <si>
    <t>1. По п.1 сметы, закладная деталь МН-522 установлена в 2016 году по основному комплекту чертежей. В АО «АТОМПРОЕКТ» было написано письмо № 11-110/04-12/2938 от 29.03.2018 по данному вопросу. Исключить невозможно.</t>
  </si>
  <si>
    <t>18-00248</t>
  </si>
  <si>
    <t>КЗ-175</t>
  </si>
  <si>
    <t xml:space="preserve">В РД 16-01782 «Здание 4. Заземление и молниезащита. Основной комплект рабочих чертежей.»  стр. 6,  п. 8 в качестве проводников системы уравнивания потенциалов используются специально предусмотренные проводники (стальная оцинкованная полоса сечением 25х4 мм²), которая так же изображена на стр. 8 и обозначена как стальная оцинкованная полоса 25х4 (внутренний контур заземления и основной системы уравнивания потенциалов), окрашивание данной полосы в РД 16-01782 не предусмотрено. Однако согласно Правил устройства электроустановок (ПУЭ) Глава 1.1, Общая часть, п. 1.1.29, абз. 2 Проводники защитного заземления во всех электроустановках, а также нулевые защитные проводники в электроустановках напряжением до 1 кВ с глухозаземленной нейтралью, в т.ч. шины, должны иметь буквенное обозначение  и цветовое обозначение чередующимися продольными или поперечными полосами одинаковой ширины (для шин от 15 до 100 мм) желтого и зеленого цветов.
Прошу пояснить сложившуюся ситуацию. 
</t>
  </si>
  <si>
    <t>16-01782</t>
  </si>
  <si>
    <t>КЗ-176</t>
  </si>
  <si>
    <t xml:space="preserve">Пояснение полученное от АО «Атомпроект» исх.№46-1.2-3.111.1С/20858 от 12.11.2018г. не раскрывает ответа на замечание направленно исх. №11-110/04-12/5365 от 05.06.2018г.
В пояснении указано, что на замечание: «необходимо уточнить марку, цвет и количество слоёв воднодисперсионной краски», сообщаем, что окраску колон производить согласно ведомости отделки помещений (см. л.15, инв. № 15-00466 изм.3). 
В ведомости отделке помещений отделка колонн учтена способом окраски эмалью ПФ-115 в 3 слоя, по металлу. 
Уточнение в направленном исх.№ 11-110/04-12/5365 от 05.06.2018г. задавалось, в части окраски колонн воднодисперсионной краской после облицовки плитами Promatec.
</t>
  </si>
  <si>
    <t xml:space="preserve">14-08697 И1
14-08698 И1
15-05790
</t>
  </si>
  <si>
    <t xml:space="preserve">В соответствии с НП-010-16 "Правила устройства и эксплуатации локализующих систем безопасности атомных станций" проходки через стены и опоры под трубопроводы должны  привариваться к закладным деталям,  а не к облицовке как показано в РД инв.№14-08697 И1 (лист 6 проходки тип 1 и 2).  
Необходимо учесть данное замечание в РД инв.№14-08697И1 (в т.ч. узлы соединения проходок и опор трубопровода с закладными деталями), инв.№14-08698И1 и инв.№15-05790. Проходки и опоры под трубопровод с закладными деталями должны быть отражены в альбоме КМ инв.№15-08291.
</t>
  </si>
  <si>
    <t>КЗ-178</t>
  </si>
  <si>
    <t xml:space="preserve">Не учтено в РД следующее:
1. Актуализированная версия документа по устройству ЛСБ (НП-010-16);
2. Требования ОСТ95-10471-92 по части чистоты сварных швов и поверхностей облицовок.
</t>
  </si>
  <si>
    <t>16-01617 И2</t>
  </si>
  <si>
    <t>Нестеров О.В.</t>
  </si>
  <si>
    <t>КЗ-179</t>
  </si>
  <si>
    <t xml:space="preserve">       ЛС № 5-07-0001С-В1 инв. № 18-01081: 
1. Не устранены замечания по п.4 СЗ № 11-110/04-12/5456 от 06.06.2018.
2. Поз.52, 96, 140 неверно определена стоимость панели «PROFI Plus». По прайс-листу ООО «Энергоснаб» № 1629 от 06.10.2017 стоимость панели составляет 3 165,20 руб. с НДС.
3. Поз.63, 107, 147 не учтено изменение глубины сверления до 70 мм. К прямым затратам необходимо применить К=13.
4. Поз.64, 108, 148 неверно определена стоимость Анкер-шпильки HSА M10х133. В прайс-листе ЗАО «Хилти» от 20.03.2017 цена указана без НДС. Применить ЗСР в размере 2%.
5. Комплект крепежа сетчатых панелей к стойкам ворот (поз.73 спецификации инв. № 15-05639 лист 15 «Основное сигнальное ограждение») не учтен в локальной смете.
6. Поз.69, 70 исключается установка металлических столбов в кол-ве 21 шт. по поз.73, 74 локальной сметы № 1-1200 инв. № 15-05640. Таким образом, в локальных сметах учтены затраты на уст-ку столбов в кол-ве 75 шт. Согласно спецификации № 15-05639 лист 15 кол-во столбов 79 шт.
7. Комплект крепежа сетчатых панелей к стойкам ворот (поз.73 спецификации инв. № 15-05639 лист 15 «Внутренний предзонник») не учтен в локальной смете.
8. Комплект крепежа сетчатых панелей к стойкам ворот (поз.73 спецификации инв. № 15-05639 лист 15 «Досмотровая площадка КПП32В») не учтен в локальной смете.
9. По спецификации инв. № 15-05639 лист 15 поз.49 «Досмотровая площадка КПП32В» фундамент Ф2 (под ЗОС) в кол-ве 1 шт. (обозначение инв. № 15-05639 лист 22). В ЛС №  1-1200 инв. № 15-05640 поз.212-228 учтены затраты  по устройству фундамента в полном объеме.  В ЛС № 5-07-0001С-В1 инв. № 18-01081 добавлены объемы поз.185-203.
ЛС № 1-1200 инв. № 15-05640:
10. По спецификации инв. № 15-05639 лист 15 поз.35 «Внутренний предзонник» фундамент Ф1 (под зонный шкаф) в кол-ве 2 шт. (обозначение инв. № 14-07496, неверно указан л.13). В ЛС поз.100-118 учтены затраты  по устройству фундамента на 1 шт.
11.  По спецификации инв. № 15-05639 лист 15 «Закладные под оборудование СФЗ по зданию 3Б и 4» учтены HILTI:
- Шпилька АМ10х1 DIN 976-1 L=450 2250 шт.;
- Шпилька АМ10х1 DIN 976-1 L=300 271 шт.;
- Гайка М12 (S19) DIN-EN-ISO 4032 5308 шт.;
- Шайба А 10,5 DIN-EN-ISO 7089 5308 шт.
В ЛС поз.125-127 данные материалы учтены не в полном объеме.
</t>
  </si>
  <si>
    <t>18-01081           15-05640</t>
  </si>
  <si>
    <t>Локальная зона</t>
  </si>
  <si>
    <t>Строительные конструкции</t>
  </si>
  <si>
    <t>КЗ -180</t>
  </si>
  <si>
    <t xml:space="preserve">18-01250
18-01251
18-01252
18-01166
18-01168
18-01248
</t>
  </si>
  <si>
    <t xml:space="preserve">Неверно указано обоснование коэффициентов к затратам труда и оплате труда рабочих и машинистов, необходимо внести следующие корректировки:
      - к=1,3 «Производство работ в электроустановках, находящихся под напряжением, с оформлением при этом наряда-допуска или распоряжения» (Методические рекомендации по применению ФЕР, ФЕРр, ФЕРм, ФЕРп, приложение 2, таблица 4, п.4);
      - 75% (ФЕРп 81-05-02-2001, приложение 2.3) – (для  инв.№ 18-01250, инв.№18-01251, инв.№18-01252).
</t>
  </si>
  <si>
    <t xml:space="preserve"> 4, 4А, 15А, наружные сети.</t>
  </si>
  <si>
    <t>ПНР</t>
  </si>
  <si>
    <t>КЗ-181</t>
  </si>
  <si>
    <t>Поз.1, 2, 3 неверно указано обоснование коэффициентов, применяемых к единичным расценкам.  МДС 81-37.2004 признан не подлежащим применению с 1 июля 2017 года (Приказ Минстроя России от 30.06.2017 № 946/пр.). В локальной смете необходимо указать - «Методические рекомендации по применению ФЕР, ФЕРр, ФЕРм, ФЕРп» Таблица 1.</t>
  </si>
  <si>
    <t>Монтажные работы</t>
  </si>
  <si>
    <t>18-01084</t>
  </si>
  <si>
    <t>КЗ-165\Карточка заказчика № 165.pdf</t>
  </si>
  <si>
    <t>18-00331</t>
  </si>
  <si>
    <t>Чичихина А.Ю. 3463 от 12.11.2018</t>
  </si>
  <si>
    <t>В смете не учтен объем опор креплений трубопроводов.</t>
  </si>
  <si>
    <t>КЗ-177\Каточка заказчика № 177.pdf</t>
  </si>
  <si>
    <t>Наружные сети  электроснабжения</t>
  </si>
  <si>
    <t>16-03014</t>
  </si>
  <si>
    <t>В материалах сталь полосовая 25х4 мм указано 4,74 т, а в электромонтажных работах – заложено 300 м. В спецификации инв. № 15-04637 И2, стальная полоса 25х4 мм указано 6000 м. Необходимо откорректировать в соответствии со спецификацией.</t>
  </si>
  <si>
    <t>КЗ-182</t>
  </si>
  <si>
    <t>Рысина Н.Б. 3137 от 15.10.2018</t>
  </si>
  <si>
    <t xml:space="preserve">14-07207 И5
14-07208
18-00276
18-01247
</t>
  </si>
  <si>
    <t xml:space="preserve">По РД инв.14-07207 И5:
1. На л.71 «Спецификация элементов общая»:
      Вес сетки 4С 4Вр1-50/4Вр1-50 указан - 3,22 кг/м2,  фактически 3,680 кг/м2 . Согласно ГОСТ
       6727-80 табл.3 линейная плотность проволоки Вр1 диаметром 4 мм составляет 0,092кг.  Для    
       1 м2 сетки с шагом 50х50 необходимо 40 м проволоки – итого общий вес 1 м2 сетки  
       = 40*0,092=3,680 кг/м2;                                   
2. Неверно указан вес конструкции ограждения МОК-1 в спецификации металла на листе 65:
Поз Обозначение Наименование Ед. изм. Количество Масса, кг Примечание
 МОК-1     
  3 ГОСТ 30245-2012 □ 40х40х4 L=970 шт 360 361 4,1 1476  1480,1
  4 ГОСТ 30245-2012 □ 40х40х4 L=100 шт 360 361 0,4  0,42 144    151,62
  5 ГОСТ 19903-74 -12х70х200 шт 360 361 1,3  1,32 468    476,52
 Анкер-шпилька «HILTI» HST M1212х115/20 шт 1440 1444  Артикул 00372587
Добавить 1 стойку в конструкции (крайнюю) = 360м: 1м (шаг стоек) + 1 (крайняя) = 361шт
3. Неверно указан вес конструкции жалюзийной решетки ЖР-1 в спецификации стали на л.73:
Поз Обозначение Наименование Ед. изм. Количе-ство Масса, кг Примечание
 ЖР-1     
  3 С245 ГОСТ27772-88 ГОСТ 8509-93 -4х50; L=1493 шт 100 2,25  2,34 225,5  234
  4  -4х50; L=1840 шт 1 2,78  2,89 2,78    2,89
4.   В спецификации на ЖР-1 (л.65) не указаны:
      - способы сварки в соответствии с ГОСТ;
      - способы защиты от коррозии в соответствии со СНиП (огрунтовка и окраска) и цветовая гамма;
5.  Внести изменение на л.64 в узле 7 – не указана толщина грунта, уплотненного щебнем.
По ЛС инв.№14-07208:      
6. Раздел «Ворота, двери, жалюзийные решетки»:
      - поз.165 - не учтены болты, необходимые для монтажа конструкций в соответствии с
      инструкцией по монтажу;
      - в подразделе «Жалюзийная решетка ЖР-1» п.179 «Стоимость решеток жалюзийных» 
      объем учесть в соответствии с п.14 технической части к «Федеральные сметные цены на
      материалы, изделия и конструкции, применяемые в строительстве» -  «Масса стальных
      конструкций, изготовляемых по индивидуальным проектам (чертежам КМ), в расчетах
      определения их стоимости принимается по массе металлопроката, приведенной в технической
      спецификации металла чертежей КМ с добавлением 1% на массу сварных швов и 3 % к итогу на
      уточнение массы при разработке чертежей КМД.
      - добавить работы по изготовлению жалюзийной решетки по ФЕРм38-01-003-4 «Решетчатые 
      конструкции (стойки, опоры, фермы и пр.), сборка с помощью: лебедок ручных (с установкой и
      снятием их в процессе работы) или вручную (мелких деталей)» с исключением стоимости м/к
      швеллера, т.к. согласно расценке на монтаж конструкции ФЕР20-02-002-07 монтируется как уже
      готовое изделие.
7. По разделу «Полы» - откорректировать согласно инв.№17-07207 И5 (необходимо исключить материал «SIKA» и добавить «Betanol»;
8. В разделе «Наружная отделка»: 
      - в п.291 применена расценка ФЕР15-01-061-02 «Наружная облицовка поверхности стен…»
      исключенная приказом Минстроя от 11.12.2015 № 899/пр – заменить на расценку актуальную в
      настоящее время и отражающий полный комплекс работ и стоимость затрат;
      - в п.п.292 и 293 не учтён коэффициент 1,03 на транспортные расходы (в прайсе учтены
      транспортные расходы как «дополнительные материальные работы», которые не учтены в
      стоимости единицы материала). Прайс-листы – не актуальны (от 05.2016).  ООО «Фасады
       Северо-Запад» или «КРАСПАН»? Также в прайсе указаны материалы не учитывающие полный 
      комплект при монтаже конструкции (направляющие, кронштейны, анкера и т.д.), которые
      исключены из расценки на монтаж (п.291–материалы =0).
9. П.295 необоснованно производится замена материала «Сталь листовая оцинкованная толщиной 0,7мм» на «Сталь листовую оцинкованную толщиной 0,8мм» - согласно Спецификации элементов (РД инв.№14-07207И5, л.71) отливы О-1, О-2, О-3 выполняются листовой стали ОЦ БТ-ПН-НО-0,7х1000х2000 ГОСТ 19903-2015 Н-МТ-1 ГОСТ 14918-80.
10. Не учтены работы по облицовке проемов (дверей, ворот) в наружных стенах - применить ФЕР15-01-070-02 «Дверных проемов в наружных стенах откосной планкой из оцинкованной стали с полимерным покрытием с установкой наличников из оцинкованной стали с полимерным покрытием» в зависимости от площади проемов (м2).
11. В разделе «Разные работы» в подразделе «Отмостка» не учтены работы по уплотнению щебнем грунта.
По ЛС инв.№18-00276:
12. В п.169, 170 - «Армирование подстилающих слоев и набетонок» объем учтен с массой сетки 3,22 кг/м2 – вес сетки составляет 3,680 кг/м2;
13. В п.172, 173 –«Армирование подстилающих слоев и набетонок» объем учтен с весом сетки 2,98кг/м2, что не соответствует спецификации (инв.№14-07207 л.72 – 3,08кг/м2);
14. Не учтены работы по устройству узлов деформационного шва и примыканий на кровле – необходимо из  ЛС инв.№14-07208 п.п.85-138 исключить, добавить стоимость и объемы работ по узлам 1 (л.59); 2 (л.60); 3 (л.61); 5 (л.62); л.8 (66); 10 (л.69); 11 (л.70); 12 (л.75); 13 (л.76); 14 (л.77);
15. К п.182, ФЕРм08-02-472-4 «Проводник заземляющий скрыто в подливке пола из круглой стали диаметром 8 мм» - добавить материальные ресурсы, не учтенные (п.1.8.47 ТЧ) и подъем материальных ресурсов выше 2 м (п.1.8.48 ТЧ) (применить коэффициент 1,25 при высоте св.15-30 м);
16. Поз. 183 -  необходимо в смете применить расценку по ФЕР 07-05-016-04   «Устройство металлических ограждений без поручней», т. к. в РД инв.№14-07207И5 л. 65 в спецификации и тех. части, данных  по поливинилхлоридным поручням нет.
В п.п. 183,184 – «Металлическое ограждение кровли..» - объем учесть в соответствии с п.14 Технической части к «Федеральные сметные цены на материалы, изделия и конструкции, применяемые в строительстве» - «Масса стальных конструкций, изготовляемых по индивидуальным проектам (чертежам КМ), в расчетах определения их стоимости принимается по массе металлопроката, приведенной в технической спецификации металла чертежей КМ с добавлением 1 % на массу сварных швов и 3 % к итогу на уточнение массы при разработке чертежей КМД».
      Добавить работы по изготовлению жалюзийной решетки по ФЕРм38-01-003-4 «Решетчатые
      конструкции (стойки, опоры, фермы и пр.), сборка с помощью: лебедок ручных (с установкой и
      снятием их в процессе работы) или вручную (мелких деталей)» с исключением стоимости м/к
      швеллера, т.к. согласно расценке на монтаж конструкции ФЕР07-05-016-03 конструкция
      монтируется как уже готовое изделие.
17. В п.185 - не учтен коэффициент 1,1  по п.3.13 приложения 13.2 «Окраска и огрунтовка решетчатых поверхностей»;
18. В п.186 – по ФЕР13-03-004-26 – «Окраска металлических поверхностей…» - не учтен объем всей конструкции ограждений, не учтен коэффициент 1,1  по п.3.13 Приложения 13.2 «Окраска и огрунтовка решетчатых поверхностей»;
19. В п.187,188,189 и 190 – учесть дополнительные объемы по внесенным изменения (согласно замечаний карточки заказчика №182, п.  2  к РД инв.№14-07207И5).
20. По разделу «Стены» в п.198 по расценке «ФССЦ-101-3860 – Профилированный настил окрашенный С10-1000-0,6» объем листа в «тоннах» учтён без учета «нахлеста» листа по площади  в м2;
21. По разделу «Наружная отделка» в п.п.211 и 212 не учтен коэффициент 1,03 на транспортные расходы (в прайсе учтены транспортные расходы как «дополнительные материальные работы», которые не учтены в стоимости единицы материала). Прайс-листы не актуальны (от 05.2016 г.)
Также в прайсах указан не полный комплект материалов, учитывающихся при монтаже конструкции (направляющие, кронштейны, анкера и т.д.), которые исключены  п.209 и 210 (профили и плиты).
По ЛС инв.№18-01247:
22.  По разделу «Двери»: 
      - в п.87 – указана «…однопольные ДПМ-02/30…» - надо ДПМ-01/30 – 1 шт. (согласно РД инв.
      №14-07207И5, л.72, спецификация заполнения проемов);
      - учесть стоимость доводчиков, не входящих в основной комплект  для дверей, ворот, согласно
      общих указаний к РД инв.№14-07207И5, л.11;
      - к п.93 «Установка металлических дверей» добавить установку доводчиков по ФЕР09-04-012-
       02, не учтенные в составе работ по ФЕР09-04-012-01.
На основании вышеизложенного, просим внести соответствующие изменения в РД.
</t>
  </si>
  <si>
    <t>КЗ-184</t>
  </si>
  <si>
    <t>Нейкур О.И. № 3318 от 30.10.18</t>
  </si>
  <si>
    <t>КЗ-185</t>
  </si>
  <si>
    <t xml:space="preserve">1. По.1, п.2: На основании п.2.9.1 технической части ФЕР09 «Объемы работ по монтажу строительных металлических конструкций, изготавливаемых по индивидуальным проектам (чертежам км) в расчетах определения их стоимости принимается по массе металлопроката, приведённой в технической спецификации металла чертежей КМ, с добавлением 1% на массу сварных швов и 3% к итогу на уточнение массы при разработке чертежей КМД», соответственно:
по п.1,2 установка и изготовление закладных деталей должен быть учтен объем 53,44*1,01*1,03=55,594 тн. с пересчетом всех последующих позиций.
2. П.2 (расценка ФЕРм38-01-006-01) исключить материал – сталь листовая Ст3 (с расходом согласно расценке), т.к. учтен в п.5 сметы;
3. В п.5 – сталь листовая нержавеющая, марка 12Х18Н10Т, толщ.8,0-22,0 мм учесть коэффициент на расход материала 1,064 (согласно расхода по расценке).
4. В локальную смету включить расценку на установку анкерных болтов в готовые гнезда по расценке ФЕР06-01-15-1.
5. П.14 заменить расценку ФЕРм39-01-029-06 (Зачистка механизированная поверхности сварного соединения и околошовной зоны конструкций и оборудования из высоколегированных коррозионностойких сталей до шероховатости не грубее Rz 20 мкм (V5) без снятия выпуклости (усиления) сварного шва), на ФЕРм39-01-030-06 (Зачистка механизированная поверхности сварных соединений конструкций и оборудования из высоколегированных коррозионностойких сталей. Снятие выпуклости (усиления) сварного соединения).
Так как согласно проекта инв.№18-00250 изм.1 лист №6 п.16, контроль сварных соединений монтажных деталей выполнить после приварки облицовки к закладным. Для приварки листа облицовки стен к закладным деталям необходимо обеспечить плотное прилегание листа к монтажным деталям, для этого необходимо выполнить снятие усиления шва после сварки закладных деталей в местах соприкосновения с листом облицовки стен. 
</t>
  </si>
  <si>
    <t>Гуков Е.В.
(исх.№3218 от 19.10.2018, исх.№ 3357 от  31.10.2018)</t>
  </si>
  <si>
    <t>КЗ -186</t>
  </si>
  <si>
    <t>В рабочей документации инв. №17-01522И1 не предусмотрены металлические закладные элементы и способ крепления их к полу для установки и крепления пресс-автомата. В «Инструкции по эксплуатации пресс-автомата PR-LAB-8N-1P, наладка оборудования М1306-00-942» предусмотрена установка  и крепление монтажных панелей, входящих в сборку нижней рамы  пресс-автомата, к  металлическим закладным элементам с применением сварки. Вся необходимая документация: РКД на бокс прессования шашек и таблеток, СТВА.Э.С. 793.109СБ, инструкция по эксплуатации пресс-автомата PR-LAB-8N-1P, наладка оборудования М1306-00-942 направлялась в АО «АТОМПРОЕКТ»  письмом АО «СХК» №11-110/08-04/6409 от 02.07.2018</t>
  </si>
  <si>
    <t>МК</t>
  </si>
  <si>
    <t xml:space="preserve">Сараева С.С. </t>
  </si>
  <si>
    <t>КЗ-187</t>
  </si>
  <si>
    <t xml:space="preserve">Прошу разъяснить достоверность места подключения кранов шаровых 20SRG10AA143, 20SRG10AA144, 20SRG10AA145 отображенных на листах 43,44,45  соответственно, в коробке соединительной 20SRG10GE145. </t>
  </si>
  <si>
    <t>16-02715 И1</t>
  </si>
  <si>
    <t>КЗ-188</t>
  </si>
  <si>
    <t xml:space="preserve">1. Позиции 17, 44, 71, 99, 126. Название насоса «Браун» изменить на название «Бурун».
2. Количество насосов «Бурун» в смете (поз.17 – 5 шт., поз.44 – 2 шт., поз.71 -  2 шт., поз.99 – 4 шт., поз. 126  – 2 шт., итого 15 шт.)   привести в соответствие количеству насосов в спецификации 16-02184 лист 5, поз. 10 (17 шт.).
</t>
  </si>
  <si>
    <t>Внутренние сети спецканализаций</t>
  </si>
  <si>
    <t>КЗ-189</t>
  </si>
  <si>
    <t>1. Листы 9.1 и 14.1. Устранить разночтение номера приямка, номера насоса, номера KKS приямка, номера KKS насоса системы К3.</t>
  </si>
  <si>
    <t>Внутренние системы водоснабжения и канализации</t>
  </si>
  <si>
    <t>16-02569 И1</t>
  </si>
  <si>
    <t>КЗ-190</t>
  </si>
  <si>
    <t xml:space="preserve">1. Повторно (см. исх. № 11-110/08-04/10802 от 25.10.2018) в инв. 18-01154 (поз. 50) не верно указано количество стеллажей для складирования НЗК (7 шт.), так, в соответствии с ПД инв. № 17-00309 (Компоновочный чертеж. План на отм. 0,000 между осями Г-Н и 6-9) количество стеллажей для складирования НЗК – 6 шт., установка седьмого стеллажа для складирования НЗК не предусмотрено. 
Необходимо откорректировать.
2. Повторно (см. исх. № 11-110/08-04/10802 от 25.10.2018) просим Вас уточнить информацию по количеству контейнеров НЗК-150-1,5П (исполнение 3), так как на инв. № 15-01021 (поз. 7)  количество контейнеров НЗК-150-1,5П (исполнение 3) указано 7 шт., а в альбоме 17-00308И1 (лист 108) – 6 шт.
Необходимо привести в соответствие.
</t>
  </si>
  <si>
    <t>18-01154</t>
  </si>
  <si>
    <t>КЗ-191</t>
  </si>
  <si>
    <t xml:space="preserve">Поз.1 неверно применен коэффициент изменения массы трубопроводов (к=0,8). Расчет коэффициента:
- при массе трубопровода 64,30 кг и длине 5 м, масса 1 м трубопровода равняется 12,86 кг;
- по расценке ФЕРм12-01-066-05, по которой затраты трубопровода определены при массе 1 м – 11 кг (1100кг/100м), коэффициент изменения массы равен 1,17 (12,86/11);
- согласно коэффициенту изменения массы, коэффициент изменения единичной расценки равняется 1,11.
</t>
  </si>
  <si>
    <t>18-01083</t>
  </si>
  <si>
    <t>КЗ-192</t>
  </si>
  <si>
    <t xml:space="preserve"> Необходимо выпустить доп. смету с исключением поз. 3  по ЛС 6-17-2-1056 , т. к.  данная позиция дублирует поз. 2.</t>
  </si>
  <si>
    <t>Водоснабжение и канализации</t>
  </si>
  <si>
    <t>18-01325</t>
  </si>
  <si>
    <t>КЗ-193</t>
  </si>
  <si>
    <t xml:space="preserve">Данные объемы не учтены в ПД. Данная  смета  относится к гл. 12. </t>
  </si>
  <si>
    <t>18-01236</t>
  </si>
  <si>
    <t>Пономарев. П.В.(УС БАЭС исх.№ 3572 от 22.11.2018)</t>
  </si>
  <si>
    <t>КЗ-197</t>
  </si>
  <si>
    <t xml:space="preserve">1. Поз.8 неверно указан норматив сметной прибыли (40%). При применении Сборника ГЭСНм № 38 «Изготовление технологических металлических конструкций в условиях производственных баз» рекомендуется сметную прибыль принимать в размере 65% (Консультации и разъяснения).
2. Данные работы и затраты не учтены в проектной документации.
</t>
  </si>
  <si>
    <t>КЗ-183\Карточка заказчика № 183..pdf</t>
  </si>
  <si>
    <t>Карпенко Н.К. 3503 от 19.11.2018</t>
  </si>
  <si>
    <t xml:space="preserve">рабочей документацией на устройство армированной набетонки не учтены (пропущены) поддерживающие каркасы (конструкции) для установки в проектное положение следующих деталей: 
1. Инв. №15-08633-КЖ И2- сетка арматурная 5ВрI 100/100, закладная деталь МН555, НМ1-НМ8, МН 125-2;
2. Инв. №15-08634-КЖ И3- сетка арматурная 5ВрI 100/100, закладная деталь МН555,
МН 553, МН 125-2.
</t>
  </si>
  <si>
    <t>КЗ-194\карточка заказчика № 194.pdf</t>
  </si>
  <si>
    <t>18-01131</t>
  </si>
  <si>
    <t xml:space="preserve">1. Поз.1-6, 9-12, 16, 19, 23, 26 стоимость оборудования, определяемая по прайс-листам. Следует представлять все прайс-листы фирм поставщиков с расшифровкой включенных в стоимость затрат (НДС, транспортные расходы и т.д.). При отсутствии в прайс-листе условий поставки считается, что в стоимость включен транспорт и НДС, при этом никакие дополнительные начисления не выполняются. 
2. Поз.1, 5, 6, 9-12 применить индекс изменения сметной стоимости на II квартал 2018 года (Коб=4,94) по письму Минстроя России от 07.06.2018 № 24818-ХМ/09.
3. Поз.7-8, 13-15, 17-18, 20-22, 24-25 стоимость оборудования, определяемая по сборникам цен на оборудование. Все дополнительные затраты (тара и упаковка, транспортные расходы, комплектация, заготовительно-складские расходы) по данным позициям локальной сметы необходимо исключить. 
4. Поз.16, 19, 23, 26 стоимость оборудования, принятую по прайс-листам, учтённым в ПД инв. № 17-01602 ЛСР № 02-01-4-27 вкл. (поз.579, 582), пересчитать методом «обратного счета» с применением индекса пересчета в конце ССР (Коб=4,91).
5. Поз.33 применить сметный норматив для применительного использования в соответствии с проектными решениями (ФЕРм08-01-081-03).
6. Поз.38, 42 стоимость материалов, принятую по прайс-листам, учтённым в ПД инв. № 17-01602 ЛСР № 02-01-4-27 вкл. (поз.935, 939), пересчитать методом «обратного счета» с применением индекса пересчета в конце ССР (Ксмр=7,54).
</t>
  </si>
  <si>
    <t>В ЛС отсутствует расценка на перевозку мусора от разборки 1,163 м3 бетона (поз. 9), что составляет  1,163м3*2400кг/м3=2,7912 т. в соответствии указаний в РД.</t>
  </si>
  <si>
    <t>КЗ-195\Карточка заказчика № 195.pdf</t>
  </si>
  <si>
    <t>В соответствии с данными исходящего письма № 11/110-04/7179 от 19.07.2018г. замечания к дополнительному учету в локальной смете грунта ГФ-021 для окрашивания металлоконструкций не было, соответственно объем грунта  ГФ-021 в позиции 1  -  дважды учтен, т.к. в соответствии с тех. ч. ФССЦ Приложение 2.01 п.3 «Сметные цены (коды с 201-0545 по 201-0688; с 201-0670 по 201-0777; 201-8060) на конструкции,  защита от коррозии: очистка поверхности щетками с обезжириванием, грунтование за один раз грунтом ГФ-021 учтена расценкой ФССЦ.</t>
  </si>
  <si>
    <t>КЗ-196\Карточка заказчика № 196.pdf</t>
  </si>
  <si>
    <t xml:space="preserve">При рассмотрении чертежей РД в пункте 8 общих указаний воздуховоды вытяжной системы 22KLB 26 выполняются из тонколистовой коррозионно-стойкой стали 08Х18Н10Т, а в спецификации на листе 58 -  воздуховоды этой же системы 22KLB 26 из тонколистовой углеродистой стали по ГОСТ 19903-2015. </t>
  </si>
  <si>
    <t>Февралева Л.Н. 3481 от 14.11.2018</t>
  </si>
  <si>
    <t>КЗ-199\Карточка заказчика № 199.pdf</t>
  </si>
  <si>
    <t>КЗ-198</t>
  </si>
  <si>
    <t xml:space="preserve">1. Не устранены замечания по п.1 письма исх. № 11-110/04-12/925 от 02.02.2018 (выполнить смету в СНБ-2001 в редакции 2017 года).
2. Поз. 1, 2, 3, 4, 10 применить актуальные прайс-листы от 2018 года (данное оборудование отличается по техническим характеристикам от оборудования, учтенного в проектной документации).
3. Поз. 5, 6, 7, 8 рассчитать оборудование как в утвержденном ССР (Коб.=4,91).
4. Поз.9 данное оборудование отсутствует в проектной документации, необходимо применить актуальный прайс-лист от 2018 года и индекс пересчета сметной стоимости на дату обосновывающего документа.
5. Поз.16 применить индекс пересчета на дату обосновывающего документа (I квартал 2016 года) по письму Минстроя России от 19.02.2016 № 4688-ХМ/05. В прайс-листе АО «Корпорация сплав» цены указаны на условиях самовывоза со склада Поставщика. Необходимо учесть транспортные расходы в соответствии с п.4.24. МДС 81-35.2004.
6. Поз.22-28, 31-34  применить индекс пересчета на дату обосновывающего документа (IV квартал 2017 года) по письму Минстроя России от 05.12.2017 № 45082-ХМ/09.
7. Поз.36 в ФЕРм11-01-001-3 учтены ресурсы: ФССЦ-101-2216 (сталь листовая горячекатаная), ФССЦ-101-2257 (сталь швеллерная). В соответствии с поз.9  спецификации инв. № 15-04807  для скобы используется лист 480х160 сталь 12Х18Н10Т.
</t>
  </si>
  <si>
    <t>18-00979</t>
  </si>
  <si>
    <t>КЗ-200</t>
  </si>
  <si>
    <t>Альбомами не учтены требования п.6 проекта «Подкранового пути крана № 0858» для крана грузоподъемностью 16 т по пробивке «по месту» отверстий в резиновой подрельсовой подкладке.</t>
  </si>
  <si>
    <t>16-01920            18-00672</t>
  </si>
  <si>
    <t>5, 5\4А</t>
  </si>
  <si>
    <t xml:space="preserve">При совместном рассмотрении комплектов РД выявлено несоответствие, а именно: 
- в конструкции стены в осях В-Д по ряду 11 устраивается отверстие 450х700 мм низ на отметке +4,300 под прокладку трубопроводов Ду 200 мм и Ду 315 мм системы вентиляции, при этом в конструкции стены пешеходно-технологической галереи  в осях А-Б по ряду 1 не предусмотрено аналогичное отверстие. 
</t>
  </si>
  <si>
    <t>18-01545</t>
  </si>
  <si>
    <t>КЗ-203</t>
  </si>
  <si>
    <t>_</t>
  </si>
  <si>
    <t xml:space="preserve">Не учтено в РД следующее:
1. Актуализированная версия документа по устройству ЛСБ (НП-010-16);
2. Соответствие конструкции проходок согласно указаний п.61 НП-010-16;
3. Требования ОСТ95-10471-92 по части чистоты сварных швов
</t>
  </si>
  <si>
    <t>16-01009 И4</t>
  </si>
  <si>
    <t>КЗ-204</t>
  </si>
  <si>
    <t xml:space="preserve">Не учтено в РД следующее:
1. требования к шероховатости поверхностей монтажных деталей (не выше Ra 3,2мкм);
2. требования к снятию усиления сварного шва С8 для возможности монтажа облицовок (места стыковки и пересечения монтажных изделий);
3. в общих указаниях отсутствуют требования к неразрушающему контролю сварных соединений монтажных деталей;
4. требования проектной документации (инв. №17-00069И2) к марке стали 12Х18Н10Т М4б 
5. требования к допускам при установке монтажных деталей для соответствия ПНАЭ Г-10-031-92, ГОСТ 14771-76 (переломы, плоскостность, зазоры, смещения);
6. требований к сварочным материалам по таблице 1, ПНАЭ Г-10-031-92;
7. в ссылочной нормативной документации основные руководящие документы по устройству ЛСБ (НП-010-16, производство СМР ПНАЭ Г-10-031-92, ГОСТ 14771-76).
</t>
  </si>
  <si>
    <t>КЗ-205</t>
  </si>
  <si>
    <t xml:space="preserve">В рабочей документации не учтено следующее:
1. требования п.61 НП-010-16, сварной узел (нахлёсточный шов)  не приварен к закладной;
2. требования к сварочным и основным материалам; 
3. требования к неразрушающему контролю сварных швов;
4. требования к выравниванию поверхности стен в местах установки монтажных деталей и с последующими мероприятиями, позволяющими избежать дополнительных напряжений в сварных швах;
5. в ссылочной нормативной документации основные руководящие документы по устройству ЛСБ (НП-010-16, производство СМР ПНАЭ Г-10-031-92, ГОСТ 14771-76).
</t>
  </si>
  <si>
    <t>18-00375 И2</t>
  </si>
  <si>
    <t>КЗ-206</t>
  </si>
  <si>
    <t xml:space="preserve">Не учтено в РД следующее:
1. требования к шероховатости поверхностей монтажных деталей (не выше Ra 3,2мкм);
2. требования к снятию усиления сварного шва С8 для возможности монтажа облицовок (места стыковки и пересечения монтажных изделий);
3. требования к допускам при установке монтажных деталей для соответствия ПНАЭ Г-10-031-92, ГОСТ 14771-76 (переломы, плоскостность, зазоры, смещения);
4. в ссылочной нормативной документации основные руководящие документы по устройству ЛСБ (НП-010-16).
</t>
  </si>
  <si>
    <t>18-00914 И1</t>
  </si>
  <si>
    <t>КЗ-207</t>
  </si>
  <si>
    <t>16-01005 И5</t>
  </si>
  <si>
    <t>КЗ-208</t>
  </si>
  <si>
    <t xml:space="preserve">Не учтено в РД следующее:
1. Актуализированная версия документа по устройству ЛСБ (НП-010-16);
2. Соответствие конструкции проходок согласно указаний п.61 НП-010-16;
</t>
  </si>
  <si>
    <t>16-01007 И3</t>
  </si>
  <si>
    <t>КЗ-209</t>
  </si>
  <si>
    <t xml:space="preserve">Не учтено в РД следующее:
1. Актуализированная версия документа по устройству ЛСБ (НП-010-16);
2. Соответствие монтажных сварных швов со стороны помещения С2 ГОСТ5264-80 указаниям п.61 НП-010-16 (листы ГО приваривать к закладной). Рекомендация-С5 ГОСТ14771-76;
3. Требования ОСТ95-10471-92 по части требований к чистоте сварных швов и основного металла;
4. Общие требования (потолок, стены, полы) по контролю монтажных сварных швов защитных камер, работающих на герметичность, неразрушающими методами. (ВИК 100%, ЛЮМ. 15%,ВАКУУМ 100%).
</t>
  </si>
  <si>
    <t>16-00656 И5</t>
  </si>
  <si>
    <t>КЗ-210</t>
  </si>
  <si>
    <t xml:space="preserve">Не учтено в РД следующее:
1. Актуализированная версия документа по устройству ЛСБ (НП-010-16);
2. Соответствие монтажных сварных швов со стороны помещения С2 ГОСТ5264-80 указаниям п.61 НП-010-16 (листы ГО приваривать к закладной). Рекомендация- С5 ГОСТ14771-76);
3. Требования ОСТ95-10471-92 по части требований к чистоте сварных швов и основного металла;
4. Общие требования (потолок, стены, полы) по контролю монтажных сварных швов защитных камер, работающих на герметичность, неразрушающими методами. (ВИК 100%, ЛЮМ. 15%,ВАКУУМ 100%).
</t>
  </si>
  <si>
    <t>16-01275 И6</t>
  </si>
  <si>
    <t>КЗ-215</t>
  </si>
  <si>
    <t xml:space="preserve">Поз. 52 –нет возможности проверить  расчет цены, т. к. в смете отсутствует  данный прайс – лист. </t>
  </si>
  <si>
    <t>18-01274</t>
  </si>
  <si>
    <t>КЗ-216</t>
  </si>
  <si>
    <t xml:space="preserve"> Поз. 144 – исключить из прямой расценки ФЕР22-04-001-02   цену на  плиты железобетонные: покрытий, перекрытий и днищ  (ФССЦ 05.1.01.13-0043), т. к.  при включении  поз. 149, 150 ,155, 156 в смете  происходит задвоение объемов. </t>
  </si>
  <si>
    <t>18-00665</t>
  </si>
  <si>
    <t xml:space="preserve"> Водоснабжение и канализация</t>
  </si>
  <si>
    <t>КЗ-217</t>
  </si>
  <si>
    <t xml:space="preserve">Повторно  поз. 19,  21, 23, 25  -  расценки принятые по прайс – листу завод «знамя труда»  не обоснованы,  т. к.  марки изделий в прайс – листе не соответствуют  маркам указанным в смете и в спецификации.
Поз. 112, 113 - расценка не подтверждена, в представленном  прайс  - листе данные марки  тройников отсутствуют. 
</t>
  </si>
  <si>
    <t>18-01249</t>
  </si>
  <si>
    <t>КЗ-218</t>
  </si>
  <si>
    <t xml:space="preserve">1. Поз. 1-8 применить индекс пересчета на дату обосновывающего документа (III квартал 2018 года) по письму Минстроя России от 01.10.2018 № 40178-ЛС/09 (Коб.=5,01).
2. Поз.13 применить индекс пересчета на дату обосновывающего документа (III квартал 2018 года) по письму Минстроя России от 01.10.2018 № 40178-ЛС/09 (Ксмр.=7,81). При определении стоимости материала в базисных ценах методом «обратного счета» исключить коэффициент 1,03 (Письмо ГК «Росатом» от 25.07.2018 № 1-12/31428). В прайс-листе ООО «Ленпромарматура» указано, что доставка за счет Покупателя в стоимость продукции не включена. Необходимо учесть транспортные расходы в соответствии с п.4.24. МДС 81-35.2004.
3. Поз.19-24  при определении стоимости материала в базисных ценах методом «обратного счета» исключить коэффициент 1,03 (Письмо ГК «Росатом» от 25.07.2018 № 1-12/31428).
4. Поз.25 применить индекс пересчета на дату обосновывающего документа (IV квартал 2017 года) по письму Минстроя России от 05.12.2017 № 45082-ХМ/09 (Ксмр.=7,54). При отсутствии в прайс-листе расшифровки включенных в стоимость затрат считается, что в стоимость включен НДС. При пересчете сметной стоимости необходимо учесть стоимость материала в текущих ценах без НДС.
</t>
  </si>
  <si>
    <t>18-00227</t>
  </si>
  <si>
    <t>КЗ-222</t>
  </si>
  <si>
    <t xml:space="preserve">1. В РД №15-06168 И2 на листах 10, 19 указаны насосы Бурун СХ 1,8/4-0,55/4 – 4 шт., на листе 35 указано количество насосов 2шт. + 1 на складе.
2. В спецификации  №15-06169 И1 количество насосов 2шт. + 1 на складе.
3. В локальной смете №15-06170 количество насосов  4шт.
4. В дополнении №18-00466 к локальной смете №15-06170 количество насосов минус два.
5. Привести в соответствие рабочую документацию, спецификацию и локальную смету по количеству насосов.
</t>
  </si>
  <si>
    <t xml:space="preserve">15-06168 И2
15-06169 И1
15-06170
18-00466
</t>
  </si>
  <si>
    <t>Смирнов П.В.</t>
  </si>
  <si>
    <t>КЗ-223</t>
  </si>
  <si>
    <t>КЗ-224</t>
  </si>
  <si>
    <t xml:space="preserve">На листе 15 разрез 8-8 есть указания по выполнению цементной подливки в узле опирания металлической колонны и фундамента. Подливку необходимо выполнять  бетоном  на мелком заполнителе. Объёмы по подливке отсутствуют в спецификациях.  </t>
  </si>
  <si>
    <t>15-09102 И1</t>
  </si>
  <si>
    <t xml:space="preserve">В РД инв. № 15-03732 не учтена очистка сдувок с печей участка технологического сопровождения (пом. 20UFB15R039, оси 12-16, Б-Г).
В инв. № 16-00671 И1 (Лист 31) указано, что сдувка с печей УТС осуществляется к трубопроводу 20KTK40BR001, что не отражено в данных представленных в РД инв. № 15-03732, Лист 14 Таблица «Технические характеристики трубопроводов».
</t>
  </si>
  <si>
    <t>15-03732</t>
  </si>
  <si>
    <t xml:space="preserve">При совместном рассмотрении комплектов РД выявлено следующее: 
1. В осях А-Б/28 отсутствует проем под воздуховод 21KLB09;
2. В осях Д-Е/28 при проходе воздуховода 21KLB11 через стену в проеме не остается зазора;
3. В осях Д-Е/27 расположение проемов не совпадает с воздуховодами;
4. В осях Д-Е/26 габарит проема не соответствует воздуховоду 21KLB14;
5. В осях А-Б/21 отсутствует проем под воздуховод 21KLB09;
6. В осях Б-В/21 отсутствует проем под воздуховод 21KLB10;
7. В осях Б-В/21 проем не соответствует воздуховодам 22KLB02, 22KLB11;
8. В осях 26-27/А-Б расположение проемов в перегородке не соответствует расположению воздуховодов 21KLB14, 22KLB14;
9. В осях 27/В-Б расположение проема не соответствует воздуховоду 22KLB06;
10. В осях 22-23/Г в стене толщиной 300 мм отсутствуют проемы под воздуховоды 22KLB04, 22KLB02;
</t>
  </si>
  <si>
    <t>Шабанов А.М. №3575 от 22.11.2018</t>
  </si>
  <si>
    <t>КЗ-221\Карточка заказчика № 221.pdf</t>
  </si>
  <si>
    <t>КЗ-220\Карточка заказчика № 220.pdf</t>
  </si>
  <si>
    <t xml:space="preserve">При совместном рассмотрении комплектов РД выявлено следующее: 
1. В осях Б-В/21 отсутствует проем под воздуховоды 21KLB10, 21KLB02.
2. В осях Б-В/21 проемы не соответствуют воздуховодам 22KLB27, 22KLB29.
3. На листе 6 в осях Д-Е/20 ширина проема не соответствует разрезу 10-10 на листе 10, а именно на плане 450 мм, а на разрезе 600 мм.
4. В осях 16-17/В и 17/Б-В показаны стены толщиной 300 мм. В основном комплекте рабочих чертежей инв. № этих стен нет, и, соответственно, не учтены материалы на них.
5. В осях Б-В/17 в стене отсутствуют проемы под воздуховоды 22KLB21, 22KLB04.
6. В осях Б-В/16 в стене отметка проема не соответствует воздуховоду 21KLB10.
7. В осях Б-В/16 в стене отсутствует проем под воздуховод 22KLB21.
8. В осях В-Г/16 в стене не хватает проема по высоте.
9. В осях 18-19/Б-В в перегородке отсутствуют проемы под воздуховоды.
10. В осях 19-21/Д-Е в перегородках отсутствуют проемы под воздуховоды.
</t>
  </si>
  <si>
    <t xml:space="preserve">При совместном рассмотрении комплектов РД выявлено следующее: 
1. В осях Б-В/16 отсутствует проем под воздуховоды.
2. В осях В-Г/16 отсутствует проем под воздуховоды 22KLB04 и 22KLB07.
3. В осях В-Г/16 высотная отметка проема не соответствует раскладке воздуховодов.
4. РД инв. №№ 18-00603, А-182619 И3 в осях 13-16/В-Г не соответствует РД инв. № 16-00720 И1, т.к.  в ней не предусмотрено устройство помещения 20UFB15R116 (помещение системы охлаждения системы УТС).
5. В осях Д-Е/14 и Д-Е/15 проем не соответствует воздуховоду 21KLB02.
6. В осях Д-Е/9 проем не соответствует воздуховоду 21KLB09.
7. В осях 13-16/Д-Е габарит проемов не соответствует, прокладываемым диаметрам воздуховодов.
</t>
  </si>
  <si>
    <t>КЗ-219\Карточка заказчика № 219.pdf</t>
  </si>
  <si>
    <t>КЗ-214\Карточка заказчика № 214.pdf</t>
  </si>
  <si>
    <t xml:space="preserve">При совместном рассмотрении комплектов РД выявлено следующее:
1. В осях Д-Е/9 недостаточно габарита проема по высоте.
2. В осях Б-В/3 на разрезах 1-1 и 3-3 в РД инв. № 18-00602 обозначены проемы с разными высотными отметками.
3. На листе 6 РД инв. № 18-00602 в осях 7-8/А-Б привязка отверстий отличается от разреза 10-10 на листе 10.
4. В РД инв. № 18-00602 в осях А-Б/7 высотные отметки проемов не соответствуют высотной привязке в РД инв. № А-182619.
</t>
  </si>
  <si>
    <t xml:space="preserve">1. На схеме расположения стен в осях 21-28 в комплекте инв. № 18-00616 лист 7 не указаны новые и существующие проемы под системы воздуховодов, в соответствии с комплектом инв. № А-182619 И3, лист 9;
2. На листе 8 комплекта инв. № 18-00616 указаны разрезы 1-1 и 5-5 с решетками из арматуры Ø 8 А240 по узлам 5 и 6 (лист 9) отсутствующие в компоновочных чертежах комплекта инв. № А-182619 И3 лист 9
</t>
  </si>
  <si>
    <t>Дорофеев В.И. № 3602 от 26.11.18</t>
  </si>
  <si>
    <t>КЗ-213\карточка заказчика № 213.pdf</t>
  </si>
  <si>
    <t xml:space="preserve">При совместном рассмотрении комплектов РД выявлено следующее: 
1. На схеме расположения стен в осях 21-28 в комплекте инв. № 18-00615 лист 8 не указан существующий проем под пакет систем воздуховодов, указанных в комплекте инв. № А-182619 И3 на листе 8
</t>
  </si>
  <si>
    <t>КЗ-212\Карточка заказчика № 212.pdf</t>
  </si>
  <si>
    <t>КЗ-211\Карточка заказчика № 211.pdf</t>
  </si>
  <si>
    <t xml:space="preserve">При совместном рассмотрении комплектов РД выявлено следующее: 
1. На схеме расположения стен между осями 16-21 на листе 7 комплекта инв. № 18-00614 в стене по оси 16 не указаны существующие проходки под вентсистемы в соответствии с РД инв. № А-182619 И3 лист 7.
</t>
  </si>
  <si>
    <t>КЗ-201\Карточка заказчика № 201.pdf</t>
  </si>
  <si>
    <t>КЗ-202\Карточка заказчика № 202.pdf</t>
  </si>
  <si>
    <t xml:space="preserve">При совместном рассмотрении комплектов РД выявлено следующее: 
1. Новый и существующий проемы 600х400 мм (низ на отм. -2.100), указанные на схеме расположения стен в осях 2-3/Г (у оси Г) и в осях 2-3/Д (у оси Д), не соответствуют привязкам к оси 3 и размещению между собой систем вентиляции 21KLB02 Ø 280 на отм. -2.150 и 22KLB12 Ø 200 на отм. -1.950 с привязками 360 мм от оси 3 и 360 мм между системами;
2. Новые проемы 400х400 мм и 450х450 мм в осях 3/В и 3/Б (низ на отм. -3.050 и -3.100), узлы III и VI не соответствуют плану размещения воздуховода и 22KLB02 Ø 280 на отм. -2.150 по комплекту инв. № А-182619 И3, лист 5;
3. Новый проем 400х400 в осях 2/В (низ на отм. -3.050) не соответствует расположению воздуховода 22KLB12 Ø 125 на отм. -1.800 по комплекту инв. № А-182619 И3, лист 5;
4. Проем 300х300 мм в осях 2/В (низ на отм. -2.850) по комплекту инв. № 18-00612, лист 8 не соответствует размещению воздуховода 22KLB12 Ø 200 на отм. 
-2.800 по комплекту инв. № А-182619 И3, лист 5;
5. Проем 1000х600 мм с привязкой 170 мм к стене по оси 3 от оси А (низ на отм. -2.300) по комплекту инв. № 18-00612, лист 8 смещен относительно размещения воздуховода 22KLB12 Ø 315 на отм. -1.900 и 21KLB02 Ø 280 на отм. -2.150 по комплекту инв. № А-182619 И3, лист 5;
6.  Проем 900х400 мм в осях 4/А (низ на отм. -2.100) по комплекту инв. № 18-00612, лист 9 не соответствует размещению воздуховода 21KLB08 Ø 400 на отм. -1.900 и 21KLB02 Ø 280 на отм. -1.900 по комплекту инв. № А-182619 И3, лист 5, а также в комплекте инв. № А-182619 И3, лист 5 на этом же месте выполнено пересечение системы вентиляции между собой при равных высотных отметках;
7. Проем 600х600 мм по оси В по ряду 4 (низ на отм. -3.250, верх на отм. -2.650) по комплекту инв. № 18-00612, лист 9 (план) и лист 10 (вид 8-8) не соответствует расположению воздуховода 21KLB02 Ø 500 на отм. -2.750 по комплекту инв. № А-182619 И3, лист 5;
              8.   Новый проем 450х700 мм (низ на отм. -2.200, верх на отм. -1.500) с привязкой 1875 
                    мм до центра проема от стены по оси 8 по комплекту инв. № 18-00612, лист 9
                    (план) и лист 10 (вид 8-8) не соответствует расположению и размерам воздуховода
системы 22KLB12 Ø 560 на отм. -1.850 с привязкой к стене по оси 8 в 2280 мм по комплекту инв. № А-182619 И3, лист 5.
</t>
  </si>
  <si>
    <t>Дорофеев В.И. № 3602 от 20.11.18</t>
  </si>
  <si>
    <t>18-01280</t>
  </si>
  <si>
    <t>КЗ-225</t>
  </si>
  <si>
    <t xml:space="preserve">1. Поз. 36,  38, 40, 42  -  расценки принятые по прайс – листу завод «Знамя труда»  не обоснованы,  т. к.  марки изделий в прайс – листе не соответствуют  маркам указанным в смете и в спецификации инв.№15-00431 И1, листы 11-14.
2. Поз. 75 –   расчет цены выполнен не верно, т. к.  цена указанная в расчете  не соответствует указанной в  прайс – листе (стр. 38 ЛС).
3. Поз. 83 –  расчет цены выполнен не верно, т. к.  цена указанная в расчете  не соответствует указанной в  прайс – листе (стр. 38 ЛС).
4. Поз. 88, 89 -   расценка не подтверждена, в представленном  прайс - листе данные марки  тройников отсутствуют. 
5. Поз. 141, 142, 144, 145 – обосновать увеличение стоимости работ, за счет применения расценки на сверление установками алмазного бурения в железобетонных конструкциях (расценки на сверление перфоратором ниже по стоимости).
</t>
  </si>
  <si>
    <t>КЗ-226</t>
  </si>
  <si>
    <t>Поз.2, 3 применить индекс пересчета на дату обосновывающего документа (III квартал 2018 года) по письму Минстроя России от 01.10.2018 № 40178-ЛС/09 (Ксмр.=7,81). При определении стоимости материала в базисных ценах методом «обратного счета» исключить коэффициент 1,03 (Письмо ГК «Росатом» от 25.07.2018 № 1-12/31428). Учесть транспортные расходы в соответствии с п.4.24. МДС 81-35.2004.</t>
  </si>
  <si>
    <t>18-01542</t>
  </si>
  <si>
    <t>КЗ-227</t>
  </si>
  <si>
    <t xml:space="preserve">1. Поз.9 учтены нормы ТССЦ, необходимо применить ФССЦ. Стоимость ресурса ФССЦ-101-1922 составит 105,56 руб.
2. Поз.10 учтены нормы ТЕР, необходимо применить ФЕР. Стоимость ПЗ составит 232,83 руб.
3. Поз.12 применить индекс пересчета на дату обосновывающего документа (III квартал 2018 года) по письму Минстроя России от 01.10.2018 № 40178-ЛС/09 (Ксмр.=7,81). При определении стоимости материала в базисных ценах методом «обратного счета» исключить коэффициент 1,03 (Письмо ГК «Росатом» от 25.07.2018 № 1-12/31428).
</t>
  </si>
  <si>
    <t>18-01107</t>
  </si>
  <si>
    <t>КЗ-228</t>
  </si>
  <si>
    <t>Альбомом не учтены требования п. 201, 243, 245, 247 НП-043-18, а также ГОСТ Р 56944-2016 в части безопасного доступа персонала на площадки обслуживания кранов, а также  устройства горизонтальных страховочных канатов для плановых проверок рельсовых путей.</t>
  </si>
  <si>
    <t xml:space="preserve">При совместном рассмотрении комплектов РД выявлено следующее: 
1. Привязка проема размером 400х400 мм в осях 4-5/Б указана 1000 мм (инв. № 18-00832 И1, лист 8), а воздуховода системы 21KLB01 Ø 280 в этом же месте (инв. № А-182619 И3, лист 10) – 270 мм;
2. Привязка новых проемов по оси В/3 указана 1265 мм и 1540 мм между воздуховодами в этом месте на плане и виде 5-5 (инв. № 18-00832 И1, лист 9), а воздуховода системы 21KLB04А А601 Ø 200 к стене по оси 4 – 12695 и к системе 21KLB04А А602 Ø 250 в этом же месте – 1536 мм (инв. № А-182619 И3, лист10). Высотные отметки по установке данных систем: в первом случае – +2.800, во втором - +3.450;
3. Высотная отметка системы 21KLB15 в осях 6-7/Б (в инв. № А-182619 И3, лист10) указана равной +3.800, а по комплекту инв. № 18-00832 И1, лист 9 на виде 5-5 – +4.100;
4. В инв. № 18-00832 И1, лист 9 на схеме расположения стен на отм. -0.300 в перегородке в осях 7-8/А-Б указаны три проема размером 250х250 мм (один слева от двери, и два – справа), а в комплектах инв. № А-182619 И3, лист10 и инв. № 15-08046 И4, лист 11 лишь по одному проему;
5. В инв. № 18-00832 И1, на листе 9 на отм. -0.300 вдоль ряда 4 указанные проемы по оси Д – с привязкой 700 мм, в осях Г-Д – с привязкой 550 мм и по оси В – с привязкой 600 мм под прокладку воздуховода системы 21KLB01 по комплекту инв. № А-182619 И3, лист 10 с привязкой 580 мм от ряда 4 до центра воздуховода не совпадают с воздухопроводами;
6. В инв. № 18-00832 И1 на разрезе 10-10, лист 10 отметка низа проема 300х300 мм под систему 22KLB08 по оси Г в рядах 4-5 указана +3.350, а отметка центра воздуховода по комплекту инв. № А-182619 И3 - +3.200;
7. Высотная отметка низа нового проема размером 800х800 мм на разрезе 10-10 у ряда 5 инв. № 18-00832 И1, лист 9 указана +3.450, а отметка воздуховода 21KLB01 Ø630 по комплекту инв. № А-182619 И3, лист 10  +4.150.
</t>
  </si>
  <si>
    <t>КЗ-229\Карточка заказчика № 229.pdf</t>
  </si>
  <si>
    <t>Дорофеев В.И. №3577 от 22.11.2018</t>
  </si>
  <si>
    <t xml:space="preserve">При совместном рассмотрении комплектов РД выявлено следующее: 
1. Проем в осях 9/В-Г размером 720х550 мм, указанный в стене СМ 3-1-5 в РД инв. № 15-06137 И4, листы 5 и 9 и в РД инв. № 18-00833, листы 8 и 9 с высотной отметкой низа проема +3.400 не согласуется с системами воздуховодов круглого сечения по комплекту инв. № А-182619 И3, лист 11, где система 22KLB01 Ø 100 имеет отм. +2.700, система 22KLB02 Ø 280 - +2.900, система 22KLB03 Ø 160 - +2.700, система 22KLB03 Ø 160 - +4.250 и система 22KLB02 Ø 280 - +3.950. Система 22KLB02 Ø 280 упирается в «висячую» стену, имеющую начало с отм. + 3.000;
2. В РД инв. № 18-00833 на разрезе 4-4, лист 8 в осях 10-11/Е указанный проем 500х500 мм с отметкой низа +3.950 под систему 21KLB08 АА602, не обеспечивает зазор между венткоробом и плитой перекрытия в 100 мм, как показано в узле 5 РД инв. № 18-00833, лист 10.
</t>
  </si>
  <si>
    <t>КЗ-230\Карточка заказчика № 230.pdf</t>
  </si>
  <si>
    <t>КЗ-231\карточка заказчика № 231.pdf</t>
  </si>
  <si>
    <t xml:space="preserve">При совместном рассмотрении комплектов РД выявлено следующее: 
1.  В РД инв. № 18-00836 на листе 7  в стене в осях Б- Г вдоль ряда 28 не учтен транзит воздуховодов 21KLB03 Ø 160 и 22KLB26 Ø 125 (инв. № А-182619, лист 14) и соответственно проходки под воздуховоды на отм. +3.450 и +3.800;
2. В РД инв. № 15-06149 И1 в стене СМ 6-1-5 в осях А-Б указаны проемы под вентиляцию 300х300 мм (низ на отм. +2.700) и 700х700 мм (низ на отм. +3.150) не соответствуют отметкам воздуховодов согласно РД инв. № А-182619 И3, лист 14;
3. На листе 7 в спецификации к РД инв. № 18-00836 для разреза 3-3 учтена заделка проемов 250х250х200 мм и 350х350х800 мм, не учтена заделка проема 250х250х800 мм в осях А-Б ряд 31. 
4. Для разреза 9-9 в спецификации к РД инв. № 18-00836 указана вырубка проема 300х300 мм в стене толщиной 800 мм, а фактически толщина стены составляет 600 мм.
5. Для разреза 1-1 в спецификации к РД инв. № 18-00836 не учтена вырубка проходки 400х125х800 мм. 
6. Объем вырубки проема, указанный в спецификации к РД инв. № 18-00836 для узла 4, не соответствует требованиям в узле 4 на листе 9.
</t>
  </si>
  <si>
    <t>Шабанов А.М. №3576 от 22.11.2018</t>
  </si>
  <si>
    <t xml:space="preserve">При совместном рассмотрении комплектов РД выявлено следующее: 
1. В осях Д-Е/16 габарит проема не соответствует воздуховодам 21KLB01, 21KLB06;
2. В осях А-Б/9 и Д-Е/9 в стене толщиной 600 мм расположение проемов не совпадает с воздуховодами.
3. В осях 9-12/Б расположение проемов в стене толщиной 800 мм не совпадает с воздуховодом 21KLB11.
4. В осях 15-16/Б расположение проемов в стене толщиной 800 мм не совпадает с воздуховодами.
5. На листе 9 на виде 6-6 неверно проставлены оси. Воздуховоды не совпадают с проемами в стене толщиной 200 мм.
6. В осях 14-15/Б-В в стене толщиной 200 мм расположение проемов не совпадает с воздуховодами.
</t>
  </si>
  <si>
    <t>КЗ-232\карточка заказчика № 232.pdf</t>
  </si>
  <si>
    <t xml:space="preserve">При совместном рассмотрении комплектов РД выявлено следующее:
1. В осях А-Б/21 в стене толщиной 600 мм расположение проемов не совпадает с воздуховодами.
2. В осях В-Г/19 в стене толщиной 200 мм расположение проема не совпадает с воздуховодом 22KLB09.
3. В осях 16-17/В-Г в стене толщиной 200 мм расположение проема не совпадает с воздуховодом 22KLB22.
4. В осях А-Б/16 и Д-Е/16 в стене толщиной 600 мм расположение проемов не совпадает с воздуховодами.
5. В осях 19-20/А-Б в стене толщиной 200 мм расположение проема не совпадает с воздуховодом 22KLB14.
6. В осях 20-21/Д в стене толщиной 200 мм расположение проемов не совпадает с воздуховодами.
7. В осях 20-21/Д-Е в стене толщиной 200 мм расположение проема не совпадает с воздуховодом 21KLB14.
</t>
  </si>
  <si>
    <t>КЗ-233\Карточка заказчика № 233..pdf</t>
  </si>
  <si>
    <t xml:space="preserve">При совместном рассмотрении комплектов РД выявлено следующее: 
1. В осях А-Б/28 в стене толщиной 600 мм расположение проемов не совпадает с воздуховодами.
2. В осях Д-Е/28 в стене толщиной 600 мм отсутствует проем под воздуховод 22KLB14.
3. В осях 25-26/Г-Д в перегородке толщиной 200 мм расположение проема не совпадает с воздуховодом 21KLB09.
4. В осях 25-26/Б-В, 25/Б-В, 24-25/Б-В в перегородке 200 мм не хватает проема по высоте под воздуховод 21KLB15.
5. В осях 24-25/Б-В в перегородке толщиной 200 мм расположение проема не совпадает с воздуховодом 21KLB11.
6. В осях Б-В/24 в перегородке толщиной 200 мм отсутствует проем под воздуховод 21KLB15.
7. В осях В-Г/24 в стене толщиной 200 мм расположение проемов не совпадает с воздуховодами 21KLB10, 21KLB12.
8. В осях Г-Д/24 в перегородке толщиной 200 мм расположение проема не совпадает с воздуховодом 22KLB23.
9. В осях А-Б/23 в перегородке толщиной 200 мм расположение проема не совпадает с воздуховодом 21KLB06.
10. В осях А-Б/21 в стене толщиной 600 мм расположение проемов не совпадает с воздуховодами.
11. В осях 27-28/А-Б в перегородке толщиной 200 мм расположение проема не совпадает с воздуховодом 22KLB16.
12. В осях 26-27/А-Б в перегородке толщиной 200 мм расположение проема не совпадает с воздуховодом 22KLB14.
13. В осях 21-22/Б в стене толщиной 800 мм расположение проема не совпадает с воздуховодом 21KLB04.
14. В осях 24-25/Б в стене толщиной 800 мм расположение проема не совпадает с воздуховодами 21KLB11, 22KLB15.
</t>
  </si>
  <si>
    <t>КЗ-234\Карточка заказчика № 234.pdf</t>
  </si>
  <si>
    <t xml:space="preserve">При совместном рассмотрении комплектов РД выявлено следующее: 
1. В осях 28/А-Б и 28/Д-Е в стене толщиной 600 мм расположение проемов не совпадает с воздуховодами;
2. В осях Б/28-29 и В/28-29 расположение проемов не совпадает с воздуховодом 22KLB17;
3. В осях В-Г/30-31 в перегородке толщиной 200 мм расположение проема не совпадает с воздуховодом 21KLB11;
4. В осях 29-30/Г в стене толщиной 300 мм расположение проема не совпадает с воздуховодом 22KLB16;
5. В осях 29-30/Г в перегородке толщиной 200 мм проем не соответствует воздуховоду 21KLB15;
6. В осях 29-30/Г в перегородке толщиной 200 мм отсутствует проем под воздуховод 21KLB12.
</t>
  </si>
  <si>
    <t>КЗ-235\карточка заказчика № 235.pdf</t>
  </si>
  <si>
    <t>КЗ-236</t>
  </si>
  <si>
    <t xml:space="preserve">Выявлены несоответствия:
- на листе 3, поз. 1.1.14 – соединительные части из ковкого чугуна -  не указано количество в кг;
- на листе 6, поз. 1.6.7 – фланец – не указан материал – сталь 20 ТУ14-30190-2004;
- на листе 9, поз.1.9.11 – гайка М16 – ГОСТ 7798-70 указан ошибочно, верно – ГОСТ 5915-70; 
- на листе 9, поз. 2.1.5 - фильтр «Аквафор» – 3 шт. указано только 2 кода KKS;
- на листе 10, поз. 2.1.14 - кран шаровой латунный – 7 шт. указано только 6 кодов KKS;
- на листе 11, поз. 2.1.17- кран шаровой латунный – 10 шт. указано 16 кодов KKS;
- на листе 13, поз. 2.1.41 - кран – 2 шт. указан только 1 код KKS;
- на листе 14, поз. 2.1.49 - клапан обратный - 2 шт. указан только 1 код KKS; 
- на листе 14, поз. 2.1.56 – умывальник - код KKS указан не полностью – 01GQD30…-?; 
- на листе 15, поз.2.1.59 – лючок для прочистки - код KKS указан не полностью – 01GQD30…-?.
Подтвердить несоответствия и внести изменения в РД.
</t>
  </si>
  <si>
    <t>Водопровод и канализация</t>
  </si>
  <si>
    <t>15-04360</t>
  </si>
  <si>
    <t>Колмакова Н.Ф. №3650 от 29.11.2018</t>
  </si>
  <si>
    <t>КЗ-237</t>
  </si>
  <si>
    <t xml:space="preserve">Выявлены следующие замечания:
1. На листах 4, 5 в ведомости ссылочных и прилагаемых документов выявлены ссылки на нормативные документы, применение которых на территории Российской Федерации прекращено, а также ошибки в обозначениях документов:
• СП 20.13330.2011 "Нагрузки и воздействия. Актуализированная редакция СНиП 2.01.07-85*" - на основании приказа Минстроя РФ от 03.12.2016 N 891/пр с 04.06.2017 введен в действие
СП 20.13330.2016; 
• ГОСТ 26633-2012 "Бетоны тяжелые и мелкозернистые. Технические условия" - на основании приказа Росстандарта от 17.03.2016 N 165-ст с 01.09.2016 введен в действие ГОСТ 26633-2015;
• ГОСТ Р 52544-2066 "Прокат арматурный свариваемый периодического профиля классов А500С и В500С для армирования железобетонных конструкций. Технические условия"  должен быть - ГОСТ Р 52544-2006;
• ГОСТ 10922-2012 "Арматурные и закладные изделия, их сварные, вязаные и механические соединения железобетонных конструкций. Общие технические условия" - на основании приказа Росстандарта от 24.11.2017 N 1835-ст с 01.05.2018 введен в действие ГОСТ Р 57997-2017 "Арматурные и закладные изделия сварные, соединения сварные арматуры и закладных изделий железобетонных конструкций. Общие технические условия";
• ГОСТ 380-2006  "Сталь углеродистая обыкновенного качества" - на основании приказа Росстандарта от 07.03.2008 N 33-ст с 01.07.2008 введен в действие ГОСТ 380-2005 "Сталь углеродистая обыкновенного качества. Марки";
2. На листе 11, разрез 3-3 - перепутаны позиции вертикальных и горизонтальных стержней поз.3 (L=3000 мм) и поз.4 (L=3300 мм) т.к., если смотреть узел II Армирование, должно быть наоборот: горизонтальный стержень – поз.4, вертикальный стержень – поз.3;
3. На листе 11, разрез 4-4 неверно замаркирован вертикальный стержень L=3050 мм – поз.1, должно быть – поз.3;
4. На листе 11, разрез 6-6 неверно указана высота проема под гермодверь – 2000 мм, должно быть – 1500 мм. Аналогично на листе 19;
5. На листе 11 в спецификации просим уточнить, верно ли указано количество сверлений отв. Ø32 мм в плите L=500 мм, бетон B30 W6 F150 – 26 шт. Т.к., если смотреть разрезы 3-3 и 4-4, при пересчете получается 38 сверлений;
6. На листе 12, разрез 3-3 – уточните шаг для поз. 6 и 7 т.к., по разрезу 5-5 шаг значительно больше. Аналогично на листе 13.
Необходимо учесть данные замечания при корректировке комплекта рабочей документации.
</t>
  </si>
  <si>
    <t>18-00244</t>
  </si>
  <si>
    <t>Шабанов А.М. №3429 от 08.11.2018</t>
  </si>
  <si>
    <t>КЗ-238</t>
  </si>
  <si>
    <t xml:space="preserve">1. В проектной документации раздел 5.2.1 №17-00300 И1 (лист 16) и в отменённой рабочей документации №15-01213 (лист 23, поз.48), №15-01212 (лист 6, поз.40), №15-01923 (лист 25, поз.116) указан кран мостовой электрический однобалочный подвесной г/п 3,2 тонны.
2. В разработанной документации РД №16-02202, спецификации №16-02565, локальной смете №16-02567 и в установочных чертежах №16-02567 кран мостовой отсутствует.
3. Для технического обслуживания и ремонтных работ оборудования насосной станции (здание 15А) необходим кран мостовой. 
Просим включить кран мостовой в соответствующую рабочую документацию, спецификацию и локальную смету. К локальной смете приложить опросный лист на кран мостовой.
</t>
  </si>
  <si>
    <t xml:space="preserve">16-02202
16-02563
16-02565
16-02567
</t>
  </si>
  <si>
    <t>КЗ-239</t>
  </si>
  <si>
    <t xml:space="preserve">Данные объемы работ отсутствуют в ПД. </t>
  </si>
  <si>
    <t>18-01323</t>
  </si>
  <si>
    <t>Строительные работы</t>
  </si>
  <si>
    <t>КЗ-240</t>
  </si>
  <si>
    <t>В рабочей документации инв. № 16-01539 изм.2 на плане (лист 9) в осях Д-Е, 22-23 указан опуск dy 50 с отм. +5,250, на аксонометрии (лист 14) опуск dy 50 расположен в осях Д-Е, 21-22. В проекте инв. №15-08667 изм.2 на плане (лист 9) опуск dy 50 расположен в осях Д-Е, 21-22. Необходимо устранить данное несоответствие.</t>
  </si>
  <si>
    <t>Николаев В.В. №3632 от 28.11.2018</t>
  </si>
  <si>
    <t>КЗ-241</t>
  </si>
  <si>
    <t xml:space="preserve">Данные объемы работ отсутствуют в утвержденной  ПД.
Смету составить в СНБ-2001 в (ФЕР) редакции 2017г., введенной в действие с 28.04.2017г. приказами Минстроя России  от 30.12.2016  №№ 1038/пр и 1039/пр (в редакции приказов Минстроя России от 29.03.2017г. №№ 660/пр и 661/пр).
</t>
  </si>
  <si>
    <t>18-00368</t>
  </si>
  <si>
    <t>КЗ-242</t>
  </si>
  <si>
    <t xml:space="preserve">1. Не учтена стоимость работ и материалов по узлам 1 и 2 на л.16 инв.№15-00466И3  – поз.13, поз.10, раствор облицовочный, базальтопластиковые гибкие связи, полиуретановый герметик Технониколь.
2.  Не учтена стоимость работ и материалов по узлам 4, 7, 8 на листе 22 инв.№15-00466И3.
3.  Не учтена стоимость работ и материалов по разрезу б-б на листе 22 инв.№15-00466И3.
</t>
  </si>
  <si>
    <t>Швецов С.Ю. №3345 от 31.10.2018</t>
  </si>
  <si>
    <t>14-07823 И5</t>
  </si>
  <si>
    <t>КЗ-243</t>
  </si>
  <si>
    <t xml:space="preserve">17-00069
17-00334
</t>
  </si>
  <si>
    <t>4, 4а, 5</t>
  </si>
  <si>
    <t xml:space="preserve">1. Проектной документацией не учтены работы по заделке отверстий остающиеся от тяжей опалубки в монолитных железобетонных конструкциях стен.
2. Так же работы не учтены в рабочей и сметной документации. 
Основание для внесения изменений является Приложение X СП 70.13330.2012 : 
На бетонных поверхностях допускаются:
для стеновых конструкций - отверстия под тяжи с оставляемыми в них пластмассовыми защитными трубками тяжа, отверстия под анкеры (заделка отверстий должна быть оговорена в проектной документации или ППР отдельно);
</t>
  </si>
  <si>
    <t>КЗ-245</t>
  </si>
  <si>
    <t xml:space="preserve">Прошу пояснить: 
1. Метод соединения стальной оцинкованной полосы 25х4 внутреннего контура уравнивания потенциалов. 
2. Метод обхода дверных проемов при монтаже стальной оцинкованной полосы 25х4 внутреннего контура уравнивания потенциалов. 
</t>
  </si>
  <si>
    <t>КЗ-246</t>
  </si>
  <si>
    <t xml:space="preserve">Рассмотреть внесение изменений по кровле:
1. Лист 19, узел 6, позиция 7 - указан фартук из ламинированной жести. На эскизе фартука имеется «гребешок» высотой 40 мм, который будет мешать стоку воды, а в осенний, зимний и весенний периоды высока вероятность возникновения наледи и повреждения кровельной мембраны. Необходимо убрать из эскиза фартука «гребешок».
2. Лист 10 - на плане кровли указана разуклонка для слива атмосферных осадков, которую надо убрать и выполнить слив по всей длине кровли:
-  разуклонку выполнить невозможно т.к. в «пироге» кровли уклонообразующий слой из минплиты, а по минплите укладываются  плиты ЦСП;
- при такой разуклонке вода собираемая с площади кровли будет стекать по четырём углам и возникает большая вероятность замокания стен в местах стока т.к. организованный сток отсутствует. 
</t>
  </si>
  <si>
    <t>Одесский В.М.</t>
  </si>
  <si>
    <t>КЗ-247</t>
  </si>
  <si>
    <t xml:space="preserve">На листе 24 в парапетах показаны отверстия для отвода атмосферных осадков с кровли с указанием низа отверстия на отм.+15,450.  В РД 14-08248изм.8 АР лист 14 показана отметка отверстия +15,820. </t>
  </si>
  <si>
    <t>16-01253 И4</t>
  </si>
  <si>
    <t>КЗ-248</t>
  </si>
  <si>
    <t>На листе 13 в помещении саншлюза (20UKS10R123) в/о 2-3, Г-Е указана отметка набетонки + 0,050. Учитывая данные РД инв.№14-08248 И8, лист 19, экспликация полов (плитка керамическая на клею - 20мм, стяжка из бетона класса В15 - 60мм) - отметка набетонки в помещении саншлюза должна быть - 0,080.</t>
  </si>
  <si>
    <t>16-03121 И1</t>
  </si>
  <si>
    <t>КЗ-244</t>
  </si>
  <si>
    <t xml:space="preserve">Выявлены несоответствия. 
1.  Инв.№ 14-07917 И1:
- п.3 - альбомы рабочей документации являются предварительными и будут откорректированы по результатам разработки и предоставления РКД на оборудование линии;
- в альбоме рабочей документации отсутствуют установочные чертежи оборудования.
2. Инв.№ 14-07918 И1:
- перечисленное в спецификации оборудование не имеет номеров соответствующих чертежей РКД;
- в пунктах 1, 2, 3, 4, 5, 6, 7, 8, 9, 10, 11, 12 устаревшие данные в части габаритов, состава и наименования оборудования;
- отсутствует транспортная система перемещения лодочек КТС А.36.744.000.
3.   Инв.№ 15-03737 И1:
- в альбоме рабочей документации не прослеживается связь с чертежом инв.14-07917 И1 (добавляет, заменяет или иное); 
- разработанные монтажно-технологические чертежи на листах с 49 по 63, с учётом исходных данных представленных генеральным конструкторам оборудования проекта «Прорыв» - АО «СвердНИИхиммаш», содержат информацию по устройству трубопроводов, и не содержат информации по установке оборудования. Требование пункта 16 «Организационно-технологическую подготовку к монтажу, производство монтажных работ, испытания и комплексные опробования оборудования и трубопроводов проводить согласно документам: … - чертежам расположения оборудования и трубопроводов данного альбома» не может быть выполнено в части расположения оборудования, т.к. оно в данном альбоме не указано. 
4.  Инв.№ 15-03738 И2:
- не указаны чертежи РКД по участкам в пунктах: б/н (участок подготовки исходных материалов 20FDA10), п.7, п.8, п.10, п.11, п.12, п.13;
- детали и опоры трубопроводов позиции с 26 по 49.1 указаны без разбивки на классы безопасности по НП-016-05.
5.   Инв.№ 18-00681:
- указанного в смете основания: SH11.D.046.2.0UFB&amp;&amp;.FDA&amp;&amp;.020.DC.0001 инв.№ 15-03737 И1, SH11.D.046.2.0UFB&amp;&amp;.FDA&amp;&amp;.020.SD.0001 инв.№ 15-03738 И3, недостаточно в виду отсутствия в нём установочных чертежей оборудования;
- стоимость монтажных работ на монтаж оборудования, изготовленного и поставленного на объект по впервые разработанной конструкторской документации, разнообразного по устройству и назначению, по пунктам: 4, 8, 12, 16, 20, 24, 28, 32, 37 определена по одной расценке ФЕРм 13-01-026-07, используемой применительно (из-за отсутствия прямых расценок), без учёта и корректировки по количеству и массе сборочных единиц монтируемого оборудования.
Подтвердить несоответствия и внести изменения в РД.
</t>
  </si>
  <si>
    <t>Пищиков В.А.№3542 от 20.11.2018</t>
  </si>
  <si>
    <t>КЗ-249</t>
  </si>
  <si>
    <t xml:space="preserve">15-03732
15-03733
</t>
  </si>
  <si>
    <t xml:space="preserve">В «Общих указаниях»:
- Лист 8,  п.5 не указан класс безопасности 4Н системы согласно таблице технических характеристик трубопроводов.
В таблице “Технические характеристики трубопроводов”:
- Для труб по ГОСТ 9940-81, ГОСТ 8734-75 ошибочно задан  ГОСТ 9941-81 – разночтения со спецификацией  инв. № 15-03733;
- Лист 16 трубопровод байпаса 20КТК40BR008 задан из стали  12Х18Н10Т, что не соответствует обозначению этого трубопровода на схеме – Ø57х3 (без буквы “к”) и количеству кранов шаровых Dу 50 из углеродистой стали – 3 шт. см. поз.27 спецификации инв. № 15-03733;
- Лист 17 в трубопровод 20KTK30BR004 включена арматура 20КТК30АА004, 20КТК30АА200, следовательно наименование "(до вентиля 20КТК30АА004)" некорректно. 
Диаметр Ø108х5 трубопровода 20КТМ10BR001 указан ошибочно, верно - Ø32х2,5.
 В трубопроводе 20KPF10BR404 не указан диаметр трубы Ø108х5;
- Лист 19 в трубопроводах 20КТМ10BR006, 007, 008 не указан диаметр трубы Ø32х2,5.
 В трубопроводе 20KТМ10BR009 не указан диаметр трубы Ø14х2;
- Лист 20 в трубопроводе 20KТМ10BR012 не указан диаметр трубы Ø32х2,5. 
В трубопроводе 20KТМ10BR011 диаметр трубы Ø25х2 указан ошибочно, верно – Ø18х2,5;
На монтажно-технологической схеме (лист 35):
- Повторение кодов KKS запорной арматуры:
20КТМ10АА007 – в трубопроводах 20КТМ10BR015 и 20КТМ10BR004;
- Разночтения кодов KKS запорной арматуры:
 20КТМ10АА012 – на схеме и 20КТК10АА012 см. трубопровод 20КТК10BR025 лист 29 таблицы “Технические характеристики трубопроводов”;
20КТМ10АА015 – на схеме и 20КТК10АА015 см. трубопровод 20КТК10 BR021 лист 28 таблицы “Технические характеристики трубопроводов”.
Инв. № 15-03733
- Трубы Ø45х3, Ø25х3 из углеродистой стали незаспецифицированы;
- Трубы Ø57х3 из стали 12Х18Н10Т незаспецифицированы;
- Заданное кол-во поз. 55 - труба Ø45х3 - 75 п.м. вызывает сомнение см. таблицу технических характеристик (Ø45х3 задан только в трубопроводе 20SCC12BR001), разрез 17-17 лист 58, технологическую схему; 
- Не указаны классы безопасности по НП-016-05 и сейсмостойкость труб, деталей трубопроводов, опор; 
- Не выполнено разделение труб Ø18х2,5, Ø25х3 классов безопасности 3Н и 4Н на п.м.;
- Для трубопроводной арматуры с заданным рабочим давлением 25 кгс/см2 условное (номинальное) давление PN 1,0 МПа указано ошибочно;
- Для трубопроводов класса безопасности 4Н задана арматура класса безопасности 3Н. 
Необходимо внести изменения в РД.
</t>
  </si>
  <si>
    <t>Колмакова Н.Ф. №3570 от 22.11.2018</t>
  </si>
  <si>
    <t>КЗ-250</t>
  </si>
  <si>
    <t xml:space="preserve">Поз. 91, 96, 149, 154, 199, 204  - отсутствует цена в расценке на перевозку. </t>
  </si>
  <si>
    <t>18-00659</t>
  </si>
  <si>
    <t xml:space="preserve">14-04959 И1 </t>
  </si>
  <si>
    <t>15-01770 И7</t>
  </si>
  <si>
    <t>А-182619 И4             А-182620 И4            А-182621 И4</t>
  </si>
  <si>
    <t>15-01770 И8</t>
  </si>
  <si>
    <t>КЗ-251</t>
  </si>
  <si>
    <t xml:space="preserve">Лист 6,7
Нет обозначения автоматов (тип автомата, нумерация).
Лист 6
Исправить:
- для «Шкафа распределительного АСК ТП УТС» (см. Лист 6):
В соответствии с СТВА.Д.А.793.795.ОЗ.Э3 - номинал автомата ШР QF2 160А. В соответствии со схемой электрической принципиальной (Лист 6 инв. № 16-016671 изм.4) ток расцепителя 80 А (селективность отсутствует).
- код KKS шкафа распределительного АСК ТП УТС указан неверно (см. СТВА.Д.А.793.795.03.1).
- код KKS шкафа контроля и управления прессом УТС указан неверно, исправить на 20SRG10GC061.
Лист 7
 Исправить:
- наименование кабеля (резерв) с 20BLZ04GA00-1017 на 20BLZ04GA00-1038 (см. инв. № 16-01773 изм.3, Лист 9,10 ТП3);
- код KKS с 20BLA04GB002 на 20SRG10GC051, с 20BLQ04GB002 на 20SRG10GC052, с 20BLB04GB002 на 20SRG10GC053 (см. ПГБА.011.00.000ПС, Лист 7);
- расчетный ток  225А на 400А (см. ПГБА.011.30.00.000 Э3, автомат QF1 "Ввод ~ 380В)
- наименование «Шкаф силовой печи 1» …(2),… (3)» на Шкаф контроля и управления ПСС 1…(2),… (3) (см. ПГБА.011.30.00.000СБ).
Лист 8
На схеме обозначить шкафы контроля и управления ПСС (печи).
Осуществить подвод питающего кабеля к ШКУ ПСС 1,2,3 (см. ПГБА.011.30.00.000 Э3, см.СТВА.Э.К.793.109СБ (лист 2). Характеристики электропитания представлены в Таблице 2 СТВА.Э.К.793.109СБ (лист 1).
Приложение РКД (для справки) к карточке на инв. № 16-01661.7Z
</t>
  </si>
  <si>
    <t>16-01661 И4</t>
  </si>
  <si>
    <t>ЭМ</t>
  </si>
  <si>
    <t>КЗ-252</t>
  </si>
  <si>
    <t xml:space="preserve">1. Отсутствуют гильзы и герметизирующие материалы, для обеспечения проходки технологических трубопроводов через зональную металлическую перегородку.
2. Не предусмотрен резерв анкерных болтов для оборудования I. II и III категории по НП-031.
</t>
  </si>
  <si>
    <t>16-00672 И2</t>
  </si>
  <si>
    <t>КЗ-253</t>
  </si>
  <si>
    <t xml:space="preserve">1. В РД 16-02197 И1 на л.13 в таблице канализационных колодцев несоответствие количества КС10.9, а именно в столбце – 6 шт, итого 4 шт. Также на л. 14 в спецификации и в РД 16-02198 И1на л.2, кольцо стеновое КС10.9 указано в количестве 4 шт.
Необходимо устранить данное несоответствие.
</t>
  </si>
  <si>
    <t>Производственно-дождевая канализация</t>
  </si>
  <si>
    <t xml:space="preserve">16-02197 И1
16-02198 И1
</t>
  </si>
  <si>
    <t>КЗ-254</t>
  </si>
  <si>
    <t xml:space="preserve">1. В локальную смету включить:
- расценку на изготовление элементов и сборку узлов стальных трубопроводов диаметром 150 мм по ФЕР16-02-010-04 и ФЕР16-02-010-13 в соответствии с количеством поз.28 (ФССЦ103-8003 Трубы стальные диаметр 159мм толщина стенки 5мм),
-стоимость отводов,
-стоимость переходов
2. Аналогичные замечания по п.п.37,65сметы (исключаются узлы, включаются материалы) 
3. Из п.35 сметы по ФЕР06-02-005-02 «Прокладка трубопроводов из стальных электросварных труб диам.57х3,5 мм» исключены трубы 46 м и далее нигде не учитываются. Включить трубы стальные диаметр 57мм толщина стенки 3 мм,изготовление трубопроводов с учетом отводов и переходов.
</t>
  </si>
  <si>
    <t>18-00209</t>
  </si>
  <si>
    <t>Нейкур О.И. №3444 от 09.11.2018</t>
  </si>
  <si>
    <t>КЗ-255</t>
  </si>
  <si>
    <t>Поз.2, 6 по смете исключить, так как ресурс ФССЦ-18.2.07.02-0002 не учтен в ФЕР16-01-005-02 (поз.1, 5 по смете). Нормы единичной расценки представлены в приложении.</t>
  </si>
  <si>
    <t>18-00663</t>
  </si>
  <si>
    <t>Швецов С.Ю. № 3003 от 02.10.18</t>
  </si>
  <si>
    <t>КЗ-256</t>
  </si>
  <si>
    <t>В рабочей документации инв. № 16-01539 изм.2 (лист 9, 14) трубопровод в осях В-Г, 22-24 имеет отметку от -2,460 до -2,540. Согласно КЖ инв. №14-06534И1 в стене СМ 5-0-21 в осях 22-23 выполнена закладная деталь 5/Е (НМ2) на отметке -2,500. При прокладке трубопровода К13 труба пересекает закладную деталь 5/Е. Необходимо учесть, что согласно РД инв. №18-00322И1 проходки К13-21, К13-23 в стенах выполнены.</t>
  </si>
  <si>
    <t>Николаев В.В. №3777 от 12.12.2018</t>
  </si>
  <si>
    <t>16-01539 И2</t>
  </si>
  <si>
    <t>Внутренние системы канализации.</t>
  </si>
  <si>
    <t>КЗ-257</t>
  </si>
  <si>
    <t xml:space="preserve">Выявлены несоответствия. 
На схеме В1 и Т3 лист 11:
- не указаны DN запорно-регулирующей арматуры согласно п.6.2.6 ГОСТ 21.601-2011 «Правила выполнения РД внутренних систем водоснабжения и канализации»;
- узел учета изображен некорректно: в конструкции расходомера Dу50 на трубе Ø57х3,0 показаны концентрические переходы, соединение расходомера Dу50 с краном шаровым латунным DN32;
Необходимо  подтвердить несоответствия и внести изменения в РД.                        
</t>
  </si>
  <si>
    <t>Водоснабжение и канализация.</t>
  </si>
  <si>
    <t>16-01009 И5</t>
  </si>
  <si>
    <t>16-01005 И6</t>
  </si>
  <si>
    <t>16-01007 И4</t>
  </si>
  <si>
    <t>14-06563 И7</t>
  </si>
  <si>
    <t>16-02715 И2</t>
  </si>
  <si>
    <t>КЗ-258</t>
  </si>
  <si>
    <t xml:space="preserve">В соответствии с п.1 ПЗ (Лист 3 инв. № 18-01082) смета выполнена на основании инв. № 14-07938 изм.1, 14-07939 изм.4. Замечания, выданные ранее к РД инв. № 14-07939 изм.4 не устранены исх. № 11-110/08-04/8692 от 29.08.2018 г., карточка заказчика к инв. № 14-07939 изм.4 (не добавлен ряд позиций в соответствии со спецификацией СТВА.Э.К.793.109СП).
Следовательно, требуется корректировка 14-07939 изм. 4, затем и сопутствующей документации ЛС инв. № 18-01082.
Дополнить позицию «Поставка и шеф-монтаж оборудования, шт.» (см. поз.45 инв. № 18-00680).
</t>
  </si>
  <si>
    <t>18-01082</t>
  </si>
  <si>
    <t>КЗ-259</t>
  </si>
  <si>
    <t>16-00902 И5</t>
  </si>
  <si>
    <t xml:space="preserve">Компоновка размещения оборудования участка не актуальна (см. СТВА.Э.К.793.109СБ Лист 2; инв. №16-00671 изм.1 Лист 32).
Требуется актуализация.
По газоанализатору ДАХ-O2 20SRG00CQ002
В месте размещения датчика - размещается ШКУ ТП (см. СТВА.Э.К.793.109СБ Лист 2). Габариты шкафа 2362х3200х630 (см. СТВА.Д.А.793.795.02).
Требуется изменить место для размещения датчика.
По газоанализатору ДАМ-Н2 20SRG00CQ001
Подсоединение трубопровода с азото-водородной смесью (РД инв. № 16-00671 изм.1 Лист 32) к модулю водогазовому ПГБА.011.12.000 (см. СТВА.Э.К.793.109СБ Лист 2) осуществляется в ремонтной зоне. Датчик установлен в операторской зоне (пом. 20UFB15R039) в местах прохождения трубопровода с азото-водородной смесью 20SRG10BR060 (инв. №16-00671 изм.1 Лист 32), но удаленно от места соединения.
Требуется дополнительная установка датчик вблизи соединения (где возможна утечка) в ремонтной зоне (зона № 2).
По газоанализатору ДАХ-O2 20SRG00CQ003
В месте размещения датчика - размещается шкаф контроля и управления печью синтеза и спекания 3 (см. СТВА.Э.К.793.109СБ Лист 2) 2100х1000х600 (см. ПГБА.011.30.00.000СБ). По обе стороны шкафа (вплотную) установлены: шкаф контроля и управления прессом и шкаф контроля и управления печью синтеза и спекания 2.
Требуется изменить место для размещения датчика.
</t>
  </si>
  <si>
    <t>КЗ-260</t>
  </si>
  <si>
    <t>Швецов С.Ю №3722 от 07.12.2018</t>
  </si>
  <si>
    <t xml:space="preserve">При рассмотрении рабочей документации выявлены следующие замечания: 
1.  В РД 15-04107, л. 11 в спецификации элементов заполнения проёмов указаны позиции дверей, количество которые соответствует плану на  отм. -2,950 на л.9 и которые учтены в локальной смете инв. № 15-04108.
2.  В РД 15-02653,  л. 4 в спецификации элементов заполнения проёмов указаны позиции дверей, (что и в РД 15-04107), но их количество не совпадает с планом на  отм. -2,950 на л.9 РД 15-04107 (см. таблицу 1). К РД 15-02653 выдана локальная смета инв. № 15-02654, в которой также учтены двери для сооружения 30.
Таблица 1
№ поз. Наименование Количество, шт
  15-04107 15-04108 15-02653 15-02654
Поз.9 ДПМ (910х2100) 1 1 2 2
Поз.10 ДПМ (1010х2100) 3 3 3 4
Поз.10а ДПМ (1010х2100л) 2 2 1 
Поз.11 ДПМ (1210х1970) 1 1 1 1
Поз. 11а ДПМ (1210х2070) 1 1 3 3
Поз.12 ДПМ (810х2100) 2 2 1 1
Необходимо устранить несоответствие.
</t>
  </si>
  <si>
    <t>КЗ-261</t>
  </si>
  <si>
    <t xml:space="preserve">1. В соответствии с  инв. № 16-01770 И2 на листе 9 автомат QF48 и на листе 10 автомат QF49 обозначены, как резервные, а на листе 8 инв. № 16-01767 указанные автоматы питают ящик АВР СПЗ (основное и резервное питание). 
2. В РД  инв. № 16-01767 на листе 13 неверно указано питание ящика АВР СПЗ.
3. Необходимо устранить несоответствия.
</t>
  </si>
  <si>
    <t>КЗ-262</t>
  </si>
  <si>
    <t xml:space="preserve">В рамках РД  в настоящий момент действующими являются следующие сметы:
- основная инв. №15-01021 ЛС № 3-169 арх.64527;
- изменение  инв. № 16-01843 ЛС № 3-264  арх.67827/п;
- дополнение  инв. № 18-01154 ЛС № 03-01-3-385ТМ арх.72664/п.
 1.  Поз.3 – исключить, т. к.  данные затраты не предусмотрены в ПД инв. № 18-00965 ЛСР 03-01-3-1И3-вкл.  и  не прописаны  в тех. части ФЕРм сборника 13. 
 Согласно п. 1.13.1  тех. части  в ФЕРм учтены затраты на выполнение комплекса монтажных работ, включая затраты на: 
- п. 1.13.1.7. материальные ресурсы на гидравлические и индивидуальные испытания, за исключением материальных ресурсов, приведенных в приложении 13.2.
 Затраты поз. 3 сметы не предусмотрены в приложении 13.2 для   ФЕРм 13-02-005-06 ( поз. 2).
А так же согласно Методическим рекомендациям по применению ФЕР на строительные, ремонтно-строительные, монтаж оборудования и пусконаладочные работы  утвержденного приказом Министерства строительства и жилищно-коммунального хозяйства РФ от 09.02.2017г. №81/пр :
- «п. 7.5. В единичных расценках на монтаж оборудования и сметных нормах, на основе которых разработаны соответствующие единичные расценки, учтены затраты на материальные ресурсы, перечень и расход которых приведены в таблицах ГЭСНм:
 - основные, остающиеся в деле (подкладочные и прокладочные материалы, болты, гайки, электроды, металл и др.);
 - вспомогательные, не остающиеся в деле, для изготовления и устройства приспособлений, необходимых для производства  монтажных  работ (бревна, брусья, доски, шпалы и т.п.), с учетом их оборачиваемости, а также вспомогательные материальные ресурсы, не остающиеся в деле, используемые для индивидуального испытания смонтированного оборудования, сушки и других целей (электроэнергия, газ, пар, вода, воздух, топливо)».
2.  Необходимо устранить задвоение  объемов  по РД инв. № 16-01843 ЛС № 3-264, возникшем после выпуска дополнения  инв. № 18-01154 ЛС № 03-01-3-385ТМ.
3.  Поз. 61, 66 – замена марки оборудования. Оборудование закуплено по смете  инв. № 15-01021 ЛС № 3-169 поз. 5 (ворота с габаритами 4х5м), а в спецификации инв. № 14-08694 И6, инв. №14-08248 И8 и инв. № 18-01154 - габариты ворот  4х4,5 м. Необходимо пояснить, причину замены габаритов ворот.
</t>
  </si>
  <si>
    <t>КЗ-263</t>
  </si>
  <si>
    <t xml:space="preserve">На основании ППР-166-ЯС, СП 70.1333.2012 составить смету на затраты по заделке отверстий в бетоне после удаления тяжей опалубки на отм. -5,250 до отм. +4,550 в осях 1-32 в рядах А-Е. Зд. 4
В локальную смету включить.
1.Обеспечение биозащиты:
-демонтаж гильз ПХВ (6903,29+6755,38)м/п 
-очистка бетонных поверхностей сжатым воздухом по ФЕР 46-08-044-01
-заделка отверстий ремонтным составом по ФЕР 46-03-017-05
-смесь безусадочная, быстротвердеющая тиксотропного по ФССЦ-402-8008=12090,14кг 
-приготовление однокомпонентных составов-ФЕР 46-03-017-05
2.Обеспечение предела огнестойкости:
-демонтаж гильз ПХВ (695,59+474,85)м/п 
-очистка бетонных поверхностей сжатым воздухом по ФЕР 46-08-044-01
-заделка отверстий ремонтным составом по ФЕР 46-03-017-05
-смесь безусадочная, быстротвердеющая тиксотропного по ФССЦ-402-8008=1060,67кг 
-приготовление однокомпонентных составов-ФЕР 46-03-017-05
Приложение   1. Локальная смета ООО «УС БАЭС»
                          2. ППР-166-ЯС
</t>
  </si>
  <si>
    <t>Чичихина А.Ю. №3691 от 04.12.2018</t>
  </si>
  <si>
    <t>Составить ЛС</t>
  </si>
  <si>
    <t>КЗ-264</t>
  </si>
  <si>
    <t>18-00250 И1                    18-00914 И1</t>
  </si>
  <si>
    <t xml:space="preserve">- Общие указания п.18 -  «После установки монтажных деталей поверхность стен между деталями выровнять послойным оштукатуриванием цементно-песчаным раствором марки М300 на толщину пластины 10 мм во избежание дополнительных напряжений в сварных швах при изменении режима работы вентоборудования, что ослабляет герметичность облицовки».
Просим согласовать замену марки цементно-песчаного раствора с М300 на защитное полимерное покрытие «БИРСС РСМ-350 Защитный слой» с обработкой выравниваемой поверхности грунтовкой «БИРСС Грунт-Универсал».
</t>
  </si>
  <si>
    <t>Швецов С.Ю.№3798 от 14.12.2018</t>
  </si>
  <si>
    <t>КЗ-267</t>
  </si>
  <si>
    <t xml:space="preserve">1. По РД инв. № 67331/ДСП И1, лист 6, п.3.3 – указано устройство подстилающего слоя из песчаной смеси h – 0,1 м, а по ПД инв. №72313/ДСП И6, лист 90, п.8 – устройство подстилающего слоя из пескоцемента h – 0,1 м.
2. По РД инв. № 67331/ДСП И1, лист 6, п.3.3 – указано устройство слоя из сборных железобетонных плит ПДН-14, h = 0,14 м, а по ПД инв. №72313/ДСП И6, лист 90, п.9 - сборные железобетонные плиты ПД 20.15-17, h = 0,21м.
3. По РД инв. № 67331/ДСП И1, листы 6, 9 – указана укладка водопропускных железобетонных труб d=1,0 м, а по ПД инв. №72313/ДСП И6, лист 90, п.18 -  d=0,5 м.
4. По РД инв. № 67796/ДСП И4, лист 6, п.1.1 – указана разборка сборных железобетонных плит ПДН-14, h = 0,14 м, а по ПД инв. №72313/ДСП И6, лист 90, п.9 – сборные железобетонные плиты ПД 20.15-17, h = 0,21м.
5. По РД инв. №67796/ДСП И4, листы 6, 7 - указана укладка водопропускных железобетонных труб d=1,0 м, а по ПД инв. №72313/ДСП И6, лист 90, п.18 -  d=0,5 м.
Примечание: СМР выполнены в соответствии с рабочей документацией.
</t>
  </si>
  <si>
    <t xml:space="preserve">67331/ДСП И1
67796/ДСП И4
72313/ДСП И6
</t>
  </si>
  <si>
    <t>Автоподъезд</t>
  </si>
  <si>
    <t>КЗ-268</t>
  </si>
  <si>
    <t xml:space="preserve">При выполнении работ по монтажу внутреннего контура заземления, выявлено не соответствие объемов работ и материалов предусмотренных в РД  относительно фактических.
Количество держателей предусмотрено из расчета 1 шт на 1пм полосы заземления, в виду особенностей стр. части здания ( колонны, углы, дверные проемы и т.д.), а так же с учетом «Инструкции по устройству сетей заземления и молниезащиты» т.п. А10-93 ВНИИПпроектэлектромонтаж М.1992 происходит увеличение количества скоб-держателей полосы заземления -25х4мм и стандартного анкера с болтом М6(поз. 36, 37) в след. местах:
  на поворотах (от вершин углов)- 100 мм
  от мест ответвлений-                    100 мм
  от нижней поверхности съемных перекрытий каналов- 50 мм.
В рабочей документации отсутствуют конкретные указания по способу крепления полосы заземления с учетом строительной части здания. Просим учесть дополнительные работы и материалы в рабочей документации
</t>
  </si>
  <si>
    <t xml:space="preserve">16-01782
16-01783
16-01784
</t>
  </si>
  <si>
    <t>Швецов С.Ю. №3821 от 17.12.2018</t>
  </si>
  <si>
    <t>КЗ-265</t>
  </si>
  <si>
    <t>КЗ-266</t>
  </si>
  <si>
    <t xml:space="preserve">1. Участок прессования шашек. СТВА.Д.А.794.885 МЧ:
сборочные единицы:
1) Узел входного контроля газа СТВА.Д.А.79.931-01 – 1 к-т, массой 0,024 т.;
2) Шлюз УПШ СТВА.Д.А.794.885.01 – 1 к-т, масса 0,260 т.;
3) Узел подачи газа СТВА.Д.А.794.885.02 – 1 шт., масса 0,042  т.;
4) Опора крана СТВА.Д.А.794.885.03 – 1 шт., масса 0,038 т.;
5) Шкаф контроля уплотнений на 32 места СТВА.Д.А.794.885.04 – 1 шт., масса 0,023 т.;
6) Пресс для шашек Р2-М16-00392-02-000 – 1 к-т, масса 6,254 т.;
7) Бокс загрузки/выгрузки лодочек Р2-М16-00392-03-000 – 1 к-т, масса 1,015 т.
Общая масса оборудования УПШ составляет 7,656 т.
2. Инв.№ 18-00681(п.16) и инв.№ 15-03738 И3 (п.9). 
В ЛС и спецификации указан вес оборудования для участка прессования шашек:
1) Бокса установки прессования 20FDA41BU001 – 4,5 т.; 
2) Бокса загрузки/выгрузки лодочек 20FDA42BU002 – 1,4 т.; 
3) Шлюза УПШ – 0,26 т.
Общая масса оборудования УПШ составляет 6,16 т.
Необходимо подтвердить несоответствия и внести изменения в РД.
</t>
  </si>
  <si>
    <t>Пищиков В.А.№3547 от 21.11.2018</t>
  </si>
  <si>
    <t xml:space="preserve">Выявлено несоответствие:
1. Инв. № 25-02785. Установка карботермического синтеза нитридов. СТВА.Д.А.729.  
Сборочные единицы:
Поз.1 СТВА.Д.А.792.729.01 Пандус – 1 шт. масса 0,424 т.;
Поз.2 СТВА.Д.А.792.729.02 Площадки обслуживания газоочистки – 1 шт. масса 2,395 т.;
Поз.3 СТВА.Д.А.792.729.03 Коллектор – 1 шт. масса 1,213 т.;
Поз.4 СТВА.Д.А.792.729.04 План кабельных трасс по участку оборудования карботермического синтеза – 1 шт. масса 2,505 т.;
Поз.5 СТВА.Д.А.792.729.05 Коллектор рабочей вентиляции – 1 шт. масса 1,511 т.;
Поз.6 СТВА.Д.А.792.729.06 Коллектор ремонтной вентиляции – 1 шт. масса 1,197 т.;
Поз.7 СТВА.Д.А.792.730 Входной/выходной бокс УКТСН – 1 шт. масса 5,117 т.;
Поз.8 СТВА.Д.А.792.731 Шлюз входной УКТСН – 1 шт. масса 0,52 т.;
Поз.9 СТВА.Д.А.792.732 Шлюз выходной УКТСН – 1 шт. масса 0,52 т.;
Поз.10 СТВА.Д.А.792.733 Установка газоочистки УКТСН – 6 шт. масса 22,2 т.;
Поз.11 СТВА.Д.А.792.762 Рама – 1 шт. масса 2,425 т.;
Поз.12 СТВА.Д.А.792.844 Побудитель расхода – 6 шт. масса 0,756 т.;
Прочие изделия:
Поз.13 ПГБА.010.000 Комплекс печей – 1 шт. масса 63,825т.;
Поз.14 Преобразователь избыточного давления, Элемер АИР-10 – 3 шт.;
Поз.15 Фильтр-регулятор давления MS6-LFR-1/4-D7-ERM-AS – 3 шт.;
Общий вес участка 104,608 т.
2. Инв. № 18-00681 (п.24) и инв.№15-03738 И3 (п.11).
В ЛС и спецификации указан вес оборудования для участка карботермического синтеза:
Печь карботермического синтеза - 6*3,483=20,898 т.;
Камера охлаждения – 6*0,654=3,924 т.;
Входной/выходной бокс – 1*5,117=5,117 т.;
Входной шлюз – 1*0,52=0,52 т.;
Выходной шлюз – 1*0,52=0,52 т.;
Бокс установки газоочистки – 6*3,7=22,2 т.;
Канал загрузки – 1*4,725=4,725 т.;
Канал выгрузки – 1*5,264= 5,264 т.
Общий вес участка 63,168 т.
Необходимо подтвердить несоответствия и внести изменения в РД.
</t>
  </si>
  <si>
    <t>Пищиков В.А.№3546 от 21.11.2018</t>
  </si>
  <si>
    <t>КЗ-269</t>
  </si>
  <si>
    <t xml:space="preserve">- отсутствуют решения, необходимые для обеспечения требуемого отклонения поверхностей А1 и Б1 (см. п. 1 и 2 ТТ Л.47.301.00.000 СБ), касательных к роликам механизма перемещения поз.2 и рольгангов (поз.3, поз.4). Отклонение от горизонтальной плоскости должно быть  не более 0,3 мм на 1 м и 2 мм на всей длине.
Предложения:
- в РКД описать процесс выставления требуемых отклонений;
- ввести в РКД детали для регулировки отклонений поверхностей.
</t>
  </si>
  <si>
    <t>Пищиков В.А.№3819 от 17.12.2018</t>
  </si>
  <si>
    <t>РКД 16-00615</t>
  </si>
  <si>
    <t>КЗ-270</t>
  </si>
  <si>
    <t xml:space="preserve">16-01615 И2
18-00914 И1
</t>
  </si>
  <si>
    <t xml:space="preserve">Несоответствие в РД следующее:
В рабочей документации инв. № 18-00914 И1 предусмотрена сварка листов облицовки на вертикальных монтажных деталях с зазором 170 мм на МС4 и 100 мм на МС1.(лист 11, фрагмент раскладки монтажных деталей стен МС1 и МС4)
В рабочей документации инв. №16-01615-КМ И2, листы облицовки стен свариваются между собой встык (лист6, п.7 общих указаний) что противоречит принятым решениям в РЧ инв. №18-00914 И1. 
</t>
  </si>
  <si>
    <t>Нестеров О.В.
Щвецов С.Ю. №3748 от 10.12.2018</t>
  </si>
  <si>
    <t>КЗ-271</t>
  </si>
  <si>
    <t>Чичихина А.Ю. №3897 от 21.12.2018</t>
  </si>
  <si>
    <t xml:space="preserve">1. В локальных сметах не учтены работа и материалы по устройству второго слоя из плит ЦСП.
Согласно РД инв.№ 15-06563И5, лист 19, п. 3 «Плиты ЦСП-1 3200х1200х12 в 2 слоя» 3124 м2.
ЛС №3-02-0005С  п. 184-186 (2870 м2), № 3-02-0005С-Д1 п. 74-76 (254 м2) – учтены работа и материалы по устройству одного слоя из плит ЦСП.
2. Согласно РД инв.№ 15-06563И5, лист 19, п. 9 «Теплоизоляционный нижний слой "Руф Баттс Н"
1000х600х150 мм» - толщина утеплителя составляет 150 мм.
Необходимо  исключить из ЛС № 1-1234 инв.№ 14-06554 п.61 «Плиты минераловатные "Руф Баттс Н" ROCKWOOL» 2786*0,1*1,03=287 м3 – объем материала учитывающий толщину утеплителя 100 мм.
Включить в ЛС № 3-02-0005С-Д1 2786*0,15*1,03=430,44м3 «Плиты минераловатные "Руф Баттс Н" ROCKWOOL» - объем материала учитывающий толщину утеплителя 150 мм. 
</t>
  </si>
  <si>
    <t>КЗ-272</t>
  </si>
  <si>
    <t>17-01495 И1</t>
  </si>
  <si>
    <t>Демонтаж</t>
  </si>
  <si>
    <t xml:space="preserve">            Для выполнения работ по монтажу марок в перекрытии на отм. +4,550 в помещении 20UFB10R021 для крепления боксов газоочистки по проекту инв. №17-01495И1, согласно п.11 «общих указаний» и п.2 т.т. (лист 6) до начала выполнения работ необходимо произвести инструментальное обследование по выявлению фактических привязок и расположения нижней арматуры перекрытия. Для соблюдения требования п.11 «общих указаний» и п. 2 т.т. (лист 6) проекта необходимо выполнить демонтаж облицовки перекрытия в местах установки монтажных марок, для выполнения инструментального обследования бетона.
Демонтаж облицовки потолка в объеме 5,88 м2 (длина реза 67,2 м) не заложен в рабочей и сметной документации. Прошу внести дополнительные работы в рабочую сметную документацию
Приложение 1. Акт осмотра помещения 20UFB10R021  
</t>
  </si>
  <si>
    <t>Николаев В.В. №3898 от 18.12.2018</t>
  </si>
  <si>
    <t>КЗ-273</t>
  </si>
  <si>
    <t>Ждаморева О.П. №3898 от 21.12.2018</t>
  </si>
  <si>
    <t xml:space="preserve">15-01726
15-01722
</t>
  </si>
  <si>
    <t xml:space="preserve">В РД инв.№15-01726 и инв.№15-017722 указаны ссылки на чертежи АО «АТОМПРОЕКТА»:
- инв.№16-00601, Л.88.688.000 СБ «Соединение пневмоклапана редукционного П-КРМ 211-40»;
- инв.№16-00602, Л.88.689.000 СБ «Соединение модульного устройства П-МК 05.06 6 1»;
- инв.№16-00070, Л.88.606.000 «Соединение пневмоклапана редукционного П-КРМ 112-25».
Необходимо выдать данную РД.
</t>
  </si>
  <si>
    <t>КЗ-275</t>
  </si>
  <si>
    <t xml:space="preserve">В приложении М «Перечень ответственных конструкций» по зданию 5 предусмотрен перечень ответственных конструкций:
-п.115 покрытие с балками: в осях1-7 А-К +8,620; в осях 7-11 А-К + 8,620; в осях 11-12 А-В +3,200;
-п.116стальные балки
 Данный перечень по п.п.115, 116 составлен не совсем корректно. Прошу пересмотреть п.п. 115, 116 в следующем изложении: 
- п 115 покрытие (ж/б плита покрытия): в осях 7-11 А-К отм. +8.920; в осях 7-11 А-К отм. +8.920; в осях 11-12 А-В отм.+3.200 без балок покрытия (согласно КЖ инв. №15-01770); 
п.116 необходимо рассмотреть как: стальные балки покрытия (балки, прогоны, стойки)  отм. +8.200 (согласно КМ инв.№14-07823).   
</t>
  </si>
  <si>
    <t>72313/ДСП И6</t>
  </si>
  <si>
    <t>КЗ-276</t>
  </si>
  <si>
    <t xml:space="preserve">Поз. 851 - в смете отсутствует расценка на материал. (воздухоотводчик  - 14 шт. )
Поз. 876 – в смете  отсутствует расценка на материал. (воздухоотводчик - 6 шт. )
</t>
  </si>
  <si>
    <t>18-01403</t>
  </si>
  <si>
    <t>КЗ-277</t>
  </si>
  <si>
    <t xml:space="preserve">1. Поз.1-5, 7-12, 16, 19, 23-24 стоимость оборудования определена по прайс-листам, учтенным в утвержденной проектной документации, при определении стоимости в базисном уровне цен методом «обратного счета» необходимо применить индекс на оборудование, принятый в конце сводного сметного расчета (Коб=4,91);
2. Поз.33, 37 стоимость материалов определена по прайс-листам, учтенным в утвержденной проектной документации, при определении стоимости в базисном уровне цен методом «обратного счета» необходимо применить индекс на СМР, принятый в конце сводного сметного расчета (Ксмр=7,54);
3. В итогах по смете в строке заготовительно-складские расходы исправить «1,2% по стр.1-24» на «1,2% по стр.1-5, 7-12, 16, 19, 23-24».
</t>
  </si>
  <si>
    <t>18-01560</t>
  </si>
  <si>
    <t>КЗ-278</t>
  </si>
  <si>
    <t xml:space="preserve">В ведомости элементов инв. № 16-01919 И2 общая масса по строке марка 6 (200х16) составляет 2,20 т.  В ЛС № 3-01-0028С-В1 монтаж и стоимость данного материала учтены в поз. 1, 3. Прокладка (5830х350х16, 5980х350х16, 2990х350х16)  поставляется Заказчиком (акт № 147 стр.5 место 4/15, 5/15, 6/15, 7/15, 8/15, 9/15, 10/15, 11/15), следовательно, стоимость данного ресурса необходимо исключить из локальной сметы инв. № 18-01531. </t>
  </si>
  <si>
    <t>18-01531</t>
  </si>
  <si>
    <t>КЗ-274</t>
  </si>
  <si>
    <t xml:space="preserve">Выявлены следующие замечания:
1. Не учтены материалы по уплотнению проходов через строительные конструкции (см. РД инв.№ 17-01775 И1).
2. В комплекте чертежей рабочей документации отсутствует предел огнестойкости вентиляционных коробов. В соответствии с п.19 общих данных РД SH11.D.130.2.0UFB&amp;&amp;.&amp;&amp;&amp;&amp;&amp;.051.DC.0001 в качестве конструктивной огнезащиты используется ET VENT. Так, в зависимости от предела огнестойкости EI 30-240 толщина покрытия меняется от 4.5 мм до 25 мм. Просим указать предел огнестойкости конструкций.
3. В комплекте чертежей рабочей документации отсутствует предел огнестойкости опор воздуховодов. В соответствии с п.20 общих данных РД SH11.D.130.2.0UFB&amp;&amp;.&amp;&amp;&amp;&amp;&amp;.051.DC.0001 в качестве конструктивной огнезащиты металлоконструкций используется ET Профиль. Так, в зависимости от предела огнестойкости R 45-120 толщина покрытия меняется от 8,5 мм до 16,5 мм. Просим указать предел огнестойкости конструкций.
4. В комплекте чертежей рабочей документации, п.17 и п.18 общих данных указана система АКЗ, но отсутствует суммарная толщина АКЗ. Также обращаем Ваше внимание, что указания рабочей документации противоречат инструкции по нанесению и обезжиривание с использованием «Уайт-спирита» запрещено. Толщина покрытия в соответствии с инструкцией варьируется от 100 до 200 мкм. Технологическую инструкцию по нанесению состава см. Приложение №1 к карточке заказчика. 
5. Проектом предусмотрены воздуховоды 1 категории сейсмостойкости по НП-031-01. Сейсмостойкость данных воздуховодов напрямую зависит от количества и места расположения опор. Просим подтвердить наличие расчетов на сейсмостойкость системы «опора-воздуховод» для систем 1 категории сейсмостойкости по НП-031-01, и указать места расположения и типы опор в соответствии с данным расчетом.     
6. В проекте  применена сертифицированная огнезащитная система ЕТ VENT предприятия ТИЗОЛ, которая представляет собой слой 5мм прошивного материала из базальтовых волокон МБОР-5Ф наклеенного на огнезащитную мастику ПЛАЗАС, предварительно нанесенную кистями или валиком на воздуховод фольгированного алюминиевой фольгой 6-10 микрон снаружи. Согласно техническим условиям производителя мастика ПЛАЗАС не «терпит» попадание влаги, следовательно, ее применение допускается только в сухих помещениях. Кроме того, места стыков материала необходимо проклеивать алюминиевым скотчем. Из практики считаем, что со временем, в связи с перепадом температур, алюминиевый скотч  будет отслаиваться от покрытия, что приведет к попаданию влаги под фольгированное покрытие, что нарушает условия эксплуатации огнезащитной системы ЕТ VENT.
Необходимо выполнить корректировку комплекта чертежей рабочей документации по вышеуказанным замечаниям.
Приложение 
1. Технологическая инструкция по нанесению на металлические поверхности композиции ОС-51-03.
</t>
  </si>
  <si>
    <t xml:space="preserve"> А-182619 И3 (В16-107-1 И3)
А-182620 И3 (В16-107-2 И3)
А-129203 И3 (В16-107-3 И3)
</t>
  </si>
  <si>
    <t xml:space="preserve">Северова М.А.
Ушаков О.Ю. №3811 от 17.12.2018
</t>
  </si>
  <si>
    <t>КЗ-279</t>
  </si>
  <si>
    <t>16-02337 И2
16-02004 И2</t>
  </si>
  <si>
    <t xml:space="preserve">Настоящими проектами предусматриваются следующие виды освещения:
- рабочее освещение;
- аварийное освещение (резервное и эвакуационное);
- ремонтное освещение(42В).
Прошу разъяснить, соответствие резервного(аварийного) освещения требованиям СП 5.13130.2009 п. 15.3., а именно будет ли обеспечено при аварийном (штатном) отключении линии питания указанных электроприемников от встроенных источников питания в дежурном режиме в течении 24 часов плюс 1 час работы в аварийном режиме? 
</t>
  </si>
  <si>
    <t>Швецов С.Ю.№3769 от 12.12.2018</t>
  </si>
  <si>
    <t>КЗ-283</t>
  </si>
  <si>
    <t xml:space="preserve">В РД инв.№14-08248 И8, лист 6 - указана ссылка на огнезащитные плиты «PROMAT» для облицовки металлокаркаса. В таблице внутренней отделки и сметах инв.№14-08249, инв.№17-01405, инв.№18-00151, инв.№18-00278 – данный материал отсутствует.
Необходимо разъяснение.
</t>
  </si>
  <si>
    <t>Дорофеев В.И. №3959 от 27.12.2018</t>
  </si>
  <si>
    <t>КЗ-284</t>
  </si>
  <si>
    <t>18-00959</t>
  </si>
  <si>
    <t xml:space="preserve">В соответствии с п. 1 ПЗ (Лист 3 инв. № 18-00959) смета выполнена на основании инв. № 16-00671 изм.1, инв. № 16-00672 изм.2. В связи с достигнутыми договоренностями между АО «СХК» и АО «АТОМПРОЕКТ» на ВКС от 29.11.2018 принято решение о размещении криогенной емкости CRYOCYL 2000-16 на площадке сооружения 27. Реализация данного решения потребует корректировки РД инв. № 16-00671 изм. 1. Следовательно,  требуется корректировка инв. №16-00672 изм. 2 затем и сопутствующей документации ЛС инв. № 18-00959 (см. Приложение 1).
К РД инв. № 16-00672 в рамках проведения входного контроля также направлены замечания (см. Приложение 2), что также потребует корректировки ЛС инв. № 18-00959.
Приложения:
1. Исх. № 11-110_08-04_13141 от 17.12.2018 АО «СХК», файл в формате «pdf».
2. Карточка заказчика РД инв. № 16-00672 изм.2, файл в формате «pdf».
</t>
  </si>
  <si>
    <t>КЗ-287</t>
  </si>
  <si>
    <t xml:space="preserve">Внести исправления: 
План на отм. 0,000 между осями 1-3 и В-Ж
1. Исправить код KKS: п. 7 с 20FDA10AX003 на 20FAD10AX003, п. 8 с 20FDA10AX001 и 20FDA10AX002 на 20FAD10AX001 и 20FAD10AX002, п. 11 с 20FDA10AB501 и 20FDA10AB502 на 20FAD10AB501 и 20FAD10AB502, п. 12 с 20FDA10AB201на 20FAD10AB201.
План на отм. + 5,250 между осями 1-3 и В-Ж
2. Исправить код KKS: п. 8 с 20FDA10AX004, 20FDA10AX005, 20FDA10AX006, 20FDA10AX007 на 20FAD10AX004, 20FAD10AX005, 20FAD10AX006, 20FAD10AX007.
Разрез 1-1 (5)
3. Исправить код KKS: отм. 0,000 п. 7 с 20FDA10AX003 на 20FAD10AX003, п. 8 с 20FDA10AX001 и 20FDA10AX002 на 20FAD10AX001 и 20FAD10AX002, отм. + 5,250 п. 8 с 20FDA10AX005, 20FDA10AX006, 20FDA10AX007 на 20FAD10AX005, 20FAD10AX006, 20FAD10AX007.
Разрез 2-2 (5)
4. Исправить код KKS: отм. 0,000 п. 7 с 20FDA10AX003 на 20FAD10AX003, п. 8 с 20FDA10AX001 и 20FDA10AX002 на 20FAD10AX001 и 20FAD10AX002, п. 11 с 20FDA10AB502 на 20FAD10AB502, отм. + 5,250 п. 8 с 20FDA10AX004, 20FDA10AX005, 20FDA10AX006, на 20FAD10AX004, 20FAD10AX005, 20FAD10AX006.
</t>
  </si>
  <si>
    <t>14-07853 И4</t>
  </si>
  <si>
    <t>КЗ-288</t>
  </si>
  <si>
    <t xml:space="preserve">Рассмотреть внесение изменений по кровле:
- на листе 16 в пироге кровли на утеплитель РУФ БАТС В Экстра, РУФ БАТС Н Экстра  указано ТУ 5762-005-45757203-99.
Утеплитель РУФ БАТС В Экстра, РУФ БАТС Н Экстра  выпускается по ТУ 5762-050-45757203-15.
</t>
  </si>
  <si>
    <t>КЗ-289</t>
  </si>
  <si>
    <t xml:space="preserve">В локальной смете  №3-03-0016С-Д2 в поз.63 по ФССЦ-113-0324 «Пленка полиэтиленовая толщиной: 0,2-0,5 мм» неверно учтен объем  материала 1,725 м2. 
В поз.63 необходимо учесть количество материала 1725 м2 в соответствии с проектом л.36, инв.15-00017 и с учетом расхода материала.
</t>
  </si>
  <si>
    <t>Чичихина А.Ю. №3816 от 13.12.2018</t>
  </si>
  <si>
    <t>18-01773</t>
  </si>
  <si>
    <t>18-01326</t>
  </si>
  <si>
    <t>КЗ-286\Каточка заказчика № 286.pdf</t>
  </si>
  <si>
    <t>Наружные сети 6 кВ</t>
  </si>
  <si>
    <t>15-04636 И1</t>
  </si>
  <si>
    <t>в данном альбоме предусмотрена прокладка силовых кабелей в железобетонном кабельном лотке 20 UAZ, по этим же лоткам будут прокладываться и другие кабельные линии, учтенных в других разделах рабочей документации. Необходимо внести в рабочие чертежи инв. №15-04636 И1 полный перечень ссылок на все альбомы рабочей документации, сведения с заполнением железобетонных лотков кабельными линиями и предоставить полный перечень РД по заполнению кабельных лотков.</t>
  </si>
  <si>
    <t>КЗ-281\Карточка заказчика № 281.pdf</t>
  </si>
  <si>
    <t>Колмакова Н.Ф. 3942 от 26.12.2018</t>
  </si>
  <si>
    <t xml:space="preserve">При рассмотрении комплекта рабочей документации выявлены несоответствия: 
- на листе 6 в требованиях общих указаний отражено, что соединение стальных водогазопроводных оцинкованных труб, деталей и узлов из них следует выполнить с помощью сварки, что противоречит требованию п. 5.1.2 СП 73.13330.2016 в котором говорится, что оцинкованные трубы, узлы и детали следует соединять на резьбе с применением оцинкованных соединительных частей или неоцинкованных из ковкого чугуна, на накидных гайках, на фланцах (к арматуре и оборудованию), на пресс-фитингах или на фитингах, специально предназначенных для использования в трубопроводных системах с пазовыми соединениями;
- на схеме В1 на листе 11 ошибочно обозначен переход между фильтром Dу 50 и расходомером   Dу 50.
- в спецификации на листе 3 в позиции 10 указан кран шаровой, латунный DN15 в количестве 16 шт., а в спецификации основного комплекта РД на листе 14 данный кран указан в количестве 12 шт.
- в спецификации комплекта РД неверно показано условное обозначения труб с цинковым покрытием по ГОСТ 3262-75.
</t>
  </si>
  <si>
    <t>КЗ-290</t>
  </si>
  <si>
    <t xml:space="preserve">Выявлены несоответствия. 
Инв. № 15-02923 И2, таблица “Технические характеристики трубопроводов”:
- к трубопроводам опорожнения 20FDC20BR403, 20FDC30BR403, 20FDC40BR403, 20FDC50BR403, 20FDC60BR403 от трубопроводов 20FDC20BR004, 20FDC30BR004, 20FDC40BR004, 20FDC50BR004, 20FDC60BR004 - назначены классы безопасности 3Н и 4Н, а для запорной арматуры (инв. № 15-02924 И2, лист 2, поз.6, кран шаровый А.К.Ш.Р.015.25.01.01) - указан класс безопасности 4Н. (См. НП 070-06 п.2.1.6  «Правила устройства и безопасной эксплуатации оборудования и трубопроводов объектов ядерного топливного цикла»).
Инв. № 15-02924 И2:
- лист 2, поз.5 - кран шаровый под приварку Dу 10 - 1 шт. - на монтажно-технологической схеме (инв.№15-02923 И2, лист 7) не найден;
- лист 2, поз. 6  - количество кранов шаровых под приварку А.К.Ш.Р.015.25.01.01 указано 5 шт. - на монтажно-технологической схеме (инв.№15-02923 И2, лист 7) – 10 шт.
Необходимо подтвердить несоответствия и внести изменения в РД.
</t>
  </si>
  <si>
    <t xml:space="preserve">15-02923 И2
15-02924 И2
</t>
  </si>
  <si>
    <t>Колмакова Н.Ф. №3937 от 26.12.2018</t>
  </si>
  <si>
    <t>КЗ-280\Карточка заказчика № 280.pdf</t>
  </si>
  <si>
    <t>214-0507 И7</t>
  </si>
  <si>
    <t>Швецов С.Ю. 3946 от 26.12.2018</t>
  </si>
  <si>
    <t>КЗ-282\Карточка Заказчика № 282.pdf</t>
  </si>
  <si>
    <t>ТС</t>
  </si>
  <si>
    <t>Колмакова Н.ф. 3961 ОТ 27.12.2018</t>
  </si>
  <si>
    <t xml:space="preserve">При рассмотрении комплекта РД выявлены несоответствия: 
- в общих данных нет указаний по производству сварных соединений трубопроводов, их контролю, испытанию; 
- на листе 4 неверно приведена ссылка на ПБ 10-573-03, т.к. не подлежит применению согласно п. 2 ФНП “Правила ПБ ОПО ОРПД” (Приказ № 116);
- На листе 7 на плане указаны ошибочно ссылки “к системам отопления, вентиляции и от систем отопления, вентиляции” (система вентиляции перепутана с системой отопления); 
- обозначения трубопроводов вид А (лист 8) не соответствует обозначению трубопроводов на плане (лист 7);
- на листе 9 вид Б неверно обозначен клапан трубопровода от системы вентиляции;
- в спецификации на листе 18 неверно задано количество манометров поз.13, поз.14;
В спецификации к основному комплекту на листе 3 некорректно задано количество манометров поз. 9, поз.10
</t>
  </si>
  <si>
    <t>КЗ-285\Карточка заказчика № 285.pdf</t>
  </si>
  <si>
    <t>Томин Н.А. 3968 от 28.12.2018</t>
  </si>
  <si>
    <t>При рассмотрении спецификации к РД системы вентиляции линия 22KLB12 на листе 34 учтен клапан противопожарный 22KLB12АА901 Ду 125, а на схеме (инв. № А-182621 изм.3) данный клапан не указан</t>
  </si>
  <si>
    <t>Влияние на СМР/ТП</t>
  </si>
  <si>
    <t>Срок рассмотрения по регламенту</t>
  </si>
  <si>
    <t>Дата фактического  рассмотрения</t>
  </si>
  <si>
    <t xml:space="preserve">Изменение
(инв.№) </t>
  </si>
  <si>
    <t>СМР</t>
  </si>
  <si>
    <t>Нет</t>
  </si>
  <si>
    <t>№
п/п</t>
  </si>
  <si>
    <t>КЗ-291</t>
  </si>
  <si>
    <t xml:space="preserve">15-03737 И1
15-03738 И3
</t>
  </si>
  <si>
    <t>Колмакова Н.Ф. №3820 от 17.01.2019</t>
  </si>
  <si>
    <t xml:space="preserve">Выявлены несоответствия. 
Инв.№15-03737И1:
- лист 8,  п.7 указание об основных технологических операциях линии не закончено.
- лист 26 код арматуры 20FDA10AA102 указан ошибочно, верно - 20FDA20AA102;
- лист 27 код трубопровода 20FDA30BR401 указан ошибочно, верно - 20FDA20BR401;
- лист 27 код трубопровода 20FDA30BR003 указан ошибочно, верно - 20FDA20BR003;
- листы 38-41 характеристики трубопровода 20FDA60BR006, обозначенного на монтажно-технологической схеме, не найдены;
- лист 42 для кранов с э/приводом обозначение КШ-25 ошибочно, верно – Кшэ-25;
- лист 46 в трубопроводе опорожнения 20FDA10BR412 не указан вентиль 20FDA10АА012;
- лист 47 трубопровод 20FDA10BR003 указан повторно см. лист 45;
- лист 48 трубопровод 20FDA90BR404 на монтажной схеме лист 49 не найден. Имеется ввиду трубопровод 20FDA90BR004?
Инв. №15-03738И3:
- лист 2 не указана РКД А.46.553.000 для участка подготовки исходных материалов; 
- лист 4 не указана РКД УСК.00.00.000 для установки  смешивания и гранулирования компонентов;
- лист 5 не указана рама и средства обслуживания массой 12,9 т - УСК.02.00.000  - сборочная единица установки  смешивания и гранулирования; 
- лист 5 для участка подготовки и хранения пресс – порошка не указана РКД А.46.551.000;
- лист 6 не указана  установка прессования шашек СТВА.Д.А.794.885, для бокса установки прессования (пресс для шашек) не указана РКД - Р2-М16-00392-02-000;
- лист 7 для бокса загрузки/выгрузки лодочек не указана РКД - Р2-М16-00392-03-000;
- лист 7 не указаны: СТВА.Д.А.79.931 - узел входного контроля газа, СТВА.Д.А.794.885.02 - узел подачи газа, СТВА.Д.А.794.885.03 - опора крана,  СТВА.У.А.794.88.934 - шкаф контроля уплотнений на 32 места;
- лист 7 для поз.10 – участок 20FDA50 не указана РКД А.48.235.000, для участка 20FDA50 не указаны: плита защитная - 1шт., А.48.235.670 массой 0,3 т, защита А.48.235.570 массой 0,3 т;
- лист 8 масса поз. 10.5 - плита защитная 150 кг указана ошибочно, верно – 300 кг; 
- лист 9.1 не указаны РКД СТВА.ДА.792.792, ПГБА.010.000 для участка карботермического синтеза; масса поз. 11.1- печь синтеза 3483 кг указана ошибочно, верно – 4590 кг;
- лист 9.3 не указана РКД А.48.248.000 для участка дробления шашек и хранения нитридной крупки;  Для поз. 12.1 – бокс установки дробления шашек А.48.246.600 указан ошибочно, верно -  А.48.246.000;
- лист 9.4 для поз. 12.2 РКД А.48.257.600 указана ошибочно, верно - А.48.257.000; 
- листы 9.4 – 9.6 в составе транспортной системы перемещения лодочек А.36.744.000 не указан блок технологический - 2 шт. по 1000 кг каждый. Не указан транспортер вертикальный  А.62.684.000 массой 1800 кг.                    
Необходимо подтвердить несоответствия и внести изменения в РД.       
</t>
  </si>
  <si>
    <t>КЗ-292</t>
  </si>
  <si>
    <t>15-01812 И1</t>
  </si>
  <si>
    <t>Мартюков П.К.</t>
  </si>
  <si>
    <t xml:space="preserve">     В РД инв.№15-01812И1 проектной организацией не приведены сведения о несущих конструкциях, не участвующих в обеспечении общей устойчивости и геометрической неизменяемости сооружения.</t>
  </si>
  <si>
    <t>КЗ-293</t>
  </si>
  <si>
    <t>КНС6</t>
  </si>
  <si>
    <t>Замленые работы</t>
  </si>
  <si>
    <t>15-05941</t>
  </si>
  <si>
    <t xml:space="preserve">     Требованием рабочей документации  инв. № 15-05941, лист 4, 5 в общих указаниях является:        - относительная отм. ± 0.000, которая соответствует абсолютной отм. + 178.950 и планировка в зоне котлована с абсолютной отм. + 178,750, что не соответствуют решениям на схеме котлована, лист 5         - относительная отм. ± 0.000, которая соответствует абсолютной отм. + 158.750 и абсолютной отметке планировки в зоне котлована  + 158,750.</t>
  </si>
  <si>
    <t>КЗ-294</t>
  </si>
  <si>
    <t xml:space="preserve">
16-01466
18-00682
</t>
  </si>
  <si>
    <t xml:space="preserve">Выявлено задвоение объемов.
       В РД инв.№16-01466, поз.1 учтен спектрометр атомно-эмиссионый с индуктивно-связной плазмой Prodigi Plus Axial View  – в количестве 2 комплектов и в РД инв.№18-00682, поз.66 учтено ещё  2 комплекта, а по РД инв.№14-08050 И5, лист 26, поз. 63 - предусмотрено спектрометров  всего 2 шт.  
Необходимо устранить несоответствие.
</t>
  </si>
  <si>
    <t>КЗ-295</t>
  </si>
  <si>
    <t>Внутренние сети</t>
  </si>
  <si>
    <t xml:space="preserve">Поз. 3 - исключить из сметы, т. к. ЗИП относятся к эксплуатационным затратам и не включаются в кап. вложения ( см.  замечания  ГГЭ), а  так же смотрим п.  4.55 МДС 81-35.2004 «В сметной стоимости оборудования учитываются затраты на приобретение запасных частей, обеспечивающих работу оборудования в период гарантийного срока эксплуатации. Номенклатуру и количество запасных частей рекомендуется определять разработчику технической документации на оборудование.
Запасные части, как правило, включаются в комплект поставки оборудования, а их стоимость - в цену приобретения оборудования.»
</t>
  </si>
  <si>
    <t>КЗ-296</t>
  </si>
  <si>
    <t xml:space="preserve">15-06168 И2
15-06169 И1
</t>
  </si>
  <si>
    <t>Колмакова Н.Ф. №2884 от 20.09.2018</t>
  </si>
  <si>
    <t xml:space="preserve">Выявлены несоответствия. 
В схеме системы производственно-противопожарного водопровода (В2) лист 18:
- некорректные обозначения диаметров трубопроводов;
- некорректные обозначения кодов KKS запорной арматуры;
- разночтения в обозначении кодов KKS насосов, расходомеров, отборных устройств КИП с альбомом КИП инв.№ 15-00496;
В схеме системы спецканализации низкоактивных стоков (К13 ,К13н) лист 19:
- разночтения в обозначении кодов KKS насосов, расходомеров, отборных устройств КИП с альбомом КИП инв.№ 15-00496;
- не проработано присоединение напорных и всасывающих трубопроводов к насосам Бурун СХ;
- не проработано присоединение трубопроводов к насосам ГНОМ;
В системе канализации условно-чистых вод (КЗ; КЗн) лист 20:
- некорректное обозначение деталей трубопроводов;   
В спецификации инв. № 15-06169 И1:
- обозначения ряда позиций в графе «Наименование» не соответствуют условному обозначению по ГОСТ, СТО;
- отсутствие позиций деталей и элементов напорных и всасывающих трубопроводов к насосам;
- не указаны средства крепления, тип и количество опорных конструкций трубопроводов; 
- не указано количество монтажных систем Hilti. 
Предложения:
- подтвердить несоответствия и внести изменения в ПСД. 
Приложение 1. Замечания к инв. № 15-06168 И1 (И2);
                        2. Скан схемы В2 здания 4А.
</t>
  </si>
  <si>
    <t>КЗ-297</t>
  </si>
  <si>
    <t xml:space="preserve">15-01812И1
15-00556И3
</t>
  </si>
  <si>
    <t xml:space="preserve">В РД не учтены замечания РТН:
- Сварные соединения (места обязательного контроля), к которым в соответствии с СП 70.13330.2012  п.10.4.3 и табл. 10.6 применяются ультразвуковые или радиографические методы с установленными НТД объёмами приёмочного контроля качества сварки - должны быть указаны в РД, а также в сметной документации.
Необходимо устранить данные замечания.
</t>
  </si>
  <si>
    <t>КЗ-298</t>
  </si>
  <si>
    <t xml:space="preserve">На листе 7 неверно указан номер фидера резервного питания для ящика 20BLQ04GS201. В соответствии с инв. № 16-01773 И3 лист 9, 10 резервное питание для ящика 20BLQ04GS201 осуществляется от другого фидера.
Необходимо устранить несоответствия.
</t>
  </si>
  <si>
    <t>КЗ-299</t>
  </si>
  <si>
    <t>18-01665</t>
  </si>
  <si>
    <t>Рысинова Н.Б.  №3954 от 27.12.2018</t>
  </si>
  <si>
    <t xml:space="preserve">В разделе «Наружная отделка» в пунктах 222, 223, 224 неверно рассчитан объем «Облицовки стен» и её стоимость:
• п.222 «Облицовка стен фасадов зданий искусственными плитами типа «ФАССТ» на металлическом каркасе», 100м2 - (365+29,7)/100 = 365,297 - надо (365+29,7)/100 = 3,947;
• п. 223 «Болты анкерные оцинкованные», кг - 365,297*47,5 = 17351,608 (где 47,5кг расход на 100м2) - надо 3,947*47,5 = 187,4825;
• п.224 «Плиты облицовочные типа «ФАССТ»в комплекте с планками заполнения стыков», м2 - 365,297*(-105) = -38356,185 (где 105 расход на 100м2) - надо 3,947*(-105) = -414,435.
Необходимо внести корректировку в сметную документацию.
</t>
  </si>
  <si>
    <t>14-07573 И2</t>
  </si>
  <si>
    <t>15-00466 И3</t>
  </si>
  <si>
    <t>18-01264</t>
  </si>
  <si>
    <t>16-03165 И2</t>
  </si>
  <si>
    <t>14-07574 И2</t>
  </si>
  <si>
    <t>16-00536 И3</t>
  </si>
  <si>
    <t>18-00322 И1</t>
  </si>
  <si>
    <t>18-01678</t>
  </si>
  <si>
    <t>18-01499</t>
  </si>
  <si>
    <t>18-01507</t>
  </si>
  <si>
    <t>16-01782 И1</t>
  </si>
  <si>
    <t>14-08248 И9</t>
  </si>
  <si>
    <t>14-05453 И4</t>
  </si>
  <si>
    <t>14-08694 И7</t>
  </si>
  <si>
    <t>14-08696 И5</t>
  </si>
  <si>
    <t>18-01781</t>
  </si>
  <si>
    <t>14-07451 И2</t>
  </si>
  <si>
    <t>18-01737</t>
  </si>
  <si>
    <t>16-01919 И3</t>
  </si>
  <si>
    <t>КЗ-300</t>
  </si>
  <si>
    <t xml:space="preserve">Выявлены несоответствия.
Инв.№ 18-01115 И1:
- Лист 19, поз.1 - количество клапанов запорных Dу 25 указано  – 15 шт., а на схеме трубопроводов лист 16 – 18 шт. 
Инв. № 18-01116 И1:
- Лист 2, поз.1 -  количество клапанов запорных Dу 25 указано  – 15 шт., а на схеме трубопроводов инв.№18-01115И1, лист 16 – 18 шт.;
- Лист 5, поз. 46 – не корректно указан объём ленты стальной 07х20. 
Необходимо подтвердить несоответствия и изменения в РД.
</t>
  </si>
  <si>
    <t>Холодоснабжение</t>
  </si>
  <si>
    <t>Колмакова Н.Ф. №46 от 14.01.2019</t>
  </si>
  <si>
    <t>18-01115 И1
18-01116 И1</t>
  </si>
  <si>
    <t>КЗ-301</t>
  </si>
  <si>
    <t xml:space="preserve">В РД инв.№14-07207 И5 (лист 71) – учтен керамзитобетона В10 в объеме – 891 м3, фактический объем составил 65,96+111,40+63,90+169,45+219,57+250,00+59,50 = 939,78 м3. (См. приложение 1).
Необходимо устранить данное несоответствие.
Приложение: 1. Исполнительная схема №БС-4-1113-18 от 28.12.2018 г.
</t>
  </si>
  <si>
    <t>КЗ-302</t>
  </si>
  <si>
    <t xml:space="preserve">Несоответствие марок бетона: в ЛС инв. №18-01558 (пункт 55) бетон марки (В25), в РД инв. №17-02111 (лист 13)  бетон марки (В15).
Устранить несоответствие.
</t>
  </si>
  <si>
    <t>15-01558</t>
  </si>
  <si>
    <t>Громов Т.Н.</t>
  </si>
  <si>
    <t>КЗ-303</t>
  </si>
  <si>
    <t xml:space="preserve">Рассмотреть внесение изменений по кровле:
1). В РД на муфтовые соединения указано ТУ 25.11.23.110-003-15036104-2015 - необходимо прописать: «Стыковка арматуры принимается равнопрочным механическим опрессованым соединением в соответствии с положением РД ЭО 0657-2006, по техническим условиям изготовителя, аналогичным ТУ 25.11.23.110-003-15036104-2015, согласованным письмом №46-2.4-2.212/18857 от 09.06.2015…»
2). В РД на листе 17 в ведомости расхода стали и в спецификации заложена арматура А 240 Ст3кп. Необходимо заменить на А 240 Ст3сп т.к. сталь «кп» не выпускается. 
</t>
  </si>
  <si>
    <t>Щвецов С.Ю.</t>
  </si>
  <si>
    <t>14-05548 И2      14-05549 И2</t>
  </si>
  <si>
    <t>15-04356 И1             15-04357 И1</t>
  </si>
  <si>
    <t xml:space="preserve">1. В рабочей документации инв. 214-0507 И7 предусмотрено установка оконных проемов и витражей стеклопакеты 4М1-12Аг-4М1-12Аг-В4.
 В связи уточнением конструкции окон ОК-1,ОК-2, витражей В-1,В-2,В-3,В-4,В-5, а также согласованного технического решения №110/04-03/2288 от 28.06.2017г. применены стеклопакеты 4М1-12-4М1-12-И4 с низкоэмиссионным (теплосберегающим) покрытием стекол, конструкций на основе системы рамного и фасадного остекления с терморазрывом «ALUTECH ALT W62» и « ALUTECH ALT F50».
</t>
  </si>
  <si>
    <t>18-00714             18-01244</t>
  </si>
  <si>
    <t xml:space="preserve">14-07917 И1
14-07918 И1
15-03737 И1
15-03738 И        18-00681
</t>
  </si>
  <si>
    <t xml:space="preserve">16-01539 И2       15-08667 И2
</t>
  </si>
  <si>
    <t>18-00826              А-182619 И3</t>
  </si>
  <si>
    <t>18-00823              А-182619 И3</t>
  </si>
  <si>
    <t>18-00824              А-182619 И3</t>
  </si>
  <si>
    <t>18-00836            15-06149 И1        А-182619 И3</t>
  </si>
  <si>
    <t>18-00833              А-182619 И3      15-06137 И4</t>
  </si>
  <si>
    <t>18-00832 И1        А-182619 И3      15-08046 И4</t>
  </si>
  <si>
    <t>18-00605              А-182619 И3</t>
  </si>
  <si>
    <t>18-00604             А-182619 И3      16-00722 И2</t>
  </si>
  <si>
    <t xml:space="preserve">18-00603             А-182619 И3      16-00720 И1  </t>
  </si>
  <si>
    <t>18-00602              А-182619 И3</t>
  </si>
  <si>
    <t>18-00616              А-182619 И3</t>
  </si>
  <si>
    <t>18-00615              А-182619 И3</t>
  </si>
  <si>
    <t>18-00614              А-182619 И3</t>
  </si>
  <si>
    <t>15-01770 И7       17-00430 И1       15-06177 И1</t>
  </si>
  <si>
    <t>18-00612              А-182619 И3</t>
  </si>
  <si>
    <t xml:space="preserve">А-182619 И3
А-182620 И3
</t>
  </si>
  <si>
    <t xml:space="preserve">17-01522 И1 </t>
  </si>
  <si>
    <t>17-01823            14-08696 И4</t>
  </si>
  <si>
    <t>15-08633 И2             15-08634 И3</t>
  </si>
  <si>
    <t>КЗ-304</t>
  </si>
  <si>
    <t>Исключить замещения грунта на участке в осях 1/1-4/1 и  А/1-Г/1 основании котлована РД № 15-00713 И2 лист 4, 5. Внести изменение в ПД (Раздел 6. Проект организации строительства. 0306-МФР-ПОС. Том 6 инв. №72313дспИ6 лист 83).
Приложение: 
1. Скан Технического решения на 2 л.,
2. Скан Акта от 01.12.15 на 1 л.,
3. Сканы протоколов испытания грунта на 2 л.,
4. Скан технического отчета наблюдений деформаций здания № 16 № 110/05-03/2311 от20.09.2018 на 7 л.,
5. Скан согласования изменения 1л.</t>
  </si>
  <si>
    <t xml:space="preserve">15-00713 И2
72313/ДСП И6
</t>
  </si>
  <si>
    <t>КЗ-305</t>
  </si>
  <si>
    <t xml:space="preserve">Внести изменение в ПД (Раздел 6. Проект организации строительства. 0306-МФР-ПОС. Том 6 инв. №72313дспИ6 листы 83, 85, 88.4) на основании выпущенного изменения к РД инв.№15-00713 И2 (см. приложение).
Приложение:      Техническое решение № 110/05-01/2395 от 01.10.2018.
</t>
  </si>
  <si>
    <t>КЗ-306</t>
  </si>
  <si>
    <t xml:space="preserve">Рабочей документацией инв. №14-05407 И2, лист 12, 24 для системы внутренних водостоков (К2) на кровле здания предусмотрено 8 водосточных воронок. 
В РД инв. №15-03077 И1, листы 5,7,11 выполнены 4 проходки для водосточных воронок.
В РД инв. № 14-00017 И4, лист14 на плане кровли так же показаны 4 водосточные воронки.
Требуется откорректировать РД в части количества и привязок водосточных воронок.
</t>
  </si>
  <si>
    <t xml:space="preserve">15-03077 И1
15-00017 И4
14-05407 И2
</t>
  </si>
  <si>
    <t xml:space="preserve">Швецов С.Ю №133 от 21.01.2019 </t>
  </si>
  <si>
    <t>КЗ-307</t>
  </si>
  <si>
    <t xml:space="preserve">    Внести изменения в ПД инв. № 17-00069И2 на основании внесенных изменений в РД инв. № 14-05203И2 (смотри лист 7), «Изменение 2 внесено на основании новых результатов расчетов, проведенных после замены гипсовых пазогребневых плит толщиной 200 мм на ж/б толщиной 250 мм. Изменены сечения элементов пространственного каркаса здания».
          Устранить несоответствие.
</t>
  </si>
  <si>
    <t xml:space="preserve">14-05203И2
17-00069И2
</t>
  </si>
  <si>
    <t>КЗ-308</t>
  </si>
  <si>
    <t>Лист 10. Исправить коды KKS  тележек моторных рельсовых с «20SMP10KE004, 20SMP10KE005» на «20SMP10АE004, 20SMP10АE005».</t>
  </si>
  <si>
    <t>КЗ-309</t>
  </si>
  <si>
    <t xml:space="preserve">Несоответствие марок бетона: в РД инв. 15-04147И4 (лист 6,7) бетон марки В30, в локальной смете инв. №16-02517 (поз. 19,32,40) бетон марки В25. 
Устранить несоответствие.
</t>
  </si>
  <si>
    <t>КЗ-310</t>
  </si>
  <si>
    <t xml:space="preserve">Выявлено несоответствие.
Трубопроводы от индивидуального теплового пункта (ИТП) к системе отопления предусмотрены водогазопроводные по ГОСТ 3262-75:
Инв.№14-05483, лист 55 - на схеме отопления обозначение  труб  Ø65х4 (обыкновенные).
Инв.№14-05484, лист 42 - в спецификации - Ø65х4,5 (усиленные).
Предлагаем выполнить подающий и обратный трубопровод DN65 системы отопления из труб Ø65х4 по ГОСТ 3262-75 (так как трубы водогазопроводные усиленные - применяются для резьбовых соединений труб, а обыкновенные - на сварке).
</t>
  </si>
  <si>
    <t xml:space="preserve">14-05483
14-05484
</t>
  </si>
  <si>
    <t xml:space="preserve">Швецов С.Ю №58 от  15.01.2019 </t>
  </si>
  <si>
    <t>КЗ-311</t>
  </si>
  <si>
    <t xml:space="preserve">1. Поз.31, 32, 303, 304, 319, 320 материалы по прайс-листам, учтенным в утвержденной проектной документации, необходимо применить индекс пересчета на СМР, принятый в конце сводного сметного расчета (Ксмр=7,54);
2. Вентиляция 00SAK01: в спецификации инв. № 14-04670 лист 4 поз.29 учтена гайка монтажная MQN HILTI в кол-ве 160 шт. (вес 10,6816 кг), в локальной смете данный ресурс не учтен;
3. Поз.40, 41, 42 неверно указано количество при определении затрат на выполнение работ по огнезащите воздуховодов МБОР-5Ф. Согласно п.34 спецификации инв. № 14-04670 лист 4 количество составляет 4,5 м2;
4. Поз.109 неверно указано количество огнезащитного состава «Плазас», согласно спецификации инв. № 14-04670 лист 7 поз.20 количество составляет 0,8 кг;
5. Поз.176, 205, 285 (вентиляция 00SAK05, 00SAK06, 00SAK10) количество МБОР-5Ф учтено с НР=110м2/100м2, а в поз.42, 76, 108, 144 локальной сметы (вентиляция 00SAK01, 00SAK02, 00SAK03, 00SAK04) количество данного ресурса учтено с НР=115м2/100м2;
6. Поз.378 окраска трубопроводов учтена в 4 слоя (ПЗ=954,72 руб.), согласно спецификации инв. № 14-04670 лист 22 поз.44 окраска производится в 2 слоя, следовательно ПЗ составят 477,36 руб. (238,68х2).
</t>
  </si>
  <si>
    <t>Сивченко Т.В</t>
  </si>
  <si>
    <t>18-01486</t>
  </si>
  <si>
    <t>КЗ-312</t>
  </si>
  <si>
    <t xml:space="preserve">В качестве стояков системы отопления в РД предусмотрены трубы водогазопроводные Ø 20х2,8 (наружный диаметр 26,8 мм) по ГОСТ 3262-75.
В РД  на перекрытиях и в  стенах для прокладки стояков и трубопроводов верхнего, и нижнего магистрального кольца отопления предусмотрены закладные детали (гильзы) из трубы Ø32х2 по ГОСТ 10704-91. 
Закладные детали (гильзы) установлены согласно РД марки КЖ.  
Принять решение по прокладке трубопроводов системы отопления через стены, плиты перекрытий с учетом заделки мест проходов трубопроводов через стены, перегородки и перекрытия  негорючими материалами.
</t>
  </si>
  <si>
    <t>Швецов С.Ю. №123 от 18.01.2019</t>
  </si>
  <si>
    <t xml:space="preserve">14-05483
14-05484
15-03073 И1
15-03075
15-00448  И2
15-00452 И1
15-00450 И1
15-00460 И1
15-00464 И2
15-00462 И1
</t>
  </si>
  <si>
    <t xml:space="preserve">15-07765 И1
15-07766 И1
18-01045
</t>
  </si>
  <si>
    <t>14-08693 И2</t>
  </si>
  <si>
    <t>А-182619 И3        А-182620 И3       А-182621 И3</t>
  </si>
  <si>
    <t>14-07207 И6</t>
  </si>
  <si>
    <t>14-05458 И1</t>
  </si>
  <si>
    <t>КЗ-313</t>
  </si>
  <si>
    <t xml:space="preserve"> Для устройства наружной лестницы по оси 11 в РД инв.№14-07823 И4 (лист 12-13) для ступеней и площадок предусмотрен оцинкованный прессованный решетчатый настил Р25х3 по СТО 23083253-003-2008 в количестве 0,75 т (0,76 т). В локальной смете инв.№18-01175 стоимость указанного настила отдельно не учтена. 
Предлагаем заменить, решетчатый оцинкованный настил на рифленый просечный с окраской, согласно общих указаний инв.№14-06563 (лист 5).
</t>
  </si>
  <si>
    <t xml:space="preserve">14-07823 И4
18-01175
</t>
  </si>
  <si>
    <t>Швецов С.Ю. №61 от 15.01.2019</t>
  </si>
  <si>
    <t>15-03077 И2
15-00017 И5
14-05407 И3</t>
  </si>
  <si>
    <t>14-05484 И1</t>
  </si>
  <si>
    <t>КЗ-314</t>
  </si>
  <si>
    <t>На «Плане молниезащиты и заземления» наружный контур заземления прокладывается на расстояние  2000 мм от фундамента здания 21, что противоречит п. 1.7.98 ПУЭ Издание седьмое, д.б. не более 1000 мм. Предлагаем выполнить горизонтальный контур заземления на расстоянии 1м от края фундамента здания 21. Внести изменение в п.11 спецификации.</t>
  </si>
  <si>
    <t xml:space="preserve">14-05457 И2
14-05458 И2
</t>
  </si>
  <si>
    <t>Пономарев П.В.</t>
  </si>
  <si>
    <t>КЗ-315</t>
  </si>
  <si>
    <t xml:space="preserve">На трубопроводах 3Н класса безопасности по НП-016-05 запорная арматура не может быть ниже 3Н класса. </t>
  </si>
  <si>
    <t>Беклкемышев Г.В.</t>
  </si>
  <si>
    <t>КЖ  ОВ  АР</t>
  </si>
  <si>
    <t>КЗ-316</t>
  </si>
  <si>
    <t>Произведена нумерация локальной сметы с учетом номера (6-10-0001С-Д1), ранее присвоенного локальной смете с инв. № 17-02046 (дополнение к ЛС № 6-10-0001С инв. № 17-01352).</t>
  </si>
  <si>
    <t>18-00364</t>
  </si>
  <si>
    <t>КЗ-317</t>
  </si>
  <si>
    <t xml:space="preserve">1. В рабочих чертежах л. 18.1, 18.2 масса комплектующих для каждой опоры не соответствует каталогу HILTI на сайте изготовителя.
(для примера: для ОП 1 – в составе опоры предусмотрен кронштейн MQK-41/300 (арт. 369609), в чертежах масса кронштейна составляет 0,98 кг, а в каталоге для данного кронштейна указана масса - 1,03;
Для ОП 1.1 – в составе опоры предусмотрен кронштейн MQK-41D/1000 (арт. 369620), в чертежах масса кронштейна составляет 0,98 кг, а в каталоге для данного кронштейна указана масса – 5,43 кг;
Для ОП 2.1 – в составе опоры предусмотрен кронштейн MQK-41D/1000 (арт. 369620), в чертежах масса кронштейна составляет 5,08 кг, а в каталоге для данного кронштейна указана масса – 5,43 кг,
И т.д.. Необходимо привести в соответствие массу всех комплектующих для каждой опоры в соответствии с данными завода-изготовителя.
2. В чертежах для ОП 5.1 (л.18.2) в составе опоры предусмотрен кронштейн MQK-41/1000 (арт.369612), а в спецификации (л.8, поз.2 для ОП5.1) указан кронштейн MQK-41/300 (арт.369609). Фактически при работах на объекте был применен кронштейн MQK-41/1000 (арт.369612).
Необходимо привести в соответствие.
</t>
  </si>
  <si>
    <t>Швецов С.Ю.</t>
  </si>
  <si>
    <t>15-00017 И4</t>
  </si>
  <si>
    <t>15-00017 И5</t>
  </si>
  <si>
    <t>14-05407 И3</t>
  </si>
  <si>
    <t xml:space="preserve">214-0572
214-0456
</t>
  </si>
  <si>
    <t>14-05465 И1</t>
  </si>
  <si>
    <t>15-07494 И5
15-07697
15-08807 И2
 16-01156
16-01158
16-01160 И1
16-01001 И1
 16-01164
16-01921
16-01005 И5
16-01621
17-00156 И1
17-00150 И1
 18-00668
18-00250 И1
17-01161
18-00670</t>
  </si>
  <si>
    <t>16-02570 И1</t>
  </si>
  <si>
    <t>16-01664 И1</t>
  </si>
  <si>
    <t>16-00671 И1</t>
  </si>
  <si>
    <t>КЗ-318</t>
  </si>
  <si>
    <t xml:space="preserve">1. В смете инв.№18-00331 (п.164) предусмотрена стоимость «Крепление для трубопроводов: кронштейны, планки, хомуты» по расценке ФССЦ-301-1224, что не соответствует проектному элементному составляющему креплений для трубопроводов фирмы производителя HILTI (требования рабочих чертежей п.12 Общих указаний инв.№16-01539 И2).
Для расчета стоимости комплектующих для опорной системы, необходимо применить актуальные прайс-листы производителя HILTI (по аналогии со сметой инв.№18-01152).
2. 
2.1. По смете инв.№18-00331:
поз.3, 31, 58, 85, 113, 148   – предусмотрена стоимость фасонных элементов (отводы с углом 90 град. и 45 град. из стали марки 12Х18Н10Т диаметром 108х5 мм) по расценке ФССЦ 507-2130 (прим.)
поз.4, 7, 12, 15, 28, 32, 35, 39, 42, 55, 59, 62, 66, 69, 82, 86, 89, 94 97, 110, 114, 117, 121, 124, 136, 141, 144, 149, 155– предусмотрена стоимость фасонных элементов по расценке ФССЦ 103-1226 (прим.)
поз.11, 93, 140 – предусмотрена стоимость фасонных элементов (отводы с углом 90 град. из стали марки 12Х18Н10Т диаметром 57х3 мм) по расценке ФССЦ 507-2125 (прим.)
2.2. По смете инв.№18-01541:
поз.3, 7, 11, 15, 20– предусмотрена стоимость фасонных элементов (как исключаемых из основной сметы, так и включаемых) по расценке ФССЦ 103-1226 (прим.)
2.3. По смете инв.№18-01542:
поз.9, 11, – предусмотрена стоимость фасонных элементов по расценке ФССЦ 23.8.03.12-0101 (прим.)
Применение вышеназванных расценок учитывает усредненную стоимость материалов из коррозионно-стойкой стали и не соответствует фактической стоимости материалов по СТО 79814898 111-2009 (ОСТ 347-10-428-90 и т.д.) как детали и элементы трубопроводов атомных станций (требования рабочих чертежей инв.№16-01539 И2, 16-02184 И3).
Для расчета стоимости материалов по данным позициям, необходимо применить актуальные прайс-листы завода (заводов) изготовителя материалов в соответствии с требованиями рабочих чертежей (по аналогии со сметой инв.№15-03734).
</t>
  </si>
  <si>
    <t xml:space="preserve">18-00331
18-01541
18-01542
</t>
  </si>
  <si>
    <t>КЗ-319</t>
  </si>
  <si>
    <t xml:space="preserve">1. Поз.3, 4, 21, 22, 29, 30 учтены затраты на сверление вертикальных отверстий. Для сверления горизонтальных отверстий необходимо применить нормы ФЕР46-03-002-01 и ФЕР46-03-002-17;
2. Поз.10 учтен вес стягивающих полос 24,84 кг, согласно спецификации лист 7 инв. № 18-00836 Узел 2 общая масса стягивающих полос составляет 21,84 кг (8 шт.х2,73 кг). Таким образом, общее количество по поз.10 локальной сметы составит 0,091 т ((69,12+21,84)/1000));
3.  Поз.43, 46, 69 в стоимости бетона не учтена надбавка по водонепроницаемости для Мпа 0,6 (1,5%). Проемы, подлежащие заделке, замоноличиваются бетоном В30 W6 F150;
4. Поз.49 количество указано 0,2 т. Согласно спецификации лист 7 инв. № 18-00836 Узел 9 п.10 вес трубы 57х3 составляет 4,8 кг = 0,0048 т.;
5. Поз.75 неверно указана стоимость единицы. Прямые затраты по ФЕР07-05-039-07 в СНБ-2001 в редакции 2017 года составляют 2603,13 рублей, в том числе материалы 1309,34 рубля. Стоимость работ без учета материалов составит 1293,79 руб. (2603,13-1309,34).
</t>
  </si>
  <si>
    <t>КЗ-320</t>
  </si>
  <si>
    <t xml:space="preserve">1) Откорректировать, в соответствии с согласованной РКД и фактической поставкой оборудования в АО «СХК» по договору с АО «СвердНИИхимамаш»:
Позиция  Корректировка
1.1.2 Агрегат электронасосный ЦН-А-Ж 72/54-К-55-УХЛ4.
1.3.2 Агрегат электронасосный ЦН-А-Ж 12,5/50-К-55-УХЛ4.
1.3.9 Агрегат электронасосный АХ-А-Ж 50-32-200-К-55-УХЛ4.
1.4.4 Агрегат электронасосный ЦН-А-Ж 6,3/50-К-55-УХЛ4.
1.5.2 Агрегат электронасосный ЦН-А-Ж 12,5/50-К-55-УХЛ4.
Добавить класс безопасности.
1.10 ЛСУ выпарной установки для переработки трапных вод с озонированием.
1.11 Автоматизированная система радиационного контроля выпарной установки переработки трапных вод с озонированием АСРК ВУ.
1.12 Датчики КИП.
1.13 Уточнить необходимость, т.к. в ИТТ 15-03968 (пункт 5) указана «при необходимости», в договор на поставку оборудования не вошли. При оставлении в спецификации необходимо указать в какой смете учтена.
1.14 Система энергоснабжения установки.
1.15 Электрошкафы электрооборудования. Электрические кабели и крепления.
1.16 Электроосвещение.
1.17 Трубопроводы. 
1.18 Комплект для теплоизоляции.
1.19 Исключить, учтено в п.1.18.
1.20 Запорная арматура и привода.
1.21 Опоры под трубопроводы, оборудование, запорную арматуру.
1.22 В ИТТ 15-03968 не учтены, в договор на поставку оборудования не вошли как отдельная позиция. Необходимо указать в какой смете учтены.
</t>
  </si>
  <si>
    <t xml:space="preserve">14-08692 И4 </t>
  </si>
  <si>
    <t>КЗ-321</t>
  </si>
  <si>
    <t xml:space="preserve">1. В рабочей документации №15-03849 (лист 7) указан насос типа АХ 50-32-160К количеством 2 шт.
2. В рабочей документации №15-03850 (лист 2, поз. 3) указан насос типа АХ 40-25-160К количеством 3 шт.
3. В рабочей документации №15-03851(лист 2, поз. 3) указан насос типа АХ 50-32-160К количеством 3 шт.
Прошу уточнить тип, количество насосов и внести в изменение в рабочую документацию.
</t>
  </si>
  <si>
    <t xml:space="preserve">15-03849
15-03850
15-03851
</t>
  </si>
  <si>
    <t>16-02197 И2
16-02198 И2</t>
  </si>
  <si>
    <t>КЗ-322</t>
  </si>
  <si>
    <t xml:space="preserve">1. Лист 10 (фрагмент плана на отм. -5,250) и Лист 11 (разрез 2-2). Трубопровод 20KPF20BR014 обозначен как поз.19. В соответствии с Техническими характеристиками трубопроводов (Лист 24) Трубопровод 20KPF20BR014 обозначен как поз.21.
2. Лист 10 (фрагмент плана на отм. -5,250) и Лист 11 (разрез 2-2). Трубопровод 20KPF20BR014 стыкуется с трубопроводом 20FDD60BR010 между осями 23 и 24. В соответствии с инв.№ 15-03464 (Лист 25. План на отм. -5,250 межу осями 23-25 и Г и В) подвод трубопровода 20FDD60BR010 обозначен между осями 24 и 25.
3. Лист 12 (разрез 4-4). Трубопровод 20KPF20BR014 стыкуется с трубопроводом 20FDD60BR010 на отметке -4,970. В соответствии с инв.№ 15-03464 (Лист 25. Разрез 17-17) подвод трубопровода 20FDD60BR010 обозначен на отметке -5,030.
4. Лист 10 (фрагмент плана на отм. -5,250) и Лист 11 (разрез 2-2). Отсутствует маркировка Трубопровода 20KPF20BR010 выдачи воды от клапана 20KPF20AA005 в трубный лоток.
5. Лист 10 (фрагмент плана на отм. -5,250) и Лист 11 (разрез 2-2). Трубопровод 20KPF20BR010 выдает воду в трубный лоток инв.№ 15-03464. В соответствии с инв.№ 15-03464 (монтажно-технологическая схема, монтажные чертежи) в трубном лотке отсутствует трубопровод приема воды от трубопровода 20KPF20BR010.
</t>
  </si>
  <si>
    <t>15-03961 И1</t>
  </si>
  <si>
    <t xml:space="preserve">Пурыскин Д.Н. </t>
  </si>
  <si>
    <t>КЗ-323</t>
  </si>
  <si>
    <t xml:space="preserve">15-02576 И2
14-05560
14-05483
</t>
  </si>
  <si>
    <t>4А
5
16</t>
  </si>
  <si>
    <t>Ципкин А.Н.</t>
  </si>
  <si>
    <t xml:space="preserve">1) В составе основного комплекта рабочих чертежей отсутствуют:
- чертежи (планы и разрезы) и схемы установок систем вентиляции и кондиционирования (п. 4.3 ГОСТ 21.602-2016); 
- не показан способ крепления составных частей приточной установки между собой и к опорным конструкциям, отсутствуют типовые монтажные чертежи; (п.7.1 ГОСТ 21.602-2016 приложения Д,Е);
- к чертежу каждой установки требуется составить спецификацию по форме 7 ГОСТ 21.101, которую помещают на листе, где изображен план установки (п.7.13 ГОСТ 21.602-2016);
- привести планы вентиляционных камер, где показаны места расположения установок, шкафов управления ШСАУ, панелей управления преобразователями частоты.
2) При отсутствии вышеуказанных, недостающих сведений в рабочих чертежах невозможно составить полноценное, качественное техническое задание на закупку вентиляционных установок.
3) Предлагаю внести изменения в рабочую документацию, дополнить соответствующий раздел установочными чертежами вентиляционных систем. Для примера использовать установочные чертежи систем вентиляции для здания 4 (МФР) Инв. № В16-106-1 (см. приложение).
 Приложение:   стр. 1   Скан-копия чертежа установка системы 21KLB02AH001.
</t>
  </si>
  <si>
    <t>АК</t>
  </si>
  <si>
    <t>17-01532 Р</t>
  </si>
  <si>
    <t>Дренаж</t>
  </si>
  <si>
    <t xml:space="preserve">
17-00150 И1
</t>
  </si>
  <si>
    <t xml:space="preserve">
18-01053
</t>
  </si>
  <si>
    <t xml:space="preserve">
16-01003 И3
</t>
  </si>
  <si>
    <t>АР
КЖ
КМ
ЭМ</t>
  </si>
  <si>
    <t>15-06168 И1</t>
  </si>
  <si>
    <t>17-01823
14-08696 И4</t>
  </si>
  <si>
    <t>14-05483
15-01223
14-05484
15-01921</t>
  </si>
  <si>
    <t>15-01938
15-01939</t>
  </si>
  <si>
    <t>15-00017 И2
 15-00018</t>
  </si>
  <si>
    <t>15-07494 И5
 15-07697
 15-08807 И2
 16-01156
 16-01158
 16-01160 И1
 16-01001 И1
 16-01164
 16-01921
 16-01005 И5
 16-01621
 17-00156 И1
 17-00150 И1
 18-00668
 18-00250 И1 
 17-01161
 18-00670</t>
  </si>
  <si>
    <t>КЖ
КМ</t>
  </si>
  <si>
    <t>КЗ-324</t>
  </si>
  <si>
    <t xml:space="preserve">В спецификациях к РД на листах 24, 25 на изделия закладные МС9 и МС10 выявлено замечание, а именно: 
указано, что согласно позиции 1 необходимо применить лист 6х625 по ГОСТ 8568-77 из материала 12Х18Н10Т по ГОСТ 7350-77, что в свою очередь противоречит техническим требованиям ГОСТ 8568-77, т.к. данный стандарт распространяется на стальные горячекатаные с односторонним ромбическим и чечевичным рифлением листы общего назначения из углеродистой стали обыкновенного качества марок Ст0, Ст1, Ст2 и Ст3 (кипящей, спокойной и полуспокойной) с химическим составом по ГОСТ 380-88. 
</t>
  </si>
  <si>
    <t>Швецов С.Ю.№228 от 28.01.2019</t>
  </si>
  <si>
    <t>КЗ-325</t>
  </si>
  <si>
    <t xml:space="preserve">В связи с достигнутыми договоренностями между АО «СХК» и АО «АТОМПРОЕКТ» на ВКС от 29.11.2018 принято решение о размещении криогенной емкости CRYOCYL 2000/16 на площадке сооружения 27 с подключением к существующим магистральным трубопроводам газообразного аргона.
Реализация данного решения потребует корректировку РД инв. № 16-00671 Изм.1 и сопутствующей документации, в том числе РД инв. № 16-02715 (Изм. 2)
К примеру:
1.Трубопроводы подачи азота от испарителя-газификатора в боксы, установленные на них шаровые краны с электроприводом при корректировке РД № 16-00671 - будут убраны.
2. Добавлены резервные линии газообразного аргона на УТС для универсальных печей карботермического синтеза и спекания.
Приложение: Компоновка писем по емкости криогенной (АО «СХК», АО «АТОМПРОЕКТ»).
</t>
  </si>
  <si>
    <t xml:space="preserve">Бердников А.В. </t>
  </si>
  <si>
    <t>14-08248 И6
18-00278</t>
  </si>
  <si>
    <t>15-002655 И4</t>
  </si>
  <si>
    <t xml:space="preserve">16-02184 И2
16-01533 И1
14-08691 И1
 14-08694 И6
 14-08693 И1
</t>
  </si>
  <si>
    <t>16-01190 И2
16-01273 И3</t>
  </si>
  <si>
    <t>А-182619 И3
 А-182621 И3
А-182620 И3</t>
  </si>
  <si>
    <t>18-00714
18-01244
 14-06563 И5
 14-06564</t>
  </si>
  <si>
    <t>16-02188 И1
16-02190
18-00209</t>
  </si>
  <si>
    <t>14-06563 И5
 14-06564
18-00714
18-01244</t>
  </si>
  <si>
    <t>14-07939 И4</t>
  </si>
  <si>
    <t>15-07501 И1
 15-06137 И4
15-06141 И2
15-06145 И1
16-01005 И5
16-01009 И4
16-01007 И3</t>
  </si>
  <si>
    <t>Радиационный контроль</t>
  </si>
  <si>
    <t>Инженерное обеспечение</t>
  </si>
  <si>
    <t>КЗ-326</t>
  </si>
  <si>
    <t xml:space="preserve">1. В основном комплекте рабочей документации инв.№16-01498 не учтены силовые кабели питания и контрольные кабели цепей управления, и сигнализации электромагнитных клапанов 20QJF00AA101, 20QJF02AA101.
2. Не указаны места подключения электропитания в щите КРУЗА П 20BLQ04GB600 (пом. 20UFB15R051) электромагнитных клапанов 20QJF00AA101, 20QJF02AA101, обозначенных на принципиальной схеме инв. № 15-03694 на листе 10 и в электрической схеме инв. № 16-02453И1 на листе 9.
Приложение: 1. Принципиальная схема.
                         2. Схема электрическая принципиальная.
</t>
  </si>
  <si>
    <t xml:space="preserve">16-01498
15-03694 
16-02453 И1
</t>
  </si>
  <si>
    <t>Швецов С.Ю. №169 от 23.01.2019</t>
  </si>
  <si>
    <t>18-00714
18-01244
14-06563 И5
 14-06564</t>
  </si>
  <si>
    <t>Пожарный водопровод</t>
  </si>
  <si>
    <t>КЖ
ГП</t>
  </si>
  <si>
    <t>72225 ДСП
 66844 ДСП И4
 16-02749
 15-02820
14-05453 И2
 17-00268 И2</t>
  </si>
  <si>
    <t>АР
 КМ
КЖ</t>
  </si>
  <si>
    <t xml:space="preserve">17-00268 И2
17-00269 И1
17-00269 
</t>
  </si>
  <si>
    <t>Харлова Н. М. №3285 от 25.10.2018</t>
  </si>
  <si>
    <t>РТН</t>
  </si>
  <si>
    <t>КЗ-327</t>
  </si>
  <si>
    <t xml:space="preserve">Рассмотреть внесение изменений по кровле:
1. В РД на муфтовые соединения указано ТУ 25.11.23.110-003-15036104-2015 - необходимо прописать: «Стыковка арматуры принимается равнопрочным механическим опрессованым соединением в соответствии с положением РД ЭО 0657-2006, потехническим условиям изготовителя, аналогичным ТУ 25.11.23.110-003-15036104-2015, согласованным письмом №46-2.4-2.212/18857 от 09.06.2015…»
</t>
  </si>
  <si>
    <t xml:space="preserve">18-01505
18-01506
</t>
  </si>
  <si>
    <t>КЗ-328</t>
  </si>
  <si>
    <t>В спецификациях на листах 17, 18, 19 и в ведомости расхода стали на листе 11 указана сталь Ст3кп. Необходимо заменить на сталь Ст3сп.</t>
  </si>
  <si>
    <t>КЗ-329</t>
  </si>
  <si>
    <t>В данной локальной смете -  поз.1, 2, 8, 9, 17, 18, 20, 21 - имеется ссылка на РД инв.№ 18-00704. Данный документ отменен. Взамен введен инв.№18-00965.</t>
  </si>
  <si>
    <t>КЗ-330</t>
  </si>
  <si>
    <t xml:space="preserve">В результате разделения локальной сметы инв.№ 18-01274  на две новые сметы (инв.№18-01622; инв.№18-01623 ) дополнительные объемы работ все равно не учли.  
 В исх.№11-110/05-09/11204 от 06.11.2018 требовалось составить локальную смету на устройство  узлов 4, 7, 8  отображенные  на листе 22 в рабочей документации инв.№15-00466 И3 «Здание 33. Архитектурные решения».  
- По узлу 7 не учтены локальной сметой материалы: клей контактный, герметик Технониколь, поз.7 костыль из стальной полосы, поз.1 – фартук из ламинированной жести. 
- По узлу 4 не учтены локальной сметой материалы: поз. 9 – крепежный элемент.
- По узлу 8 не учтены локальной сметой материалы и стоимость работ, применяемые при устройстве узла. 
</t>
  </si>
  <si>
    <t>Чичихина А.Ю. №3665 от 29.11.2018</t>
  </si>
  <si>
    <t>КЗ-331</t>
  </si>
  <si>
    <t xml:space="preserve">1. Поз.9 исключается из ЛС № 5-01-0002С инв. № 18-00281 материал HARPOON HT-R 4,8*80 мм в количестве 846 шт., учтенный в спецификации инв. № 14-07451 И1,2 лист 1. В поз.18 раздела «Добавить» локальной сметы включается анкерный элемент Технониколь 8х45 мм в количестве 846 шт., данный материал не предусмотрен в спецификации;
2. Поз.12 – 18 при пересчете сметной стоимости материалов по прайс-листам методом «обратного счета» необходимо исключить транспортные расходы (К=1,03), так как в исх. б/н от 01.09.2018 Корпорации «Технониколь» цена указана с учетом доставки до объекта;
3. В спецификации инв. № 14-07451 И1,2 лист 1. учтен саморез сверлоконечный Технониколь 4,8х80 мм в количестве 846 шт. В локальных сметах № 5-01-0002С инв. № 18-00281 и № 5-01-0002С-Д1 инв. № 18-01264 данный ресурс не учтен.
</t>
  </si>
  <si>
    <t>КЗ-332</t>
  </si>
  <si>
    <t>В 18-00487И1 л. 11, 16-00534И2 л. 3 для пластинчатого теплообменника М6-МFD, 20FED10AC001(002) не приведены основные характеристики: площадь теплообмена, расчетное давление, максимальная температура, количество ходов, материал пластин, материал прокладок,  тип присоединения, габаритные размеры.</t>
  </si>
  <si>
    <t xml:space="preserve">18-00487 И1
16-00534 И2
</t>
  </si>
  <si>
    <t>КЗ-333</t>
  </si>
  <si>
    <t xml:space="preserve">На основании ИД выполнена смета инв.№18-01737 «Локальная смета №02-01-3-399ТМ».
1. В соответствии с п.4 Общей части ИД контроль сварных соединений необходимо производить по 4 классу трубопроводов в соответствии со СНиП 3.05.05-84 (оперативный – 100%, радиографический – 1%). В соответствии с п.7 ТТ А.47.1054.000МЧ (узел мойки и сушки твэлов из состава оборудования участка разделки бракованного каркаса ТВС) контроль качества и приемка сварных соединений необходимо производить в объеме требований III категории ОСТ 95 39-2002 для швов №1. Методы контроля:
 визуальный и измерительный по РБ-089-14, объем 100%
 контроль герметичности по ПНАЭ Г-7-019-89, объем 100%;
 стилоскопирование в соответствии с РД 34 10.122-94;
 радиографический контроль по ГОСТ 7512-82 или по ПНАЭ Г-7-017-89, объем 50%.
В соответствии с п.9 ТТ А.47.1054.000МЧ контроль качества и приемка сварных соединений необходимо производить в объеме требований IV категории ОСТ 95 39-2002 для швов №2, визуальным осмотром и измерением. Данные требования (методы контроля и объем) в ИД отсутствует (А.47.1054.000МЧ согласован АО «АТОМПРОЕКТ» исх.№ 46-1.2-3.127.7С/16011 от 30.08.2018). 
2. Перечень деталей, изделий и материалов ИД (стр.8 и 9 ИД на обвязку оборудования участка разборки дефектных каркасов ТВС с твэлами) не в полном объеме соответствует требованиям А.47.1054.000МЧ. Отсутствуют поз. 2…8 Таблицы 1 А.47.1054.000МЧ. Перечень ИД необходимо дополнить вышеуказанными позициями. (А.47.1054.000МЧ согласован АО «АТОМПРОЕКТ» исх.№ 46-1.2-3.127.7С/16011 от 30.08.2018).
Приложение: А.47.1054.000МЧ.
</t>
  </si>
  <si>
    <t xml:space="preserve">Спирин В.В. </t>
  </si>
  <si>
    <t>КЗ-334</t>
  </si>
  <si>
    <t xml:space="preserve">Данная ЛС инв.№ 18-01737 введена взамен ЛС инв.№ №18-01151. На ЛС инв.№ 18-01151 АО «СХК» выдал замечания оформленное Карточкой заказчика №78.
АО «Атомпроект» отклонил замечание с указанием причины (Карточка заказчика №78 приведена в приложении) и просьбой предоставить обоснование. Обоснование приведено ниже:
1. По пункту 1. Требования к контролю сварного соединения №1 приведены в ТТ А.47.1054.000МЧ. Данный монтажный чертеж, соответственно и требования к контролю сварного соединения, согласованы всеми заинтересованными организациями: АО «ТВЭЛ», ЧУ ИТЦП «ПРОРЫВ» и в том числе АО «АТОМПРОЕКТ» исх.№ 46-1.2-3.127.7С/16011 от 30.08.2018. Основания для изменения методов и объема контроля отсутствуют.
2. По пункту 2. Требования к контролю сварного соединения №2 приведены в ТТ А.47.1054.000МЧ. Данный монтажный чертеж, соответственно и требования к контролю сварного соединения, согласованы всеми заинтересованными организациями: АО «ТВЭЛ», ЧУ ИТЦП «ПРОРЫВ» и в том числе АО «АТОМПРОЕКТ» исх.№ 46-1.2-3.127.7С/16011 от 30.08.2018. Основания для изменения методов и объема контроля отсутствуют.
3. По пункту 3 замечание снимаем.
Просим повторно рассмотреть карточку заказчика №78 применительно к ЛС Инв.№18-01737.
Приложение: Карточка заказчика №78.
</t>
  </si>
  <si>
    <t>КЗ-335</t>
  </si>
  <si>
    <t xml:space="preserve">1) Откорректировать спецификацию в соответствии с согласованной РКД и фактической поставкой оборудования в АО «СХК» по договору с АО «СвердНИИхимамаш»:
 Поз. Наименование и техническая характеристика Тип, марка, обозначение документа, опросного листа Кол.
1 2 3 7
1 Бокс сортировки низкоактивных ТРО 20 КРВ10ВU001 А.48.272.00.000 1 комплект
2 Установка прессования 20КРВ10АК001 А.48.275.000 1 комплект
3 Вспомогательное оборудование, в том числе: А. 46.560.700 1 комплект
3.1 Плита переходная с вкладышами для загрузки бочек с НАО и САО ТРО в контейнер НЗК 20КРВ20АВ001 А.51.828.00 1
3.2 Трубопроводы  А. 46.560.740 1 комплект
3.3 Запорная арматура и привода А. 46.560.750 1 комплект
3.4 Опоры под трубопроводы, оборудование под запорную арматуру А. 46.560.760 1 комплект
3.5 Проходки А. 46.560.770 1 комплект
3.6 Электроосвещение  А. 46.560.780 1 комплект
3.7 Система электроснабжения установки А.78.1109.600 1 комплект
3.8 Система видеонаблюдения А.78.1109.700 1 комплект
3.9 Система радиационного контроля СРК-08625024. 42510.452 1 комплект
3.10 Оснастка для фиксации крышек А. 46.560.790 698
4 Грузоподъемное оборудование, в том числе: А.46.560.710 1 комплект
4.1 Контейнер для ОНАО А.65.841.000 1
4.2 Кран специальный мостовой электрический двухбалочный опорный грузоподъемностью 12,5 т 20SMP20KE004 0859.СТ.КС.00. 00.000 1 
5 ЛСУ комплексом оборудования обращения с ТРО, в том числе: А.78.1109.000 1 комплект
5.1 Локальный пульт управления А.78.1109.100 1 комплект
5.2 Электрошкафы электрооборудования А.78.1109.200 1 комплект
5.3 Датчики КИП А.78.1109.300 1 комплект
5.4 Программно-технический комплекс А.78.1109.400 1 комплект
5.5 Электрические кабели и крепления А.78.1109.500 1 комплект
</t>
  </si>
  <si>
    <t>КЗ-336</t>
  </si>
  <si>
    <t xml:space="preserve">1) Откорректировать, в соответствии с согласованной РКД и фактической поставкой оборудования в АО «СХК» по договору с АО «СвердНИИхимамаш»:
Позиция  Корректировка
1.2.4 Дозатор малых добавок 20KPV23AF001
1.2.5 Питатель шлюзовой 20KPV17AF001
1.2.8 Бункер цемента 20KPV11BB001  
1.2.11 Воздухосборник (воздушный ресивер) 
1.2.13 Узел спирального транспортера 20KPV30AF001
1.2.14 Подъемно-поворотное вытяжное устройство 20KPV22AN001
1.2.15 Фильтр локальный ФЛ-350 20KPV22AT001
1.2.16 Вентилятор 20KPV15AN002
1.3.1 Смеситель СК-200 20KPJ41AM001
1.3.2 Затвор шланговый 20KPJ46AB001
1.3.5 Шибер 20KPV43AB001 (Затвор дисковый с электроприводом DN 150)
1.3.6 Шибер 20KPJ43AB001
1.4.1 Сосуд промывки 20KPJ50BB001 
1.4.2 Агрегат высокого давления   20KPJ61AP001,  электронасос центробежный 20КРJ62АР001 
1.5.2 Блок транспортный 20KPJ90
1.5.3 Тележка технологическая с электроприводом 20KPJ91AE001
1.5.5 Захват для пробки контейнера НЗК 20KPJ93AE001
1.5.6 Ворота распашные 20KPJ96AB001, 20KPJ96AB002
1.5.7 Устройство снятия/установки пробки контейнера 20KPJ93AE002
1.5.9 Узел подготовки герметизирующей смеси 20KPJ95AL002. Чертеж А.68.108.000
1.5.10 Захват 20KPJ94AE001
1.6.1 Площадка 20KPW31AL001. Чертеж А.68.107.060
1.6.2 Агрегат штукатурный Т-103 20KPW21AM001 с дозатором воды 20KPW11AL001
1.6.3 Учтен в пункте 1.6.2
1.6.4 Подъемно-поворотное вытяжное устройство 20KPW51AN001 
1.6.5 Стационарный механический фильтр  20KPW52AT001, 
радиальный вентилятор 20KPW52AT002.
1.6.6 Электронасос 20KPW44AP001 
1.6.7 Бак (емкость промывочных вод) – 2шт. 20KPW42BB001, 20KPW43BB001. Чертеж А.11.1231.010, А.11.1231.020.
1.6.8 Шкаф вытяжной 20KPW81AX001 
1.6.9 Весы платформенные 20KPW71AX001
1.6.11 Воронка 20KPW41AL001. Чертеж А.68.107.170.
1.6.12 Стол металлический 20KPW72AX001»)
1.7 Локальная система управления установки цементирования низко- и среднеактивных отходов. Чертеж НЯ.03.097.00.000
1.8 Система радиационного контроля. Чертеж НЯ.03.097.04.000
1.9 Датчики КИП. Чертеж НЯ.03.097.01.400
1.10 Комплект механических приспособлений и инструментов для перегрузки и демонтажа оборудования. Чертеж А.38.1161.400
1.11 Шкаф питания верхнего уровня (система электроснабжения установки).  Чертеж НЯ.03.097.01.002
1.12 Электрические кабели и крепления. Чертеж НЯ.03.097.00.600
1.13  Система электроосвещения транспортно-технологичской линии УЦ. Чертеж  НЯ.03.097.03.000
1.14 Трубопроводы. Чертеж А.38.1161.04.100
1.15 Запорная арматура и привода. Чертеж А.38.1161.04.200
1.16 Проходки. Чертеж А.38.1161.04.400
1.17 Опоры под трубопроводы, оборудование, запорную арматуру. Чертеж А.38.1161.04.300
1.18 В ИТТ 15-03968 не учтены, в договор на поставку оборудования не вошли как отдельная позиция. Необходимо указать в какой смете учтены.
1.19 Система видеонаблюдения. Чертеж НЯ.03.097.02.000
2.6 Электрошкаф. Чертеж А.78.1109.070
3 Система автоматизированного перемещения контейнеров с РАО управляемая тележка 20SMQ40
</t>
  </si>
  <si>
    <t>16-01770 И2
16-01767</t>
  </si>
  <si>
    <t>15-04107
15-04108
15-02653
15-02654</t>
  </si>
  <si>
    <t>16-01661 И5</t>
  </si>
  <si>
    <t>КЗ-337</t>
  </si>
  <si>
    <t xml:space="preserve">В рабочей документации на листе 18 в схеме системы В2, и прилагаемой спецификации выявлено несоответствие количества материалов для производственно-противопожарного водопровода (В2), а именно:
№ п.п Наименование ГОСТ)/ТУ Ед. изм Количество Примечание
    15-06169 И1 Спецификация 15-06168 И3 Схема л.18 Дополнительно к спец. материалов 
1 Задвижка с обрезиненным клином фланцевая ГРАНАР     DN150, PN1,6 MПа (с ответными фланцами, крепёжным материалом, прокладками)  шт 5 6 1 20GKE04AA007
20GKE04AA008 20GKE04AA008
20GKE04AA026
20GKE04AA027
20GKE04AA028
2 Переход К-159х4,5-57х3 17378-2001 шт 0 1 1 
3 Переход К-89х3,5-76х3 17378-2001 шт 6 10 4 
4 Отвод 90ᵒ 76х3,5              17375-2001 шт 110 120 10 
5 Тройник 159х4,5                                                17376-2001 шт 6 7 1 
6 Тройник 89х3,5-76х3,5                                               17376-2001 шт. 8 14 6 
7 Штуцер 76х3 - 150  095ОСТ3410.761-97 шт. 13 15 2 
Необходимо откорректировать спецификацию в соответствии с инв. № 15-06168 И3.   
Приложение:  копия схемы системы В2 (РД 15-06168 И3 л.18) в электронном виде, 1 стр. 
</t>
  </si>
  <si>
    <t>Швецов С.Ю. №302 от 31.01.2019</t>
  </si>
  <si>
    <t>15-06168 И3
15-06169 И1</t>
  </si>
  <si>
    <t>18-01622
18-01623</t>
  </si>
  <si>
    <t>16-01539 И2
16-02184 И3</t>
  </si>
  <si>
    <t>18-01499 И2</t>
  </si>
  <si>
    <t>КЗ-338</t>
  </si>
  <si>
    <t xml:space="preserve">Рабочей документацией предусмотрено покрывать конструкции фундаментов проникающей
гидроизоляцией «Консолид-1» по ТУ 5772-173-46854090-2003, в локальных сметах стоимость
материала взята по прайс-листам фирмы ООО «ПТЦ Иртех». При закупке материала выяснилось, что ТУ 5772-173-46854090-2003 устаревшее и защитная композиция «Консолид» готовится по ТУ 5772-002-72023828-2004.
Необходимо внести изменение в РД.
Приложение:  Технические условия ТУ 5772-002-72023828-2004 - 13 листов.
</t>
  </si>
  <si>
    <t>17-00558 И1
16-02527 И1
18-01512
17-01115 И2
16-01951 И1
16-01962
16-03151 И1</t>
  </si>
  <si>
    <t>5/4А
62
4</t>
  </si>
  <si>
    <t>Швецов С.Ю. №135 от 21.01.2019</t>
  </si>
  <si>
    <t>14-05548 И3 
14-05549 И3</t>
  </si>
  <si>
    <t>14-07574 И3</t>
  </si>
  <si>
    <t>КЗ-339</t>
  </si>
  <si>
    <t xml:space="preserve">          В рабочей документации указаны фильтры аэрозольные для систем 21KLB01 (л.63-64) и 22KLB03 (л.9) по типу В1 и В2 в корпусе из трудногорючей фанеры в комплекте с установочным кожухом из нержавеющей стали (по аналогии с ОСТ 9551-81).
 Ввиду того, что в рабочей документации отсутствуют размеры кожухов и установочные чертежи фильтров В1 и В2, предлагается применить габаритные чертежи кожухов производства ЗАО «Филар». (Согласно ОСТ 9551-81, приложение 1 - изготовителем фильтров В1 и В2 является ЗАО «Филар»).
 Согласовать габаритные чертежи кожухов и внести в рабочую документацию.
Приложение:    
1. Габаритный чертеж установочного кожуха под фильтр ФВ1 на 1 листе;
2. Габаритный чертеж установочного кожуха под фильтр ФВ2 на 1 листе;
3. ОСТ 9551-81 «Установки приточных и вытяжных фильтров для камер и боксов. Конструкция и размеры» на 23 листах.
</t>
  </si>
  <si>
    <t xml:space="preserve">А-182620 И3
(В 16-107-2 И3)
</t>
  </si>
  <si>
    <t>Перцев А.И. №244 от 28.01.2019</t>
  </si>
  <si>
    <t>КЗ-340</t>
  </si>
  <si>
    <t xml:space="preserve">При рассмотрении комплекта РД выявлено, что в ссылочной документации и технической спецификации металла указан прессованный решетчатый настил Р25х3 по СТО 23083253-003-2008, а в ведомости элементов прессованный решетчатый настил Р25х3 указан по ТУ 5262-001-52217902-2007.
Необходимо в ссылочной документации и технической спецификации металла СТО 23083253-003-2008 заменить на ТУ 5262-001-52217902-2007.
</t>
  </si>
  <si>
    <t>16-01619</t>
  </si>
  <si>
    <t>Шабанов А.М. №312 от 01.02.2019</t>
  </si>
  <si>
    <t>КЗ-341</t>
  </si>
  <si>
    <t xml:space="preserve">1. Поз. 3 (4) + 11 (12) – объем бетона в смете не соответствует  данным спецификации инв. 18-01768 лист 11 (в смете  42,2 м3, а в спецификации 50,5м3)
2. В смете  не учтена  арматура Ø10 А240 Ст3кп («ведомость расхода стали» инв. 18-01768 лист 30 ).
3. Поз. 18 -  не учтен объем арматуры Ø8 А240 Ст3кп (инв. 18-01768 лист 30 «ведомость расхода стали»)
4. В смете  не учтена  арматура Ø8 А 500С (инв. 18-01768 лист 30 «ведомость расхода стали»).
</t>
  </si>
  <si>
    <t>КЗ-342</t>
  </si>
  <si>
    <t xml:space="preserve">1) В инв. № 18-00197 необходимо включить поз. 1.19 «Теплоизоляция аппаратов в комплекте» и поз. 1.21 «Опорные конструкции в комплекте» (опоры, рамы под оборудование А.29.1020.100, А.29.1020.170, А.29.1020.230, А.29.1020.240, А.29.1020.300, А.29.1020.400, А.29.1020.500) инв. № 14-08692 И5, как позиции, имеющие непосредственное отношение к монтажу технологического оборудования.   
2) Поз.7 (графа 3) - вместо «А.08.11026.000» указать «А.08.1026.000»
</t>
  </si>
  <si>
    <t>18-00197</t>
  </si>
  <si>
    <t>КЗ-343</t>
  </si>
  <si>
    <t xml:space="preserve">1. в РД 16-02188И4 в схеме системы В2 (лист 16) выявлены следующие замечания:
 труба Ø25х2 не соответствует условному проходу крана шарового 20GKE01AA016 (11Б27п1 DN25);
 труба Ø32х2 не соответствует условному проходу крана шарового 20GKE01AA023 (11Б27п1 DN32);
 необходимо уточнить диаметр крана 20GKE01AA511.
2. несоответствие количества материалов в РД 16-02188 И4 на л.16 (схема системы В2) и РД 16-02190 И4 (спецификация) отражено в таблице 1:
Таблица 1
№ п.п Наименование ГОСТ)/ТУ Ед. изм Количество Примечание
    16-02190 И4 Спецификация 16-02188 И4 Схема л.16 Дополнительно к спец. материалов 
1 Кран шаровый латунный 11Б27п1 А30, г/г,    DN25, PN1,6 MПа  шт 7 11 4 20GKE01AA508
20GKE01AA509
20GKE01AA510
20GKE01AA511
2 Кран шаровый латунный 11Б27п1 А30, г/г,    DN20, PN1,6 MПа  шт. 10 12 2 20GKE01AA008
20GKE01AA013
3 Труба 89х3,5 10704-91 пм 0 0 2,6 
4 Отвод 90º-108х4 17375-2001 шт. 27 37 10 
5 Переход К-159х4,5-89х3,5 17378-2001 шт. 0 4 4 
6 Тройник П 108х4,0 - 76х3,5  L= 280 мм 17376-2001 шт 1 3 2 
7 Тройник 108х4,0  L= 280 мм 17376-2001 шт 16 17 1 
8 Отвод 90ᵒ 57х3,0              L= 150 мм  17375-2001 шт. 1 2 1 
9 Отвод 90ᵒ 76х3,5              L= 200 мм  17375-2001 шт. 0 2 2 
10 Фланец 1-150-16 12820-80 шт. 0  4 ответные к фильтру-4шт,  
11 Прокладка А-150-16 15180-86 шт. 0  4 паронит ПОН-Б
12 Болт М20х80 7798-70 шт. 0  32 
13 Гайка М20 5915-70 шт. 0  48 
Приложение:  копия схемы системы В2 ((РД 16-02188И4 л.16) в электронном виде, 1 стр. 
</t>
  </si>
  <si>
    <t>Швецов С.Ю. №134 от 21.01.2019</t>
  </si>
  <si>
    <t xml:space="preserve">Противопожарный водопровод </t>
  </si>
  <si>
    <t>16-02188 И4
16-02190 И4</t>
  </si>
  <si>
    <t>КЗ-344</t>
  </si>
  <si>
    <t xml:space="preserve">Откорректировать спецификацию в соответствии с согласованной РКД и фактической поставкой оборудования в АО «СХК» по договору с АО «СвердНИИхимамаш».
Поз. 24 «Контейнер ОНАО» А.65.841.000 в графе «Количество» вместо «4» указать «1». 
</t>
  </si>
  <si>
    <t>18-01117</t>
  </si>
  <si>
    <t>КЗ-345</t>
  </si>
  <si>
    <t xml:space="preserve">В рабочей документации отсутствуют схемы подключения распределительных щитов СФЗ (охранное освещение) от 1-ой секции фидера 37, 38 и от 2-ой секции фидера 59, 60. 
Необходимо устранить несоответствия.
</t>
  </si>
  <si>
    <t xml:space="preserve">Горбунов С.В. </t>
  </si>
  <si>
    <t>16-01770 И2</t>
  </si>
  <si>
    <t>КЗ-346</t>
  </si>
  <si>
    <t>КЗ-347</t>
  </si>
  <si>
    <t xml:space="preserve">Ошибка в названии документа в части привязки к расположению оборудования – необходимо указать здание 4 (участок дезактивации расположен в пом. 20UFB10R044, оси 25-28, ряды Г-Д). </t>
  </si>
  <si>
    <t>18-01628</t>
  </si>
  <si>
    <t xml:space="preserve">Откорректировать в соответствии с согласованной  РКД и фактической поставкой оборудования в АО «СХК» по договору с АО «СвердНИИхимамаш».
Поз. 39, 40 «Контейнер ОНАО» А.65.841.000 количество вместо «4» указать «1». 
</t>
  </si>
  <si>
    <t xml:space="preserve">18-00250 И2                </t>
  </si>
  <si>
    <t>КЗ-348</t>
  </si>
  <si>
    <t xml:space="preserve">1. Поз.31 для определения затрат на установку приточной установки КЦКП-50-С1-У3 применен норматив ФЕР20-06-002-01 (производительностью до 10 тыс. м3/час). В соответствии с характеристикой систем вентиляции лист 1 инв. № 15-02576 производительность составляет 51000 м3/ч., следовательно, необходимо применить нормы ФЕР20-06-002-05.
2. Поз.843 для определения затрат на установку вентилятора ВКОП0-050-Н-00110/02-У1 в комплекте со стаканом монтажным СТАМ-203-71-Н, переходником крышным ПЕК-ОСА-050-С применен норматив ФЕР20-03-003-01 (массой до 0,1 т.). В спецификации инв. № 15-02577 лист 30 указана масса стакана монтажного (72 кг), а масса вентилятора отсутствует. Необходимо внести данные по массе вентилятора для применения сметного норматива с учетом фактической массы (ФЕР20-03-003-01 или ФЕР20-03-003-02).
3. Не учтены затраты на индивидуальные испытания систем вентиляции и кондиционирования воздуха в размере 5 проц. от оплаты труда рабочих строителей и стоимости эксплуатации машин в соответствии с п.1.20.19 ОП ФЕР части 20.
Приложение:      2 стр. (лист 1 инв. № 15-02576, лист 30 инв. № 15-02577)
</t>
  </si>
  <si>
    <t>16-02089</t>
  </si>
  <si>
    <t xml:space="preserve">Зеленоборская Л.В. №102 от 18.01.2019 </t>
  </si>
  <si>
    <t>КЗ-349</t>
  </si>
  <si>
    <t>Не учтены затраты на индивидуальные испытания систем вентиляции и кондиционирования воздуха в размере 5 проц. от оплаты труда рабочих строителей и стоимости эксплуатации машин в соответствии с п.1.20.19 ОП ФЕР части 20.</t>
  </si>
  <si>
    <t>Максимова А.И.№101 от 18.01.2019</t>
  </si>
  <si>
    <t>214-0570</t>
  </si>
  <si>
    <t>КЗ-350</t>
  </si>
  <si>
    <t xml:space="preserve">В связи с возможным попаданием в емкости 20KPF20BB001 и 20KPF20BB002 моечного раствора с соединениями плутония при отмывке ТВС с нарушенной герметичностью твэлов и в целях безусловного выполнения требований НП-063-05, СТО 95 12001-2016, ПБЯ-06-03-07, необходимо предусмотреть применение емкостей 20KPF20BB001 и 20KPF20BB002 в ядернобезопасном исполнении и с возможностью осуществления пробоотбора из указанных емкостей. </t>
  </si>
  <si>
    <t>Лившун М.А.</t>
  </si>
  <si>
    <t>КЗ-351</t>
  </si>
  <si>
    <t xml:space="preserve">1. Лист 8. В помещении 20UFB10R018 установлена КТП-2, а не КТП-1. В помещении 20UFB10R036 установлена КТП-3, а не КТП-2.
Необходимо устранить несоответствия.
</t>
  </si>
  <si>
    <t>КЗ-352</t>
  </si>
  <si>
    <t xml:space="preserve">В рабочей документации на листе 35 в спецификации сборных элементов, элементы крепления и армирования кирпичных перегородок и в узле 8 выявлено несоответствие в наименовании элементов крепления:
- В спецификации сборных элементов указаны МС61-3 и МС61-4 по серии 1.431.6-28 вып.2, в данной серии МС61-3 и МС61-4 не существуют;
 - В узле 8 показаны закладные детали МС65-1 и МС74-1 при этом нет указаний в спецификации сборных элементов, по какой типовой серии необходимо их выполнить
</t>
  </si>
  <si>
    <t>Швещив С.Ю. №397 от 07.02.2019</t>
  </si>
  <si>
    <t>КЗ-353</t>
  </si>
  <si>
    <t xml:space="preserve">В рабочей документации лист 2 поз.1, в  «Примечание» ссылка на альбом инв. № 15-05531 не соответствует данной РД.
Необходимо устранить несоответствия.
</t>
  </si>
  <si>
    <t>Периметр</t>
  </si>
  <si>
    <t>15-08368 И1</t>
  </si>
  <si>
    <t>КЗ-354</t>
  </si>
  <si>
    <t>Швецов С.Ю. №407 от 08.02.2019</t>
  </si>
  <si>
    <t xml:space="preserve">1. в РД 15-06168 И3 в схеме системы В2 (лист 18) выявлены следующие замечания:
 труба Ø20х2 не соответствует условному проходу крана шарового 20GKE04AA009, 20GKE04AA010, 20GKE04AA011, 20GKE04AA012 (11Б27п1 DN20);
 несоответствие количества материалов в РД инв.№ 15-06168 И3 на л.18 (схема системы В2) и спецификации инв.№ 16-06169 И1, которое отражено в таблице 1:
Таблица 1
№ п.п Наименование ГОСТ)/ТУ Ед. изм Количество Примечание
    15-06169 И1 Спецификация 15-06168 И3 Схема л.18 Дополнительно к спец. материалов 
1 Труба 32х2 (к поддонам) 10704-91 пм 0 15,5 15,5 
2 Переход К-159х4,5-76х3 17378-2001 шт 2 3 1 
3 Переход К-159х4,5-108х4 17378-2001 шт 0 0 4 К насосу АЦМЛ-1106/232-30,0/2
4 Отвод 90ᵒ 159х4,5              17375-2001 шт 52 54 2 
5 Отвод 90ᵒ 89х3,5              17375-2001 шт 7 16 9 
6 Отвод 45ᵒ 76х3,5              17375-2001 шт 0 1 1 
7 Отвод 90ᵒ 32х2              17375-2001 шт 0 5 5 
8 Отвод 90ᵒ 33,7х2              17375-2001 шт 0 14 14 
9 Штуцер 25х2 - 200  025ОСТ3410.761-97 шт 0 2 2 
10 Штуцер 25х2 - 150  025ОСТ3410.761-97 шт 0 1 1 
11 Штуцер 25х2 - 50  023ОСТ3410.761-97 шт 0 1 1 
12 Штуцер 25х2 - 25  017ОСТ3410.761-97 шт 0 2 2 
13 Сгон 25 8669-75 шт 0 2 2 К клапану 11Б6бк
14 Муфта 25 8966-75 шт 0 2 2 
15 Контргайка 25 8968-75 шт 0 2 2 
16 Резьба Ду25  шт 0 4 4 
17 Резьба  Ду50  шт 0 1 1 
18 Резьба Ду20  шт 0 4 4 
19 Резьба Ду65  шт 0 50 50 К вентилю чугунному угловому DN65
Приложение:  копия схемы системы В2 ((РД 15-06168 И3 л.18) в электронном виде, 1 стр. 
</t>
  </si>
  <si>
    <t xml:space="preserve">15-06168 И3 
15-06169 И1
</t>
  </si>
  <si>
    <t xml:space="preserve">15-03961 И1
15-03962 И1
</t>
  </si>
  <si>
    <t>КЗ-355</t>
  </si>
  <si>
    <t xml:space="preserve">В рабочей документации выявлены несоответствия. 
В Общих данных:
- на листах 3, 4 ссылка на ПБ 10-573-03 некорректна, т.к. этот документ не действует – не подлежит применению. Заменен на ФНП “Правила ПБ ОПО ОРПД” (Приказ № 116); 
- на листе 4 в указании потребителей тепловой энергии в проектируемом здании система вентиляции указана некорректно, верно – система теплоснабжения см. инв. № 14-04669 раздела ОВ.
В спецификации лист 6:
- в основной надписи ошибочно указан № 14-06776;
- в индивидуальном тепловом пункте необходимо откорректировать таблицу с учетом узлов стыковки с продолжением трубопроводов по черт. инв. № 14-04669 раздела ОВ, инв. № 14-05395 И2 раздела ВК.
В данных по проектируемым трубопроводам на листе 8:
- отсутствуют данные по трубопроводам Т1, Т2;
- в таблице нет данных для трубопровода от ХВС;
- наименования трубопровода Т21 – обратный тр-д сетевой воды от системы теплоснабжения.
На листе 12:
- неверно указан номер помещения ИТП;
 - отсутствует ссылочная информация о присоединяемых трубопроводах;
- диаметры трубопроводов не соответствуют условным обозначениям по ГОСТ 3262-75.
На виде 1 лист 13:
- диаметры трубопроводов указаны некорректно см. условные обозначения по ГОСТ 3262-75.
</t>
  </si>
  <si>
    <t>Колмакова Н.Ф. №381 от 07.02.2019</t>
  </si>
  <si>
    <t>14-05392</t>
  </si>
  <si>
    <t>КЗ-356</t>
  </si>
  <si>
    <t xml:space="preserve">Выявлены несоответствия между чертежами и локальной сметой: 
№ п.п. РЧ инв. №15-00017-АР И4 лист 33 ЛС
1 Фартук Ф-1- 135 м². 
Примечания: 
п.1 Фасонные элементы Ф-1, О-1, О-2 предусмотреть с полимерным лакокрасочным покрытием белого цвета (RAL 9010, pure whit) c наружной стороны. Фартук Ф-1 учтен в п. 105- 138 м², не учтена окраска.
Отливы О-1, О-2 учтены в п. 111, 114, не учтена окраска.
2 Пластина П-1- 29,5 м² В смете не учтена.
3 Капельник К-1- 29,5 м²
Примечания: 
п.2 Фасонный элемент К-1 предусмотреть с ПВХ-покрытием белого цвета (RAL 9010, pure whit). В смете не учтен объем и окраска.
</t>
  </si>
  <si>
    <t xml:space="preserve">15-00017 И4
15-00018
17-01377
18-01545
</t>
  </si>
  <si>
    <t>Карпенко Н.К. №406 от 08.02.2019</t>
  </si>
  <si>
    <t>15-03849 И1
15-03850 И1</t>
  </si>
  <si>
    <t>18-01505 И1
18-01506 И1</t>
  </si>
  <si>
    <t>18-01507 И1</t>
  </si>
  <si>
    <t>5/4А</t>
  </si>
  <si>
    <t>КЗ-357</t>
  </si>
  <si>
    <t>В итогах локальной сметы не учтены затраты по  п.85 и п.162 (стоимость материалов, транспортные расходы 3% и заготовительно-складские 2%).</t>
  </si>
  <si>
    <t>14-07109</t>
  </si>
  <si>
    <t>ЧичихинаА.Ю. №229 от 28.01.2019</t>
  </si>
  <si>
    <t>КЗ-358</t>
  </si>
  <si>
    <t xml:space="preserve">В соответствии с РД инв.№16-02527 лист 11 спецификация, расход материала «Консолид–1» на горизонтальную и вертикальную поверхность составляет 411,2 кг на соответствующую площадь 818,2 м2.
1. В ЛС п.32 «Покрытие поверхности грунтовкой…» ошибочно указан объем 411,2 м2, должно быть 818,2 м2.
2. В ЛС п.33 «Пропитывающая защитная композиция «Консолид-1» ошибочно указан объем 246,72 кг, должно быть 411,2 кг.  
</t>
  </si>
  <si>
    <t>16-02528</t>
  </si>
  <si>
    <t>Чичихина А.Ю. №282 от 29.01.2019</t>
  </si>
  <si>
    <t>КЗ-359</t>
  </si>
  <si>
    <t xml:space="preserve">Монтаж кабельных линий не представляется возможным, так как расстояние от верхней точки лотка до вышележащей консоли составляет 40мм: лист 42 разрез 1-1, лист 43 разрез 1-1, лист 44 разрезы: 1-1, 2-2, 5-5, лист 45 разрезы: 12-12, 8-8, 6-6, 7-7, 9-9, 10-10, лист 46 разрезы: 1-1, 2-2, 5-5, 6-6, 7-7, 10-10, лист 47 разрезы: 2-2, 3-3, 6-6, 7-7, 8-8, 9-9, 10-10, 11-11,12-12 и от короба до потолка лист 43 разрез 3-3, лист 48 разрез 3-3.
Приложение:
1. карточка заказчика №121
2. разрез 1-1 «крепление консолей ВВМ-50»
</t>
  </si>
  <si>
    <t xml:space="preserve">Ворожейкин Е.В. </t>
  </si>
  <si>
    <t>КЗ-360</t>
  </si>
  <si>
    <t>Карпенко Н.К. №405 от 08.02.2019</t>
  </si>
  <si>
    <t>Рабочей документацией предусмотрено ограждение кровли в/о 7-10 (лист 14). В конструкции ограждения МОК-1, МОК-2 (лист 37) предусмотрена профильная прямоугольная труба 50х25х4 по ГОСТ 30245-2003, общее количество на ограждение – 41 п.м. Данный профиль отсутствует на рынке Томской области, предлагается заменить трубу 50х25х4 на уголок 50х50х4 по ГОСТ 8509-93.</t>
  </si>
  <si>
    <t>15-04636 И2</t>
  </si>
  <si>
    <t>КЗ-361</t>
  </si>
  <si>
    <t xml:space="preserve">В рабочей документации выявлены несоответствия. 
1. На листах 3, 4 ссылка на ПБ 10-573-03 некорректна, т.к. этот документ не действует. Заменен на ФНП “Правила ПБ ОПО ОРПД” (Приказ № 116); 
2. На листе 4 в указании потребителей тепловой энергии в проектируемом здании система вентиляции указана некорректно, верно – система теплоснабжения.
3. На листе 6 и 9 - в штампе ошибочно указано здание 34.
4. На листе 8 - трубопроводы систем вентиляции указаны некорректно, верно – системы теплоснабжения;
5. На листе 8 - для трубопровода Т22 наружный диаметр 57 мм указан ошибочно;
6. На листе 8 - для трубопровода Т23 температура 950 указана ошибочно, верно - 700;
7. На листе 12 - разночтения в обозначении диаметров, толщин, ГОСТ на трубы па плане, в спецификации лист 6, в узлах стыковки с продолжением трубопроводов по черт. инв. № 14-07113, инв. № 14-04959 И1. 
Несоответствия отмечены в приложении 1.
Приложение:  1. Замечания к инв. № 14-06776 в формате – pdf.
</t>
  </si>
  <si>
    <t>14-06776</t>
  </si>
  <si>
    <t>КолмаковаН.Ф. №371 от 05.02.2019</t>
  </si>
  <si>
    <t>КЗ-362</t>
  </si>
  <si>
    <t xml:space="preserve">В данных ЛС не отражено поддержание чистоты в помещениях при монтаже оборудования, по Таблице ФЕРм 13-10-001:  -01 Влажная уборка помещений и оборудования.
                                              -02 Уборка помещений и оборудования вакуумной установкой.
Объёмы работ изложены в приложениях 1, 2.
Дополнение к Перечню помещений чистого монтажа:
1. 20UFB04R004 Технологическое помещение – 75,8 м2 
2. 20UFB04R007 Саншлюз – 11,7 м2 
3. 20UFB04R014 Коридор – 140,3 м2 
4. 20UFB04R050 Помещение обслуживания транспортёра – 69,3 м2 
5. 20UFB04R051 Коридор – 51,7 м2 
6. 20UFB04R522 Венткамера вытяжная – 226,9 м2 
Приложение: 1. Письмо № 11-110/08-04/1991 от 31.01.2019 г;
                         2.  Перечень оборудования требующее чистый монтаж;
                         3.  Перечень помещений чистого монтажа.
</t>
  </si>
  <si>
    <t xml:space="preserve">18-00201
18-00621
18-00622
18-01395
18-01082
18-00681
</t>
  </si>
  <si>
    <t>Пищиков В.А. №349 от 04.02.2019</t>
  </si>
  <si>
    <t>КЗ-363</t>
  </si>
  <si>
    <t xml:space="preserve">Выявлены несоответствия в РД инв. №15-04667И1,  инв. №15-00826И1. 
Замечания отмечены в  приложении 1, 2.
Необходимо подтвердить несоответствия и внести изменения в РД.
Приложение:      1. Инв. №15-04667И1с замечаниями в формате  – pdf;
                              2. Инв. №15-00826И1 с замечаниями в формате  – pdf.
</t>
  </si>
  <si>
    <t xml:space="preserve">15-04667 И1
15-00826 И1
</t>
  </si>
  <si>
    <t>Колмакова Н.Ф. №3630 от 28.11.2019</t>
  </si>
  <si>
    <t>КЗ-364</t>
  </si>
  <si>
    <t>В спецификацию инв. №69502/ДСП изм.3 внесены изменения, которые не соответствуют принятым решениям в основном комплекте РД инв. №69501/ДСП И1, а именно: в спецификации отсутствуют короба для прокладки кабельных систем.  Необходимо привести в соответствие все разделы рабочей документации.</t>
  </si>
  <si>
    <t>Карпенко Н.К. №392 от 07.02.2019</t>
  </si>
  <si>
    <t xml:space="preserve">69501/ДСП И1
69502/ДСП И3
</t>
  </si>
  <si>
    <t>ФЗ</t>
  </si>
  <si>
    <t>КЗ-365</t>
  </si>
  <si>
    <t xml:space="preserve">1. Поз.28 к ФЕР26-01-003-01 «Изоляция трубопроводов цилиндрами» не учтены винты самонарезающие 4х12 4836 шт. (6,72 кг), учтенные в п.45 спецификации инв. № 18-01116 лист 5;
2. Поз.42, 43 при определении стоимости материала в базисных ценах методом «обратного счета» исключить коэффициент 1,03 (Письмо ГК «Росатом» от 25.07.2018 № 1-12/31428).
</t>
  </si>
  <si>
    <t>КЗ-366</t>
  </si>
  <si>
    <t xml:space="preserve">1. При рассмотрении рабочей документации выявлены замечания:
1.1. Толщина покрытия Betonol B-196 от 0,5 до 1мм и Betonol B229A – 1,5мм не позволяет выполнить чистовое покрытие без повторения рельефа шлифованной поверхности стяжки из бетона – внести корректировку в толщину слоя Betonol.
1.2. Отсутствуют описания узлов окаймлений покрытий полов у лотков, каналов, приямков и т.п. - внести описание в РД.
1.3. Не учтены работы и материалы для устройства деформационных швов и плинтусов, согласно Общих указаниях в РД на листе 4 абзац 7 «… выполнить деформационные швы с шагом 6м и выполнить отсечку пола от стен, колонн, монтажных проемов через прокладки из рулонных материалов. Плинтуса в помещениях выполняются из эпоксидно-песчанной смеси, приготовленной в соответствии с табл.3 ТИ 003/04, с радиусом округления 50мм, с финишным эпоксидным покрытием».
2. При рассмотрении локальной сметы выявлены замечания:
2.1. В расчете полов типа П-2 (S=751.9м2) и П-2/1 (S=53.6м2) не учтена работа по посыпке мастичного или лакокрасочного слоя кварцевым песком и стоимость песка кварцевого прокаленного – добавить работы по ФЕР1308-010-01 (с М=0) и стоимость песка по прайс-листу ООО «АМВИТ ТРЕЙД» от 25.09.2018г. с расходом 1,0кг/м2 поверхности пола.
2.2. В расчете полов типа П-3 (S=135.8м2) и П-3/1 (S=142.1м2) в п.96,102 «Раствор на цементной основе для гидроизоляции…» с единицей измерения стоимости за тонну:
- в п.96 ошибка в расчете  объема 2*135,8=271,8т надо 2*135,8/1000=0,2716т
- расценка ФССЦ-01.2.03.03-0050 «Мастика битумно-полимерная обмазочная гидроизоляционная "Славянка", холодного применения» - взята применительно. При этом «SikaTop®Seal-107» - двухкомпонентная полимерно-модифицированная гидроизоляционная смесь, состоящая из жидкого полимера и сухой смеси на основе цемента со специальными добавками, что требует дополнительную работу по приготовлению (смешиванию) состава в построечных условиях.
- пунктом учтена стоимость Гидроизоляции SikaTop Seal-107, на м2 в объеме 142,1м2 со стоимость, согласно Прайс-листа ООО «Зика» от 12.04.2017, по расчету 1266,00 руб/1м2 и расходом 6кг/м2. В соответствии с Техническим описанием материала SikaTop®Seal-107 расход зависит от шероховатости основания, профиля поверхности и толщины слоя , Ориентировочно: ≈2,0кг/м2/мм (без учета потерь, пористости и т.д.).
Требуется – исключение объемов и стоимости материалов по п.п.96,102,103 по SikaTop Seal-107 и включение расчета стоимости по прайс-листу ООО «Зика» актуальному на 2019 год с уточнением расхода состава от толщины слоя (не указан в Экспликации полов).
Дополнительно включить работы по подготовке поверхности под нанесение SikaTop Seal-107, т.е. Выполнить подготовку поверхности основания перед нанесением материала: шлифованием или аналогичным способом для удаления цементного молочка, так же вскрытия всех пустот и раковин, обеспыливания, предварительного увлажнения до водонасыщенного состояния, но без луж.
</t>
  </si>
  <si>
    <t xml:space="preserve">14-07207 И5 
18-01665
</t>
  </si>
  <si>
    <t>Рысинова Н.Б. №394 от 06.02.2019</t>
  </si>
  <si>
    <t>КЗ-367</t>
  </si>
  <si>
    <t xml:space="preserve">Выявлены несоответствия. 
Инв. № 14-04333 И2:
1. Лист 5, п.8 - номер спецификации -  инв. № 11-05032 указан ошибочно. Верный номер спецификации указан в п. 18 на листе 6;
2. Лист 6,  п.15 ссылка на ПБ 03-585-03 некорректна, т.к. этот документ отменен.  В настоящее время документом, аналогичным ПБ 03-585-03, является  руководство по безопасности «Рекомендации по устройству и безопасной эксплуатации технологических трубопроводов», утверждённое приказом Ростехнадзора № 784 от 27.12.2012;
3. Лист  7, 8 в графе не указан тип клапана  на каждом трубопроводе, соответствующий маркировке на монтажно-технологической схеме;
4. На трубопроводах 20KPF10BR402, 603, 604 указаны клапаны с э/приводом ошибочно?
5. Что означает "Не требуется" в графе «Примечание»?
Инв. № 14-04334 И3:
6. Лист 4.1  поз. 57 - кол-во кранов КШэ-15 - 4 шт. задано ошибочно, на схеме - 2 шт;
7. Лист 4.1  поз. 59 - кол-во кранов КШэ-25 - 15 шт. задано ошибочно, на схеме - 16 шт;
8. Крепеж для фланцев поз. 50, поз. 51 в спецификации отсутствует.
Необходимо устранить несоответствия.
</t>
  </si>
  <si>
    <t xml:space="preserve">14-04333 И2
14-04334 И3
</t>
  </si>
  <si>
    <t>Колмакова Н.Ф. №170 от 23.01.2019</t>
  </si>
  <si>
    <t>ПС</t>
  </si>
  <si>
    <t>РК</t>
  </si>
  <si>
    <t>КЖ 
КМ</t>
  </si>
  <si>
    <t>КЗ-368</t>
  </si>
  <si>
    <t xml:space="preserve">Заменить  п.7 работы по погрузке мусора строительного экскаватором емкостью ковша до 0,5м3 (ФССЦ-01-01-01-043) на:
1. «Затаривание строительного мусора в мешки» в объеме 1,89 тн. по ФЕРр69-15-01.
2. «Погрузочные работы при автомобильных перевозках: материалов, перевозимых в мешках и пакетах» в объеме 1,89 тн. по ФССЦ-01-01-01-021.
</t>
  </si>
  <si>
    <t>18-01333</t>
  </si>
  <si>
    <t>Швецов С.Ю. №322 от 01.02.2019</t>
  </si>
  <si>
    <t>КЗ-369</t>
  </si>
  <si>
    <t xml:space="preserve">в РД 18-01239 выявлены следующие замечания:
 не учтены обрезки арматуры Ø40 в количестве 2,128 т;
 не учтены обрезки арматуры Ø28 в количестве 5,795 т;
 не учтены каркасы КР-9 в количестве 42 шт.
</t>
  </si>
  <si>
    <t>18-01239</t>
  </si>
  <si>
    <t>Швецов С.Ю. №418 11.02.2019</t>
  </si>
  <si>
    <t>15-06168 И3
15-06169 И2</t>
  </si>
  <si>
    <t>18-00250 И2                  18-00914 И2</t>
  </si>
  <si>
    <t xml:space="preserve">15-04147 И4
16-02517
</t>
  </si>
  <si>
    <t>В16-107-3 И3</t>
  </si>
  <si>
    <t>15-06168 И3</t>
  </si>
  <si>
    <t>КЗ-370</t>
  </si>
  <si>
    <t>Не учтены затраты на индивидуальные испытания систем вентиляции и кондиционирования воздуха в размере 5 проц. от оплаты труда рабочих строителей и стоимости эксплуатации машин в соответствии с п.1.20.19 ОП ФЕР части 20. В проектной документации инв. № 17-01592 ЛСР № 03-02-2-54 И1-вкл данные затраты учтены.</t>
  </si>
  <si>
    <t>14-05562</t>
  </si>
  <si>
    <t>Максимова А.И.№357 от 31.01.2019</t>
  </si>
  <si>
    <t>КЗ-371</t>
  </si>
  <si>
    <t xml:space="preserve">1. Поз.10,12,14,16,18,20,37,39,41,43,67,69,71,73,75,88,90,103,105,118,120,138,140,158,160,162,164,166,168,170,205,207,209,211,234,236,238,240,242,244,246,248,250,252,254,256,258,262,264,299,301,303,305,307,309,311,313,315,317,319,321,323,345,347,349,351,353,355,357,359,361,378,380,382,384,386,388,390,392,394,396,626,628,630,709,744,746,752,754,760,762,768,770,823,825 учтены затраты по прокладке воздуховодов из коррозионно-стойкой стали по нормам таблицы ФЕР20-01-005 (2,3,4,5,6). В приложении 20.1 Тех. части ФЕР81-02-20-2001 приведены коэффициенты для табл. 20-01-001 и 20-01-002 при прокладке воздуховодов из коррозионно-стойкой стали (п.1.20.3 тех. части), для табл. 2001-003 : 20-01-005 коэффициенты к нормам затрат труда рабочих-строителей не указаны (учтены коэффициенты только на высоте от пола, м). В проектной документации инв. № 17-015889 ЛСР № 02-01-202ВО-вкл коэффициенты при прокладке воздуховодов из коррозионно-стойкой стали не учтены. Необходимо согласовать или отклонить применение коэффициента 1,15 к нормам затрат труда и оплате труда рабочих в соответствии с п.5.9. Методических рекомендаций по применению ФЕР, ФЕРм, ФЕРр, ФЕРп.
2. Не учтены затраты на индивидуальные испытания систем вентиляции и кондиционирования воздуха в размере 5 проц. от оплаты труда рабочих строителей и стоимости эксплуатации машин в соответствии с п.1.20.19 ОП ФЕР части 20. В проектной документации инв. № 17-015889 ЛСР № 02-01-202ВО-вкл данные затраты учтены.
3. Поз.131,150,185,213,260,325,363,398,747,755,763,1208 стоимость креплений для воздуховодов (фланцы) из угловой, полосовой,  тонколистовой коррозионностойкой стали определена с использованием норматива ФССЦ-301-0475 применительно (готовое изделие), поз.710,771 стоимость фланцев из  тонколистовой коррозионностойкой стали определена с использованием норматива ФССЦ-101-7420 (сталь листовая).  Вышеуказанные сметные нормы учтены в проектной документации (ЛСР № 02-01-202ВО-вкл. инв. № 17-01589). Необходимо рассмотреть возможность применения сметных норм для определения стоимости угловой, полосовой,  тонколистовой коррозионностойкой стали и затрат на изготовление креплений по ФЕРм81-03-38-2001.
</t>
  </si>
  <si>
    <t xml:space="preserve">В16-107-3 И3 
(А-129203 И3)
</t>
  </si>
  <si>
    <t xml:space="preserve">Зеленоборская Л.В. №359 от 01.02.2019 </t>
  </si>
  <si>
    <t>КЗ-372</t>
  </si>
  <si>
    <t xml:space="preserve">15-03852
15-03853 И1
</t>
  </si>
  <si>
    <t>Колмакова Н.Ф. №401 от 07.02.2019</t>
  </si>
  <si>
    <t xml:space="preserve">В рабочей документации выявлены несоответствия. 
Инв. № 15-03852:
1. На листах 4, 7 ссылка на ПБ 03-585-03 некорректна, правила не действуют. Вместо этого документа рекомендовано использовать Руководство по безопасности "Рекомендации по устройству и безопасной эксплуатации технологических трубопроводов".
2. На листе 50 код клапана 20FKT10AA055 указан два раза. Маркировка трубопровода 20FKT10BR133 указана два раза;
3. На листе 55 трубопровод 20FKT10BR005 указан ошибочно, верно -  20FKT20BR005;
4. На листе 58 наименование трубопровода 20FKT20BR009 не соответствует схеме см. лист 9. Маркировка 20FKT20BR009 повторяет маркировку трубопровода раствора СФ-3К на отм. +5,250 по оси Е  см. лист 59;
5. На листе 61 в наименовании трубопроводов на отм. 0.000 по оси Е трубопровод 20FKT20BR010 указан ошибочно, верно - 20FKT20BR012.
Инв. № 15-03853 И1:
6.   На листе 2 шкафы дезактивации поз.1 незаспецифицированы;
7.   На листе 2 количество кранов шаровых Dу 15 поз.5 – 59 шт. задано ошибочно, верно – 
      63 шт.  см. схему лист 9;
8.  На листе 2 поз.6 - краны шаровые Dу 25 в кол-ве 40 шт. заданы ошибочно, на схеме не
     найдены.
</t>
  </si>
  <si>
    <t>КЗ-373</t>
  </si>
  <si>
    <t xml:space="preserve">16-01529 И4
15-07757 И2
</t>
  </si>
  <si>
    <t>Колмакова Н.Ф. №424 от 11.02.2019</t>
  </si>
  <si>
    <t xml:space="preserve">1. Инв.№16-01529 И4, лист 5,  поз. 32 – объем бетона на упор – в графах: ед. измерения, кол-во, масса ед, - данные указаны некорректно.
2. Инв.№ 15-07757 И2, лист 5.3, поз.7 - бетон В30, W10, F100 – в графах:  кол-во, масса ед, - данные отсутствуют.
</t>
  </si>
  <si>
    <t>КЗ-374</t>
  </si>
  <si>
    <t>16-00902 И6</t>
  </si>
  <si>
    <t>Сараева С.С.</t>
  </si>
  <si>
    <t xml:space="preserve">Лист 9. Отсутствует поступление дистиллированной воды в вертикальные аппараты 20FED30BB001, 20FED30BB002  в систему охлаждения воды печей спекания участка технологического сопровождения. </t>
  </si>
  <si>
    <t>16-00536 И4
16-00537 И4</t>
  </si>
  <si>
    <t>15-01812 И2</t>
  </si>
  <si>
    <t>14-06776 И1</t>
  </si>
  <si>
    <t>14-07207 И7</t>
  </si>
  <si>
    <t>КЗ-375</t>
  </si>
  <si>
    <t xml:space="preserve">Выявлены несоответствия: 
- разночтения в наименовании грязеуловителя поз.15: грязеуловитель тип 1N, Dу40, Ру2,5 Мпа, Т=300оС - в спецификации лист 19 инв. № 14-05548 И2 и грязеуловитель тип 1N, DN40, РN1,6 МПа, Т=150оС – в спецификации лист 3 инв. № 14-05549 И2;
- разночтения в наименовании консоли MQK: консоль MQK-41/1000 - поз.30  в спецификации лист 20 инв. № 14-05548 И2 и поз.3 – консоль MQK-41/600/4 в спецификации лист 4 инв. № 14-05549 И2.
</t>
  </si>
  <si>
    <t>14-05548 И2</t>
  </si>
  <si>
    <t>Колмакова Н.Ф. № 508 от 18.02.2019</t>
  </si>
  <si>
    <t>КЗ-376</t>
  </si>
  <si>
    <t xml:space="preserve">В РД на листе 10,  узел 5 - показаны ступени из решётчатого настила Р25х3. А на листе 5 в технической спецификации стали и на листе 9 в ведомости элементов этот настил не учтен.
Просим рассмотреть данные несоответствия и откорректировать комплект РД.
</t>
  </si>
  <si>
    <t>17-01163 И1</t>
  </si>
  <si>
    <t>16/22</t>
  </si>
  <si>
    <t>Шабанов А.М. № 516 от 18.02.2019</t>
  </si>
  <si>
    <t>КЗ-377</t>
  </si>
  <si>
    <t xml:space="preserve">1. В инв. № 16-02774 И2, таблица 1 и в инв. №16-02775 И2 - количество шаровых кранов с электроприводом - 27 шт. не соответствуют количеству шаровых кранов с электроприводом в инв.№ 14-08049 И3.
2. В инв. № 16-02774 И2 - номера помещений и места установки кранов шаровых, приведенных в таблицах (листы 33.5-33.9 и 33.11-33.15) не соответствуют номерам помещений в инв. № 16-01664 И2 и в инв.№14-07207 И6.
3. На всех чертежах альбома РД инв. № 14-08049 И3 отсутствуют коды KKS на запорную арматуру (листы 5, 6, 7, 8, 9, 10).
</t>
  </si>
  <si>
    <t xml:space="preserve">16-02774 И2
16-02775 И2
14-08049 И3
16-01664 И2
</t>
  </si>
  <si>
    <t>КЗ-378</t>
  </si>
  <si>
    <t xml:space="preserve">В общих данных лист 7: 
п. 12 Дверные блоки: 
а) деревянные по ГОСТ 6629-88;
б) стальные по ГОСТ 31173-2016;
в) противопожарные металлические НПО «Пульс»;
г) из поливинилхлоридных профилей по ГОСТ 30970-2014.
В спецификации элементов заполнения проемов (лист 34) не указано обозначение дверей согласно указанных ГОСТов, марка противопожарных дверей. Отсутствие обозначений, марок, технических характеристик изделий не позволит оформить заказ на изготовление (поставку) дверей.
В спецификации (лист 32) указаны ворота индивидуального изготовления, при оформлении заказа на изготовление (поставку) индивидуальных изделий требуется указать вариант конструктивного решения, включая описание конструкции профилей и заполнения дверного полотна, типа дверных приборов, требования к внешнему виду и другие требования (ГОСТ 31174-2017).
В общих указаниях лист 7:
п. 14 Наружные двери окрасить в цвет RAL 5022 (night blue), внутренние двери- белого цвета.
Вызывает сомнение, что все внутренние двери металлические, противопожарные, двери из ПВХ профиля белого цвета, просим дать разъяснение.
Просим в рабочей документации прописать материал для заполнения зазоров между коробкой двери и проемом (монтажные зазоры).
</t>
  </si>
  <si>
    <t>Карпенко Н.К. № 497 от 15.02.2019</t>
  </si>
  <si>
    <t>КЗ-379</t>
  </si>
  <si>
    <t xml:space="preserve">Рабочей документацией для обрамления дверных проемов предусмотрены изделия закладные МС-1, МС-2, МС-3, в конструкции которых сваривается нерж. сталь с «черной». Для более качественной сварки профиля из нерж. стали (поз. 1) с арматурными стержнями Ø10 А400 (поз.2)   предлагаем выполнить сварку через платики из нерж. стали (поз.3). </t>
  </si>
  <si>
    <t xml:space="preserve">18-00244
18-01567
</t>
  </si>
  <si>
    <t>Карпенко Н.К. №543 от 20.02.2019</t>
  </si>
  <si>
    <t>КЗ-380</t>
  </si>
  <si>
    <t xml:space="preserve">В рабочей документации выявлены несоответствия. 
Инв.№ 14-05551:
1. На листе 10 - на байпасе водомерного узла трубопровода В1 задвижка Ду 50 обозначена поз. 1.5 ошибочно, верно – поз. 1.4;
2. На листе 10 - на участке водомерного узла трубопровода В2 задвижки (3 шт.) Ду 50 обозначены поз. 1.5 ошибочно, верно – поз. 1.4;
3. На листе 10 - на трубопроводе В2 кран шаровый Ду 25 поз.1.5 не обозначен;
4. На листе 10 - на трубопроводе В2 переход 50х25 поз. 6 не обозначен;
5. На листе 10 - на трубопроводе В2 не обозначена позиция крана шарового см. опора ОП-3, отм. +0,800, пом. 107;
6. На листе 17 - не указано количество монтажных комплектов поз. 1.1;
7. На листе 20, поз. 5 – труба Ц-15х2,8 – 31,0 м, поз. 7 – переход 25х15 – 1шт., поз. 8 – кран шаровый Ду 15 – 8 шт. заспецифицированы ошибочно, на схеме В2 эти позиции не найдены;
8. На листе 26, поз. 6 - труба Ø 108х5 – 12,78 кг, масса не соответствует заданной длине трубы - 6 м.
Инв. № 14-05552:
9. На листе 2, поз. 3 – фильтр – 3шт. задано ошибочно, верно – 2 шт.,
10. На листе 2, поз. 4 – задвижка – 36 шт. задано ошибочно, верно – 6 шт.,
11. На листе 2, поз. 6 – кран шаровый – 20 шт. задано ошибочно, верно – 12 шт.;
12. На листе 3, поз. 5 – труба Ø 108х5 – количество трубы в метрах требует уточнения;
13. На листе 3, поз. 8 – фланец 1-100-2,5 – 19 шт. задано ошибочно, верно – 10 шт.,
14. На листе 3, поз. 9 – заглушка 100-2,5 - 19 шт. задано ошибочно, верно – 10 шт.;
15. На листе 4, поз. 12 – колено С 900-108х5 – 10 шт. задано ошибочно, верно – 8 шт.,
16. На листе 4, поз. 14 - колено С 900-57х3 – 4 шт. задано ошибочно, верно – 6 шт.,
17. На листе 4, поз. 15 - колено С 450-57х3 – 2 шт. задано ошибочно, верно – 4 шт.;
18. На листе 5, поз. 27 – гидрозатвор – 7 шт. задано ошибочно, верно – 8 шт.,
19. На листе 5, поз. 29 – решетка – 18 шт. задано ошибочно, верно – 20 шт.,
20. На листе 5, поз. 1 – консоль – 2 шт. задано ошибочно, верно – 4 шт.;
21. На листе 6, поз. 2 – 8, поз. 10 - количество должно быть увеличено в 2 раза каждая;
22. На листе 6, поз. 9 – пластина опорная – 3 шт. задана ошибочно, верно – 5 шт. </t>
  </si>
  <si>
    <t xml:space="preserve">14-05551
14-05552
</t>
  </si>
  <si>
    <t>Колмакова Н.Ф. №480 от 14.02.2019</t>
  </si>
  <si>
    <t>КЗ-381</t>
  </si>
  <si>
    <t xml:space="preserve">1. В рабочей документации не указаны: ГОСТ (НД), технические требования, обозначения и марки металлических дверей.
2. Необходимо указать комплектацию противопожарных дверей, материал для заполнения зазоров между коробкой и проемом (монтажные зазоры).
3. Необходимо уточнить цвет дверей, т.к. в общих указаниях лист 6 -  указан серый цвет, а на листе 6.2 – RAL1001 бежевый и RAL1002 песочно-желтый.
</t>
  </si>
  <si>
    <t>Карпенко Н.К. № 478 от 14.02.2019</t>
  </si>
  <si>
    <t>КЗ-382</t>
  </si>
  <si>
    <t>В локальной смете в позиции 167  «Полимерный материал LogicroofV-RP…»    7228,4 м2, объем материала учтен без коэффициента расхода.</t>
  </si>
  <si>
    <t>Чичихина А.Ю. №283 от 29.01.2019</t>
  </si>
  <si>
    <t>КЗ-383</t>
  </si>
  <si>
    <t>1. Поз. 14, 15, 17, 18 –   не верно  применен индекс пересчета в текущие цены. Т. к. прайс -  лист от  17.12.2018г.,  индекс применить по письму МинСтрой России № 45824-ДВ/09 от 15. 11. 2018г. (на 4 кв. 2018г. -7,88)</t>
  </si>
  <si>
    <t>18-01518</t>
  </si>
  <si>
    <t>КЗ-384</t>
  </si>
  <si>
    <t xml:space="preserve">1. Наименование заголовка 1 раздела 4 исправить на «Система отопления (26SBJ01) (вода 150-70С)».
2. В поз.212 локальной сметы необходимо учесть затраты на окрашивание неизолированных трубопроводов и нагревательных приборов эмалью ПФ-115 за 2 раза в соответствии с п.15, 16 спецификации инв. № 14-07114 (лист 10) и п.9.2.4 общих указаний инв. № 14-07113.
Не учтены затраты на индивидуальные испытания систем вентиляции и кондиционирования воздуха в размере 5 проц. от оплаты труда рабочих строителей и стоимости эксплуатации машин в соответствии с п.1.20.19 ОП ФЕР части 20. В проектной документации инв. № 17-01594 ЛСР № 05-01-2-35И2-вкл данные затраты учтены.
</t>
  </si>
  <si>
    <t>14-07116</t>
  </si>
  <si>
    <t>Максимова А.И. №358 от 31.01.2019</t>
  </si>
  <si>
    <t>КЗ-385</t>
  </si>
  <si>
    <t>Розлив системы отопления на отметке +7,800 в осях 7-10, в помещениях 316 и 315 проходят по стене, пересекая оконные проёмы на высоте +11,000. Прошу согласовать прокладку трубопровода отопления выше оконных проёмов.</t>
  </si>
  <si>
    <t>14-05483</t>
  </si>
  <si>
    <t>КЗ-386</t>
  </si>
  <si>
    <t xml:space="preserve">1. Поз. 28 -  при расчете объема «Установка арматуры (сверх учтенной в расценке)» допущена арифметическая ошибка. Указан расчет: 532,9-52,2+(14*1,02)-0,238 = 494,742 тн. – не верен.
В итоге должно быть: (532,9 кг - 52,2 кг + (14*1,02 кг))/1000 - 0,238 тн. = 0,257 тн.
</t>
  </si>
  <si>
    <t>Рысинова Н.Б. №477 от 14.02.2019</t>
  </si>
  <si>
    <t>КЗ-387</t>
  </si>
  <si>
    <t xml:space="preserve">1. В п.2, п.3 ЛС при пересчете в базовые цены 2001 г. - 1 лист Плиты фальшпола и 1 штука Регулировочной пластины не учтены транспортные расходы – по коммерческому предложению ООО «ДАЛЛИ» доставка (не включена в стоимость материала): самовывоз со склада в Одинцово (МО), либо доставка наемным транспортом по всей России.
2. В п.п.4-25 – необходимо учесть верный адрес доставки.
3. В п.п.5-25 при пересчете в базовые цены 2001г. по прайс-листам ЗАО «Холти Дистрибьюшн ЛТД» используются цены с клиентскими договорными скидками для Покупателя ОАО «Атомпроект» с ограничением по срокам действия цен до 13.02.2017 г. 
</t>
  </si>
  <si>
    <t>16-02861</t>
  </si>
  <si>
    <t xml:space="preserve">Рысинова Н.Б. №231 от 28.01.2019 </t>
  </si>
  <si>
    <t>КЗ-388</t>
  </si>
  <si>
    <t xml:space="preserve">1. В п.2 ЛС объем плит 143 шт без учета запаса (поз.29 Сводной спецификации л.9 инв.№16-02862) – по расчету требуется 150 шт (122 шт целые или с частичным раскроем по месту (5шт) и 28шт (целых) с полным раскроем) без учета трудноустранимых потерь.
2. В п.2, п.3 ЛС при пересчете в базовые цены 2001г. 1 листа Плиты фальшпола и 1 штуки Регулировочной пластины не учтены транспортные расходы – по коммерческому предложению ООО «ДАЛЛИ» доставка (не включена в стоимость материала): самовывоз со склада в Одинцово (МО), либо доставка наемным транспортом по всей России;
3. При анализе цен по прайсам от 30.01.2017 к ЛС №2-01-0069С инв.16-02861 (п.3) и от 22.01.2018 к п.3 ЛС 2-01-0089С инв.16-02863 «Регулировочная пластина Alu Small» изменение с 5,22 руб/шт до 0,09 руб/шт – уменьшение в 58 раз. 
Просим произвести корректировку рабочей документации по объемам плиты фальшпола и ценам на материалы по актуальным прайс-листам.
</t>
  </si>
  <si>
    <t xml:space="preserve">16-02862
16-02863
</t>
  </si>
  <si>
    <t>Рысинова Н.Б. №230 от 28.01.2019</t>
  </si>
  <si>
    <t>КЗ-389</t>
  </si>
  <si>
    <t>При входном контроле рабочей документации было выявлено, что в комплекте рабочей документации отсутствуют узлы крепления наружного водостока. А также в спецификации к комплекту рабочей документации отсутствуют объемы материалов на устройство системы наружного водостока.</t>
  </si>
  <si>
    <t>Северова М.А. № 593 от 22.02.2019</t>
  </si>
  <si>
    <t>КЗ-390</t>
  </si>
  <si>
    <t>В комплекте рабочей документации не учтена перемычка над дверным проемом в помещении № 118 (тамбур).</t>
  </si>
  <si>
    <t>Карпенко Н.К. № 619 от 26.02.2019</t>
  </si>
  <si>
    <t>КЗ-391</t>
  </si>
  <si>
    <t xml:space="preserve">Рабочей документацией в общих технических условиях для заполнения проемов предусмотрены окна ОК-1 по ГОСТ 30674-99 марки ОПР2СП 960х1760 (4М1-8-4М1-8-4М1) блок оконный из поливинилхлоридных профилей раздельной конструкции с двумя стеклопакетами по ГОСТ 23166-99. В связи, с чем просим дать разъяснение в необходимости применения окон с 2-мя раздельными стеклопакетами и в случаи ошибки внести изменение в рабочую документацию. </t>
  </si>
  <si>
    <t>17-01272 И3</t>
  </si>
  <si>
    <t>Карпенко Н.К. №270 от 29.01.2019</t>
  </si>
  <si>
    <t>КЗ-392</t>
  </si>
  <si>
    <t xml:space="preserve">Выявлены несоответствия. 
Инв. №16-01531 И1:
1. Лист 12 - на схеме ЗВК 7 пояснить выполнение узлов соединения (врезка со штуцерами или без) ЗВК 7.1 с ЗВК 7.2, ЗВК 7.2, ЗВК 7.3 с ЗВК 7.4.
2. Лист 12 - на ЗВК 7.4 не указана привязка штуцера – ответвления L=0,5 м.
3. Лист 12 - на схеме ЗВК 12а пояснить выполнение узла соединения (врезка со штуцером или без) ЗВК 12а.3 с ЗВК 12а.1.
4. Лист 12 - на схеме ЗВК 14 пояснить выполнение узла соединения (врезка со штуцером или без) ЗВК 14.2 с ЗВК 14.1.
5. Лист 15 - в опуске ЗВК1 не указаны штуцер – ответвления L=0,3 м – 2 шт.
6. Лист 20 - нет данных по ЗВК 8а (см. лист 12).
Инв. № 16-01533 И2:
7. Лист 2, поз. 7 - количество  штуцеров – 6 шт. задано ошибочно, необходимо откорректировать верное количество.
8. Лист 3, поз. 13 – прочистка dу 100 мм – 1 комплект задан ошибочно, верно – 2 комплекта. Соответственно фланец – 2 шт., заглушка – 2 шт., болт – 16 шт., гайка – 16 шт., прокладка – 2 шт. 
9. Лист 3, поз. 14 - ревизия dу 100 мм откорректировать количество фланцев, заглушек и т.д. для 2-х комплектов.
</t>
  </si>
  <si>
    <t>СК</t>
  </si>
  <si>
    <t>16-01531 И1
16-01533 И2</t>
  </si>
  <si>
    <t xml:space="preserve">Колмакова Н.Ф. №278 от 30.01.2019 </t>
  </si>
  <si>
    <t>КЗ-393</t>
  </si>
  <si>
    <t xml:space="preserve">1. В комплекте рабочей документации не представлены:
- узлы соединения опусков молниеприемной сетки с контуром заземления с элементами крепления;
-узел устройства ввода проводника ПГЛ-М70 от контура заземления в здание с элементами крепления;
- не указаны дополнительные элементы крепления кабеля ПГЛ-М70 в рядах 1-4 вдоль оси А, шунта в рядах 11-12. 
2. Контур заземления не соответствует конструкции здания в части измененной трассировки подземных трубопроводов и расположению  галереи 5/4А. 
3. Отсутствуют указания по устройству внутреннего контура заземления в помещениях №№ 101-106 в местах организации монтажных проемов 10000х8200 (h) при условии того, что заделка монтажных проемов производится по факту заполнения помещений продукцией. 
4. Указанный метраж полосы 4х40 внутреннего контура заземления не соответствует фактическому в связи с тем, что не учтено устройство новых дверных проемов по оси В и ряду 11, и обводка полосы заземления по периметру проемов дверей и ворот.
5. Проводник медный гибкий луженый сечением 70 мм2 ПГЛ-М70,указанный в плане заземления и системы уравнивания потенциалов здания 5  в спецификации не учтен.
6. В смете в позиции 18 не учтена  стоимость  медных кабельных наконечников 10-6-5-МУХЛ3 в  количестве  200 шт., метизы.
</t>
  </si>
  <si>
    <t xml:space="preserve">14-05467
14-05468
14-08823
</t>
  </si>
  <si>
    <t>Швецов С.Ю. №558 от 20.02.2019</t>
  </si>
  <si>
    <t>КЗ-394</t>
  </si>
  <si>
    <t xml:space="preserve">1. В инв. № 16-02711, листы  12, 14   табло у выхода из помещения 20UFB15R036, (оси Д, 23-22). Откорректировать, т.к.  выход из помещения 20UFB15R036 находится в  осях Д, 23-24 в соответствии с  РД Архитектурные решения инв. №14-07207 И6.
2. В инв. № 16-02712, лист 15  расположение табло в осях Д, 22-23  откорректировать  в соответствии с РД. Архитектурные решения. инв. №14-07207 И6.
</t>
  </si>
  <si>
    <t>КЗ-395</t>
  </si>
  <si>
    <t>В смете к  позициям .36 (ФЕРм08-02-144-03), 37 (ФЕРм08-02-144-04), 38 (ФЕРм08-02-144-06) не учтена стоимость медных наконечников 10-6-5-МУХЛ3-4000 шт., 25-8-8-МУХЛ3-50шт., 95-12-15-МУХЛ3-54шт. соответственно.</t>
  </si>
  <si>
    <t>Молниезащита</t>
  </si>
  <si>
    <t xml:space="preserve">16-00860 </t>
  </si>
  <si>
    <t>Швецов С.Ю. №562 от 20.02.2019</t>
  </si>
  <si>
    <t>КЗ-396</t>
  </si>
  <si>
    <t xml:space="preserve">1. Поз. 2 , 4 -  в  графе 2  указать завод изготовитель и дату прайс- листа. 
2. Приложить к смете   прайс- лист к ( поз.  2, 4).
3. Поз.   2, 4  - не верно выполнен  расчет стоимости трубы, т. к.  согласно  инв. 15-04692И2  и ТУ 2248-011-54432486-2013  диаметр трубы 250 и 300 это  внутренний диаметр, а не наружный.
4.  Поз. 2, 4 – длину  трубы привести в соответствие со спецификацией ,  корректировка на длину выпуска трубы не предусматривалась не в ПД ни в основной смете  15-04693 и согласно  тех. части п.  2.23.5 « Единица измерения: 100 м в расценках табл. ……23-01-020 …….соответствует 100 м трубопровода.»
</t>
  </si>
  <si>
    <t>18-01327</t>
  </si>
  <si>
    <t>КЗ-397</t>
  </si>
  <si>
    <t>В основном комплекте на листах 4, 29.1, 29.2, 29.3 указана пристройка к зданию 4 в осях 1’-2’’, A’-A’’. Согласно проектной документации пристройка к зданию 4 запроектирована в осях 1-3 вдоль оси А.</t>
  </si>
  <si>
    <t>КЗ-398</t>
  </si>
  <si>
    <t>В кабельном журнале контрольных кабелей линии КТС на листе 147 неверно указан конец трассы подключения электропривода крана шарового.</t>
  </si>
  <si>
    <t>Швецов С.Ю. № 536 от 19.02.2019</t>
  </si>
  <si>
    <t>КЗ-399</t>
  </si>
  <si>
    <t xml:space="preserve">В РД инв.№15-04374 И4 на схемах обвязки резервуаров показаны шесть гасителей напора (л.11, 12), схемы устройства гасителей напора изображены на л. 13, 14, количество материалов необходимых для изготовления гасителей напора указанных в РД инв.№15-04374 И4 не совпадает с количеством материалов в спецификации  РД инв.№ 15-07757 И3:
№ п/п Наименование ГОСТ/ТУ Ед. изм Количество
    15-04374 И4 15-07757 И3
1 Гайка М30-6Н.5 ГОСТ ISO4032-2014 шт 80 40
2 Гайка М24-6Н.5 ГОСТ ISO4032-2014 шт 48 24
3 Гайка М20-6Н.5 ГОСТ ISO4032-2014 шт 48 24
4 Фланец 500-16-11-1-В ГОСТ 33259-2015 шт 2 0
 Необходимо откорректировать количество материалов в спецификации РД инв.№ 15-07757 И3 в соответствии с РД инв.№ 15-04374 И4.
</t>
  </si>
  <si>
    <t xml:space="preserve">15-04374 И4
15-07757 И3
</t>
  </si>
  <si>
    <t xml:space="preserve">Ждаморева О.П. №495 от 15.02.2019 </t>
  </si>
  <si>
    <t>14-05548 И3</t>
  </si>
  <si>
    <t>14-05551 И1
14-05552 И1</t>
  </si>
  <si>
    <t>16-02711 И2
16-02712 И2</t>
  </si>
  <si>
    <t>16-01782 И2</t>
  </si>
  <si>
    <t>КЗ-400</t>
  </si>
  <si>
    <t xml:space="preserve">1. поз. 13,15 ЛС06-07-4-1211 инв.19-00054 не соответствует ПД Раздел 11.10.6 инв. № 17-01612  ЛСР №  06-07-4-176-вкл поз.4,5.
Необходимо привести в соответствие с ПД.
</t>
  </si>
  <si>
    <t>19-00054</t>
  </si>
  <si>
    <t>КЗ-401</t>
  </si>
  <si>
    <t xml:space="preserve">1) Несоответствие толщины наружных стен ПД инв. № 17-00071 (л.19) с РД инв. № 14-05201 И3 (л.5).
2) Разночтение материалов устройства кровли ПД инв. № 17-00071 (л.19) с РД инв. № 14-05201 И3 (л.9).
          Устранить несоответствие
</t>
  </si>
  <si>
    <t xml:space="preserve">14-05201 И3
17-00071
</t>
  </si>
  <si>
    <t>КЗ-402</t>
  </si>
  <si>
    <t xml:space="preserve">Разночтение материалов устройства кровли ПД инв. № 17-00070 (л.19) с РД инв. № 14-07451 И3 (л.9).
          Устранить несоответствие.
</t>
  </si>
  <si>
    <t xml:space="preserve">14-07451  И3
17-00070
</t>
  </si>
  <si>
    <t>КЗ-403</t>
  </si>
  <si>
    <t xml:space="preserve">1. Поз. 139, 141, 143, 144 - в смете отсутствует прайс- лист, поэтому нет возможности проверить расчет цены. 
2.  Поз. 144 – неверно указан внутренний диаметр трубы, согласно спецификации  инв. №15-07757 И3  он равен 174 мм.
</t>
  </si>
  <si>
    <t>19-00070</t>
  </si>
  <si>
    <t>КЗ-404</t>
  </si>
  <si>
    <t xml:space="preserve">На основании перечня кодов KKS технологических систем, агрегатных кодов, кодов частей агрегатов, зданий и сооружений инв. № 14-02940 (стр. 23) и рабочей документацией «Линия сборки твэлов. Спецификация оборудования, изделий и материалов к инв. № 14-07683 (инв. № 14-07684 И5)» помещение загрузки магазина в защитный контейнер  имеет код KKS 20FDC60, участок разделки бракованных твэлов с оборудованием для контроля газовой среды  в твэле имеет код KKS 20FDC70.
Необходимо:
1. Инв. № 14-07683 И3 технологическая схема (лист 5):
− откорректировать номер помещения для блока «Участок контроля топливного столба … 20FDC50 (пом. 20UFB10BR040)» должно быть: «пом. 20UFB10R040».
− название блока «Участок контроля топливного столба … в контейнер (пом. 20UFB10R026)» изложить в редакции: «Помещение загрузки магазина в защитный контейнер 20FDC60 (пом. 20UFB10R026)»;
− откорректировать код KKS для блока «Участок разделки бракованных твэлов …», должно быть: «20FDC70».
2. Инв. №  15-02923 И2:
2.1 монтажно-технологическая схема (лист 7):
− откорректировать номер помещения для блока «Участок контроля топливного столба … 20FDC50 (пом. 20UFB10BR040)» должно быть: «пом. 20UFB10R040»;
− название блока «Участок контроля топливного столба … в контейнер (пом. 20UFB10R026)» изложить в редакции: «Помещение загрузки магазина в защитный контейнер 20FDC60 (пом. 20UFB10R026)»;
− присвоить соответствующие коды KKS трубопроводам и клапанам на участках 20FDC60, 20FDC70.
2.2 таблица технической характеристики трубопроводов:
− ввести «Помещение загрузки магазина в защитный контейнер 20FDC60»;
− присвоить соответствующие коды KKS трубопроводам и клапанам на участках 20FDC60, 20FDC70.
</t>
  </si>
  <si>
    <t xml:space="preserve">14-07683 И3
15-02923 И2
</t>
  </si>
  <si>
    <t>Бондарев А.А.</t>
  </si>
  <si>
    <t>КЗ-405</t>
  </si>
  <si>
    <t xml:space="preserve">1. Поз. 40 41, 42, 43 -  объем (сварочных материалов) откорректировать  с учетом объемов учтенных в расценках на монтаж. </t>
  </si>
  <si>
    <t>КЗ-406</t>
  </si>
  <si>
    <t xml:space="preserve">В комплекте РД согласно пункта 3.2  ГОСТ 3778-98 не указана марка свинца. </t>
  </si>
  <si>
    <t>17-01161</t>
  </si>
  <si>
    <t>Шабанов А.М. №651 ОТ 28.02.2019</t>
  </si>
  <si>
    <t>КЗ-407</t>
  </si>
  <si>
    <t xml:space="preserve">Поз. 12 –   неверно указан диаметр муфты в наименовании расценки  т.к. в РД инв.№18-01507 (лист 15) предусмотрены муфты СО 500-32Р. </t>
  </si>
  <si>
    <t>18-01524</t>
  </si>
  <si>
    <t>КЗ-408</t>
  </si>
  <si>
    <t xml:space="preserve">1. В  заголовке указаны пункты на исключение 13, 15, 40, 42, 67, 69, 95, 97, 122, 124  , а в п. 19 и 20  исключаются объемы только по поз. 13 и 15. 
2. Поз. 20 – название расценки  привести в соответствие с названием поз. 15 по смете  инв. 18-00331.
3.  Уточнить объемы  по поз. 1, 2 спецификации  инв. №16-02184 лист 4, с объемами включенными в сметы (инв. №18-00331, 18-01542, 18-01541).
</t>
  </si>
  <si>
    <t>18-01541</t>
  </si>
  <si>
    <t>КЗ-409</t>
  </si>
  <si>
    <t>В данной ЛС учтена только стоимость арматуры, необходимой для дополнительных выпусков в перекрытии на отм.+5,150 в осях 9-16. Добавить работы по «Установке арматуры» по ФЕР06-01-097-01 в объеме 3,304 тн. (объем=(149,64+455,00+1873,98+825,37)/1000=3,304 тн. согласно Ведомости расхода стали на л.11 РД инв.№16-00734 изм.1).</t>
  </si>
  <si>
    <t>16-01598</t>
  </si>
  <si>
    <t xml:space="preserve">Рысинова Н.Б. №331 от 01.02.2019 </t>
  </si>
  <si>
    <t>КЗ-410</t>
  </si>
  <si>
    <t>Указать класс безопасности вентсистем, оборудования и материалов.</t>
  </si>
  <si>
    <t xml:space="preserve">14-05560
14-05561
</t>
  </si>
  <si>
    <t>Февралева В.Н. №637 от 26.02.2019</t>
  </si>
  <si>
    <t>КЗ-411</t>
  </si>
  <si>
    <t xml:space="preserve">1. В общих данных инв. №15-02576 И2 прописан класс безопасности систем вентиляции, а в спецификации инв. №15-02577 И1 не прописан класс безопасности оборудования и материалов, метод контроля сварных соединений не определен. 
2. Для систем 3-го класса не указаны требования и нормативные документы по изготовлению и монтажу воздуховодов.
Привести в соответствие.
</t>
  </si>
  <si>
    <t xml:space="preserve">15-02576 И2
15-02577 И2
</t>
  </si>
  <si>
    <t>КЗ-412</t>
  </si>
  <si>
    <t xml:space="preserve">19-00054      </t>
  </si>
  <si>
    <t xml:space="preserve">1.  Поз. 10  -   привести в соответствие  с ПД. В смете  один   и тот же автоматический выключатель включен как оборудование  поз. 3  и  как материал поз. 10.  
2. Поз. 11 – не верно  выполнен расчет стоимости.   Автоматический выключатель относится к оборудованию.
3.  Поз. 13 -   не верно  выполнен расчет стоимости.   Мини – щит  относится к оборудованию ( см. ПД  инв. 17-01612 ЛСР 06-07-4-176-вкл.  поз. 4)
4. Поз. 15 - не верно  выполнен расчет стоимости, применен индекс пересчета из текущей цены в базисный уровень для материалов 7,88 , а в смете эта позиция  обозначена как оборудование. 
5. Поз. 17– прайс – лист приложить к смете. (на строй площадку  выдается РД, альбомы ПД не выдаются, поэтому ссылка на альбом ПД не корректна.)
6.  Поз. 20 –   расчет цены не верен, т. к. прайс – лист  не соответствует по марке изделию указанному в спецификации и в смете. 
7. Поз. 24 – стоимость  рассчитана не верно, т. к. в прайс – листе  данная марка  изделия отсутствует.
8.  Поз. 27 –  удалить расценку.
9.  Поз. 44 -    марку кабеля в расценке указать согласно спецификации. 
10.  Поз. 45 -  расчет цены выполнен не верно, не соответствует  цене  по прайс – листу. Привести в соответствие со спецификацией марку кабеля. 
</t>
  </si>
  <si>
    <t>КЗ-413</t>
  </si>
  <si>
    <t xml:space="preserve">1. п. 31 сметы.  Заменить  количество насосов центробежных 8/18 с электродвигателем 4А  180 А2 массой агрегата до 0,1 т  по расценке ФССЦ-2001, 301-1494  на    -2 компл.  
2. Применить  коэффициент к расценкам  сборника ФЕР 20, согласно п.1.20.19 Общих Положений  (Затраты на индивидуальные испытания систем вентиляции и кондиционирования воздуха принимаются в размере 5 проц. от оплаты труда рабочих-строителей и стоимости эксплуатации машин, учтенных в расценках на устройство указанных систем). 
Данный коэффициент учтен в ПД инв.№17-01590 ЛСР № 02-01-201ВО
</t>
  </si>
  <si>
    <t>Зеленоборская Л.В. №597 от 25.02.2019</t>
  </si>
  <si>
    <t>14-08691 И2</t>
  </si>
  <si>
    <t>КЗ-414</t>
  </si>
  <si>
    <t>Рабочей документацией для обрамления дверных проемов предусмотрены изделия закладные МС-1, МС-2, МС-3, в конструкции которых сваривается нерж. сталь с «черной». Для более качественной сварки профиля из нерж. стали (поз. 1) с арматурными стержнями Ø10 А400 (поз.2)   предлагаем выполнить сварку через платики из нерж. стали (поз.3), при этом поз. 1 выполнить из листа б-5мм, платик поз.3- из листа б-3мм из стали марки 12Х18Н10Т-М2б по ГОСТ 7350-77.</t>
  </si>
  <si>
    <t>Карпенко Н.К. №579 от 21.02.2019</t>
  </si>
  <si>
    <t>КЗ-415</t>
  </si>
  <si>
    <t xml:space="preserve">Выявлены следующие вопросы и несоответствия:
1. Система К2(производственно-дождевая канализация):
1.1 Трубопроводы проложены по коридору вдоль стен на отметке ниже подвесного потолка, при этом «режут» дверные проемы. 
1.2 Спецификацией и сметой не предусмотрены крепления трубопроводов (Сборник 16. Общие указания п. 1.4 Расходы креплений и опор нормами не учтены и определяются дополнительно по проектным данным).
1.3 Предусмотрены фасонные детали (колена, тройники) по СТО для атомных станций, стоимость взята по ФССЦ (по прайс листам стоимость значительно выше).
1.4 Отсутствуют отверстия в стенах между осями 5-7/ В-Д, 10-12/ В-Д на 3 этаже.
2. Система В1 (хозяйственно-питьевой водопровод), Т3(водопровод горячей воды):
2.1 Спецификацией и сметой не предусмотрены крепления трубопроводов (Сборник 16. Общие указания п. 1.4 Расходы креплений и опор нормами не учтены и определяются дополнительно по проектным данным).
2.2 Частично трубопроводы систем В1, Т3 проложены совместно с трубопроводами системы В2 (план на отм. 0,000), возможно предусмотреть прокладку трубопроводов на одной консоли.
2.3 Трубопроводы предусмотрены из оцинкованных труб, не указан способ соединения трубопроводов (СП 73.13330.2016 п. 4.6 Применение сварных соединений трубопроводов из оцинкованной стали не допустимо).
3. Система К-1 (бытовая канализация):
3.1 Предусмотрены крепления только горизонтальных труб Ø50, необходимо учесть требования СП 73.13330.2016 п. 6.1.8, 6.1.9, 6.1.10.
3.2 Трубопроводы бытовой канализации предусмотрены из чугунных труб, может рассмотреть вариант замены на более современные материалы, чтобы избежать зачеканку раструбов. 
4. Система В2 (производственно-противопожарный водопровод):
4.1 Предусмотрены крепления только горизонтальных труб Ø80, необходимо учесть требования СП 73.13330.2016 п. 6.1.8,6.1.9, 6.1.10.
4.2 Отсутствуют отверстия в перекрытиях между осями 14/2-15/2 В/2-Г/2; 2/1-3/1 В/1-Г/1 на отм. +3,200, +7,200.
4.3 Отсутствуют отверстия в стенах между осями 14/2-16/2 Б/2-Г/2; 2/1-3/1 Б/1-Г/1 на 1 этаже.
5. Не верно указаны отметки чистых полов на планах, схемах (см. чертежи марки АР), по этой причине трубопроводы то «ныряют» в перекрытия, то «режут» дверные проемы, то выходят за габариты подвесного потолка и т.д. Данная ошибка распространится на проходки в стенах, проверить чертежи марки КЖ в части расположения проходок для трубопроводов.
6. Нет указаний по заделке проходок через строительные конструкции, требование СП 73.13330.2016 п. 6.1.14.
</t>
  </si>
  <si>
    <t>Карпенко Н.К. №697 от 04.03.2019</t>
  </si>
  <si>
    <t>КЗ-416</t>
  </si>
  <si>
    <t>Карпенко Н.К. №619 от 26.02.2019</t>
  </si>
  <si>
    <t xml:space="preserve">Рабочей документацией предусмотрено устройство перемычек в кирпичных перегородках над дверными проемами. Выявлены следующие несоответствия:
Марка Отм. 0,000 Отм. 3,900 Отм. 7,800 Обозначение перемычки Кол-во перемычек по чертежам Кол-во перемычек по спец-ии
ПР-1 3 шт 3 шт 3шт 2ПБ13-1 17 шт 
11 шт
ПР-2 4*2=8 шт - - 2ПБ13-1  
ПР-3 - - 1 шт 3ПБ16-37 1 шт 2 шт
</t>
  </si>
  <si>
    <t>КЗ-417</t>
  </si>
  <si>
    <t xml:space="preserve">1. В локальной смете не учтены объемы работ:
-  по устройству переходных площадок на кровле в осях А-Б у оси 3 и в осях В-Г у оси 9, 16, 21, 28 и наружной лестницы м/о 22-23 у оси А.
- по сверлению и установке болтов HILTI HSL и их стоимость - необходимых для монтажа наружных лестниц и переходных площадок на кровле.
</t>
  </si>
  <si>
    <t xml:space="preserve">18-01574
16-01003 И3
</t>
  </si>
  <si>
    <t>Рысинова Н.Б. №544 от 19.02.2019</t>
  </si>
  <si>
    <t>КЗ_418</t>
  </si>
  <si>
    <t>КЗ-418</t>
  </si>
  <si>
    <t xml:space="preserve">В рабочей документации №15-04374 Изм.4 взамен устаревших фильтров-поглотителей 
предусмотрены современные воздухообменные установки, размещаемые непосредственно на
плитах перекрытий резервуаров 24А/1 и 24А/2. 
Замечания:
1. Отсутствует установочный чертеж воздухообменной установки на плиты перекрытия резервуаров, узлы герметизации.
2. На каких резервуарах устанавливаются воздухообменные установки (всего 2 установки)?
3. Предоставить опросный лист на воздухообменные установки с указанием массогабаритных размеров, комплектности и функционального назначения технических устройств, входящих в состав установок (в соответствии с прайс-листом сметы инв.№19-00070 установки оснащаются шкафом управления, системой отопления, системой освещения, клапаном с электроприводом и прочими элементами).
4. В случае наличия технических устройств в составе установок, требующих электропитания (см. пункт выше) предусмотреть прокладку по строительным конструкциям резервуаров и подключение силового кабеля (сигнального - при необходимости).
</t>
  </si>
  <si>
    <t>15-04374 И4</t>
  </si>
  <si>
    <t>14-05483 И1</t>
  </si>
  <si>
    <t>14-05467 И1
14-05468 И1</t>
  </si>
  <si>
    <t>16-01783 И1</t>
  </si>
  <si>
    <t>19-00097</t>
  </si>
  <si>
    <t>КЗ-419</t>
  </si>
  <si>
    <t>Отсутствует локальная смета на проведение пуско-наладочных работ для измерения соответствия электрических параметров системы заземления и молниезащиты выполняемых по РД №16-01782 И1.</t>
  </si>
  <si>
    <t>Виноградов Ю.С.</t>
  </si>
  <si>
    <t>КЗ-420</t>
  </si>
  <si>
    <t xml:space="preserve">Рабочей документацией (л.10) предусмотрено использование пенополистирольных плит ПСБ-50, фактически использовались плиты ПСБ-С-50.
Необходимо согласовать замену плит: ПСБ-50 на ПСБ-С-50, так как данные работы выполнены ниже отметки 0.000.          
Приложение:      сертификат соответствия.
</t>
  </si>
  <si>
    <t>14-08000 И10</t>
  </si>
  <si>
    <t>КЗ-421</t>
  </si>
  <si>
    <t xml:space="preserve">14-05467
14-05468
</t>
  </si>
  <si>
    <t xml:space="preserve">1. В основном альбоме рабочей документации инв.№ 14-05467 Л.7 не представлены узлы соединения внешнего контура заземления с внутренним контуром;
2. Количество универсальных зажимов для электродов п.17 спецификации инв.№ 14-05468 не соответствует количеству точек соединения. В основном альбоме инв.№ 14-05467 Л.7 - 67 точек соединения, а по спецификации 60 универсальных зажимов.
3. В основном альбоме рабочей документации инв.№ 14-05467 Л.7 не показана прокладка кабеля ПГЛ-М70 в хризотилцементных трубах, а именно как соединяются трубы между собой.
</t>
  </si>
  <si>
    <t>КЗ-422</t>
  </si>
  <si>
    <t xml:space="preserve">14-04813 И3
14-04814 И2
</t>
  </si>
  <si>
    <t>ГВС</t>
  </si>
  <si>
    <t>Колмакова Н.Ф. №707 от 05.03.2019</t>
  </si>
  <si>
    <t xml:space="preserve">при рассмотрении РД выявлены несоответствия: 
- в спецификации РД на листах 7 - 8  для труб поз. 5-9 и в спецификации оборудования изделий и материалов к инв. № 14-04813 поз. 5, 6, 8, 9 необходимо уточнить марку стали согласно ГОСТ 8733-74, ГОСТ 8731-74 и привести обозначение труб в соответствии с ГОСТ 8734-75 и ГОСТ 8732-78;
- в спецификации оборудования изделий и материалов к инв. № 14-04813 поз. 11 обозначение марки стали отвода не соответствует техническим условиям по ГОСТ 17380-2001. 
- на лист 9 в схеме соединений неверно указана  марка клапана фланцевого запорного.
</t>
  </si>
  <si>
    <t>КЗ-423</t>
  </si>
  <si>
    <t xml:space="preserve">1. Все прямоугольные отверстия на всех отметках в стенах под общеобменную вентиляцию запроектированы и выполнены в размер самих воздуховодов. По факту отверстия выполнены с допустимыми отклонениями (СП 70.13330.2012 п.5.18.3 табл. 5.12) в плюсовую сторону, т.е. размеры проемов меньше сечения воздуховодов. Прошу пояснить: проходят ли в указанных местах воздуховоды сквозь стены и решетки устанавливаются на фланцы воздуховодов, или же воздуховоды доходят до стен с одной стороны, а решетки устанавливаются с другой стороны отверстий, защелкиваясь в проемах.  
2. Все прямоугольные отверстия на всех отметках под противодымную вентиляцию размером 620 х 420мм (размер воздуховодов 600х400) в осях 3/1-4/1 и Б1; 7-8 и В1-Г1; 9-10 и В/2-Г2; 13/2-14/2 и В2. По факту отверстия выполнены с допустимыми отклонениями (СП 70.13330.2012 п.5.18.3 табл. 5.12) в плюсовую сторону, т.е. размеры проемов уменьшились.  
Прошу пояснить: 
2.1 проходят ли в указанных местах воздуховоды сквозь стены и решетки устанавливаются на фланцы воздуховодов, или клапаны дымоудаления располагаются внутри стены и решетки устанавливаются с другой стороны на фланцы клапанов, или же воздуховоды доходят до стен с одной стороны, а решетки устанавливаются с другой стороны отверстий, крепясь саморезами к стенам. 
2.2 Пояснить способ крепления решетки – для крепления к стене, для крепления к фланцам стенового или канального клапана. Размер решетки 400х600 – это габаритный размер, который при любой установке будет проваливаться в проем 420х620 и никак не установится на клапан дымоудаления 600х400 или воздуховод, так как габарит клапана по факту 460х660, а воздуховода 440х640 с фланцами.
</t>
  </si>
  <si>
    <t>Карпенко Н.К. №696 от 04.03.2019</t>
  </si>
  <si>
    <t>КЗ-424</t>
  </si>
  <si>
    <t xml:space="preserve">Выявлены несоответствия: 
1. на листе 3 для поз. 8 – кран шаровый под приварку 10нж16п ТУ 3442-002-6940-2013 указан ошибочно.
2. на листе 3 для поз. 9 – штуцер 1-А-10- ? - 12Х18Н10Т ОСТ 95.902-81 в обозначении не указано условное давление в Мпа;
3. на листе 4 для поз. 24 – кран шаровый под приварку 10лс16п ТУ 3442-002-6940-2013 указан ошибочно.
</t>
  </si>
  <si>
    <t>16-00682</t>
  </si>
  <si>
    <t>Колмакова Н.Ф. №554 от  20.02.2019</t>
  </si>
  <si>
    <t>КЗ-425</t>
  </si>
  <si>
    <t xml:space="preserve">При подведении ВСЕГО ПО СМЕТЕ допущена арифметическая ошибка – по смете сумма указана 98,00 руб. – исправить на 699,00 руб. в том числе: прямые затраты = 662,00 руб., ВСЕГО накладные расходы 23,00 руб., ВСЕГО сметная прибыль 14,00 руб. </t>
  </si>
  <si>
    <t>17-01107</t>
  </si>
  <si>
    <t>Рысинова Н.Б №626 от 26.02.2019</t>
  </si>
  <si>
    <t>КЗ-426</t>
  </si>
  <si>
    <t xml:space="preserve">14-05409
214-0570
16-01307
15-02583
14-05403
17-00242
</t>
  </si>
  <si>
    <t>16,22,31,33,34А,64</t>
  </si>
  <si>
    <t>Сминов П.В.</t>
  </si>
  <si>
    <t xml:space="preserve">При анализе сметной документации, корректировка которой выполнялась в 2017-2018г. выявлено, что шкафы пожарные ШПК-320Н по зданиям 4А, 15А, 31, 34, 64 переведены из позиций «оборудование» в позиции «материалы».
Предлагаем в рамках проекта МФР сформировать единый подход к идентификации материальных ресурсов по принадлежности «оборудование» и «материалы» и откорректировать локальные сметы по зданию 16, 22, 31, 33, 34А, 64 с отнесением огнетушителей и  шкафов пожарных ШПК-320Н в раздел «материалы»
1. В рабочей документации инв.№14-05409 Позиции 62 (шкаф пожарный) и 63 (огнетушитель) обозначены оборудованием.  (В проектной документации пожарные шкафы – отсутствуют).
2. В рабочей документации 03-04-02.2 инв.№214-0570 позиция 102 (шкаф пожарный), в  03-04-03.1 инв. №214-0570 позиции 30,31 обозначены оборудованием.
3. В рабочей документации инв.№16-01307 позиция 76 (огнетушитель) обозначена оборудованием.  
4. В рабочей документации инв.№15-02583 позиция 76 (огнетушитель) обозначена оборудованием.
5. В рабочей документации инв.№14-05403 позиции 128 (огнетушитель), 130 (огнетушитель) обозначены оборудованием.
6. В рабочей документации инв.№17-00242 позиция 24 (огнетушитель) обозначена оборудованием.
</t>
  </si>
  <si>
    <t>КЗ-427</t>
  </si>
  <si>
    <t xml:space="preserve">15-05098
15-05099
</t>
  </si>
  <si>
    <t xml:space="preserve">Выявлены несоответствия. 
1. Разночтения в количестве поз. 16: инв.№15-05099, лист 4 – отвод 90-57х3,0 - 7 шт., а инв.№15-05098, лист 8 - 8 шт.;
2. Масса штуцеров инв.№15-05099, лист 4,  поз. 22.2, поз. 23.2 – 0,23 кг;
3. Инв.№15-05099, лист 5 для манометра МП160М-0,6 Мпа поз. 24 (24.1, 24.2) указаны ошибочно, верно – поз. 25 (25.1, 25.2), количество поз. 25.1, поз. 25.2 – по 1 шт. указаны ошибочно, верно – по 2 шт. каждая, 
4. Инв.№15-05099, лист 5, болт М10х25 -  поз. 28 указан ошибочно, верно – М12х25; 
5. Инв.№15-05099, лист 6, шайба А10,5/20 указана ошибочно, верно -  А13/24;
6. Инв.№15-05099, лист 7 - количество уголков монтажных – 84 шт. - не соответствует количеству  в инв.№15-05099, лист 11 – 8 шт.;
7. Инв.№15-05099, лист 8 - количество декоративных заглушек – 8 шт. не соответствует количеству  в инв.№15-05099, лист 11 – 21 шт.;
8. Разночтения в обозначении спрея цинкового: MQZ-400 - инв.№15-05099, лист 8 и MZN-400-  инв.№15-05098, лист 11.
</t>
  </si>
  <si>
    <t>Колмакова Н.Ф. №739 от 06.03.2019</t>
  </si>
  <si>
    <t>КЗ-428</t>
  </si>
  <si>
    <t>16-02894 И1</t>
  </si>
  <si>
    <t>4Б</t>
  </si>
  <si>
    <t>В рабочей документации на листе 18 на разрезе (а-а) и на узле 4 неверно графически обозначен монтажный сварной стык по типу С10 (на несъемной подкладной пластине), согласно, требований ГОСТ 5264-80.</t>
  </si>
  <si>
    <t>Карпенко Н.К. №809 от  14.03.2019</t>
  </si>
  <si>
    <t>КЗ-429</t>
  </si>
  <si>
    <t>ЭМ
ТХ</t>
  </si>
  <si>
    <t xml:space="preserve">16-01773 И3
15-02923 И3
</t>
  </si>
  <si>
    <t xml:space="preserve">1. В рабочей документации инв. №16-01773 И3 - не учтены места подключения электропитания от щита КРУЗА П   и силовые кабельные линии электроприводов шаровых кранов:
 20FDC60AA105 (трубопровод 20FDC60BR003), 20FDC60AA106 (трубопровод 20FDC60BR006), 20FDC20AA105 (трубопровод 20FDC20BR003), 20FDC20AA106 (трубопровод 20FDC20BR006), 20FDC20AA107 (трубопровод 20FDC20BR007), 20FDC20AA108 (трубопровод 20FDC20BR009), 20FDC20AA101 (трубопровод 20FDC20BR001), 20FDC20AA102 (трубопровод 20FDC20BR002), 20FDC30AA105 (трубопровод 20FDC30BR003), 20FDC30AA106 (трубопровод 20FDC30BR008), 20FDC30AA107(трубопровод 20FDC30BR013), 20FDC30AA108 (трубопровод 20FDC30BR025), 20FDC30AA109 (трубопровод 20FDC30BR010), 20FDC30AA110 (трубопровод 20FDC30BR400), 20FDC30AA001 (трубопровод 20FDC30BR001), 20FDC30AA002 (трубопровод 20FDC30BR002), указанных в технологической принципиальной схеме в РД инв. № 15-02923 Изм.3 на листе 7.                                                       
Приложение:    1 лист 
</t>
  </si>
  <si>
    <t>Швецов С.Ю. №790 от 13.03.2019</t>
  </si>
  <si>
    <t>КЗ-430</t>
  </si>
  <si>
    <t>Позиция 8 – «Монтаж оборудования для участка дозирования, смешения и грануляции» - не учтен вес рамы и средств обслуживания УСК.02.00.000СБ (12 900 кг.)</t>
  </si>
  <si>
    <t>18-00681</t>
  </si>
  <si>
    <t>Сапунов Ю.Н. №196 от 24.01.2019</t>
  </si>
  <si>
    <t>18-00825                   А-182619 И3</t>
  </si>
  <si>
    <t>КЗ-431</t>
  </si>
  <si>
    <t>Поз 823, 825 параметры радиаторов не соответствует спецификации (№14-05484 лист 41 поз.3, поз.5). Необходимо внести изменения в ЛС («Kermi» FKO110410 40 шт.; FKO110412 2 шт.)</t>
  </si>
  <si>
    <t>КЗ-432</t>
  </si>
  <si>
    <t>В рабочей документации инв. №17-00268 И2 лист 6, 9, 13 предусмотрена глубина бурения скважин под фундаменты ограждения глубиной 2,5м. Локальной сметой инв. № 17-00269   применена расценка ФЕР 01-02-031-04 (п. 1, 21, 64), ФЕР 01-02-031-02 (п. 114, 164) бурение ям глубиной до 2 м.</t>
  </si>
  <si>
    <t>Карпенко Н.К. №811 от 14.03.2019</t>
  </si>
  <si>
    <t>17-00268 И2
17-00269</t>
  </si>
  <si>
    <t>КЗ-433</t>
  </si>
  <si>
    <t xml:space="preserve">15-01722
15-01723 
15-01791
</t>
  </si>
  <si>
    <t>ГСВ</t>
  </si>
  <si>
    <t xml:space="preserve">В рабочей документации: №15-01722 (лист 7, лист 9, поз.7). № 15-01723 (лист 2, поз.7), 
15-01791 (лист 6, поз.11) - указан клапан предохранительный фланцевый DN50 типа 17с25нж.
Клапан 17с25нж по своим характеристикам и по присоединительным размерам соответствует клапану 17с25нж DN25.
Прошу внести в изменение в рабочую документацию. 
</t>
  </si>
  <si>
    <t>КЗ-434</t>
  </si>
  <si>
    <t xml:space="preserve">Привести в соответствии с требованиями ПД «Аналитическая лаборатория МФР. Комплекс боксов. Исходные требования на разработку комплекса нестандартизированного оборудования. инв. № 14-04329 И3»:
1. Инв. № 15-04497 – отсутствуют подвод трубопроводов азота в боксы участка материаловедческих исследований в БП-УМИ 1.2(20SRG80BU012);  БП-УМИ 3.2 (20SRG80BU032).
2. В инв. № 14-08049И3 отсутствует подвод трубопровода азота в бокс БП-УМИ 1.2(20SRG80BU012).
3. В инв. № 14-08049И3 отсутствует подвод  трубопровода сжатого воздуха к боксу БП-ЖРО3 (20SRG60BU008).
4. В  инв. № 15-04497, инв. № 14-08049И3  отсутствует подвод  трубопровода сжатого воздуха в емкость  (100л) для сбора ЖРО, расположенную под боксом БП-УМИ 5.2 (20SRG80BU052).
</t>
  </si>
  <si>
    <t xml:space="preserve">15-04497
14-08049 И3
</t>
  </si>
  <si>
    <t>КЗ-436</t>
  </si>
  <si>
    <t xml:space="preserve">214-0420 И6
214-0421 И3
214-0507 И7
214-0422 И3
</t>
  </si>
  <si>
    <t>АР
КЖ
КМ</t>
  </si>
  <si>
    <t xml:space="preserve">разночтение в указаниях РД в части окраски металлоконструкций: 
№ п.п. Указания РД 
 Указания РД
 В чем заключается разъяснение
1 214-0420 И6,
214-0421 И3:
После монтажа, конструкцию несъемной опалубки (профнастил) покрыть ДВ-106. 214-0507 И7:
Предусмотрены помещения с подвесным потолком ГВЛ с окраской эмалью ХП-799 (цвет-белый) за два раза и без подвесного потолка с окраской потолка (профлист) грунт-эмалью ДВ-106 (цвет-белый) за два раза. По чертежам марки КЖ   окрашивается весь профлист, учитывая дату внесения 3 изменения (ж.б. перекрытия выполнены), окрашивается только одна сторона профлиста, так ли это. 
Надо ли окрашивать профлист, который закрывается подвесным потолком.
2 214-0420 И6,
214-0421 И3:
После монтажа и окончания сварочных работ все металлические поверхности окрасить эмалью ПФ115 ГОСТ 6465-76 толщ. 60мкм по грунтовке ПФ 021 ГОСТ 25129-82. 214-0422 И3:
На колонны, балки, прогоны, связи наносится огнезащитное покрытие (общие указания п. 13, 14, 15, 16, 17, 18). Дать разъяснение какие все металлические поверхности окрасить эмалью ПФ 115 с учетом огнезащитного покрытия металлоконструкций.
Вопросы к рабочей документации по окраске металлоконструкций включены в Предписание №12-68/2018Пр от 31.10.2018 Северским отделом МТУ по надзору за ЯРБ Сибири и Дальнего Востока Ростехнадзора. Срок устранения -01.04.2019. Рабочая документация (КЖ, КМ) выдана в производство работ.
</t>
  </si>
  <si>
    <t>Карпенко Н.К. №875 от 19.03.2019</t>
  </si>
  <si>
    <t>КЗ-437</t>
  </si>
  <si>
    <t xml:space="preserve">В пункте 13 общих данных рабочей документации в качестве армирующего слоя гидроизоляции железобетонных каналов и камер принят геотекстиль типа «Дорнит» плотностью 200 г/м2 по ТУ 21-29-81-81, по факту приобретено полотно нетканое марки «ДОРНИТ ЭКО 200» по ТУ 8397-002-37483884-2014.
Необходимо согласовать применение нетканого полотна «Дорнит Эко 200» по ТУ8397-002-37483884-2014 в конструкции гидроизоляции каналов и камер внутриплощадочной тепловой сети.
</t>
  </si>
  <si>
    <t>ВТС</t>
  </si>
  <si>
    <t>16-01943 И4</t>
  </si>
  <si>
    <t>Карпенко Н.К. №942 от 25.03.2019</t>
  </si>
  <si>
    <t>КЗ-438</t>
  </si>
  <si>
    <t>При входном контроле рабочей документации было выявлено, что неверно приведён узел 2 подвесного пути в помещении 10R006, т.к. соответствии с указаниями письма проектной организации № 46-1.2С-3.77С/8200 от 07.05.2018г. профили двутавровых балок подвесных кранов необходимо считать по ведомости элементов на листе 4, при том, что в ведомости элементов и на разрезах 1-1, 2-2 указан двутавр 24М, а в узле 2 приведен двутавр 36М.</t>
  </si>
  <si>
    <t>15-07494 И5</t>
  </si>
  <si>
    <t>Северова М.А. № 847 от 25.03.2019</t>
  </si>
  <si>
    <t>КЗ-439</t>
  </si>
  <si>
    <t xml:space="preserve">1. В спецификации РД неверно указано:
- объем бетона (В15);
- не указана морозостойкость и водонепроницаемость бетона (В15);
- не указан диаметр шнура типа «Вилатерм»;
- не указана толщина плит ЦСП;
- не указана марка цементно-песчаного раствора;
2. На листе 10 представленные узлы кровли не соответствуют основному конструктиву кровли на листе 8 разрез 2-2;  
3. В позициях 20, 21 ЛС неверно указана площадь бетонной стяжки (166 м2), соответственно в позиции 22 ошибочно определен объем бетона.
4. В позиции 41 ЛС (ФЕР 10-01-012-03 (прим)) учтена стоимость плиты древесностружечной марки П-1 при то, что в спецификации указаны плиты ЦСП
</t>
  </si>
  <si>
    <t xml:space="preserve">17-01272 И4
19-00063
</t>
  </si>
  <si>
    <t>Алилекова Л.И.№938 от 21.03.2019</t>
  </si>
  <si>
    <t>КЗ-440</t>
  </si>
  <si>
    <t xml:space="preserve">1. В комплекте РД инв. № 18-01768 в плане на отметке +10,850, лист 12 в осях А’’-А’’’/1’-2’ размер между стен указан 4100 мм, а в комплекте РД инв. №16-01621 на листе 10, данный размер соответствует 3200 мм., что в свою очередь исключает возможность монтажа опор ОП под подкрановые балки, расположенных на этом участке стен.
2. В комплекте РД инв. №18-01768 на стенах в осях А’’-А’’’/1’-2’ отсутствуют закладные детали под подкрановые балки на отм. +10.700.
</t>
  </si>
  <si>
    <t xml:space="preserve">16-01621
18-01768
</t>
  </si>
  <si>
    <t>Шабанов А.М. №891 от 20.03.2019</t>
  </si>
  <si>
    <t>КЗ-441</t>
  </si>
  <si>
    <t xml:space="preserve">При рассмотрении чертежей РД выявлено следующее: 
1. Система 21KLB05 Ø400 мм расположена по оси 9/Д на отм. – 2.200, а проем по комплекту инв. № 18-00613 И1 имеет отм. –2.300. Разница в отметках составляет 100 мм;
2. Проемы 300 х 300 мм в стене СМ 3-0-8 по комплекту инв. № 14-06526 И4 не соответствуют расположению систем 21KLB05 Ø400мм (отм. –2.200) и 21KLB02 Ø500мм (отм. –2.000) по комплекту инв. № А-182619 И3. Проем 300х300 мм под систему 21KLB09 Ø200мм на отм. –1.700 в комплекте инв. № 14-06526 И4, в комплекте инв. № 18-00613 И1 отсутствует; 
3. Размещение проема 300 х 300 мм по оси 13/ Д по комплекту инв. № 18-00613 И1 не соответствует расположению системы 21KLB02 Ø250мм (отм. –2.000) по комплекту инв. № А-182619 И3;
4. Привязка проема 500 х 500 мм в стене СМ 3-0-4 в осях 11/Д по комплекту инв. № 14-06526 И4 под систему 21KLB02 Ø280мм (отм. –1.850) имеет привязку 1000 мм от стены по оси 11, а сама система по комплекту инв. № А-182619 И3 – 1060 мм.;
5. В стенах СМ 3-0-23 в осях 11/Г-Д и СМ 3-0-24 в осях 11-12/Г-Д предусмотрены технологические проемы размером 1800 х 2000 мм с отм. –2.700 до перекрытия по комплекту инв. № 14-06526 И4, а в комплекте инв. № А-182619 И3 в этих местах вдоль стен по цифровым осям предусмотрены системы 22KLB10 Ø160мм (отм. –1.700) и 21KLB02 Ø450мм (отм. –2.000), у стены по оси 11 система 22KLB02 Ø280мм (отм. –1.270).
 Вопрос: «Будут ли данные системы мешать технологическому оборудованию, так как они перекрывают указанные проемы?»
</t>
  </si>
  <si>
    <t xml:space="preserve">18-00613 И1 
14-06526 И4 
А-182619 И3
</t>
  </si>
  <si>
    <t>КЖ
ОВ</t>
  </si>
  <si>
    <t>Дорофеев В.И. №920 от 22.03.2019</t>
  </si>
  <si>
    <t>КЗ-442</t>
  </si>
  <si>
    <t xml:space="preserve">Выявлены несоответствия.
На листе 10: 
- на схеме с закладными деталями трубопровода несоответствие указанного размера 3500 мм в ЗВК 3 (размер до ответвления) с заданной длиной  поз. 2 - труба 108х5 L=3, 35 м см. лист 17 спецификации. 
В спецификации основного комплекта:
- на листах 12-24 обозначение штуцеров (ответвлений) 04 СТО 79814898 119-2009,                                  01 СТО 79814898 124-2009 и т.д.  некорректно, верно – 2-04 СТО 79814898 124-2009, 2-01 СТО 79814898 124-2009  и т.д.; 
- на листе 13 для поз. 6 – штуцер С 108х5 уточнить L=1, 03 м. На схеме ЗВК 4 этот размер не проставлен; 
- на листе 17 в ЗВК 3 не указана позиция штуцера С 108х5, L=0,30 м – 1 шт. для присоединения ЗВК 1;
- на листе 18 в ЗВК 5.1 уточнить длину поз. 2 – труба 108х5, L=0,300 м., согласно привязок на схеме L=0,350 м. Уточнить длину поз. 4 – штуцер С 108х5, L=0,300 м., согласно отметок на схеме длина штуцера L=0,250 м, кол-во 2 шт. проставлено ошибочно, верно – 1 шт.; 
- на листе 19 длины труб 108х5 в поз. 2, поз. 1 – ЗВК 6 и ЗВК 7 должны быть откорректированы в соответствии с внесенными изм. 5.3 и изм. 5.2 см. схему лист 10;
- на листе 20 в ЗВК 9 не указана поз. 3 – труба 108х5 L=1,123 м – 1 шт. см. схему с изм. 5.4. В ЗВК 10 длина трубы поз. 1 L=2,503 м. Состав и наименования ЗВК 10.1 должны быть откорректированы в соответствии со схемой изм. 5.4 см. лист 10; 
- на листе 22 в составе ЗВК 2 есть несоответствия со схемой см. лист 11;
- на листе 23 в ЗВК 3 указанная поз.2 – колено С 900 108х5 – 2 шт. на схеме не найдена. 
В ЗВК 4 длина поз. 1 - труба 108х5, L=2,550 м, L=2,250 м указана ошибочно;
- на листе 24 в ЗВК 7 длина поз. 2 - труба 108х5, L=2,110 м, L=2,115 м указана ошибочно см. лист 11 изм. 5.4.
В спецификации оборудования, изделий и материалов:
Наименование и количество позиций необходимо привести в соответствие с откорректированной спецификацией основного комплекта.
</t>
  </si>
  <si>
    <t xml:space="preserve">16-00898 И5
16-01535 И2
</t>
  </si>
  <si>
    <t>Колмакова Н.Ф. №982 от 26.03.2019</t>
  </si>
  <si>
    <t>14-07683 И4
15-02923 И4</t>
  </si>
  <si>
    <t>КЗ-435</t>
  </si>
  <si>
    <t xml:space="preserve">14-05483
14-05484
18-01403
</t>
  </si>
  <si>
    <t xml:space="preserve">1 - Смета  п.58 – Узел смесительный имеет исполнение Л – левое, а в спецификации к проекту (см. лист 4 п.4) исполнение П – правое. Необходимо уточнить исполнение;
2 - Смета п.437, спецификация к проекту (см. лист 21 п.1) – вентилятор без регулирования. Необходимо уточнить - каким образом будет регулироваться частота вращения и выполнена защита оборудования? (не упущен ли частотный преобразователь);
3 - Смета п.523, 542, 561 и 580, спецификация к проекту (см. лист 25 п.3, лист 26 п.3, лист 27 п.3, лист 28 п.3) – в противодымной вентиляции запрещено использовать частотные преобразователи (см. СП 6.13130.2013 – «Системы противопожарной защиты. Электрооборудование» п.4.13). Необходимо пояснить возможность применения данного оборудования в системах противодымной вентиляции;
4 - Смета п.464, 482, 500 – присутствует «Клапан КАНАЛ-КОЛ-К-160», а в спецификации к проекту (см. лист 22, лист 23, лист 24) и на аксонометрических схемах клапаны отсутствуют. Необходимо уточнить надобность в элементе и указать расположение;
5 – Смета п.512 – решетка АГС 400х200, а в спецификации к проекту (см. лист 24 п.11) - 500х300. Необходимо уточнить размер. Также в смете п.512, 513 и спецификация к проекту (см. лист 24 п.11 и п.10) – этих решеток нет на планах и аксонометрических схемах. Необходимо уточнить необходимость этих элементов, и, если таковая имеется, то указать расположение;
6 – Смета п.528, 547, 566, 585 и в спецификации к проекту (см. лист 25 п.7, лист 26 п.7, лист 27 п.7, лист 28 п.7) – решетка РКДМ имеет размеры 600х400. Необходимо уточнить размер и способ установки. Если решетка для канального противодымного клапана КЛАД3-600х400, то размер  должен быть 660х460, если для фланца воздуховода, то размер должен быть 640х440, если решетка стенового исполнения, то размер должен быть 740х540. При размере 600х400 живое сечение меньше, чем у воздуховода и противодымного клапана, также отверстия выполненные по проекту КЖ имеют размеры 620х420 и данная решетка будет проваливаться в отверстие в стене, если подразумевалось стеновое исполнение.
7 –система 00SAH24 в спецификации отсутствует вытяжная установка КЦКП-3,15, в смете п.196 учтена вытяжная установка в составе системы ООSAH14 и не соответствует спецификации (в РД установка сидит в комплекте 00SAH24AH001) – необходимо привести к одному значению спецификацию и смету.
</t>
  </si>
  <si>
    <t xml:space="preserve">Карпенко Н.К. №773 от 12.03.2019 </t>
  </si>
  <si>
    <t>КЗ-443</t>
  </si>
  <si>
    <t>При рассмотрении РД выявлено, что отсутствуют узлы крепления металлоконструкций ограждения ОК-1 к поверхности кровли, в соответствии с указаниями рабочей документации марки (АР).</t>
  </si>
  <si>
    <t>16-01917 И2</t>
  </si>
  <si>
    <t>КЗ-444</t>
  </si>
  <si>
    <t xml:space="preserve">1. К пунктам 4 и 5 на сверление отверстий, согласно пункта 1.46.8 ТЧ «В расценках с 46-03-002-01 по 46-03-002-16 учтено сверление горизонтальных отверстий на высоте до 1 м от опорной площадки. При сверлении отверстий на высоте от 1 до 4 м добавлять затраты на перестановку подмостей по расценке 46-03-002-33» - добавить из расчета сверления отверстий на отметках +2,950 и +3,070 (от пола) для установки металлоконструкций биозащиты (по узлу установки монтажных деталей л.8 альбома инв.№17-01161).
2. Перед нанесением огрунтовки ХС-068, необходима подготовка поверхности - добавить работы по обезжириванию поверхностей (S=32м2).
</t>
  </si>
  <si>
    <t xml:space="preserve">17-01162                           </t>
  </si>
  <si>
    <t>Рысинова Н.Ф. №646 от 27.02.2019</t>
  </si>
  <si>
    <t>КЗ-445</t>
  </si>
  <si>
    <t>Поз.15 - ФССЦ-401-0071 «Бетон тяжелый, крупность заполнителя 20 мм, класс В30 (М400) W6» ошибочно указана стоимость  бетона. Поправка (по водонепроницаемости): материал 805,05+(723,55*1,015)=1539,45,  должно быть 805,05+(723,55*0,015)=815,90.</t>
  </si>
  <si>
    <t>17-00431</t>
  </si>
  <si>
    <t>Чичихина А.Ю. №673 от 27.02.2019</t>
  </si>
  <si>
    <t>КЗ-446</t>
  </si>
  <si>
    <t xml:space="preserve">При проверке локальной сметы № 02-01-2-1017 выявлено следующее:
1. Расценки  ФЕР-2001,  20-01-005-01   -:-   20-01-005-09 определяют стоимость прокладки воздуховодов  из углеродистой стали, приняты применительно к определению стоимости устройства воздуховодов из коррозионно-стойкой стали (п.п.9, 11, 43, 75, 77, 96, 97, 98, 99, 100). При применении нержавеющей стали к нормам затрат труда и оплате труда, предусмотренных в составе единичных расценок, следует применять коэффициент 1,15 (МДС-81-36.2004). 
</t>
  </si>
  <si>
    <t>17-01452</t>
  </si>
  <si>
    <t>Максимова А.И. №665 от 28.02.2019</t>
  </si>
  <si>
    <t>КЗ-447</t>
  </si>
  <si>
    <t xml:space="preserve">При проверке локальной сметы № 2-846 выявлено следующее:
1. Пункт 199, ФЕР20-01-001-01 " Прокладка воздуховодов из листовой, оцинкованной стали и алюминия класса Н (нормальные) толщиной: 0,5 мм, диаметром до 200 мм ". В спецификации инв. № 15-03949 на листе 10, п. 7, воздуховод из нержавеющей стали, толщина стенки 0,5 мм, диаметр 125 мм, длина 9 метров. Поэтому к расценке необходимо применить коэффициент 1,097, согласно  п.1.20.22. технической части ФЕР20, приложении 20.1, п. 3.3.
2.  Стоимость материалов (электродов) для  сварки  воздуховодов   в   узлах  не соответствует спецификации проекта в  соответствии с маркой стали воздуховодов. Из расценки на прокладку воздуховодов  ФЕР20-01-001-01 (п.199) исключить стоимость электродов д. 5 мм Э42А по цене 10362 руб./т (ФССЦ- 101-1522).  Включить стоимость проволоки сварочной д. 1,8 мм СВ08Х20Н (ФССЦ-101-2127)  81,20руб. /кг, аргон газообразный  (ФССЦ-101-2273)   19,02 руб./м3.
3. Заменить расценки п. 340, ФССЦ-103-0131, "Трубы стальные электросварные прямошовные,  наружный диаметр до 32 мм, толщина стенки 2,5 мм" и п. 341, ФССЦ-102-0133 "Трубы стальные электросварные прямошовные, наружный диаметр до 40 мм, толщина стенки 2,5 мм" на расценку ФССЦ-302-3294, "Трубопроводы обвязки с фланцами из стальных бесшовных и электросварных труб диаметром: до 40 мм". Сметные цены, ФССЦ-103-0131,  ФССЦ-103-0133, предусматривают трубы немерной длины, обычной точности без фасонных частей. Трубопровод  -  изделие, инженерная система с ответвлениями, переходами, изгибами.
</t>
  </si>
  <si>
    <t>15-03951</t>
  </si>
  <si>
    <t xml:space="preserve">Максимова А.И. №667 от 28.02.2019 </t>
  </si>
  <si>
    <t>КЗ-448</t>
  </si>
  <si>
    <t xml:space="preserve">Выявлены несоответствия. 
1. Инв.№14-05396 И1, лист 6, поз. 11 – штуцер С 57х3-100, Н=450 мм, масса=0,52 кг – 2 шт. - задано ошибочно, верно – 1 шт., (см. инв.№14-05395 И2, лист 34, поз.28.3)
2. Инв.№14-05395 И2, лист 34, поз.28.3 – вес указан неверно.
3. Инв.№14-05396 И1, лист 6, поз. 12 – трап с вертикальным выпуском Ду50 – 2 шт. - задано ошибочно, верно – 3 шт., (см. инв.№14-05395 И2, лист 32, поз.8 = 2 шт. + лист 33, поз.26.4 = 1 шт.)
4. Инв.№14-05396 И1, лист 6, поз. 14 – гидрозатвор – 2 шт. - задано ошибочно, верно – 3 шт., (см. инв.№14-05395 И2, лист 32, поз.8.2 = 2 шт. + поз.26.6 = 1 шт.)
5. Инв.№14-05396 И1, лист 6, поз. 16 – уловитель механических примесей для круглых трапов – 5 шт. - задано ошибочно, верно – 6 шт., (см. инв.№14-05395 И2, лист 32, поз.8.3 + лист 33, поз.26.7 + лист 35, поз.31.8 + лист 39, поз. 13.7 + лист 40, поз.14.6)
6. Инв.№14-05396 И1, лист 6, поз. 17 – решетка водоприёмная перфорированная к трапу Ду50 142.142 – 2 шт. задано ошибочно, верно – 3 шт., (см. инв.№14-05395 И2, лист 32, поз.8.1 = 2 шт. + лист 33, поз.26.5 = 1 шт.) 
7. Инв.№14-05395 И2, лист 32, поз 8.1 и лист 33, поз. 26.5 – Ду 100 указано ошибочно.
8. Инв.№14-05396 И1, лист 8, поз. 13 – шпилька АМ10х1м – 14 шт. - задано ошибочно, верно – 29 шт. (см. спецификацию основного комплекта).
</t>
  </si>
  <si>
    <t xml:space="preserve">14-05395 И2
14-05396 И1
</t>
  </si>
  <si>
    <t>Колмакова Н.Ф. №1010 от 28.03.2019</t>
  </si>
  <si>
    <t>КЗ-449</t>
  </si>
  <si>
    <t xml:space="preserve">При совместном рассмотрении спецификации оборудования и материалов, и локальной сметы выявлены не соответствия:
1. В соответствии с пунктом 38 лист 4, с пунктом 39 лист 6, с пунктом 36 лист 8, с пунктом 27 лист 10, с пунктом 23 лист 12 спецификации в ЛС к позициям 46, 95, 143, 183, 219 не учтена стоимость теплоизоляционного материала воздуховодов.
2. В позиции 304 ЛС неверно определен объем работ (не учтен трубопровод Ду 450).
3. В ЛС в позиции 310 неверно применена расценка (ФЕР20-01-001-11), т.к. в соответствии со спецификацией лист 16 п. 26 воздуховод 00SAH21 имеет периметр 2,5 м., также неверно определен объем работ.
4. В ЛС в позиции 561 неверно указано количество крышных вентиляторов. По специфи-кации 1 шт. 
5. В ЛС в позициях 651-654, 668-671, 685-686, 700-703, 719-722, 736-737, 751-752, 766-767, 781-782, 796-797, 811-812, 868-872 не учтен коэффициент на норму расхода ресурсов (10 %).
6. В ЛС в позиции 846 неверно указано количество шаровых кранов Ду 50 мм по специфика-ции 1 шт. п. 29 лист 42.
7. В ЛС к позициям 853-857 не учтена стоимость труб водогазопроводных в соответствии со спецификацией п. 32-36 лист 42 спецификации.
8. В ЛС в позициях 874, 897 не учтен коэффициент покраски в 2 слоя в соответствии с пунк-тами 49, 18 листы 43, 44 спецификации соответственно. 
9. В ЛС в позиции 893-895 не учтен коэффициент на норму расхода ресурсов (10 %).
10. В ЛС к позициям 917-918 не учтено гидравлическое испытание 38 м трубопровода.
11. В ЛС к позициям 924-925 не учтен коэффициент на норму расхода ресурсов (10 %).
</t>
  </si>
  <si>
    <t xml:space="preserve">14-05484
19-00146
</t>
  </si>
  <si>
    <t>Алилекова Л.И №936 от 20.03.2019</t>
  </si>
  <si>
    <t>КЗ-450</t>
  </si>
  <si>
    <t xml:space="preserve">Необходимо проведение корректировки ПД и РД ЛСБ к единым требованиям, в рамках замечаний РТН и ОЦКС.
В текстовой части ПД инв. №17-00069 И2, лист 23 – с 6 по 11 абзацы, заменить на пункты 1-6 данной карточки заказчика.
1.    Облицовки помещений и поддоны представляют собой строительные конструкции из отдельных листов нержавеющей стали и гнутых элементов, включающих закладные под оборудование, рассчитанные на опорные реакции с учетом особых воздействий и НЭ. Листы облицовки свариваются с закладными элементами гнутых уголков обрешеток (для пола) и накладными полосами (для стен). Гнутые элементы облицовки устанавливаются вертикально по стенам и по периметру днища. Радиус сгиба листов минимально возможный.
2.       Стальная облицовка выполняется из нержавеющей стали марок 12Х18Н10Т/08Х18Н10Т по ГОСТ 7350-77, ГОСТ 5582-75 с проверкой на склонность к межкристаллитной коррозии и параметром шероховатости поверхностей Ra 3,2-1,6 мкм.
3.  Материалы для сварки облицовки принимать в сочетании с марками сталей 12Х18Н10Т/08Х18Н10Т  по табл. 1 «Основных положений по сварке элементов локализующих систем безопасности атомных станций» ПНАЭ Г-10-031-92.
4        Укрупнение листов и монтажную сварку облицовки выполнить аргонодуговой сваркой по ГОСТ 14771-76, в случаях, когда использование автоматических или механизированных способов сварки невозможно или нецелесообразно, выполнить ручной дуговой сваркой по ГОСТ 5264-80, ГОСТ 11534-75. Допускается применение других способов сварки, оговоренных в «Основных положениях по сварке элементов локализующих систем безопасности атомных станций» ПНАЭ Г-10-031-92, при этом отклонения и допуски принимать по соответствующим ГОСТам.
5.   Сварку листов выполнять по специально разработанной и аттестованной технологии, обеспечивающей минимальные сварочные напряжения и деформации листов.
6.  Изготовление и контроль качества сварных облицовок должны осуществляться в соответствии с ПНАЭ Г-10-031-92 и ПНАЭ Г-10-032-92.
В текстовой части РД инв. №№ 16-01005 И6, 16-01009 И4, 16-01007 И4, 18-00250 И3 внести указания, согласно пункт 7 данной карточки заказчика. 
7. Внести для стали подробные (развернутые) требования ГОСТов 7350-77, 5582-75: - по виду
и качеству поверхности прокат должен соответствовать 2а/2б, 3а/3б, 4а/4б, согласно факту примененных сталей по ранее проведенным СМР в исполнительной документации.
</t>
  </si>
  <si>
    <t xml:space="preserve">  17-00069 И2
16-01005 И6
16-01009 И4
16-01007 И4
18-00250 И3
</t>
  </si>
  <si>
    <t>17-01272 И5</t>
  </si>
  <si>
    <t>19-00146</t>
  </si>
  <si>
    <t>КЗ-451</t>
  </si>
  <si>
    <t xml:space="preserve">18-00277         </t>
  </si>
  <si>
    <t xml:space="preserve">Рассмотрение замечаний к ЛС №2-02-0017С-Д1 инв.№18-00277
1. При подведении итогов по разделам и по смете допущена арифметическая ошибка:
Стоимость Общестроительные работы
По смете /  факт. расчет Металломонтажные работы
По смете /  факт. расчет ИТОГО по разделу
По смете /  факт. расчет
1. Раздел «Кровля»
 Прямые затраты -203217,00 / -196507,00 956,00 / 956,00 -195551,00 / -195551,00
  НР -17247,00 / -16911,00 307,00 / 307,00 -16940,00 /-16604,00
 СП -9332,00 / -9149,00 290,00 / 290,00 -9042,00 / -8859,00
 Итого  -229796,00 / -222567,00 1553,00 / 1553,00 -228243,00 / -221014,00
2. Раздел «Разные работы»
 Прямые затраты 7645,00 / 8219,00 0 / 0 7645,00 / 8219,00
  НР 521,00 / 645,00  521,00 / 645,00
 СП 310,00 / 389,00  310,00 / 389,00
 Итого  8476,00 / 9253,00  8476,00 / 9253,00
 Ошибка по данным : Оплата основных рабочих и Оплата механизаторов
3. ИТОГО по смете
 Прямые затраты -195572,00 / -188288,00 956,00 / 956,00 -187332,00 / -187332,00
  НР -16726,00 / -16266,00 307,00 / 307,00 -16419,00 /-15959,00
 СП -9022,00 / -8760,00 290,00 / 290,00 -8732,00 / -8470,00
 Итого по разделу -221320,00 / -213314,00 1553,00 / 1553,00 -219767,00 / -211761,00
 Ошибка по данным : Оплата основных рабочих и Оплата механизаторов
4. Отклонение 8006,00  8006,00
Требуется исправление арифметической ошибки при подведении итогов.
</t>
  </si>
  <si>
    <t>Рысинова Н.Б. №701 от 01.03.2019</t>
  </si>
  <si>
    <t>КЗ-452</t>
  </si>
  <si>
    <t xml:space="preserve">Рассмотрение замечаний к ЛС №2-01-0097С инв.№17-01774:
1. К пунктам 13,14 на сверление отверстий, согласно пункта 1.46.8 ТЧ «В расценках с 46-03-002-01 по 46-03-002-16 учтено сверление горизонтальных отверстий на высоте до 1 м от опорной площадки. При сверлении отверстий на высоте от 1 до 4 м добавлять затраты на перестановку подмостей по расценке 46-03-002-33» - добавить оплату работ по сверлению отверстий на отметках +4,100 и +4,550 для установки закладных деталей (по узлу установки монтажных деталей л.6 РЧ инв.№17-01773).
2. Исключить из п.16 «Установка закладных деталей весом до 20 кг» по ФЕР06-01-015-08 объем конструктивного элемента МН-535 (общий вес 82,59 кг) и заменить оплату данных работ в объеме 82,59 кг по расценке ФЕР07-01-044-03 «Установка монтажных изделий массой до 20 кг», соответствующей по составу работ, т.е. наличие сварочных работ при монтаже.
3. В связи небольшой площадью окраски закладных деталей  (п.20 ЛС = 2,9 м2) – применить повышающий коэффициент 1,1 к затратам труда рабочих-строителей согласно п.1.13.7. ТЧ на «ручной способ окраски», т.к. «Расценки на выполнение работ с использованием лакокрасочных материалов предусматривают механизированный способ их нанесения».
4. В п.15 стоимость Анкера HAD-P М10х100/20 пересчитать в базовые цены без учета системной скидки 20%, предоставляемой  как Покупателю ОАО «Атомпроект», не являющимся производителем СМР на объекте АО «СХК».
</t>
  </si>
  <si>
    <t xml:space="preserve">17-01774                           </t>
  </si>
  <si>
    <t>Рысинова Н.Б. №676 от 28.02.2019</t>
  </si>
  <si>
    <t>КЗ-453</t>
  </si>
  <si>
    <t xml:space="preserve">1. В чертеже не указан цвет дверей и люков по каталогу RAL.
2. На листе 8 в «Спецификации заполнения проемов» поз. 1 у двери 
ЗВН 1000х2000х100/EI90(л) проем «в свету» 1000х2000 мм, строительный проем так же указан 1000х2000 мм. Согласно данным завода изготовителя строительный проем для данной двери должен быть 1400х2400 мм.
3. У дверей поз. 2, 3, 3а, 4 «Спецификации заполнения проемов» (лист 8) не указано нужна ли дополнительная комплектация доводчиками и датчиками положения полотна двери (открыто-закрыто).
4. У дверей поз. 1, 6, 8 «Спецификации заполнения проемов» (лист 8) не указано нужна ли дополнительная комплектация датчиками положения полотна двери (открыто-закрыто).
5. В Изм.2 добавлена дверь поз. 8 в количестве 2 шт. На чертеже дверь поз. 8 только в помещении 015, вторая дверь на чертеже не обозначена. Так же двери поз.8 отсутствуют в смете.
6. В общих данных на листе 8 написано: «Под номером 8 в помещении 019 устанавливается сплошная стальная дверь не менее 3мм, усиленная по периметру и диагонали стальным профилем толщиной стенок не менее 3 мм и шириной полок не менее 50 мм, и номером 9 решетчатая дверь из прутка диаметром не менее 16 мм с размером ячеек не более150х150 мм.». 
В «Спецификации заполнения проемов» под № 9 указаны металлические распашные двери 2 шт. (помещение 015 и 019), которые заказывается по альбому № 71736ДСП. В данном альбоме в помещении 19 указана дверь ДБ1В1 21-10 EI30 с окном 150х150 мм защищенным металлической решеткой с ячейкой 50х50 мм, а в помещении 015 дверь ДБ5В1 21-10 EI30. Изменения в № 71736ДСП не внесены. Согласно смете, все двери по альбому 
№ 71736ДСП относятся к Оборудованию (поставка Заказчика).
7. В общих данных указано, что Спецификация дверей, мебели и оборудования см. л.9. На листе 9 данная спецификация отсутствует. Так же мебель, оборудование и нары отсутствуют в сметной документации.
</t>
  </si>
  <si>
    <t>Перцев А.И. №70 от 15.01.2019</t>
  </si>
  <si>
    <t>14-05209 И2</t>
  </si>
  <si>
    <t>14-05560 И1
14-05561 И1</t>
  </si>
  <si>
    <t>16-01617 И3</t>
  </si>
  <si>
    <t>КЗ-454</t>
  </si>
  <si>
    <t xml:space="preserve">15-08634 И5
15-08803
16-02867
18-01234
18-01783
19-00126
</t>
  </si>
  <si>
    <t>В РЧ инв.№15-08634 И5 – общий объем арматурной стали Ø16 А500С = 2392,95 кг., что не соответствует общему объему, данной арматуры, в локальных сметах.</t>
  </si>
  <si>
    <t>Алилекова Л.И. №1030 от 28.03.2019</t>
  </si>
  <si>
    <t>КЗ-455</t>
  </si>
  <si>
    <t xml:space="preserve">В РД «Аналитическая лаборатория. Спецификация оборудования, изделий и материалов к инв. 14-08049» (инв. № 14-08050 И6) указано следующее оборудование:
1. Колба-реактор круглодонная трехгорлая с донным сливом, 2000 мл «Radleys» в количестве 2 шт.;
2. Штатив ПЭ-2730 для верхнеприводных мешалок с установкой до 10 штативных стоек в количестве 2 шт.
3. Система штрихкодирования:
- планшетный компьютер с сенсорным экраном типа Panasonic CF-D1N в количестве 1 шт.
- принтер для этикеток типа Zebra TLP 2824 Plus в количестве 1 шт.
- устройство считывания штрих-кода типа Birch BS311-BU в количестве 1 шт.
      4.  Устройство считывания штрих-кода типа Birch BS311-BU в количестве 6 шт.
В локальной смете № 02-01-3-384ТМ (инв. № 19-00020), составленной на основании вышеуказанной спецификации (инв. 14-08050 И6), данное оборудование отсутствует.
Просим внести изменения в локальную смету № 02-01-3-384ТМ (инв. № 19-00020)
</t>
  </si>
  <si>
    <t>19-00020</t>
  </si>
  <si>
    <t xml:space="preserve">Серенков В.Н. </t>
  </si>
  <si>
    <t>КЗ-456</t>
  </si>
  <si>
    <t xml:space="preserve">            В РД инв. № 14-05201И3 исключить перегородки из пазогребневых плит толщиной 200мм, так как перегородки заменены на ж/б толщиной 250 мм.
          Внести изменения в РД и ЛС.
</t>
  </si>
  <si>
    <t xml:space="preserve">14-05201 И3
16-02819
</t>
  </si>
  <si>
    <t>КЗ-457</t>
  </si>
  <si>
    <t xml:space="preserve">1. Лист 5. Не актуальная ссылка на прилагаемый документ «Локальная смета» 
инв.№ 18-00454. Взамен локальной сметы инв.№ 18-00454 выпущена локальна смета 
инв.№ 19-00125.
2. Отсутствует информация (требования к материалу, характеристики (размер)) о накладных (закладных) элементах под опоры технологического оборудования.
</t>
  </si>
  <si>
    <t xml:space="preserve">Андольщик М.Ю. </t>
  </si>
  <si>
    <t>КЗ-458</t>
  </si>
  <si>
    <t xml:space="preserve">1.  Рабочей документацией для прогонов (марка элемента П1) покрытия предусмотрен швеллер 30 по ГОСТ 8240-97.
В технической спецификации металла (лист 8) нет указаний по форме исполнения швеллера- У (с уклоном внутренних граней полок) или П (с параллельными гранями полок).  В ведомости усилий (лист 9) указан швеллер 30П. Учитывая длительный срок поставки швеллера 30П и наличие на региональном рынке в необходимом количестве швеллера 30У.  Просим согласовать для прогонов покрытия швеллер 30У- С245 по ГОСТ 8240-97.
2.  Общие указания п.7 «Монтаж конструкций осуществлять на сварке и на болтах нормальной точности по ГОСТ 7798-70. Болты принимать по таблице 57* СНиП II-23-81* класса прочности 5.6. Гайки принимать класса прочности 5 по ГОСТ 5915-70*». Согласно СП 16.13330.2017 (актуализированная редакция СНиП II-23-81* ) таблица Г3 класс прочности болтов должен быть 5.8. 
</t>
  </si>
  <si>
    <t>14-05203 И2</t>
  </si>
  <si>
    <t>Карпенко Н.К. №1115 от 05.04.2019</t>
  </si>
  <si>
    <t>КЗ-459</t>
  </si>
  <si>
    <t xml:space="preserve">15-03958
15-03959
</t>
  </si>
  <si>
    <t xml:space="preserve">Выявлены несоответствия. 
Инв.№15-03958: 
1. В общих данных нет указаний для сварных соединений трубопроводов: вид, способы выполнения, методы и объем контроля;
Инв. № 15-03959:
2.  На листе 2 указана поз. 4 – шуруп М10х25 оцинк. = 8 шт., которая отсутствует в спецификации лист 6 основного комплекта и в креплении трубопровода СО1 см. лист 16;
3.   На листе 3 разночтения в обозначении поз.6 – комфортный хомут: MPN-S 54/60 А и MPN-S 54/60 в спецификации лист 6 основного комплекта и в креплении трубопровода СО1 см. лист 16;
4.  На листе 3 кол-во поз. 9 – декоративная крышка = 2 шт. проставлено ошибочно, верно – 4 шт. см. лист 6, лист 16 основного комплекта.
</t>
  </si>
  <si>
    <t>Колмакова Н.Ф. №905 от 21.03.2019</t>
  </si>
  <si>
    <t>КЗ-460</t>
  </si>
  <si>
    <t xml:space="preserve">Выявлены несоответствия. 
Инв.№14-04959 И1:
1. Лист 10, на плане отм. 0.000 на выносках ЗВК3, ЗВК4 Ø108х5 трубопроводов К3 проставлены ошибочно, верно – Ø57х3, аналогичные ошибки на разрезе 5-5.
2. Лист 11, на схеме Т3 не указана поз. крана на трубопроводе Ø25 от водонагревателя. 
3. Лист 17,  поз. 9 – кран DN25 – 1 шт. указано ошибочно, верно – 2 шт. (1шт. +1 шт. до  группы безопасности ZN1 см. схему В1 лист 11).
4. Лист 27, поз. 1.2 – штуцер С 108х5 – 2-01 СТО 7981…… указано ошибочно, верно – 2-04 СТО 7981……
5. Лист 28, поз. 1.5 – врезка трубы 57х3 – 3 шт. указано ошибочно, верно – 1 шт. см. разрез 7-7.  лист 10.
6.  Лист 28, поз. 2.1 – трап с выпуском Ду50 – 3 шт. указано ошибочно, верно – 1 шт. см. разрез 8-8 
       лист 10.
7. Лист 29,  поз. 2.3 – труба 57х3 – 2 шт. указано ошибочно, верно – 1 шт. см. разрез 8-8 лист 10.
8. Лист 32,  поз. 2.2 – труба 57х3 – 2 шт. указано ошибочно, верно – 1 шт. см. разрез 6-6 лист 10.
9. Лист 34,  поз. 1.2 – труба 108х5 – 3 шт. указано ошибочно, верно – 1 шт. см. разрез 11-11 лист 10.
10. Лист 35,  поз. 2.2 – труба 108х5 – 3 шт. указано ошибочно, верно – 1 шт. см. разрез 12-12 лист 10.
11. Лист 36,  поз. 3.2 – труба 108х5 – 3 шт. указано ошибочно, верно – 1 шт. см. разрез 13-13 лист 10.
12. Лист 36,  поз. 4.1 – трап с выпуском Ду100 - 2 шт. указано ошибочно, верно – 1 шт. см. разрез 14-14.
13. Лист 36,  поз. 4.2 – труба 108х5 – 3 шт. указано ошибочно, верно – 1 шт. см. разрез 14-14 лист 10.
Инв. № 14-04960:
14. Лист 5 - не указан патрубок для отбора проб Ø25х3, см. поз. 10.5, лист 40 спецификации
 основного комплекта.
15. Лист 4 - разночтения в массах единицы по поз. 18.2, 18.3, 18.5 с массами в спецификации
основного комплекта.
16. Лист 7, поз. 11 – труба 108х5,0 = 14,0 м, поз. 13 – труба 57х3,0 =66,0 м – заданы ошибочно, необходимо уточнить по откорректированной спецификации основного комплекта. 
17. Лист 7,  поз. 15 – труба 32х3,0, толщина 3,0 указана ошибочно, верно – 2,5.
18. Лист 8, поз. 23 – колено С 90-76х4, 5 – 5 шт., задано ошибочно, верно 4 шт., 
19. Лист 8, поз.29 - обозначение штуцера С 57х3-65 – 2-004 СТО…..125-2009 ошибочно, верно - 2-01 СТО…..125-2009.
20. Лист 9, поз. 42 – болт М12х45 = 12 шт. задано ошибочно, верно 16 шт. согласно спецификации основного комплекта.
21. Лист 10, поз. 49 – подвесной гидрозатвор – 9 шт. задано ошибочно, верно 8 шт., 
22. Лист 10,  поз. 50 – уловитель механических примесей – 9 шт. задано ошибочно, верно 8 шт.
Несоответствия указаны в Приложениях.
Необходимо откорректировать спецификацию оборудования, изделий и материалов инв. № 14-04960 и ЛС в соответствии со спецификацией основного комплекта.
Приложение: инв. № 14-04959 И1, инв. № 14-04960 – pdf версия    
</t>
  </si>
  <si>
    <t xml:space="preserve">14-04959 И1
14-04960
</t>
  </si>
  <si>
    <t>Колмакова Н.Ф. №889 от 20.03.2019</t>
  </si>
  <si>
    <t>КЗ-461</t>
  </si>
  <si>
    <t xml:space="preserve">На листе 35 - спецификация на изделие не соответствует чертежу!
Необходимо рассмотреть данные несоответствия и откорректировать комплекты РД.
</t>
  </si>
  <si>
    <t>18-01750 И1</t>
  </si>
  <si>
    <t>Шабанов А.М. №1218 от 12.04.2019</t>
  </si>
  <si>
    <t>КЗ-462</t>
  </si>
  <si>
    <t xml:space="preserve">В чертежах марки АР на листе 15 для крепления металлоконструкций козырьков в/о Г/1, 3/1-4/1, Г/2, 14/2-16/2 указана закладная деталь ЗД1 300х400(h) по чертежам КЖ. В чертежах инв. №15-00448-КЖ И2, 15-00450-КЖ И2 данная закладная не предусмотрена. 
Просим дать узел крепления металлоконструкций козырьков к наружной стене здания.
</t>
  </si>
  <si>
    <t>АР
КЖ</t>
  </si>
  <si>
    <t xml:space="preserve">15-00017 И5
15-00448 И2
15-00450 И2
</t>
  </si>
  <si>
    <t>Карпенко Н.К. №1239 от 15.04.2019</t>
  </si>
  <si>
    <t>КЗ-463</t>
  </si>
  <si>
    <t xml:space="preserve">В данных локальных сметах общий объём монтируемого металла наружных лестниц не соответствует, общему объёму в РЧ инв. №16-01003 И3 (см. техническую спецификацию металла лист 5).
Устранить несоответствие.
</t>
  </si>
  <si>
    <t xml:space="preserve">16-01003 И3
16-01004
18-01574
18-01575
</t>
  </si>
  <si>
    <t>КЗ-464</t>
  </si>
  <si>
    <t xml:space="preserve">1) Разночтение материалов устройства кровли ПД инв. № 17-00069И2 (л.130) с РД инв. 
№ 15-02655И5 (л 10).
2) Разночтение площади перегородок: в ПД инв. № 17-00069И2 (л.130) площадь (410,0 м2) в РД инв. № 15-02655И5 (л 6) площадь (405,0 м2).
3) Несоответствие материала утеплителя цоколя. В ПД инв. № 17-00069И2 (л.129) утеплитель- плиты минераловатные, в РД инв. № 15-02655И5 (л 13.1) утеплитель-плиты пеноплекс.
          Устранить несоответствие.
</t>
  </si>
  <si>
    <t xml:space="preserve">15-02655 И5
17-00069И2
</t>
  </si>
  <si>
    <t>КЗ-465</t>
  </si>
  <si>
    <t>В соответствии с поз.1 для монтажа съемной передаточной гильзы определено наименование работы: «Подвешивание тали на высоте до 3 м, грузоподъемность тали до 2 т. При этом, в соответствии с инв.№17-02076 масса Съемной передаточной гильзы – 3т. и в соответствии с инв.№17-02075 (Разрез 1-1) высота Съемной передаточной гильзы – 5925 мм.</t>
  </si>
  <si>
    <t>17-02096</t>
  </si>
  <si>
    <t>КЗ-466</t>
  </si>
  <si>
    <t>Пункт 3 Общих указаний ссылается на СНиП 3.05.07-85. Данный документ отменен приказом №727/пр от 20.10.2016. Взамен действует СП 77.13330.</t>
  </si>
  <si>
    <t>19-00139</t>
  </si>
  <si>
    <t>КЗ-467</t>
  </si>
  <si>
    <t xml:space="preserve">1. На Листе 10 (фрагмент плана на отм. -5,250) и Листе 11 (разрез 2-2) трубопровод 20KPF20BR014 обозначен как поз.19 (Ø25х3). В соответствии с техническими характеристиками трубопроводов (Лист 24) и Монтажно-технологической схемой (Лист 9) Трубопровод 20KPF20BR014 имеет диаметр - Ø38х3.
2. Пункт 9 Общих указаний ссылается на документацию инв.№15-01414. Данный документ аннулирован (см.п.8 Общих указаний инв.№19-00139).
</t>
  </si>
  <si>
    <t>15-03961 И2</t>
  </si>
  <si>
    <t>КЗ-468</t>
  </si>
  <si>
    <t xml:space="preserve">1. В соответствии с инв.№19-00139 для точек контроля:
 20KPF20CL001 (поз.3а) и 20KPF20CL004 (поз.3а) (верхний уровень) определен для применения Датчик –реле уровня РОС-301А, который должен иметь электрод L=0,325мм;
 20KPF20CL003 (поз.3б) и 20KPF20CL006 (поз.3б) (нижний уровень) определен для применения Датчик –реле уровня РОС-301А, который должен иметь электрод L=1,1м;
 20KPF20CL007 (поз.4а) (приямок) определен для применения Датчик – реле уровня РОС-301А, который должен иметь электрод L=0,18м.
В соответствии с инв.№ 19-00140 для точек контроля 20KPF20CL001, 20KPF20CL003, 20KPF20CL004, 20KPF20CL006 и 20KPF20CL007 (поз.3а, 3б, 4а) указан для применения Датчик –реле уровня РОС-301А с длиной электрода L=0,6м.
</t>
  </si>
  <si>
    <t>19-00140</t>
  </si>
  <si>
    <t>КЗ-469</t>
  </si>
  <si>
    <t xml:space="preserve">1)  п.310 исключить (ФЕР20-01-001-11), т.к. воздуховод периметром 900х350=2500 мм.
2)  п.311  (ФЕР20-01-001-12) -  ошибка в объеме: должно быть   воздуховод периметром 900х350-1м+900х700-1м =5,7 м2. Исключить из объема 26,3 м2. 
3)  п.312 (ФССЦ-19.1.01.02-0010) - добавить 0,6 м2.  
</t>
  </si>
  <si>
    <t>Алилекова Л.И.№1043 от 29.03.2019</t>
  </si>
  <si>
    <t>17-01163 И2</t>
  </si>
  <si>
    <t>16-01943 И5</t>
  </si>
  <si>
    <t>КЗ-470</t>
  </si>
  <si>
    <t xml:space="preserve">1. В документации отсутствуют требования к стыковке облицовки поз.14 указанной на сечении А-А (Лист 11) с облицовкой поз.14 указанной на сечении В-В (Лист 11). А также требования к стыковке облицовки поз.13 указанной на сечении А-А (Лист 11) с облицовкой поз.2 указанной на сечении В-В (Лист 11).
2. В документации отсутствуют требования к прилеганию (зазор должен отсутствовать, зазор не более…, а также методы контроля при монтаже) облицовки поз.14 к облицовке 13 указанных на сечении А-А (Лист 11) со стороны, где отсутствует сварной шов и облицовки поз.14 с облицовкой поз.2 указанных на сечении В-В (Лист 11) со стороны, где отсутствует сварной шов.
3. Элементы облицовки поз.14 и поз.13 указанные на сечении А-А (Лист 11) образуют «закрытую» полость, в которой в процессе эксплуатации возможно скопление радиоактивных материалов, жидкости и т.д. Просим указать, в какой документации приведены требования к технологическому контролю наличия радиоактивных материалов, жидкости и т.д. в указанной полости, а также методы и способы их удаления.
</t>
  </si>
  <si>
    <t>КЗ-471</t>
  </si>
  <si>
    <t xml:space="preserve">Отсутствуют комплекты рабочей документации на монтаж крановых путей крана мостового подвесного 20SMP20KE001 в помещении 316 и монорельса цепной тали 20SMP20 AE011 в помещении 209/1, указанных в рабочей документации марки (ТХ) инв. № 14-08693 И2. 
Приложение: документация крана № 0763 архив zip.
</t>
  </si>
  <si>
    <t>Карпенко Н.К.№1199 от 11.04.2019</t>
  </si>
  <si>
    <t>КЗ-472</t>
  </si>
  <si>
    <t>В рабочей документации на листе 13 неверно указан объем бетона монолитного перекрытия, т.к. размеры участка составляют 164.48*3.4*0.1=55.92 м3, а также не указана водонепроницаемость и морозостойкость бетона.</t>
  </si>
  <si>
    <t>15-02916 И5</t>
  </si>
  <si>
    <t>Алилекова Л.И. №881 от 18.03.2019</t>
  </si>
  <si>
    <t>15-00017 И6</t>
  </si>
  <si>
    <t>КЗ-473</t>
  </si>
  <si>
    <t>В общих данных РД указано, что крепление трубопроводов выполнять по типовым чертежам 4.904-69 и 5.900-7 в.0,1,2 и 4 для монтажа регистров и трубопроводов отопления в зданиях, но без уточнения типа и количества опор.</t>
  </si>
  <si>
    <t>4
4А
5
5/4А</t>
  </si>
  <si>
    <t xml:space="preserve">Ждаморева О.П. №966 от 26.03.2019 </t>
  </si>
  <si>
    <t>КЗ-474</t>
  </si>
  <si>
    <t xml:space="preserve">При рассмотрении рабочей документации выявлено несоответствие альбомов рабочей документации здания 22 и галереи 16/22 в части организации кровли и стен здания 22 в рядах 13-14, а именно:
 В РД инв. № 214-0422 И3 – кровля здания 22 в рядах 13-14 наклонная (л.8, 10);
 В РД инв. № 214-0507 И7 - кровля здания 22 в рядах 13-14 наклонная, покрытие из кровельных сэндвич-панелей (л. 11, 19), стены выполнены из стеновых сэндвич-панелей (RAL 9010) вертикальной раскладки (л. 12);
 В РД № 15-02918 И3 - кровля здания 22 в рядах 13-14 плоская, выполнена в виде водоизоляционного ковра (л.13), стены выполнены из стеновых сэндвич-панелей (RAL 4050) горизонтальной раскладки;
 В РД № 15-02916 И5 - кровля здания 22 в рядах 13-14 плоская с дополнительным металлическим ограждением.
При рассмотрении РД инв. №№ 15-02918 И3, 15-02916 И5 выявлено несоответствие размеров оконных блоков и ограждающих металлоконструкций.
</t>
  </si>
  <si>
    <t>22
16/22</t>
  </si>
  <si>
    <t xml:space="preserve">214-0422 И3
214-0507 И7 
15-02916 И5
15-02918 И3
</t>
  </si>
  <si>
    <t>АР
КМ</t>
  </si>
  <si>
    <t xml:space="preserve">Ждаморева О.П. №1276 от 17.04.2019 </t>
  </si>
  <si>
    <t>КЗ-475</t>
  </si>
  <si>
    <t xml:space="preserve">Для приемной воронки переливного трубопровода Ø530х10 резервуаров 24Б/1, 24Б/2 рабочей документацией предусмотрены переходы Ø610х12,5-508х11- Ст20 по ГОСТ 17378-2001. Указанный переход с присоединительным размером Ø 508 невозможно приварить к трубе с наружным диаметром 530 (лист 14, р-р 8-8, 9-9), т.к. переход Ø630х12,5-530х11 в ГОСТ 17378-2001 не предусмотрен. Предлагаем, учитывая назначение перехода в качестве приемной воронки для перелива воды, сварной концентрический переход 630х10-530х10-1,6 27 ОСТ 34.10.753-97 из стали 20 или не устраивать переливную воронку, но при этом соблюсти за счет трубы Ду 530х10 отметку аварийного уровня.
Приложение:  ОСТ 34 10.753-97 5 листов
</t>
  </si>
  <si>
    <t xml:space="preserve">Карпенко Н.К. № 1158 от 09.04.2019                                                          </t>
  </si>
  <si>
    <t>КЗ-476</t>
  </si>
  <si>
    <t xml:space="preserve">Отсутствуют комплекты рабочей документации на монтаж крановых путей крана мостового подвесного 20SMP20KE003 в помещении 117/1 указанных в рабочей документации марки (ТХ) инв. № 14-08691 И2. 
Приложение: документация крана № 0762 архив zip.
</t>
  </si>
  <si>
    <t>Пищиков В.А.  №1250 от 16.04.2019</t>
  </si>
  <si>
    <t>КЗ-477</t>
  </si>
  <si>
    <t xml:space="preserve">При проведении анализа РД в рамках подготовки к монтажу оборудования линии сборки ТВС, в РД «Линия сборки ТВС. Чертежи расположения оборудования и трубопроводов» инв. № 18-00488 и «Линия сборки ТВС. Спецификация оборудования, изделий и материалов к инв.№ 18-00488» инв. №18-00546И1 были выявлены следующие замечания:
1. В РД инв. № 18-00546 И1 на листах 2, 3, 4, 14, 16.1 и 16.2 не указаны позиции оборудования (для 19 единиц).
2. Неуказанное выше оборудование не представлено графически в РД инв. № 18-00488, кроме Контейнера для комплектующих ТВС А.48.276.000, который неправильно изображен на Разрезе 1-1 листа 16. Ложемент – свидетель Ю99.590.000 предлагается разместить на листе 17 между стеной по оси В и Столом подачи комплектующих с форкамерой Ю99.588.000. Местом размещения Имитатора ТВС Ю99.607.900 является Буферное хранилище Ю99.609.000.
3. На листе 16 в РД инв. № 18-00488 не указан код KKS Подъемной платформы.
Необходимо откорректировать инв. №18-00488, №18-00546 И1 и ЛС №18-01325.
</t>
  </si>
  <si>
    <t>18-00488                                            18-00546 И1</t>
  </si>
  <si>
    <t>КЗ-478</t>
  </si>
  <si>
    <t xml:space="preserve">Не учтено подключение ГПМ, указанных в альбомах ТХ:
 Кран мостовой электрический, двухбалочный, опорный, 1–9, А-В/, +9,600 м - 20SMP20KE002;
 Кран мостовой, электрический, однобалочный, подвесной 5-6, А-В, ±0,0 м (Низ 36М отм. +4,292) - 20SMP20KE003;
 Кран мостовой, электрический, однобалочный, подвесной, 8-9, Д, +6,100 (Низ 36М отм. +14,542) - 20SMP20KE001;
 Кран мостовой электрический двухбалочный опорный 3-5, Г-Н, ±0,0 м - 20SMP20KE004;
 МПУ (моб. перегр. у-во - Кран козловой), (4-8, Б-Вʹ, ±0,0 м) Был кран напольный общепром. (7-9, Г-Д, +9,600 м) - 20SMP20ЕК005;
 Таль эл. цепная.    (8–9, Е–И, +3,6 м) - 20SMP20AE011.
</t>
  </si>
  <si>
    <t xml:space="preserve">15-00689
14-08691 И2
14-08693 И2
14-08695 И1
</t>
  </si>
  <si>
    <t>КЗ-479</t>
  </si>
  <si>
    <t xml:space="preserve">16-01778
17-00016
16-01777 И1
</t>
  </si>
  <si>
    <t>Бажин А.М.№1336 от 22.04.2019</t>
  </si>
  <si>
    <t>КЗ-480</t>
  </si>
  <si>
    <t xml:space="preserve">При совместном рассмотрении рабочей документации выявлено несоответствие:
 - В локальной смете не заложены затраты на приобретение и монтаж профиля зетового, L=2 м К239У2 в количестве 2 шт. для установки навесных шкафов, указанных на листе 9 в позиции 69 спецификации.
</t>
  </si>
  <si>
    <t xml:space="preserve">16-01500
16-01499
</t>
  </si>
  <si>
    <t xml:space="preserve">Бажин А.М. №1332 от 22.04.2019 </t>
  </si>
  <si>
    <t xml:space="preserve">При совместном рассмотрении комплектов РД выявлено следующее:
 В локальных сметах не учтен объем работ и стоимость:
- медных наконечников (10-6-5-МУХЛ3-100шт.) под опрессовку провода с медной жилой с изоляцией из ПХВ пластиката сечением и силовых кабелей до 10мм2.
- медных наконечников (25-8-8-МУХЛ3 - 4шт.) под опрессовку силового кабеля с медными жилами с изоляцией из ПХВ пластиката сечением до 25мм2.
- медных наконечников (35-8-10-МУХЛ3 - 2шт.) под опрессовку силового кабеля с медными жилами с изоляцией из ПХВ пластиката сечением 1х35мм2.                                                                                                                                                                                                                                                                                                                          
</t>
  </si>
  <si>
    <t>КЗ-481</t>
  </si>
  <si>
    <t>В РД на листах 16, 28   указана металлическая сетка № 50-4 ГОСТ 5336-80, по данному ГОСТу изготовление сетки  с ячейкой № 50 предусмотрено из проволоки диаметром 3 мм, прошу откорректировать наименование сетки в соответствии с примененной сеткой 4Вр1-50х50 по ГОСТ 23379-2012.</t>
  </si>
  <si>
    <t>14-08248 И10</t>
  </si>
  <si>
    <t>Ждаморева О.П. №1144 от 08.04.2019</t>
  </si>
  <si>
    <t>КЗ-482</t>
  </si>
  <si>
    <t>Рабочей документацией предусмотрено армирование конструкций арматурными каркасами, изготовленными с применением сварного соединения К1-Кт по ГОСТ 14098-2014. Для унификации технологии производства работ по армированию конструкций пристройки и с целью сокращения сроков выполнения работ на 20 календарных дней просим согласовать армирование ж.б. конструкций отдельными стержнями с установкой распределяющей арматуры шагом 200х200 мм, аналогично принятым решениям в рабочей документации инв. №18-01769 лист 12, р-р 2-2, Б-Б позиция 1, 2 отдельно стоящие стержни арматуры, узел А поз. 19 распределяющая арматура шаг 200х200 мм.</t>
  </si>
  <si>
    <t xml:space="preserve">18-01752 И1
18-01769
</t>
  </si>
  <si>
    <t>Карпенко Н.К. №1277 от 17.04.2019</t>
  </si>
  <si>
    <t>КЗ-483</t>
  </si>
  <si>
    <t>Ответ на Карточку Заказчика №467 – не принимается. Необходимо внести изменения в рабочую документацию по данным замечаниям.</t>
  </si>
  <si>
    <t>КЗ-484</t>
  </si>
  <si>
    <t xml:space="preserve">Выявлены несоответствия. 
Инв.№14-07573 И4:
1. Лист 10 - в трубопроводе 20FKC10BR003 Ø18х2,5 тип клапана КШ-25 обозначен ошибочно, верно – КШ-15;
Инв. № 14-07574 И4:
2. Лист 2.2 - количество поз.25 – кран шаровый А.КШ.Р.015.25.01.01 – 2 шт. задано ошибочно, верно – 1шт.  и необходимо уточнить класс безопасности (в инв.№ 14-07574 И4 – 3Н, а в инв.№ 14-07573 И4 – 4Н);
3. Кран шаровый А.КШ.Р.015.25.01.01Э (с э/приводом) класса безопасности 3Н – 1 шт. не заспецифицирован (см. трубопровод 20FKC10BR006 на технологической схеме). 
</t>
  </si>
  <si>
    <t xml:space="preserve">14-07573 И4
14-07574 И4
</t>
  </si>
  <si>
    <t>Колмакова Н.Ф. №1309 от 22.04.2019</t>
  </si>
  <si>
    <t>КЗ-485</t>
  </si>
  <si>
    <t xml:space="preserve">В альбомах рабочей документации инв. № 15-06145 И3 а также в локальных сметах инв. № 15-09359 и инв. № 19-00236 для помещений 20UFB10R039, 20UFB10R040, 20UFB10R041 отсутствует указание об оформлении закладных изделий для электротехнических проходок (марка А в соответствии с условными обозначениями альбома инв. № 15-06145 И3) а также расценки на их изготовление и оформление.
Необходимо откорректировать указанные выше альбомы рабочей документации в части внесения электротехнических проходок.
</t>
  </si>
  <si>
    <t xml:space="preserve">15-06145 И3
15-09359
19-00236
</t>
  </si>
  <si>
    <t>КЗ-486</t>
  </si>
  <si>
    <t>15-08047 И1
16-01601
16-00725 И3
16-00727
17-00432
17-01111
18-00574
18-00575</t>
  </si>
  <si>
    <t xml:space="preserve">В альбомах рабочей документации инв. №№ 15-08047 И1, 16-00725 И3 отсутствует указание об оформлении закладных изделий для электротехнических проходок (марка А) для помещений 20UFB20R004, 20UFB20R010, а также расценки на их изготовление и оформление в локальных сметах инв. №№ 16-01601, 16-00727 (Доп. инв. №№ 17-00432, 17-01111, 18-00574, 18-00575).
Необходимо откорректировать, указанные выше альбомы рабочей документации в части внесения указаний для оформления закладных изделий электротехнических проходок и расценки на их изготовление и оформление.
</t>
  </si>
  <si>
    <t>Забавнов С.В.</t>
  </si>
  <si>
    <t>КЗ-487</t>
  </si>
  <si>
    <t xml:space="preserve">Рабочей документацией предусмотрено армирование железобетонных конструкций отдельными стержнями, стыковка внахлест, для диаметров 16 мм  на муфтах.
Просим согласовать стыковку стержней арматуры диаметром 16 мм внахлест с соединением стержней между собой вязальной проволокой, размер нахлеста -480 мм. Причина внесения изменения- невозможность выполнить обжим стержней арматуры из-за малого расстояния между ними (толщ. стен 250 мм и шаг 200 мм).
</t>
  </si>
  <si>
    <t>16-02852 И1
17-01104</t>
  </si>
  <si>
    <t>Карпенко Н.К. №1375 от 24.04.2019</t>
  </si>
  <si>
    <t>КЗ-488</t>
  </si>
  <si>
    <t xml:space="preserve">В рабочей документации предусмотрено крепление стального гнутого профиля 50х50х3мм к стальным пластинам 180х100х8мм (лист 26, разрез 11-11, 21-21, 31-31).
Просим пояснить каким способом должен быть произведён монтаж элементов крепления между собой и к несущей конструкции. 
Просим разъяснить относится ли сталь листовая 1000х2000х8мм (см. № 14-05434, поз. 170; №15-05538, поз. 306)  к пластинам 180х100х8 на разрезах 11-11,21-21, 31-31. 
Предлагаем внести изготовление и монтаж пластин 180х100х8мм в количестве 76шт и сопутствующие крепежные элементы в рабочую документацию.
</t>
  </si>
  <si>
    <t xml:space="preserve">14-05433
14-05434
15-05538
</t>
  </si>
  <si>
    <t>Швецов С.Ю № 1374 от 24.04.2019</t>
  </si>
  <si>
    <t>КЗ-489</t>
  </si>
  <si>
    <t xml:space="preserve">Необходимо рассмотреть предложения по монтажу крановых путей в части примененных расценок:
№ поз. в ЛС Шифр и № позиции норматива Наименование работ и затраты, ед. изм. Кол-во по смете
Смета инв. №18-01781 «Технология обращения с РАО. Участок обращения с нетехнологическими ТРО между осями 2-6, Г-М»
9 ФЕР 09-03-003-01 Монтаж одиночных подкрановых балок на отметке до 25 м массой до 1,0 т- комплект кранового пути с упорами 5,894т
Просим учесть монтаж конструкций кранового пути по следующим расценкам по конструктивам, которые не являются балками:
 ФЕР 09-03-005-02
Монтаж подкрановых путей по металлическим подкрановым балкам для рельсов типа КР Монтаж подкрановых путей крана г/п 12,5т 4,605т 
(95,32 п.м.)
 ФЕР 06-01-015-08
Установка закладных деталей весом до 20 кг Монтаж тупиковых упоров.
4х0,015=0,06
Не включены в смету инв. №18-00672, т.к. поставлены в комплекте с крановыми путями-Акт №147, поз. 35. 0,06т
 ФЕР 09-05-003-01
Постановка болтов строительных с гайками Постановка болтов строительных с гайками и шайбами.
254х2х2=1016 шт.
Так как в расценке на монтаж рельс учтен  с креплением на сварке. 1016шт
Смета инв. №18-00197 «Технология обращения с РАО. Монтаж технологического оборудования»
33 ФЕР 09-03-003-01 Монтаж одиночных подкрановых балок на отметке до 25 м массой до 1,0 т- комплект кранового пути с упорами 10,728т
Просим учесть монтаж конструкций кранового пути по следующим расценкам по конструктивам, которые не являются балками:
 ФЕР 09-03-005-03
Монтаж подкрановых путей по железобетонным подкрановым балкам Монтаж подкрановых путей крана г/п 16т.
Применить Прил. 9.3 п.2 Монтаж конструктивных элементов по железобетонным и каменным опорам ОЗП=1,1; ТЗ=1,1. 4,315т 
(89,48пм)
 ФЕР 06-01-015-08
Установка закладных деталей весом до 20 кг Монтаж тупиковых упоров.
4х0,01=0,04т.
Не включены в смету инв. №18-00672, т.к. поставлены в комплекте с крановыми путями-Акт №147, поз. 28. 0,04т
 ФЕР 09-05-003-01
Постановка болтов строительных деталей весом до 20 кг Постановка болтов строительных с гайками и шайбами.
222х2х2=888 шт.
Так как в расценке на монтаж рельс учтен  с креплением на сварке. 
Дополнительно просим разъяснить по трудозатратам связанных с монтажом резиновых прокладок, в которых необходимо впоследствии выполнить сверление отверстий под болты креплений крановых путей крана 16т.  
 ФЕР 07-01-060-01 (материалы 0) применительно.
Укладка резиновых прокладок толщиной 30 мм Установка резиновой подрельсовой прокладки толщ.10 мм.
89,48х0,5=44,74 м² 44,74 м²
 ФЕРр 69-2-4 применительно, ФЕРр 69-2-6 Сверление отверстий в резиновых подкладках диаметром до 10мм глубиной до 20см и на каждые 10мм диаметра свыше10 мм.
222х2х2=888шт 888шт
</t>
  </si>
  <si>
    <t>КМ
ТХ</t>
  </si>
  <si>
    <t xml:space="preserve">16-01919 И2
14-08695 И1
18-01781
18-00197
</t>
  </si>
  <si>
    <t>Карпенко Н.К. № 898 от 20.03.2019</t>
  </si>
  <si>
    <t>КЗ-490</t>
  </si>
  <si>
    <t xml:space="preserve">  Рабочей документацией на листе 9 для обрамления горловины канала предусмотрено изделие закладное МН1 в количестве 12,4 п.м. общей массой 151,4 кг. В локальной смете не учтена установка и стоимость закладных изделий. </t>
  </si>
  <si>
    <t xml:space="preserve">15-08890
15-04435
</t>
  </si>
  <si>
    <t>Карпенко Н.К. №1261 от 17.04.2019</t>
  </si>
  <si>
    <t>КЗ-491</t>
  </si>
  <si>
    <t xml:space="preserve">14-05360
14-06368
</t>
  </si>
  <si>
    <t xml:space="preserve">Бажин А.М. №1383 от 25.04.2019 </t>
  </si>
  <si>
    <t>В локальной смете не заложены затраты на приобретение комплекта из 4 проушин из стали (NSYAEFPFSC) для монтажа настенного шкафа из стали, с монтажной платой 220/380В, IP66 с шинами N и PE (NSYS3D43 15P) согласно позиции 2 спецификации.</t>
  </si>
  <si>
    <t>КЗ-492</t>
  </si>
  <si>
    <t>Швецов С.Ю. №1422 от 29.04.2019</t>
  </si>
  <si>
    <t xml:space="preserve">В рабочей документации предусмотрено крепление стоек ограждений кровли МОК-1 и МОК-2 к железобетонной конструкции лист 37, разрез А-А, Б-Б через металлическую пластину поз. 4 на крепежных элементах, которые не указаны в спецификации.
 Просим указать в рабочей документации наименование, обозначение и количество крепежного элемента.
</t>
  </si>
  <si>
    <t>КЗ-493</t>
  </si>
  <si>
    <t xml:space="preserve">15-04375 И7
15-07784 И6
</t>
  </si>
  <si>
    <t>Ждаморева О.П. №1396 от 26.04.2019</t>
  </si>
  <si>
    <t xml:space="preserve">В рабочей документации выявлено следующее:
 В РД в пункте 19 общих указаний принято, что наружная и внутренняя поверхность стальных труб перед укладкой их в землю покрывается антикоррозийной изоляцией – защитное покрытие весьма усиленного типа (ленточное полимерно-битумное по ГОСТ 9,602-2016) и антикоррозийная краска, но при этом в спецификации к РД антикоррозийная изоляция на стальные трубы Ø 159х6 не указана.
</t>
  </si>
  <si>
    <t>КЗ_494</t>
  </si>
  <si>
    <t>КЗ-494</t>
  </si>
  <si>
    <t>15-02918 И3</t>
  </si>
  <si>
    <t>При рассмотрении рабочей документации выявлено, что не указана конструкция стеклопакета  окон ОПВ2 по ГОСТ 30674-99</t>
  </si>
  <si>
    <t>КЗ-495</t>
  </si>
  <si>
    <t xml:space="preserve">16-01787
17-00017
16-01665 И3
</t>
  </si>
  <si>
    <t>Бажин А.М.№1345от 22.04.2019</t>
  </si>
  <si>
    <t>При рассмотрении пунктов 123, 127 - 129 спецификации инв. № 16-01665 И3 выявлено, что в локальных сметах инв. №№ 16-01787, 17-00017 не учтена стоимость медных наконечников 10-6-5-МУХЛ3 - 200шт., 16-6-6-МУХЛ3 – 10 шт., 25-8-8-МУХЛ3 – 26 шт., 70-10-13-МУХЛ3 – 30 шт.</t>
  </si>
  <si>
    <t>КЗ-496</t>
  </si>
  <si>
    <t xml:space="preserve">18-01752 И1
18-01750 И1
18-01720
18-01775
</t>
  </si>
  <si>
    <t xml:space="preserve">Рысинова Н.Б. №346 от 05.02.2019 </t>
  </si>
  <si>
    <t xml:space="preserve">Расхождение между РД марки  «АР» «КЖ»:
№ п/п «Архитектурные решения» «Конструкции железобетонные»
1. На  отметке -1,150
 Инв.18-01720 Инв.18-01750 И1, 18-01752 И1
  Нет данных по номерам стен
 проем со стороны помещения 20UFB08R712
 указан 1000 Указан 900
 в данный проем согласно спецификации п. 8 монтируется дверь внутренняя металлическая герметичная EI30 с требованием к проему 1700х2500 
2. На  отметке +20,100
 Инв. 18-01720 Инв.18-01775
 По стене Ст-7 между осями 2’ – 2” между помещениями 20UFB30R722 и 20UDB30R721
 Простенок 1650 / проем дверной 1000 / простенок 1700 / дверной проем 1000 / простенок 250 Простенок 1300 / проем дверной 1700 / простенок 1300 / проем дверной 1000 / простенок 250
 в данный проем согласно спецификации п. 8 монтируется дверь внутренняя металлическая герметичная EI30 с требованием к проему 1700х2500
</t>
  </si>
  <si>
    <t>КЗ-497</t>
  </si>
  <si>
    <t xml:space="preserve">14-05453 И4
14-05454 И5
16-02731
16-03008
17-01952
</t>
  </si>
  <si>
    <t>Карпенко Н.К. №1421 от 29.04.2019</t>
  </si>
  <si>
    <t xml:space="preserve">В основном комплекте РД отсутствует актуальная ссылочная информация на локальные сметы, выполненные в связи с корректировкой РД.
При внесении изменений в смету по изменённым чертежам и спецификации просим учесть:
1. Объем бетона на устройство фундаментов под опору охранного освещения ОГК-6.
2. Стоимость шарнирного узла к опоре охранного освещения ОГК-6.
3. Так же учесть ошибку в подсчете длины кабеля ВВГнг 3х1,5(А)-0,66 – 800м:
414 шт (кол-во светильников) х 8м (необходимая длина кабеля для одного светильника) = 3312м.
3. Кабельная линия от кабелепровода до мачт освещения в металлорукаве d-20 мм Р2 ЦА, НА- 415м. Необходимое количество: 207шт (количество мачт освещения) х 8 м (необходимое количество для 1-й мачты)= 1656м. Металлорукав  Р2 ЦА, НА заменить на металлорукав в изоляции.
4. В спецификации не верно посчитан кабель ВВГ нг 5х4 (5100м). Необходимое количество: 5100х1,4х1,06= 7568,4 м ошибка в расчете на 40%+ запас 6%.
</t>
  </si>
  <si>
    <t>КЗ-498</t>
  </si>
  <si>
    <t xml:space="preserve">15-00615
16-02724
</t>
  </si>
  <si>
    <t>Бажин А.М. №1366 от 24.04.2019</t>
  </si>
  <si>
    <t xml:space="preserve">Локальной сметой не учтен резерв: извещатель пожарный (ИП-212-34А 01-02 – 56 шт.), (ИПР513-3АМ – 4 шт.), изолятор короткого замыкания с тепловым взводом в комплекте с огнестойкой монтажной коробкой КМ-О (4к) (ИКЗТВ - 24 шт.), указанных в спецификации в позициях 1.16, 1.18, 1.21. </t>
  </si>
  <si>
    <t>КЗ-499</t>
  </si>
  <si>
    <t xml:space="preserve">16-02188 И5
16-02190 И5
16-00720 И1
</t>
  </si>
  <si>
    <t>Карпенко Н.К. №1433 от 06.05.2019</t>
  </si>
  <si>
    <t xml:space="preserve">Рабочей документацией инв. №16-00720 И1 на отм. +5,150 в осях 14-15 по ряду Б предусмотрен монтажный проем для подачи оборудования. В рабочую документацию инв. №16-02188 И5, 16-02190 И5 необходимо добавить отводы 90°-Ø108х4,0 по ГОСТ 17375-2001 в количестве 4 шт. для обхода трубопроводом проема по высоте. </t>
  </si>
  <si>
    <t>КЗ-500</t>
  </si>
  <si>
    <t>КЖ
Вентиляция</t>
  </si>
  <si>
    <t xml:space="preserve">15-06145 И3
 А-182620 И4
</t>
  </si>
  <si>
    <t xml:space="preserve">В альбоме рабочей документации инв. № 15-06145 И3 для помещения 20UFB10R039 стена монолитная СМ 5-1-22 между осями 25-26 указаны три проходки марки Е (отопление и вентиляция согласно условных обозначений, лист 4):
− 1 шт. поз. 11 – закладная из трубы Ø159×5 из нелегированной качественной стали 20, L=600 мм для системы 22KLB02;
− 2 шт. поз. 12 – закладная из трубы Ø108×5 из нелегированной качественной стали 20, L=600 мм для системы 22KLB01.
Согласно альбому РД инв. № А-182620 И4 воздуховоды систем 22KLB01 и 22KLB02, подведенных к пом. 20UFB10R039 изготавливаются из стали 08Х18Н10Т ГОСТ 5582-75 с толщиной стенки b=2,0 мм и имеют класс безопасности 2НЛ по НП-016-05 и 3Н по НП-016-05 соответственно.
В конструкторской документации на участок дезактивации А.48.250.000 (пом. 20UFB10R039) для стыковки с вентиляционными системами применены следующие трубы:
− для вентиляции вытяжной (воздух), вентиляции вытяжной (азот) - Ø108×5-12Х18Н10Т ГОСТ 9941-81 (система 22KLB01);
− для вентиляции ремонтной - труба Ø159×6-12Х18Н10Т ГОСТ 9940-81 (система 22KLB02).
Необходимо привести в соответствие сортамент трубной продукции в альбомах РД инв. № 15-06145 И3 и инв. № А-182620 И4 к сортаменту, приведенному в конструкторской документации.
</t>
  </si>
  <si>
    <t>КЗ-501</t>
  </si>
  <si>
    <t>Внеплощадочные сети</t>
  </si>
  <si>
    <t>16-02229</t>
  </si>
  <si>
    <t xml:space="preserve">1. Для реализации схемы временного электроснабжения КРУ-6 кВ зд.63 МФР от ПС 301/302 РХЗ АО «СХК», необходимо внести изменение зоны действия дифференциальной защиты на ПС 302 РХЗ АО «СХК» (перенос от Р-1 до РБ, то есть исключить отпайку на КРУН из зоны действия дифференциальной защиты ПС 302).
2. Необходимо внести изменения в РД.
</t>
  </si>
  <si>
    <t>16-01917 И3</t>
  </si>
  <si>
    <t>КЗ-502</t>
  </si>
  <si>
    <t xml:space="preserve">15-03849 И1
15-03850 И1
</t>
  </si>
  <si>
    <t xml:space="preserve">Выявлены несоответствия. 
На монтажно-технологической схеме лист 7:
- разночтения в указанных диаметрах трубопровода 20FKT20BR007: Ø89х5 на схеме, Ø108х5 в таблице технических характеристик, на плане и разрезах.
На листе 8:
- тройники равнопроходные 25 – поз. 42 (3 шт.) ошибочно обозначены поз. 43 - тройник равнопроходный 50 – кол-во 1 шт. на схеме и в спецификации;
- врезка КИП 20FKT20СР001, 20FKT20СР003, 20FKT20СР004 выполняется через штуцера поз. 91, пяснить необходимость установки в узлах врезки тройников переходных поз. 45;
- в узле врезки КИП 20FKT20СР002 указан тройник поз.45, но в спецификации поз.45 – 1 шт. (врезка трубопровода 20FKT20BR008).
На листе 9:
- откорректировать поз. в узлах врезок КИП.
В спецификации оборудования, изделий и материалов инв. № 15-03850 И1 
на листе 3 :
- кол-во поз. 11 – кран шаровый Dу 25 – 4 шт. задано ошибочно, верно – 7 шт. см. схему;
- кол-во поз. 12 – кран шаровый Dу 15 – 4 шт. задано ошибочно, верно – 1 шт. см. схему;
- строка данных по конденсатоотводчику Dу 25   поз. 13 не заполнена.
- кол-во поз.3 – насос АХ50-32-160б – 3 шт. задано ошибочно, верно – 2 шт. см. схему.
на листе 5 :
- масса фланца 2-25-1 поз. 52 – 1,02 кг проставлена ошибочно, верно – 0,55 кг;
- масса фланца 3-25-1 поз. 53 – 0,98 кг проставлена ошибочно, верно – 0,52 кг.
</t>
  </si>
  <si>
    <t>Колмакова Н.Ф №1430 от 30.04.2019</t>
  </si>
  <si>
    <t>КЗ-503</t>
  </si>
  <si>
    <t>В рабочей документации инв. №15-07842, лист 28 – на битумную мастику (битумно-резиновая гидроизоляция толщиной 4 мм) неверно указан  ГОСТ 52544-2006, т.к. данный ГОСТ применителен для «Проката арматурного свариваемого периодического профиля классов А500С и В500С для армирования ж/б конструкций.</t>
  </si>
  <si>
    <t>15-07842</t>
  </si>
  <si>
    <t>КЗ-504</t>
  </si>
  <si>
    <t xml:space="preserve">18-01043 И1
15-03847 И2
15-03848
18-00486 И-2
16-00675 И4
18-00683
18-00487 И1
16-00534 И3
16-00535
</t>
  </si>
  <si>
    <t xml:space="preserve">В рабочей документации: 
1.  №18-01043 И1 (лист11) электронасосные агрегаты типа ГХ 25/50 (код ККS: 20FED20AP001, 20FED20AP002), №15-03847 И2 (лист2, поз.2) - ГХ 25/50, №15-03838 (поз.3) - ГХ 25/50 (аналог ЦН-А-Ж 25/52-К-55).
2. №18-00486 И2 (лист 10) электронасосные агрегаты типа ЦНА 25/52 (код ККS: 20FED30AP001, 20FED30AP002), №16-00675 И4 (поз.2) - ЦН-А-Ж 25/52-К-5, №18-00683 (поз.3) - ЦН-А-Ж 25/52-К-5.
3. №18-00487 И1 (лист11) электронасосные агрегаты типа ЦНА 25/52 (код ККS: 20FED10AP001, 20FED10AP002), №16-00534 И3 (поз.2) - ГХ 25/50, №16-00535 (поз.3) - ГХ 25/50 (аналог ЦН-А-Ж 25/52-К-55).
4. В проектной документации: №18-00965 (лист 46 поз.66, лист 54 поз.109, лист 62 поз. 148), №17-00360 (поз. 9.10.2, поз. 9.9.2, поз.9.11.2), №17-00383 (лист 71, 75, 79), №17-00306 И2 (лист 22,23,24) - электронасосные агрегаты типа ЦНА 25/52.
      Прошу привести электронасосные агрегаты к одному типу и внести в изменение в рабочую документацию. 
</t>
  </si>
  <si>
    <t>КЗ-505</t>
  </si>
  <si>
    <t xml:space="preserve">В рабочей документации предусмотрено крепление стального гнутого профиля 50х50х3мм к стальным пластинам 180х100х8мм (лист 26, разрез 11-11, 21-21, 31-31) без указаний способа сварки и элементов крепления к бетонной поверхности колон. Данные пластины и элементы крепления не учтены в спецификации и в локальной смете. Предлагаем внести изменение в комплект рабочей документации по изготовлению и монтажу пластин 180х100х8мм в количестве 76шт. 
Приложение: Чертёж на изготовление пластин 1 лист.
</t>
  </si>
  <si>
    <t>Швецов С.Ю. №1303 от 19.04.2019</t>
  </si>
  <si>
    <t>КЗ-506</t>
  </si>
  <si>
    <t xml:space="preserve">1. Лист 6 Пункт 12. МУК 2.6.1.016-99 отменены. Необходимо заменить на МУ 2.6.5.032-2017, указанные, в пункте 3.
2. Точку контроля на отметке минус 1,050 метров, состоящую из оборудования: 20DFA04АТ538(ФД), 20DFA04CR550-B01(α, β), 20DFA04CR359, 20DFA04CR359-Н01(γ), 20DFA04CR441, 20DFA04CR441-Н01(n) перенести вдоль ряда А” в помещении 20UFB08R711 до середины помещения 20UFB08R713.
3. Точку контроля на отметке минус 1,050 метров, состоящую из оборудования: 20DFA04АТ539 (ФД), 20DFA04CR551-B01(α, β), 20DFA04CR360, 20DFA04CR360-Н01(γ), 20DFA04CR442, 20DFA04CR442-Н01(n) перенести на отметку 3,600 метров в помещение 20UFB13R722 на ось 2’ по середине секций ТВС хранимых в помещении 20UFB11R713.
4. Оборудованию 20DFA04АТ539 (ФД), 20DFA04CR551-B01(α, β) отбор пробы производить трубкой из помещения 20UFB11R713.
5. Точку контроля оборудование 20DFA04CR361, 20DFA04CR361-Н01 (γ) и 20DFA04CR443, 20DFA04CR443-Н01 (n) – перенести на ось 2’ в помещении 20UFB17R711.
6. Оборудование 20DFA04АТ540 (ФД), 20DFA04CR552-B01 (α, β) – перенести на ось 2’ в помещение 20UFB17R722 отбор пробы производить трубкой из помещения 20UFB17R711.
7. Оборудование 20DFA04АТ541 (ФД), 20DFA04CR553-B01 (α, β) – перенести в помещение 20UFB30R712. Пробу необходимо отбирать непосредственно перед выбросом в атмосферу вентиляции 26KLB11.
8. Прибор для измерения загрязнения СИЗ, одежды и рук персонала 20DFA04CR555-B01, 20DFA04CR555-B01 (α), 20DFA04CR555-B01 (β) перенести на «грязную» сторону относительно КПП.
</t>
  </si>
  <si>
    <t>17-01082 И1</t>
  </si>
  <si>
    <t>Лялин А.В.</t>
  </si>
  <si>
    <t>КЗ-507</t>
  </si>
  <si>
    <t xml:space="preserve">14-07207 И7
14-08248 И10
14-06563 И8
</t>
  </si>
  <si>
    <t>4
4А
5</t>
  </si>
  <si>
    <t>Ждаморева О.П. №1428 от 30.04.2019</t>
  </si>
  <si>
    <t xml:space="preserve">в РД зданий 4, 4А, 5: 
1. На чертеже узла оформления парапета отсутствует воздушный зазор между профлистом и теплоизоляционной плитой, в то время как в общих указаниях написано наружная отделка стен здания осуществляется по системе «Вентилируемый фасад»,
2. В примечаниях указано, что комплектация монтажными и фасонными элементами производится согласно техническим решениям разработчика и изготовителя фасадной системы.
В связи с вышеперечисленным прошу согласовать замену узла оформления парапета без изменения сметной стоимости:
 Здание 4 - заменить узел 2 (л.60 №14-07207 И7) на узел 7 (л.16 №224-КМД «Конструкции навесного вентилируемого фасада);
 Здание 4А- заменить узел 2 (л.14 №14-08248 И10) на узел 7 (л.12 №245-КМД «Конструкции навесного вентилируемого фасада);
 Здание 5 - заменить узел 2 (л.19 №14-06563 И8) на узел 7а (л.6 №245-КМД «Конструкции навесного вентилируемого фасада)
Приложения:
1. Приложение  на 4-х листах.
</t>
  </si>
  <si>
    <t>КЗ-508</t>
  </si>
  <si>
    <t xml:space="preserve">В рабочей документации не предусмотрены материалы и узлы крепления кабельных коробов.
Необходимо внести изменения в РД и ЛС.
</t>
  </si>
  <si>
    <t xml:space="preserve">68372/ДСП И2
68373/ДСП И2
</t>
  </si>
  <si>
    <t>Швецов С.Ю. № 1451 от 07.05.2019</t>
  </si>
  <si>
    <t>КЗ-509</t>
  </si>
  <si>
    <t xml:space="preserve">70039/ДСП И1
70040/ДСП И1
</t>
  </si>
  <si>
    <t xml:space="preserve">В РД запроектирован монтаж кабельных линий от кабелепровода до видеокамер, установленных на мачте освещения, в металлорукаве РЗ-ЦХ-50. Необходимо согласовать применение металлорукава в изолированной ПВХ оболочке П-Мр-НГ d=20мм т.к. в данном металлорукаве будет проложен один кабель витая пара d=7,5 мм.
Наименование Учтено в РД Необходимое количество
РЗ-ЦХ-50 30 м 72 шт (кол-во видеокамер) * 6 м (необходимое кол-во для 1 видеокамеры) = 432 м. (металлорукав П-Мр-НГ d=20 мм)
Муфта вводная ВМ 20 0 шт. 72 шт. (кол-во видеокамер)* 4 шт. (необходимое кол-во для 1 видеокамеры с протяжной коробкой) = 288 шт.
Крепеж металлорукава к осветительной мачте (хомут металлический или скоба металлическая) 0 шт. 72 шт. (кол-во видеокамер) * 12 шт. (необходимое кол-во для 1 видеокамеры) = 864 шт. 
Необходимо изменить в рабочей документации наименование и кол-во необходимого материала. 
</t>
  </si>
  <si>
    <t>Карпенко Н.К. №1434 от 30.04.2019</t>
  </si>
  <si>
    <t>КЗ-510</t>
  </si>
  <si>
    <t>В спецификации инв. №70037/ДСП И4 учтен чувствительный элемент для «Годограф-универсал (А)» в количестве 1280 м. Согласно кабельного журнала инв. №70036/ДСП И4 чувствительного элемента ЧЭ1, ЧЭ2 для «Годограф-универсал (А)» необходимо 3290 м. Необходимо пояснить в каком количестве требуется чувствительный элемент. При необходимости внести изменение в рабочую документацию.</t>
  </si>
  <si>
    <t xml:space="preserve">70036/ДСП И4
70037/ДСП И4
</t>
  </si>
  <si>
    <t>Швецов С.Ю. № 1452 от 07.05.2019</t>
  </si>
  <si>
    <t>КЗ-511</t>
  </si>
  <si>
    <t>В рабочей документации для сооружений 32А, 32Б, 32В, 32Г учтены смотровые устройства «Октопус». Необходимо исключить данные устройства, в связи с ограниченными возможностями их эксплуатации при отрицательных температурах, осадках и минимальным функциональным назначением.</t>
  </si>
  <si>
    <t xml:space="preserve">15-05516
14-08900
14-08891 И1
14-08894
16-02315
16-01650
14-08903
14-08906
</t>
  </si>
  <si>
    <t>32А, 32Б, 32В, 32Г</t>
  </si>
  <si>
    <t>Карпенко Н.К. № 1435 от 30.04.2019</t>
  </si>
  <si>
    <t>КЗ-512</t>
  </si>
  <si>
    <t>КЗ-513</t>
  </si>
  <si>
    <t xml:space="preserve">17-00312
17-00313
15-00435
14-05122И1
15-04268
14-07583
14-05124И1
14-07576
214-0537И2
16-01057
</t>
  </si>
  <si>
    <t xml:space="preserve">1. Откорректировать в соответствии с проектной документации МФР ОДЭК том №17-00312 «Система радиационного контроля» спецификации: 15-00435 (СРК здание 4), 14-05122И1 (СРК здание 5), 15-04268 (СРК здание 30), 14-07583 (СРК здание 31), 14-05124И1 (СРК здание 34), 14-07576 (СРК здание 37), 214-0537И2 (СРК здание 22), 16-01057 (ЛРК здание 4).
2. Отсутствуют спецификации систем радиационного контроля для зданий 32А, 32Б, 32В, 32Г.
</t>
  </si>
  <si>
    <t>МФР</t>
  </si>
  <si>
    <t xml:space="preserve">1. В основном комплекте РД инв. № 16-01773И3 на листе 31 в схеме электрической принципиальной щита КРУЗА П 20BLQ04GB700 и на листе 52 кабельного журнала силовых кабелей вентиль с электроприводом 20KPF00AA103 расположен в помещении 20UFB04R215, а в схеме на листе 35 данный  вентиль с электроприводом (20KPF00AA103) отсутствует, также в (Кабельном журнале контрольных кабелей. Трубный лоток) на листе 130 и в РД инв. № 15-03464 на листе 25 указано, что вентиль с электроприводом 20KPF00AA103 расположен в помещении 20UFB04R124. 
2. В основном комплекте РД инв. № 16-01773И3 на листе 36 в помещении 20UFB04R124 расположен вентиль с электроприводом 20KPF00AA102, а на листе 130 (Кабельного журнала контрольных кабелей. Трубный лоток) указан вентиль с электроприводом 20KPF00AA103.   
3. В РД инв. № 15-03464 лист 25 на разрезе 17-17 указана маркировка вентиля с электроприводом (20KPF00AA103), не соответствующая спецификации инв. № 15-03465 лист 3, позиция 15.                             
</t>
  </si>
  <si>
    <t>Бажин А.М. № 1459 от 07.05.2019</t>
  </si>
  <si>
    <t xml:space="preserve">16-01773 И3
15-03464
15-03465
</t>
  </si>
  <si>
    <t>15-00017 И7</t>
  </si>
  <si>
    <t>КЗ-514</t>
  </si>
  <si>
    <t xml:space="preserve">В рабочей документации выявлены следующие несоответствия:
- в таблице «Технические характеристики трубопроводов» конструкция сварного шва (колонка 17 и способ сварки (колонка 18) не соответствует указанному документу на сварку (колонка 19);
- в спецификации применено обозначение трубной продукции не соответствующей ГОСТ 9941-81, а именно указан индекс «к».
- Обозначение опор не соответствует нормативному документу:
Поз. в спецификации Наименование Тип, марка, обозначение документа Примечание
27 Опора – 32 Л8-513.000-03 Условное обозначение опоры для трубопровода Дн32мм - Л8-513.000-05
28 Опора – 38 Л8-513.000-05 Условное обозначение опоры для трубопровода Дн38мм - Л8-513.000-07
29 Опора – 57 Л8-509.000-07 На рабочих чертежах поз.29 показан тип опоры Л8-513.000-11
30 Опора – 57 Л8-513.000-11 На рабочих чертежах поз.30 показан тип опоры Л8-509.000-11 в количестве 8 шт.
32 Грунтовка ХС-010 ГОСТ 9355-81 ГОСТ 9355-81 (статус, не действующий с 01.01.1991 г) на технические условия.
        Просим направить ОСТ 95 10063-84 в рамках производственной необходимости.
</t>
  </si>
  <si>
    <t xml:space="preserve">15-03464
15-03465
</t>
  </si>
  <si>
    <t>Тоненчук Е.Н. №1593 от 20.05.2019</t>
  </si>
  <si>
    <t>КЗ-515</t>
  </si>
  <si>
    <t xml:space="preserve">1. В смете №4-821 инв. №16-00859 не учтены затраты на приобретение и монтаж резьбовых крепежных элементов с внутренней резьбой dy = 40 мм (РК-Н 40) в количестве 10 шт. (см. инв.№15-00691, лист 36, поз.217)
2. В смете №4-821 инв. №16-00859 не учтены затраты на приобретение и монтаж скоб для крепления труб (К145 У2) D = 48 мм в количестве 100 шт. (см. инв.№15-00691, лист 36, поз.218)
3. В смете №4-821 инв. №16-00859 не учтены затраты на приобретение и монтаж полосы стальной 100х8 (ГОСТ 103-2006) в количестве 100 м. (см. инв.№15-00691, лист 38, поз.228)
4. В смете №4-821 инв. №16-00859, лист 39, поз. 257 - заложены затраты на приобретение и монтаж трубы стальной электросварной наружным диаметром 57 мм, толщина стенки 3,5 мм в количестве 20 м, в спецификации инв. № 15-00691 данная труба не учтена.
Необходимо откорректировать ЛС инв.№16-00859 и спецификацию инв. № 15-00691.
</t>
  </si>
  <si>
    <t xml:space="preserve">16-00859
15-00691
</t>
  </si>
  <si>
    <t>Швецов С.Ю. №1408 от 26.04.2019</t>
  </si>
  <si>
    <t>КЗ-516</t>
  </si>
  <si>
    <t>АС</t>
  </si>
  <si>
    <t xml:space="preserve">в рабочей документации выявлено следующее:
  на листе 13 в спецификации элементов в позиции 1 неверно указана сетка 4С•(6Вр1-100/6Вр1-100)•3375 по ГОСТу 23279-85, т.к. в соответствии с пунктом 5.4 данного ГОСТа арматурная проволока класса Bp-I применяется диаметром от 3 до 5 мм.
 На листе 16 в технической спецификации стали необходимо уточнить единицу измерения массы металла: кг или т?
</t>
  </si>
  <si>
    <t xml:space="preserve">15-02916 И5 </t>
  </si>
  <si>
    <t>Ждаморева О.П. №1502 от 13.05.2019</t>
  </si>
  <si>
    <t>КЗ-517</t>
  </si>
  <si>
    <t xml:space="preserve">В альбомах рабочей документации инв. №№ 15-03737 И1, 15-03738 И3 не указан ряд позиций оборудования линии карботермического синтеза, по которым будут проводиться монтажные работы. Соответственно не проведена расценка ФЕРм 13-01-026-07 для данных позиций оборудования в альбоме Локальная смета № 02-01-3-370ТМ инв. № 18-00681.
Необходимо откорректировать альбомы рабочей документации №№ 15-03737 И1, 15-03738 И3, № 18-00681 в части внесения, указанных в приложении к данной Карточке заказчика позиций оборудования и расценки на монтаж данного оборудования.
Приложение:  файл «Позиции оборудования линии КТС для внесения в альбомы РД инв. №№ 15-03737 И1, 15-03738 И3, № 18-00681» в формате. docx.
</t>
  </si>
  <si>
    <t xml:space="preserve">15-03737 И1
15-03738 И3
18-00681
</t>
  </si>
  <si>
    <t xml:space="preserve">Забавнов С.В. </t>
  </si>
  <si>
    <t>КЗ-518</t>
  </si>
  <si>
    <t xml:space="preserve">Отсутствует узел установки оконного блока в наружной стене (И2- отменены подоконные плиты), поэтому невозможно определится с нащельниками, со сливами.
Не указан цвет оконного блока и нащельников. Отсутствуют указания о внутренней отделке окон. 
</t>
  </si>
  <si>
    <t>Карпенко Н.К. №1501 от 13.04.2019</t>
  </si>
  <si>
    <t>КЗ-519</t>
  </si>
  <si>
    <t xml:space="preserve">1. инв. № 71862ДСП, л. 3 п.4 -  не указаны данные о расположении сети В7 Ø600 мм, что ведет к невозможности оснащения оборудованием и материалами по защите конструкции.
2. Объемы, указанные в спецификации, не соответствуют объемам, указанным в рабочей документации
№ п/п Наименование материала Инв. № 71862 ДСП Инв. № 71863 ДСП
1 Защитная труба ЗПТ НГ 50/4,0 Согласно рабочей документации (п.9,л.4; п.9,л5; п.9,л6; общие указания п.4,л.3) кол-во=40м  Согласно спецификации (п.11, л.3) кол-во=10м
2 Провод заземления ПФ3 Согласно рабочей документации (п.12,л.4; п.12,л5; п.12,л6) идет провод ПВ3 1х6 кол-во=6м Согласно спецификации (п.21,л.3) идет провод ПВ3 2,5 З-Ж кол-во=20м
3 Уголок стальной 50х50х4 Согласно рабочей документации (п.11,л.4; п.11,л5; п.11,л6; общие указания п.4,л.3) кол-во=10м  Согласно спецификации (п.11, л.3) кол-во=4м
4 Кронштейн
 КР-1 Согласно рабочей документации (п.1,л.4; п.1,л5; п.1,л6; общие указания п.4,л.3) кол-во=4компл Согласно спецификации (п.30, л.4) кол-во=3компл.
5 Запорный механизм ЗМ-1 Согласно рабочей документации (п.19,л.4; п.19,л5; п.19,л6; общие указания п.4,л.3) кол-во=5компл Согласно спецификации (п.31, л.4) кол-во=3компл.
3. Инв. № 71864ДСП, л.4 – нечитаемый лист (нет возможности привязать позиционные выноски на чертеже к прилагаемой спецификации, места сварки конструкции указаны неверно). 
4. Инв. № 71864ДСП, л.3 – необходимо пояснение в антикоррозионном покрытии металла: в спецификации согласно п. 1 указан ГОСТ  стали 380-2005 (Сталь углеродистая обыкновенного качества) без покрытия, а в п. 2 указан ГОСТ стали 535-2005 (Прокат сортовой и фасонный из стали углеродистой обыкновенного качества) с покрытием по ГОСТ Р 9.316-2006 (Покрытия термодиффузионные цинковые). Согласно п.4 примечания готовое изделие покрывается Эмалью ПФ115 по грунту ГФ-021.
5. Инв. № 71864ДСП, л.3,4 примечание п.4 - необходимо конкретизировать покрытие ЛКМ (не указан цвет ЛКМ)
</t>
  </si>
  <si>
    <t xml:space="preserve">71862ДСП
71864ДСП
71863ДСП
</t>
  </si>
  <si>
    <t>Швецов С.Ю. №1499 от 13.05.2019</t>
  </si>
  <si>
    <t>КЗ-520</t>
  </si>
  <si>
    <t xml:space="preserve">Позиция 2 инв. № 15-04020, 14-04049 (Изм. 3):
– в РД ширина электропогрузчика Linde E 35 – 1028 мм. Согласно техническим характеристикам на данный погрузчик общая ширина составляет 1322 мм;
– при сопоставлении общей ширины электропогрузчика Linde E 35 (1322 мм) с шириной канала стеллажа набивного (глубинного) для паллетов с брикетами ОНАО 20KPE30BB001, а также принимая во внимание  минимальные зазоры от рам стеллажа до  электропогрузчика – 2*150 мм (по ГОСТ Р 55525-2017), выявлена невозможность въезда электропогрузчика в канал стеллажа при штабелировании паллетов с грузом. 
Увеличение ширины каналов стеллажа 20KPE30BB001 приведет к увеличению его габаритных размеров и, как следствие, невозможности размещения в помещении 20UKT10R009. 
Ранее в РД «Локальная смета. Приобретение и монтаж технологического оборудования и материалов. 0306-5-ТХ.ЛС», инв. № 14-04050, позиция 2, был заложен электропогрузчик Linde E 15, общая ширина которого (1090 мм) позволила бы обслуживать стеллаж 20KPE30BB001.
В тоже время грузоподъемность электропогрузчика Linde E 15 не позволяет ему производить манипуляции с контейнерами с непрессуемыми ОНАО, размещаемыми в помещении 20UKT10R008 в четыре яруса.
Необходимо предусмотреть в РД возможность применения погрузчика для осуществления грузоподъемных и транспортных операций с паллетами с брикетами ОНАО, с учетом особенностей размещения (складирования), в помещении 20UKT10R009 здания 5. 
</t>
  </si>
  <si>
    <t xml:space="preserve">15-04020,
14-04049 И3
</t>
  </si>
  <si>
    <t xml:space="preserve">Коростелев С.А.  </t>
  </si>
  <si>
    <t>КЗ-521</t>
  </si>
  <si>
    <t xml:space="preserve">рабочей документацией не учтены кабельные проходки в межстенных перегородках.
Наименование Учтено в РД Необходимое кол-во
Межстенные кабельные проходки 0 10
 Необходимо внести в РД необходимое количество проходок с указанием применяемого типоразмера и материала.
</t>
  </si>
  <si>
    <t>68372/ДСП И2</t>
  </si>
  <si>
    <t>Швецов С.Ю. №1548 от 16.05.2019</t>
  </si>
  <si>
    <t>КЗ-522</t>
  </si>
  <si>
    <t xml:space="preserve">1. Поз.4,21,23 - ошибка в объеме. Отсутствует коэффициент расхода неучтенных материалов на трубы. 
2. Поз.10 - ошибка в применении расценки на монтаж клапана чугунного 19ч21бр (ФЕР24т.ч.п.1.24.17).
3. Поз.36 -  исключить из расценки рубероид  РМ-350 (отсутствует в РЧ).
4. Поз.35 - ошибка в объеме. Отсутствует коэффициент расхода неучтенных материалов  на цилиндры и полуцилиндры теплоизоляционные из минваты. В локальной смете 15,58 м3 с коэффициентом  16,08 м3.
5. Поз.37 - ошибка в объеме. Отсутствует коэффициент расхода неучтенных материалов  на стеклопластик. В локальной смете 324,2  м2 , с коэффициентом 376,072 м2.
6. Поз.38,39 - исключить замененный  на изол ресурс (бумага оберточная).
7. В локальной смете не учтены работы по монтажу трубопроводов в теплофикационной камере ТК4.1 (в спецификации инв. № 16-00841 учтено общее количество труб в непроходном канале и в камере).
</t>
  </si>
  <si>
    <t>19-00113</t>
  </si>
  <si>
    <t>Алилекова Л.И. №1099 от 04.04.2019</t>
  </si>
  <si>
    <t>КЗ-523</t>
  </si>
  <si>
    <t xml:space="preserve">1. В проекте 15-08367 предусмотрен монтаж кабелей питания от кабелепровода до мачт освещения в металлических трубах. Поскольку расстояние от кабелепровода до мачт освещения менее 1 м, просим согласовать монтаж кабелей питания в герметичном металлорукаве в ПВХ изоляции  по аналогии с проектом 70039/ДСП.
Наименование Учтено в РД Необходимое кол-во
Труба стальная водогазопроводная Ду65 ГОСТ 3262-75 200 м 32 м
Герметичный металлорукав d=25мм, Р2 ЦА-25 117 м Металлорукав в ПВХ изоляции П-Мр-НГ 250 м = 56 шт. (кол-во подъемов по опорам)х3,5 м (необходимое кол-во на один подъем) + 54 м (для подключения рядом установленных термокожухов)
Просим изменить в рабочей документации наименование и кол-во необходимого материала.
</t>
  </si>
  <si>
    <t>Швецов С.Ю №1500 от 13.05.2019</t>
  </si>
  <si>
    <t xml:space="preserve">15-08367 И3
15-08368 И1
</t>
  </si>
  <si>
    <t>КЗ-524</t>
  </si>
  <si>
    <t>В альбоме отсутствует информация по вентиляции бокса дезактивации (вытяжная, приточная), не показаны места ввода трубопроводов вентиляции бокса в помещение. В альбоме отсутствует информация по магистральным трубопроводам сбора протечек из приямков, не показаны сами приямки.</t>
  </si>
  <si>
    <t>14-07573 И4</t>
  </si>
  <si>
    <t xml:space="preserve">Беклемышев Г.В. </t>
  </si>
  <si>
    <t>КЗ-525</t>
  </si>
  <si>
    <t xml:space="preserve">В рабочей документации: №214-0487, лист 10 - указан пожарный шкаф ШПК-320Н, навесной, без окошка, белый с габаритными размерами (ДхВхШ) 540х650х230. Пожарный шкаф с такими размерами соответствует марке ШПК-310НБЗ (навесной, закрытый, белый). Пожарный шкаф ШПК-320Н имеет габаритные размеры (ДхВхШ) 540х1300х230.   
Необходимо уточнить марку пожарного шкафа и соответствующие ему габаритные размеры. Внести изменения в рабочую документацию. 
</t>
  </si>
  <si>
    <t>214-0487</t>
  </si>
  <si>
    <t>КЗ-526</t>
  </si>
  <si>
    <t>КЖ
ТХ</t>
  </si>
  <si>
    <t xml:space="preserve">При совместном рассмотрении альбомов РД марки (КЖ, ТХ) выявлено несоответствие по части расположения фундаментов под оборудование в помещении (20UFB04R005), а именно:
 -фундаменты ФОМ-2 в РД марки (КЖ) смещены к ряду 10 на 1650 мм;
- отметка верха фундаментов ФОМ-1 в РД марки (КЖ) -4,800, а в РД марки (ТХ) -4,950;
- линейная привязка фундаментов ФОМ-1в РД марки (КЖ) не соответствует, линейной привязке фундаментов ФОМ-1в РД марки (ТХ).                         
</t>
  </si>
  <si>
    <t xml:space="preserve">16-03146
18-00487 И1
</t>
  </si>
  <si>
    <t>КЗ-527</t>
  </si>
  <si>
    <t xml:space="preserve">Рассмотрение замечаний к ЛС № 2-02-0017С инв.17-01509, № 2-02-0017С-Д1 инв.18-00277:
По локальной смете 2-02-0017С инв. № 17-01509
Раздел: Вентфасад
1. К п.1 по «Изоляции изделиями из волокнистых и зернистых материалов» не учтена стоимость дюпелей тарелчатых, необходимых для крепления плиты минераловатной;
Раздел: Кровля
1. Заменить расценку в п.12 с ФЕР12-01-014-02 «Утепление покрытий керамзитом» в объеме 63,2м3 с материалом «Гравий керамзитовый, фракция: 10-20 мм, марка 400» на ФЕР12-01-014-01 «Утепление покрытий легким (ячеистым) бетоном» согласно РД марка В10, 1200кг/м3
с учетом коэффициента ОП п.1.12.1 ТЧ на высоту выполнения работ на отм.+26,900;
2. В п.22, 25, 26 – не учтен коэффициент ОП п.1.12.1 ТЧ на высоту выполнения работ на отм.+26,900;
Раздел: Двери, ворота
1. К п.27 «Установка противопожарных дверей однопольных глухих» добавить стоимость доводчиков – 12шт;
2. К п.31 «Установка противопожарных дверей двупольных глухих» добавить стоимость доводчиков – 3шт;
3. К п.34 «Установка металлических дверных блоков в готовые проемы» добавить работу по установке доводчиков и их стоимость в количестве 24 шт;
4. К пунктам 27, 31, 34, 38 применить повышающий коэффициент 1,03 по п. 6 Приложениям 9.3 ТЧ на «Монтаж конструкций, окрашенных в заводских условиях или неокрашенных, поставляемых в пакетах»;
Раздел: Разные работы
1. По устройству отмостки 
– отсутствуют работы по устройству основания (уплотненного песка) под Пеноплексом Фундамент (δ=40мм). Согласно п.3.5 Исходных данных на л.10 – отмостка шириной 1м бетонная из В15 по уплотненному щебеночному основанию с уплотнением;
2. По цоколю 
– в п.п.188,189 работы по штукатурке – неверно указан объем (площадь), необходимый под оштукатуривание – пересчет объема работ в 100м2 произведен через 1,8м3 цементно-песчаного раствора М75, указанного в Спецификации строительных материалов (л.18). При таком пересчете толщина штукатурного слоя получается 1000мм (расход раствора 1,85м3 на 1,9м2).
По локальной смете 2-02-0017С-Д1 инв. № 18-00277
Раздел: Кровля
1. Ошибка при подведении ИТОГОВ по разделу – фактически сметная стоимость = - 221017,00 руб. с НР и СП;
Раздел: Разные работы
1. В п.41, 43 «на каждые 10мм изменения глубины сверления до толщ.180мм» - арифметическая ошибка – нужно исключение ( - ) , а не добавление (+)
2. Ошибка при подведении ИТОГО по разделу – фактическая сметная стоимость = 9250,00руб с НР и СП без учета исправления ошибки.
</t>
  </si>
  <si>
    <t xml:space="preserve">17-01509
18-00277
</t>
  </si>
  <si>
    <t>КЗ-528</t>
  </si>
  <si>
    <t xml:space="preserve">1) Разночтение  материалов и состава пирога кровли РД инв. №15-00017И6 (л.14),  с ПД инв. №17-00342 (л.30).
2) Разночтение материалов и состава устройства покрытия разрез 5-5(наружный вход в подземную часть) РД инв. №15-00017И6 (л.15), с ПД инв. №17-00342 (л.31).
Устранить несоответствие.
</t>
  </si>
  <si>
    <t xml:space="preserve">15-00017 И6
17-00342
</t>
  </si>
  <si>
    <t>КЗ-529</t>
  </si>
  <si>
    <t xml:space="preserve">   Необходимо внести следующие изменения в РД инв. № 16-01664 И3:
1. В помещении Препараторской (20UFB10R048) на отм. 0,000 предусмотреть размещение сдвоенных розеток (код 45005):
 -  вдоль стены по оси А и между осями 30-31 над столом с аналитическим прибором – 2 шт.;
 -  вдоль стены по оси 31 и между осями А - Б над лабораторным столом – 2 шт.;
2. В помещении Дистиляторной (20UFB20R055) на отм. 10,950 предусмотреть размещение сдвоенной розетки (код 45005) вдоль стены по оси 30 и между осями Г - Д над лабораторным столом (в углу) – 2 шт.;
3. В помещении Персонала АЛ (20UFB20R255) на отм. 10,950 предусмотреть размещение сдвоенной розетки (код 45015) вдоль стены по оси 30 и между осями Г – Д – 2 шт.
     Просим внести следующие изменения в РД инв. № 16-01665 И3:
1. Лист 9, п.30, изменить количество «Розетка силовая электрическая «Viva»… » с 8 шт. на 14 шт.;
2. Лист 9, п.31, изменить количество «Розетка силовая электрическая «Viva»…» с 56 шт. на 58 шт.;
     Просим внести эти изменения в соответствующую локальную смету.
</t>
  </si>
  <si>
    <t>Сылкин И.С.</t>
  </si>
  <si>
    <t xml:space="preserve">16-01664 И3
16-01665 И3
</t>
  </si>
  <si>
    <t>КЗ-530</t>
  </si>
  <si>
    <t xml:space="preserve">В РД не учтена труба стальная бесшовная диаметром 108х4,0 специального заказа с внутренним антикоррозийным покрытием, с комплектом защиты монтажного стыка (см. инв.№14-05408 И3, лист 6, поз.15)   </t>
  </si>
  <si>
    <t>14-05408 И4</t>
  </si>
  <si>
    <t>КЗ-531</t>
  </si>
  <si>
    <t xml:space="preserve"> 1. Лист.13.  На пластине МС1 изображено 6 отв. под анкер-шуруп, в  спецификации поз. 2 анкер-шуруп указано 5 шт. – должно быть 6 шт.
2.  Лист 19.
2.1. Изделие монтажное МС7. На чертеже  указано МС3- должно быть МС7 .
2.2. Вид спереди поз. 1,  2  на чертеже не соответствуют поз. 1, 2  указанные в спецификации. На чертеже (вид спереди) вместо поз. 1 изменить 2, поз. 2 изменить на 1. 
</t>
  </si>
  <si>
    <t>18-00914 И3</t>
  </si>
  <si>
    <t>Дайнеко С.Г.</t>
  </si>
  <si>
    <t>КЗ-532</t>
  </si>
  <si>
    <t xml:space="preserve">Выявлены несоответствия. 
В таблице “Технические характеристики трубопроводов”:
- на листе 9 для трубопровода 20FDB10BR400 в указанном документе на сварку ОСТ 95 10441-2002 “Оборудование для работы с радиоактивными средами. Сварка. Основные положения”   отсутствуют данные по типам, конструктивным элементам и размерам сварных соединений. Эти данные есть в ОСТ 95 10440-2002 “Оборудование для работы с радиоактивными средами. Сварные соединения. Типы, конструктивные элементы и размеры”. В столбце 19 необходимо указать два этих ОСТа для трубопроводов 3 класса безопасности;
- на листе 10 для сварных соединений трубопроводов класса безопасности 4Н обозначения С2Т и Рн указаны ошибочно, в ГОСТ 16037-80 нет сварного шва и способа сварки с такими обозначениями.
Ссылка на СН 527-80 “Инструкция по проектированию технологических стальных трубопроводов Ру до 10 Мпа”, как на документ по контролю сварного соединения некорректна. СН 527-80 не содержит требований по контролю сварных соединений.
Указанное ПБ 03-585-03 (столбец 14) не действует -  заменен на Руководство по безопасности "Рекомендации по устройству и безопасной эксплуатации технологических трубопроводов", утвержденное приказом Ростехнадзора от 27.12.12 № 784. 
В спецификации инв.№ 15-03465:
На листе 5:
- кол-во поз. 34 – шнур базальтовый - 1,0 м задано ошибочно, для 3-х проходок L=500 мм такое кол-во недостаточно;
- поз. 35 – терморасширяющаяся противопожарная мастика (артикул 00220351)  - СР 611А 310 мл цвет серый.
</t>
  </si>
  <si>
    <t>Колмакова Н.Ф. №1619 от 22.05.2019</t>
  </si>
  <si>
    <t>КЗ_533</t>
  </si>
  <si>
    <t>КЗ-533</t>
  </si>
  <si>
    <t xml:space="preserve">При рассмотрении комплекта РД выявлены следующие несоответствия:
1. На листе 6 в общих указаниях в экономических показателях общая площадь указана 558,5 м2. Если смотреть лист 7, то в экспликации помещений и экспликации полов общая площадь – 573,3 м2.
2. В комплекте РД инв. №15-02916 И5 на листе 13 фундаментная плита показана толщиной 135 мм, на полы остается 65 мм. Если смотреть комплект РД инв. №15-02918 И3, то в нем фундаментная плита – 100 мм, полы – 100 мм.
3. В комплекте указано, что на полы делается стяжка – бетон класса В25 толщиной 97 мм. В спецификации на листе 13 объем бетона не указан.
4. На листе 7 на плане и на схеме указан разрез 1-1 со ссылкой на лист 11. На листе 11 этого разреза нет.
5. На листе 7 на плане пешеходной галереи 16/22 выделен фрагмент 1 и разрезы 3-3, 4-4 со ссылкой на лист 12, но на  листе 12 показан фрагмент 3 с разрезами 5-5…8-8.
6. На листе 8 на фасадах показано ограждение кровли h=800 мм. Если смотреть лист 11 узел 8, то на нем ограждение – высотой 600 мм.
7. На листе 12 в экспликации покрытий показаны два типа покрытия. На схемах эти типы покрытий не обозначены.
8. В комплекте РД не указан цвет сэндвич-панелей с внутренней стороны на стенах и потолке.
Просим рассмотреть данные несоответствия и откорректировать комплект РД.
</t>
  </si>
  <si>
    <t>Шабанов А.М. №1564 от 17.05.2019</t>
  </si>
  <si>
    <t>14-06563 И8</t>
  </si>
  <si>
    <t>КЗ-534</t>
  </si>
  <si>
    <t>В РД инв. № 14-00017 И6 (лист 14) изменилось количество водосточных воронок.  Так как работы по устройству кровли были выполнены ранее в соответствии с РД инв.№14-00017 И4 и РД инв.№15-03077 И1, необходимо предусмотреть работы по сверлению дополнительных отверстий.</t>
  </si>
  <si>
    <t>15-03077 И1
15-00017 И6</t>
  </si>
  <si>
    <t>15-02918 И3
15-02916 И5</t>
  </si>
  <si>
    <t>КЗ-535</t>
  </si>
  <si>
    <t xml:space="preserve">1. На л. 6, в столбце «Общая масса, т» для строки «Швеллеры …[30» удалить значение «0,10», т. к. эта позиция используется для тупиков пути. Тупики поставляются совместно с оборудованием.
В строке «Всего стали» уменьшить указанное значение на 0,10 т.
2. На  л. 9 в табл. « Ведомость элементов» исключить строки «У1» и «У2», т. к. тупики входят в поставку заказчика.
В нижней строке таблицы «Общая масса металлоконструкций» уменьшить значение 10,963 на 0,10 т.
</t>
  </si>
  <si>
    <t>КЗ-536</t>
  </si>
  <si>
    <t>На листе 4 прописаны пускатели электромагнитные LED1-D35M7,  LED1-D65M7 Schneider Electric. В каталоге Schneider Electric таких пускателей электромагнитных нет. Требуется тип пускателей электромагнитных привести в соответствие с актуальным каталогом Schneider Electric.</t>
  </si>
  <si>
    <t>214-0456</t>
  </si>
  <si>
    <t>КЗ-537</t>
  </si>
  <si>
    <t xml:space="preserve">В рабочей документации указаны клапаны герметические вентиляционные с ручным управлением ГК ИА 01014-200-01 для системы 00SAH53.
Согласно Каталога «Клапаны герметические вентиляционные (тип ГК ИА)» ПО «ВолгаСпецОборудование» клапаны ГК ИА 01014 изготавливаются с электроприводом. С ручным управлением обозначение исполнения клапана ГК ИА 01015.
Прошу внести изменения в рабочую документацию в части обозначения марки клапанов с ручным управлением ГК ИА 01015.
Приложение:      
1. Каталог «Клапаны герметические вентиляционные (тип ГК ИА)» ПО «ВолгаСпецОборудование» на 23 листах.
</t>
  </si>
  <si>
    <t>15-02600 И1</t>
  </si>
  <si>
    <t>Перцев А.И. №1544 от 16.05.2019</t>
  </si>
  <si>
    <t>КЗ-538</t>
  </si>
  <si>
    <t xml:space="preserve">В рабочей документации инв. №14-05438 п.1 предусмотрено использование провода ПВЗ сеч. 25 мм², в смете 4-544 инв. №15-05540 п.1- провод ПВЗ сеч. 10 мм².
В рабочей документации №14-05438 п.6 предусмотрено использование провода заземления ПГЛ-М70 мм², предлагаем заменить данный проводник на медную шину типа ШМТ 25х3 мм² (0,67 кг/1м) ГОСТ 434-78.
</t>
  </si>
  <si>
    <t xml:space="preserve">14-05437
14-05438
15-05540
</t>
  </si>
  <si>
    <t>Швецов С.Ю. №1660 от 24.05.2019</t>
  </si>
  <si>
    <t>КЗ-539</t>
  </si>
  <si>
    <t xml:space="preserve">14-08697 И1
14-08698 И1
</t>
  </si>
  <si>
    <t xml:space="preserve">Выявлены несоответствия. 
Инв.№ 14-08697 И1:
На стр. 10, стр 11:
- в Таблице 1 не проставлено количество поз. 9 – проходка тип 1, поз.10 – проходка тип 2. 
Наименование ВСН-25 для арматуры некорректно.
Разночтения в заданном количестве поз.8 – колено С90-57х3: 15шт. на стр. 10, стр 11, 4+3+3=10 шт. на стр. 17, 9 шт. в спецификации инв.№ 14-08698 И1. Необходимо привести в соответствие количество трубопроводов и деталей, заданных на чертежах, в таблице технических характеристик трубопроводов и в спецификации инв.№14-08698 И1.
На стр.12:
- на плане отм. +9,600 поз. 9 у оси 8 указана ошибочно.
На стр. 15:
- эскизы чертежей проходок (тип 1, тип 2) через строительные конструкции требует разъяснения:
1. Ссылка “Гильза с квадратными фланцами см. чертеж КЖ” подразумевает, что это изделие заспецифицировано в чертежах марки КЖ, но материалы для гильз и фланцев заданы в спецификации инв.№ 14-08698 И1 см. поз.15, 16. Инв. № чертежа КЖ не указан.
2. Расположение фланцев в теле бетона (под облицовкой).
3. Возможность выполнения приварки фланца к облицовке (см. указанную линию-выноску со стрелкой). 
4. Необходимость противопожарного герметика в проходке тип 1.
5. Толщина стен (перекрытия) не указана, что затрудняет подсчет труб в п. м для гильз.
Исполнение проходок для технологических трубопроводов приведено в РКД А.29.1020.000МЧ “Выпарная установка для переработки трапных вод с озонированием” на листах 11-13, 15. Просим рассмотреть возможность исполнения проходок в соответствии с РКД.
Инв. № 14-08698 И1:
На листе 4:
- в поз.16 указаны размеры листа - 5х1500х2000, что соответствует 3м2, следовательно, количество 1м2 задано ошибочно. Масса ед. – 7,9 кг указана ошибочно, вес листа с такими размерами – 119,25 кг.
Необходимо привести в соответствие количество и вес трубопроводов и деталей, заданных на чертежах и в спецификации инв.№14-08698 И1. 
</t>
  </si>
  <si>
    <t>Колмакова Н.Ф.№1610 от 21.05.2019</t>
  </si>
  <si>
    <t>КЗ-540</t>
  </si>
  <si>
    <t xml:space="preserve">При рассмотрении комплекта РД выявлены следующие несоответствия:
1. На листе 8 в ведомости элементов отсутствует позиция 12. На чертежах, на всех разрезах эта позиция показана (отм. +4.550).
2. На листе 8 в ведомости элементов в столбцах «Эскиз» и «Состав» конфигурация  позиций 15…17 показана по разному. Также данные позиции не учтены в технической спецификации металла.
3. На листе 19, на узле 3 и сечениях а-а…е-е показана позиция 4 (лист s=10 мм). Если смотреть ведомость элементов на листе 8, то в ней позиция 4 – аннулирована. Также данная позиция не учтена в технической спецификации металла.
Просим рассмотреть данные несоответствия и откорректировать комплект РД.
</t>
  </si>
  <si>
    <t>Шабанов А.М. №1539 от 15.05.2019</t>
  </si>
  <si>
    <t>КЗ-541</t>
  </si>
  <si>
    <t xml:space="preserve">В рабочей документации указаны клапаны герметические вентиляционные с ручным управлением ГК ИА 01014-200-01 для систем 00SAH02 и 00SAH03.
Согласно Каталога «Клапаны герметические вентиляционные (тип ГК ИА)» ПО «ВолгаСпецОборудование» клапаны ГК ИА 01014 изготавливаются с электроприводом. С ручным управлением обозначение исполнения клапана ГК ИА 01015.
Прошу внести изменения в рабочую документацию в части обозначения марки клапанов с ручным управлением ГК ИА 01015.
Приложение:
1. Каталог «Клапаны герметические вентиляционные (тип ГК ИА)» ПО «ВолгаСпецОборудование» на 23 листах.
</t>
  </si>
  <si>
    <t>14-07106</t>
  </si>
  <si>
    <t>Перцев А.И. №1546 от 16.05.2019</t>
  </si>
  <si>
    <t>КЗ-542</t>
  </si>
  <si>
    <t>16-02337 И2
16-02004 И2
16-01502 И1
16-01504
16-02340 И1
16-01666
16-01510
16-01512 И1</t>
  </si>
  <si>
    <t>В указанных альбомах не разработаны узлы крепления светильников к потолку и к стенам в помещениях с облицовкой (локализующих укрытиях).</t>
  </si>
  <si>
    <t>КЗ-543</t>
  </si>
  <si>
    <t xml:space="preserve">1. Лист 2, п.4 прописан автоматический выключатель C60N24403 I=6А Schneider Electric. По каталогу Schneider Electric автоматический выключатель C60N24403 рассчитан на ток  I=16А. Требуется ток автоматического выключателя привести в соответствие с каталогом Schneider Electric или сменить каталожный номер автоматического выключателя на номер соответствующий I=6А.
2. Лист 2, п.4 в настоящее время автоматический выключатель C60N24403 снят с производства. Взамен каталог Schneider Electric предлагает на I=6А A9F79106, а на I=16А  A9F79116.   Требуется в РД каталожный номер автоматического выключателя привести в соответствие с актуальным каталогом Schneider Electric и требуемым номиналом по току автоматического выключателя. 
</t>
  </si>
  <si>
    <t>71538 ДСП</t>
  </si>
  <si>
    <t>КЗ-544</t>
  </si>
  <si>
    <t>Лист.16 На чертеже указан план в помещении 20UKS10R116 на отм.0,00 по осям Е-Ж, 3-4 – должно быть указано помещение 20UKS10R126.</t>
  </si>
  <si>
    <t xml:space="preserve">Дайнеко С.Г.  </t>
  </si>
  <si>
    <t>КЗ-545</t>
  </si>
  <si>
    <t xml:space="preserve">1) «Общие указания», п.4 – имеется ссылка на инв. №14-08248И1, по факту на данный момент инв. №14-08248 И10.
2) Номера помещений имеют двойное обозначение, тогда как в инв. №14-08248 И10 одиночное.
3) План помещения на листе 17 не соответствует плану на листе 10 инв. №14-08248 И10.
4) План помещения на листе 18 не соответствует плану на листе 11 инв. №14-08248 И10.
5) План помещения на листе 19 (План на отм. 0,00 м/о 8-9 и Г-Е не соответствует плану на листе 11 инв. №14-08248 И10.
6) План помещения на листе 20 (План на отм. +9,60 м/о 1-4 и А-Б не соответствует плану на листе 13 инв. №14-08248 И10.
Требуется актуализация архитектурных решений в инв.№ 16-01544 И2 и изменение трассировки трубопроводов. 
</t>
  </si>
  <si>
    <t>16-01544 И2</t>
  </si>
  <si>
    <t>Ковалев С.В</t>
  </si>
  <si>
    <t>КЗ-546</t>
  </si>
  <si>
    <t xml:space="preserve">1. Согласно п. 4.1 решающей части «Протокола совещания по устранению замечаний к проектной и рабочей документации» от 25-26 февраля 2019 года данная локальная смета подлежит корректировке в соответствии с согласованной РКД и фактической поставкой оборудования в АО «СХК» по договорам с АО «СвердНИИхимамаш». 
2. Кроме того, требуют корректировки следующие позиции:
Позиция  Корректировка
42 Исключить дозатор воды (входит в состав растворосмесителя Т-103 (поз. 41 инв. № 19-00097))
53 Заменить: 
«Стеллаж для герметизации крышки контейнера НЗК А.69.039.000, масса ед. 640 кг, класс безопасности 3Н, 20SMQ55AE701» на
«Стеллаж для складирования контейнера НЗК А.69.039.000, масса ед. 640 кг, класс безопасности 3Н, 20SMQ52AE708»
Примечание – РД инв. № 14-08694И7 «Технология обращения с РАО. Расположение оборудования комплекса цементирования между осями 6-9, Г-М. Спецификация оборудования к альбому инв. № 14-08693» также подлежит корректировке в соответствии с Карточкой заказчика № 336 и п. 4.1 решающей части «Протокола совещания по устранению замечаний к проектной и рабочей документации» от 25-26 февраля 2019 года. 
</t>
  </si>
  <si>
    <t>Ветлугин Д.А.</t>
  </si>
  <si>
    <t>КЗ-547</t>
  </si>
  <si>
    <t xml:space="preserve">Проигнорированы замечания  Заказчика  выпустить смету 4-1098 в редакции 2017г. СНБ. 
В результате выпущены две сметы на исключаемые объемы ЛС 03-03-4-1326 в редакции 2014г. и включаемые объемы ЛС 03-03-4-1327 в редакции 2017г.  
Т. к. в проектной документации  инв. № 72354/ДСП ЛСР 03-03- 4-145-вкл.   локальный сметный расчет    составлен   в редакции 2017г., то  согласно разъяснений ДКВ от 06.06.2017г. № 1-12/22489  «Локальные сметы в составе рабочей документации разрабатываются с использованием аналогичной редакции сметных нормативов, примененной в утвержденной проектной документации»
    Прошу не  выпускать дополнения и изменения к сметам, а согласно ГОСТ  Р 21.1101-2013 п. 7.3.8 «Изменения в сметную документацию осуществляют….. с заменой всего документа» выпустить смету взамен  в редакции 2017г., и актуализировать старые прайсы а не прикладывать прайсы 2016г.
  Обращаю Ваше внимание , что  в  данные сметы не комплектны, т. к. составлены на основании  чертежей  и спецификации  с учетом И 4, на сегодняшний момент спецификация инв. 69502ДСП И4  аннулирована полностью изменением 5 заменены полностью все листы спецификации,  поэтому ЛС с ссылкой на основание Изм. 4 не может  быть.
</t>
  </si>
  <si>
    <t xml:space="preserve">72363/ДСП
72408/ДСП
72409/ДСП
</t>
  </si>
  <si>
    <t>КЗ-548</t>
  </si>
  <si>
    <t xml:space="preserve">Откорректировать спецификации в соответствии с фактической ситуацией на рынке данного оборудования:
1. пункты 2.15, 2.16, 2.17 объединить в одну позицию:
 Поз. Наименование и техническая характеристика Тип, марка, обозначение документа, опросного листа Кол.
1 2 3 7
2.15 Альфа-бета радиометр с кремниевым полупроводниковым детектором:
Характеристики канала регистрации альфа-излучения
 диапазон измерения, 0,01-104 Бк;
 диапазон энергий, 3÷8 МэВ;
 скорость счёта фоновых импульсов, не более 0,001 с-1;
 чувствительность, не менее 0,2 (имп. ∙ Бк-1 ∙ с-1).
Характеристики канала регистрации бета-излучения
 диапазон измерения бета-активности, 0,1-105 Бк;
 диапазон энергий бета-излучения, 0,05-3,5 МэВ;
 скорость счёта фоновых импульсов, не более 0,07 с-1;
 чувствительность, не менее 0,25 (имп. ∙ Бк-1 ∙ с-1).
Основная относительная погрешность, ±15%;
Толщина свинцовой защиты не менее, 30 мм;
Масса оборудования – не более 30,0 кг;
Габаритные размеры оборудования – не более 350×300×270 мм.
Комплект поставки:
 устройство подачи фильтров АФА, с активной площадью 20 см2 под детектор;
 устройство для подключения к персональному компьютеру;
 подложки для счётных образцов;
 методика измерения объёмной активности в воздухе, путём обмера активности проб аэрозолей  232U, 234U, 235U, 236U, 237U, 238U, 237Np, 238Np, 239Np, 236Pu, 237Pu, 238Pu, 239Pu, 240Pu, 241Pu, 242Pu, 241Аm, 242Аm, 243Аm накопленных, на фильтрах АФА, с учётом объёма прокачиваемого воздуха;
 контрольный источник альфа-излучения (239Pu) и бета-излучения (90Sr+90Y);
 ПО на компакт-диске, с руководством оператора (пользователя).  3
Комплект
</t>
  </si>
  <si>
    <t xml:space="preserve">Лялин А.В.  </t>
  </si>
  <si>
    <t>16-01057</t>
  </si>
  <si>
    <t>КЗ-549</t>
  </si>
  <si>
    <t xml:space="preserve">Лист 8 в общих указаниях пункт 8 и 8.1 указано, что железобетонные конструкции выполняются из бетона B25 W12 F200. В спецификации на листах 19, 21, 22, 26, 27, 28  указано, что для конструкций используется бетон B25 W6 F200.
Просим рассмотреть данные несоответствия и откорректировать комплект РД.
</t>
  </si>
  <si>
    <t>14-05211 И4</t>
  </si>
  <si>
    <t>Шабанов А.М. №1612 от 21.05.2019</t>
  </si>
  <si>
    <t>КЗ-550</t>
  </si>
  <si>
    <t xml:space="preserve">При проверке локальной сметы № 02-01-2-1017 выявлено следующее:
в спецификации приняты  воздуховоды  2  и  3 класса  безопасности  из   тонколистовой коррозионно-стойкой  стали  08Х18Н10Т толщиной 2 мм.  В  локальной смете  стоимость воздуховодов  определена  некорректно расценками  ФССЦ-2001 , 301-8068  -:-  301-8074  - "воздуховоды из тонколистовой коррозионно-стойкой стали толщ. 2 мм"  -  без указания марки стали и составляет   от  495 руб.  до 570 руб. за  1  м2  воздуховода.   В  то  же  время  стоимость  листовой  стали  толщ.  2 мм  марки   08Х18Н10  по  расценке    ФССЦ-2001 , 101-5207 составляет 48506,44 руб. за 1 т,  или   48506,44руб. /(1,0 т/0,0157т) = 761,55 руб. за 1 м2  (при весе 1 м2  листа 15,7 кг), т.е.  стоимость материала выше стоимости изделия.
Согласно п. 7 Технической части  ФССЦ  при отсутствии в настоящих сметных ценах какого-либо наименования материалов, изделий   и   конструкций   в  соответствии  с   проектом, стоимость таких материальных ресурсов принимается по обосновывающим документам в уровне цен на 1 января 2000 г.
1. Заменить стоимость по расценке ФССЦ-301-8033 "Воздуховоды из тонколистовой коррозионно-стойкой стали толщ. 0,8 мм, диаметром до 500 мм", стоимость 1 м2 воздуховода  250,80 руб. (п. 349)  на   стоимость  по прайсу  ООО НЭМЗ "ТАЙРА" "Воздуховоды из тонколистовой коррозионно-стойкой стали толщ. 0,8 мм, диаметром до 500 мм", стоимость 1 м2 воздуховода  8797,65/8,16х1,02х1,03=1132,70 руб. (где 2% - заготовительно-складские расходы, 3 % - транспортные расходы)
2. Стоимость материалов (электродов) для  сварки  воздуховодов   в   узлах  не соответствует спецификации проекта в  соответствии с маркой стали воздуховодов. Из расценки на прокладку воздуховодов  ФЕР20-01-001-05 (п.348) исключить стоимость электродов д. 5 мм Э42А по цене 10362 руб./т (ФССЦ- 101-1522).  Включить стоимость проволоки сварочной д. 1,8 мм СВ08Х20Н (ФССЦ-101-2127)  81,20руб. /кг, аргон газообразный  (ФССЦ-101-2273)   19,02 руб./м3.
Приложение:     прайс  ООО НЭМЗ "ТАЙРА" 
</t>
  </si>
  <si>
    <t>214-0571</t>
  </si>
  <si>
    <t xml:space="preserve">Максимова А.И. №666 от 28.02.2019 </t>
  </si>
  <si>
    <t>КЗ-551</t>
  </si>
  <si>
    <t xml:space="preserve">1. Внесены изменения по количеству контейнеров ОНАО вместо «4» указано «1», однако в графе 2 кодов ККS осталось прежним на 4 контейнера. 
Примечание:  Не устранены замечания по карточке заказчика № 335 к инв. № 14-08696 И5. Согласно ответа от АО «АТОМПРОЕКТА» по КЗ № 335 «Будет выполнено в срок по Протоколу от 25-26.02.2019…». 
</t>
  </si>
  <si>
    <t xml:space="preserve">Леонтьев С.А.  </t>
  </si>
  <si>
    <t>14-08696 И6</t>
  </si>
  <si>
    <t>Комментарий "УК "УЭС"</t>
  </si>
  <si>
    <t>КЗ-25</t>
  </si>
  <si>
    <t>КЗ-26</t>
  </si>
  <si>
    <t>КЗ-27</t>
  </si>
  <si>
    <t>КЗ-28</t>
  </si>
  <si>
    <t>КЗ-29</t>
  </si>
  <si>
    <t>КЗ-30</t>
  </si>
  <si>
    <t>КЗ-31</t>
  </si>
  <si>
    <t>КЗ-32</t>
  </si>
  <si>
    <t>КЗ-33</t>
  </si>
  <si>
    <t>КЗ-34</t>
  </si>
  <si>
    <t>КЗ-35</t>
  </si>
  <si>
    <t>КЗ-36</t>
  </si>
  <si>
    <t>КЗ-37</t>
  </si>
  <si>
    <t>КЗ-38</t>
  </si>
  <si>
    <t>КЗ-39</t>
  </si>
  <si>
    <t>КЗ-40</t>
  </si>
  <si>
    <t>КЗ-42</t>
  </si>
  <si>
    <t>КЗ-43</t>
  </si>
  <si>
    <t>КЗ-44</t>
  </si>
  <si>
    <t>КЗ-45</t>
  </si>
  <si>
    <t>КЗ-46</t>
  </si>
  <si>
    <t>КЗ-47</t>
  </si>
  <si>
    <t>КЗ-48</t>
  </si>
  <si>
    <t>КЗ-49</t>
  </si>
  <si>
    <t>КЗ-55</t>
  </si>
  <si>
    <t>КЗ-79</t>
  </si>
  <si>
    <t>КЗ-80</t>
  </si>
  <si>
    <t>КЗ-89</t>
  </si>
  <si>
    <t>КЗ-91</t>
  </si>
  <si>
    <t>КЗ-92</t>
  </si>
  <si>
    <t>КЗ-93</t>
  </si>
  <si>
    <t>КЗ-96</t>
  </si>
  <si>
    <t>КЗ-103</t>
  </si>
  <si>
    <t>КЗ-143</t>
  </si>
  <si>
    <t>КЗ-152</t>
  </si>
  <si>
    <t>КЗ-153</t>
  </si>
  <si>
    <t>КЗ-163</t>
  </si>
  <si>
    <t>КЗ-164</t>
  </si>
  <si>
    <t>КЗ-165</t>
  </si>
  <si>
    <t>КЗ-177</t>
  </si>
  <si>
    <t>КЗ-183</t>
  </si>
  <si>
    <t>КЗ-194</t>
  </si>
  <si>
    <t>КЗ-195</t>
  </si>
  <si>
    <t>КЗ-196</t>
  </si>
  <si>
    <t>КЗ-199</t>
  </si>
  <si>
    <t>КЗ-201</t>
  </si>
  <si>
    <t>КЗ-202</t>
  </si>
  <si>
    <t>КЗ-211</t>
  </si>
  <si>
    <t>КЗ-212</t>
  </si>
  <si>
    <t>КЗ-213</t>
  </si>
  <si>
    <t>КЗ-214</t>
  </si>
  <si>
    <t>КЗ-219</t>
  </si>
  <si>
    <t>КЗ-220</t>
  </si>
  <si>
    <t>КЗ-221</t>
  </si>
  <si>
    <t>КЗ-229</t>
  </si>
  <si>
    <t>КЗ-230</t>
  </si>
  <si>
    <t>КЗ-231</t>
  </si>
  <si>
    <t>КЗ-232</t>
  </si>
  <si>
    <t>КЗ-233</t>
  </si>
  <si>
    <t>КЗ-234</t>
  </si>
  <si>
    <t>КЗ-235</t>
  </si>
  <si>
    <t>КЗ-280</t>
  </si>
  <si>
    <t>КЗ-281</t>
  </si>
  <si>
    <t>КЗ-282</t>
  </si>
  <si>
    <t>КЗ-285</t>
  </si>
  <si>
    <t>КЗ-286</t>
  </si>
  <si>
    <t>АО "Атомпроект" с замечаниями согласны.
Срок корректировки комплектов РД: 30.11.2018 г.
Выданы эл. версии комплектов РД с изменениями по письму АО "СХК" № 11-110/04-12/607 от 16.01.2019 г.
Замечания устранены.</t>
  </si>
  <si>
    <t>Замечания по части раздела ОВ (несоответствия высотных отметок систем и их номеров)</t>
  </si>
  <si>
    <t>АО "Атомпроект" с замечаниями согласны.
Срок корректировки комплекта РД: 02.11.2018 г.
Выдан комплект РД с изменениями по акту №110/04-28/118 от 10.12.2018 г.
Замечания устранены.</t>
  </si>
  <si>
    <t>АО "Атомпроект" с замечаниями согласны.
Срок корректировки комплекта РД: 30.11.2018 г.
Выдан комплект РД с изменениями по акту №110/04-28/2 от 01.02.2019 г.
Замечания устранены.</t>
  </si>
  <si>
    <t>14-05453 И3
14-05454 И4      16-02731</t>
  </si>
  <si>
    <t>АО "Атомпроект" с замечаниями согласны.
Выдан комплект РД №15-06168 И3 по акту №110/04-28/2 от 01.02.2019 г.
Срок корректировки комплекта РД инв. №15-06169 И1: 22.01.2019 г.
Выдан комплект РД №15-06169 И2 по акту №110/04-28/66 от 24.05.2019 г.
Замечания устранены.</t>
  </si>
  <si>
    <t>214-0507 И8</t>
  </si>
  <si>
    <t>АО "Атомпроект" с замечаниями согласны.
Срок корректировки комплекта РД: 20.02.2019 г.
Выданы комплекты РД с изменениями по акту №110/04-28/73 от 31.05.2019 г.
Замечания устранены</t>
  </si>
  <si>
    <t xml:space="preserve">А-182620 И4    </t>
  </si>
  <si>
    <t>АО "Атомпроект" с замечаниями согласны.
Выданы эл. версии комплектов РД с изменениями по письму АО "СХК" № 11-110/04-12/607 от 16.01.2019 г.
Замечания устранены.</t>
  </si>
  <si>
    <t>15-05941 И2</t>
  </si>
  <si>
    <t>15-03077 И1
15-00017 И4
14-05407 И2</t>
  </si>
  <si>
    <t>А-182619 И3
А-182620 И3</t>
  </si>
  <si>
    <t>Северова М.А.
Ушаков О.Ю. №3811 от 17.12.2018</t>
  </si>
  <si>
    <t>14-05483
14-05484</t>
  </si>
  <si>
    <t>А-182620 И3
(В 16-107-2 И3)</t>
  </si>
  <si>
    <t>14-05560
14-05561</t>
  </si>
  <si>
    <t>15-02576 И2
15-02577 И2</t>
  </si>
  <si>
    <t>15-05091 И2
15-01938
14-05560
15-06177 И1</t>
  </si>
  <si>
    <t>14-07823 И4
18-01175</t>
  </si>
  <si>
    <t>14-05203И2
17-00069И2</t>
  </si>
  <si>
    <t>АО "Атомпроект" с замечаниями согласны.
Срок корректировки комплекта РД: 02.2019 г.
Выдан комплект РД с изменениями по акту №110/04-28/32 от 01.04.2019 г.
Замечания устранены.</t>
  </si>
  <si>
    <t>На трубопроводах 3Н класса безопасности по НП-016-05 запорная арматура не может быть ниже 3Н класса.</t>
  </si>
  <si>
    <t>В спецификациях на листах 17, 18, 19 и в ведомости расхода стали на листе 11 указана сталь Ст3кп. Необходимо заменить на сталь Ст3сп</t>
  </si>
  <si>
    <t>-</t>
  </si>
  <si>
    <t>АО "Атомпроект" согласовывает габаритные чертежи кожухов.</t>
  </si>
  <si>
    <t>16-02188 И5
16-02190 И5</t>
  </si>
  <si>
    <t>АО "Атомпроект" с замечаниями согласны.
Срок корректировки комплекта РД: 07.03.2019 г.
Выданы комплекты РД с изменениями по акту №110/04-28/32 от 01.04.2019 г.
Замечания устранены.</t>
  </si>
  <si>
    <t>15-06168 И3 
15-06169 И1</t>
  </si>
  <si>
    <t>15-03961 И1
15-03962 И1</t>
  </si>
  <si>
    <t>АО "Атомпроект" с замечаниями согласны.
Срок корректировки комплекта РД: 07.03.2019 г.
Выдан комплект РД с изменениями по акту №110/04-28/43 от 06.05.2019 г.
Замечания устранены.</t>
  </si>
  <si>
    <t>15-04667 И1
15-00826 И1</t>
  </si>
  <si>
    <t>69501/ДСП И1
69502/ДСП И3</t>
  </si>
  <si>
    <t>АО "Атомпроект" с замечаниями согласны.
Срок корректировки комплекта РД: 05.03.2019 г.
Выдан комплект РД с изменениями по акту №110/04-28/73 от 31.05.2019 г.
Замечания устранены.</t>
  </si>
  <si>
    <t>18-00244
18-01567</t>
  </si>
  <si>
    <t>14-07207 И5 
18-01665</t>
  </si>
  <si>
    <t>АО "Атомпроект" с замечаниями согласны.
Срок корректировки комплекта РД: 15.03.2019 г.
Выдан комплекты РД с изменениями по акту №110/04-28/43 от 06.05.2019 г.
Замечания устранены.</t>
  </si>
  <si>
    <t>АО "Атомпроект" с замечаниями согласны.
Срок корректировки комплекта РД: 08.05.2019 г.
Выдана эл. версия комплект РД 14-05560 И1 по письму АО "СХК" №11-11-01/8886 от 18.04.2019 г.
Замечания устранены.</t>
  </si>
  <si>
    <t>Карточка заказчика с замечаниями АО "Атомпроектом" рассмотрена. Даны пояснения к замечаниям.</t>
  </si>
  <si>
    <t>16-00898 И6
16-01535 И3</t>
  </si>
  <si>
    <t>АО "Атомпроект" с замечаниями согласны.
Срок корректировки комплекта РД: 17.05.2019 г.
Выдан комплекты РД с изменениями по акту №110/04-28/71 от 31.05.2019 г.
Замечания исправлены!</t>
  </si>
  <si>
    <t>14-05395 И3
14-05396 И2</t>
  </si>
  <si>
    <t>15-05098
15-05099</t>
  </si>
  <si>
    <t>15-04497
14-08049 И3</t>
  </si>
  <si>
    <t>16-00898 И5
16-01535 И2</t>
  </si>
  <si>
    <t>14-05395 И2
14-05396 И1</t>
  </si>
  <si>
    <t>Карточка заказчика с замечаниями АО "Атомпроектом" отклонены с объяснением. Корректировка ПД будет производиться по отдельному договору.</t>
  </si>
  <si>
    <t>14-05209 И3</t>
  </si>
  <si>
    <t>14-05201 И4</t>
  </si>
  <si>
    <t>Карточка заказчика с замечаниями АО "Атомпроектом" не рассмотрена. Замена швеллера согласовывается без внесения изменений в ПСД.</t>
  </si>
  <si>
    <t>15-03958 И1
15-03959 И1</t>
  </si>
  <si>
    <t>18-01750 И2</t>
  </si>
  <si>
    <t>15-02916 И6</t>
  </si>
  <si>
    <t>14-08248 И11</t>
  </si>
  <si>
    <t>18-01752 И2</t>
  </si>
  <si>
    <t>14-07573 И4
14-07574 И4</t>
  </si>
  <si>
    <t>15-04374 И4
15-07757 И4</t>
  </si>
  <si>
    <t>15-04375 И7
15-07784 И6</t>
  </si>
  <si>
    <t>16-02188 И5
16-02190 И5
16-00720 И1</t>
  </si>
  <si>
    <t>15-00689
14-08691 И2
14-08693 И2
14-08695 И1</t>
  </si>
  <si>
    <t>14-05433
14-05434
15-05538</t>
  </si>
  <si>
    <t>15-02918 И4</t>
  </si>
  <si>
    <t>70039/ДСП И1
70040/ДСП И1</t>
  </si>
  <si>
    <t>70036/ДСП И4
70037/ДСП И4</t>
  </si>
  <si>
    <t>16-01773 И3
15-03464
15-03465</t>
  </si>
  <si>
    <t>15-08367 И3
15-08368 И1</t>
  </si>
  <si>
    <t>16-01664 И3
16-01665 И3</t>
  </si>
  <si>
    <t>15-03464 И1
15-03465 И1</t>
  </si>
  <si>
    <t xml:space="preserve">15-02916 И6 </t>
  </si>
  <si>
    <t>68372/ДСП И2
68373/ДСП И2</t>
  </si>
  <si>
    <t>15-03464
15-03465</t>
  </si>
  <si>
    <t>15-03737 И1
15-03738 И3
18-00681</t>
  </si>
  <si>
    <t>71862ДСП
71864ДСП
71863ДСП</t>
  </si>
  <si>
    <t>68372/ДСП И3</t>
  </si>
  <si>
    <t>14-08697 И1
14-08698 И1</t>
  </si>
  <si>
    <t>214-0456 И1</t>
  </si>
  <si>
    <t>КЗ-552</t>
  </si>
  <si>
    <t>КЗ-553</t>
  </si>
  <si>
    <t>КЗ-554</t>
  </si>
  <si>
    <t>КЗ-555</t>
  </si>
  <si>
    <t>КЗ-556</t>
  </si>
  <si>
    <t>КЗ-557</t>
  </si>
  <si>
    <t>КЗ-558</t>
  </si>
  <si>
    <t>КЗ-559</t>
  </si>
  <si>
    <t>КЗ-560</t>
  </si>
  <si>
    <t>КЗ-561</t>
  </si>
  <si>
    <t xml:space="preserve">16-01662 И4
17-01939
18-00424
</t>
  </si>
  <si>
    <t xml:space="preserve">1. В спецификации отсутствуют кабельные наконечники.
2. Сметным расчетом не учтены затраты на приобретение кабельных наконечников.
</t>
  </si>
  <si>
    <t>18-01503</t>
  </si>
  <si>
    <t xml:space="preserve">1. лист 12 на плане расположения нижней арматуры  предусмотрена установка арматурных изделий п.7, п.8 имеющих загибы с двух сторон, но разной длины;
- необходимо указать - в какие стены ориентированы загибы.
2. лист 12 п.9 изделие имеет длину 7160 мм (устанавливается в стену);
- предусмотреть возможность стыковки, методы стыковки. 
</t>
  </si>
  <si>
    <t>18-01502</t>
  </si>
  <si>
    <t xml:space="preserve">1. лист 13 на разрезе 1-1 по оси 2' предусмотрена установка арматурного изделия п.3 (в виде скобы)  в верхнем и нижнем сечении, которая не соединяется между собой;
- необходимо рассмотреть данный узел и при необходимости сделать уточнение.
2. лист 13 на разрезе 2-2 предусмотрена установка арматурного изделия п.13 на разрезе 2-2 п. 13 указана только вдоль оси А'', на плане п.13 указана вдоль оси А' и А'';
- несоответствие указанных позиций 1 и 13 на плане и разрезе 2-2.
3. лист 13 на разрезе 2-2 предусмотрена установка арматурного изделия п.8 которая выходит за конструкцию стены в сторону оси А''';
- уточнить необходимость выпуска п.8 за пределы конструкции стены.
</t>
  </si>
  <si>
    <t xml:space="preserve">В16-106-1 И2 (А-182623 И2)
В16-107-1 И3 (А-182619 И3)
В16-107-4 И3 (А-182621 И3)
</t>
  </si>
  <si>
    <t xml:space="preserve">Крылов В.В.  </t>
  </si>
  <si>
    <t xml:space="preserve">Необходимо предусмотреть обеспечение локализующих укрытий 20UFB10R014, 20UFB10R116, 20UFB10R216, 20UFB10R021, 20UFB10R022, 20UFB10R023, 20UFB10R024, 20UFB10R031, 20UFB10R032, 20UFB10R033, 20UFB15R114, 20UFB15R014, 20UFB15R018, 20UFB15R019, 20UFB15R023, 20UFB15R024 стационарной системой воздухоснабжения, обеспечивающей подачу чистого воздуха для шланговых СИЗ ОД.
Приложение:  1. Техническое решение от 24.04.2019 №11-11-01/592-РЕШ.
</t>
  </si>
  <si>
    <t xml:space="preserve">14-07207 И7
В16-107-1 И3 (А-182619 И3)
</t>
  </si>
  <si>
    <t xml:space="preserve">Необходимо доработать обустройство саншлюзов перед помещениями пыле-газоочистного оборудования здания 4 МФР. Для этого требуется:
– стационарно установить саншлюзы (мобильного исполнения) перед помещениями 20UFB04R034, 20UFB04R035, 20UFB04R109, 20UFB04R522, 20UFB20R117 фильтровальных камер на отм.-5,250 и +10,950 здания 4 МФР для использования при замене фильтрующих элементов вытяжной вентиляции 2-ой ступени очистки из помещений II-ой зоны;
– организовать подвод дезактивирующих и обмывочных растворов к местам установки саншлюзов;
– организовать сбор и передачу отработавших дезактивирующих растворов от мест установки саншлюзов в ёмкости на участок сбора ЖРО;
– разработать транспортно-технологические операции по обращению с отработавшими фильтрующими элементами вытяжной вентиляции 2-ой ступени очистки из помещений II-ой зоны;
– доработать конструкцию саншлюза перед пом.20UFB20R040 (технологическая система газоочистки) в части дооснащения оборудованием и средами, необходимыми для обмыва дополнительных средств индивидуальной защиты персонала.
Приложение: 1. Техническое решение от 24.04.2019 №11-11-01/594-РЕШ
</t>
  </si>
  <si>
    <t xml:space="preserve">Необходимо предусмотреть возможность влажной дезактивации поверхностей оборудования в помещениях локализующих укрытий (здание 4) 20UFB10R014, 20UFB10R116, 20UFB10R216, 20UFB10R021, 20UFB10R022, 20UFB10R023, 20UFB10R024, 20UFB10R031, 20UFB10R032, 20UFB10R033, 20UFB15R114, 20UFB15R014, 20UFB15R018, 20UFB15R019, 20UFB15R023, 20UFB15R024 в течение всего срока эксплуатации. Для этого требуется оснастить каждое локализующее укрытие:
– коммуникациями подачи дезактивирующих растворов и обмывочной воды;
– дренажным насосом для сбора отработавших дезактивирующих растворов;
– коммуникациями выдачи отработавших дезактивирующих растворов от дренажных насосов в безопасное оборудование участка сбора ЖРО. 
Приложение: 1. Техническое решение от 24.04.2019 №11-11-01/593-РЕШ
</t>
  </si>
  <si>
    <t xml:space="preserve">Необходимо предусмотреть возможность ремонта оборудования (в т.ч. крупногабаритного) в здании 4 МФР при нецелесообразности ремонта на месте установки. Для этого требуется дооснастить помещение 20UFB04R031 участка ремонта оборудования необходимым оборудованием для проведения дезактивации и ремонта узлов и агрегатов, в том числе предусмотреть:
– санитарный шлюз перед входом в помещение;
– возможность жидкостной дезактивации поверхностей внутри помещения;
– возможность направления отмывочных растворов в безопасное оборудование участка сбора ЖРО (согласно п.п. 2.13-2.17 НП-063-05);
– систему подачи воздуха в СИЗ ОД;
– возможность проведения газосварочных работ;
– возможность контроля уровней радиационной загрязненности оборудования;
– радиационно-защитный бокс для разборки и ремонта «холодных ловушек» установки газоочистки участка КТС и дробилки шашек.
Приложение: 1. Техническое решение от 24.04.2019 №11-11-01/590-РЕШ
</t>
  </si>
  <si>
    <t xml:space="preserve">Необходимо предусмотреть дооборудование помещения 20UFB04R112 (отм.-5,250) для нужд поверки оборудования КИПиА зд.4 МФР, в том числе укомплектование эталонным оборудованием для поверки средств измерения.
Приложение: 1. Техническое решение от 24.04.2019 №11-11-01/591-РЕШ
</t>
  </si>
  <si>
    <t xml:space="preserve">Необходимо внести изменения в следующие разделы: 
№ п/п Раздел, требующий корректировки Описание замечания Требуемое изменение Обоснование
1 Общее по тексту ПД Отсутствует описание комплекса оборудования, предусмотренного в саншлюзах Внести в ПД описание оборудования, предусмотренного в саншлюзах СПП ПУАП-03 п.10.12
2 ПД, раздел 9 Пожарная безопасность На планах эвакуации отсутствуют наименования и номера зданий, из которых осуществляется эвакуация Внести в ПД наименования зданий, из которых осуществляется эвакуация Редакционная ошибка
3 КТ 17-00002И2
«Обеспечение ядерной безопасности» Приведенные в тексте номера осей не соответствуют РКД Актуализировать КТ 17-00002, привести номера осей в соответствие с фактическим расположением участков Редакционная ошибка
4 КТ 17-00002И2
«Обеспечение ядерной безопасности» Составы участков, их названия и названия отдельных единиц оборудования не соответствуют их аналогам в РКД (сравнение с перечнем оборудования), Пример, раздел 3.4:
– Лист 134, последний абзац и продолжение перечисления на листе 135;
– Лист 146, второй абзац с описанием состава участка запеналивания ТВС. Актуализировать КТ 17-00002 «Обеспечение ядерной безопасности» Редакционная ошибка
5 Пояснительная записка Ссылка на отмененные 
НП-064-05 Актуализировать ПД НП-064-2017
6 КТ-17-00002И2, Стр.202 лист 198 Ссылка на отмененные
НП 019-2000 Актуализировать ПД НП-19-2015
7 Раздел ПД 5.2.1 инв.№ 17-00300И1, Лист 10, 12 Ссылка на отмененный 
ГОСT 9. 602-2005 Актуализировать ПД ГОСТ 9.602-2016
8 Раздел 5. Подраздел 7. Технологические решения. Часть 4 Фабрикация ЯТ.
1) Фабрикация ЯТ. Здания и сооружения 31,33,37 0306-МФР-ИОС7.3 Инв.№ 17-00338.
2) Склад готовой продукции. 0306-МФР-ИОС7.4 Инв. № 17-00307 Ссылки на отмененные 
НП-043-03, 
НП-043-11 Актуализировать ПД НП-043-18
9 Раздел 5. Подраздел 7. Фабрикация ЯТ. Здания и сооружения 31,33,37 0306-МФР-ИОС7.3 (Инв.№ 17-00338И1) Ссылки на отмененный ПОТ РМ 007-98 Актуализировать ПД Редакционная ошибка. Документ отменен
10 Том 1. 17-00295 И5 Пояснительная записка, лист 61;
Раздел ПД 8.1 Инв.№ 17-00318_И6
 По тексту: «Нерадиоактивные отходы подлежат вывозу на полигон промышленных отходов по принятой на АО «СХК» схеме». Непонятно, о каких нерадиоактивных отходах идет речь. Если будут образовываться отходы, содержащие техногенные радионуклиды с уровнями удельной активности ниже отнесения к РАО, но выше снятия с радиационного контроля (ОНАО) то их размещение также требует строительства полигона, однако для этого в соответствии с п.3.11. ОСПОРБ-99/2010 не требуется специальных решений, кроме заключения органов Госсанэпиднадзора о возможности строительства такого полигона на территории предприятия Внести информацию в ПД в части отсутствия / наличия данного вида отходов Заключение санитарно-эпидемиологической экспертизы №137 от 09.08.2018
11 Том 1. 17-00295 И5 Пояснительная записка п.4.7. лист 36;
Раздел ПД 8.1
Инв.№ 17-00318_И6 По тексту: "Воздух общеобменной вытяжной вентиляции подвергается очистке перед выбросом в атмосферу, если не обеспечивается снижение объемной активности радиоактивных веществ в местах приземления факела до значений, обеспечивающих не превышение квоты, установленной для населения". 
Не прописано о какой квоте идет речь: об установленной для СХК в целом, или конкретно для МФР. Обозначить в ПД выделенную квоту Заключение санитарно-эпидемиологической экспертизы №137 от 09.08.2018
12 Том 1. Пояснительная записка, Раздел 5, лист 61;
Раздел ПД 8.1 Инв.№ 17-00318_И6 Из «Перечня мероприятий по охране окружающей среды»  не понятно как будет устанавливаться квота на выбросы и сбросы для МФР и хранилища РАО Обозначить в ПД выделенную квоту Заключение санитарно-эпидемиологической экспертизы №137 от 09.08.2018
13 Том 1. Пояснительная записка (ПЗ), Раздел 4.14, лист 50  По тексту: «Ожидаемые дозы облучения персонала не превысят основной предел дозы облучения персонала - 20 мЗв/год». Такого предела дозы не существует. Согласно НРБ-99/2009 доза облучения 20 мЗв/год является основным пределом дозы облучения персонала в среднем за любые последовательные 5 лет, но не за год Привести формулировки ПД в соответствии с НРБ-99/2009 Заключение санитарно-эпидемиологической экспертизы №137 от 09.08.2018
14 Том 1. Пояснительная записка, Раздел 4.15, лист 57  По тексту: "... контроль загрязнения радиоактивными веществами тела и одежды персонала выполняется в саншлюзах здания 4, 4А, 5" Исправить в ПД «одежды персонала» на «спецодежды персонала» Заключение санитарно-эпидемиологической экспертизы №137 от 09.08.2018
15 Том 1. Пояснительная записка, Раздел 5, лист 61 По тексту: «Суммарная доза на население от газоаэрозольных выбросов МФР не превысит... основного дозового предела по НРБ-99/2009 в 1 мЗв/год». Такого предела дозы не существует. Согласно НРБ-99/2009 доза облучения 1 мЗв/год является основным пределом дозы облучения населения в среднем за любые последовательные 5 лет, но не за год. Привести формулировки ПД в соответствии с НРБ-99/2009 Заключение санитарно-эпидемиологической экспертизы №137 от 09.08.2018
16 Том 5.7.1.1. Технологические решения. Фабрикация ЯТВ. раздел 2.3. «Потребность производства в химических реагентах», табл.2.3 Ошибочно указано применение кислоты фтористоводородной в аналитической лаборатории, в количестве 1000 кг/год. Откорректировать данные ПД Редакционная ошибка
17 Том 5.7, п.10.4.4, лист 255  По тексту: «…концентрация радиоактивных веществ в воздухе рабочих помещений ниже ДОА перс». Заменить в ПД термин «концентрация» на «объемная активность» Заключение санитарно-эпидемиологической экспертизы №137 от 09.08.2018
18 Том 5.7.7. Радиационная безопасность, раздел 2, лист 5  Неверное утверждение по тексту: "...к персоналу (группа А и Б), относятся лица, работающие непосредственно с техногенными источниками ионизирующего излучения» Привести формулировки ПД в соответствие с НРБ-99/2009 НРБ-99/2009
19 Том 5.7.7. Радиационная безопасность, таблица 2.1.1, лист 6 Некорректно указаны основные пределы эффектных доз облучения персонала и населения: «20 мЗв в среднем за любые 5 лет». 
Правильно: «20 мЗв в среднем за любые последовательные 5 лет» Привести формулировки ПД в соответствие с НРБ-99/2009 НРБ-99/2009
20 Том 5.7.7. Радиационная безопасность, Раздел 2, лист 6 По тексту: «В НРБ-99/2009 определены ... величины планируемого облучения персонала при ликвидации последствий аварий». Данное утверждение позволяет сделать вывод, что планируемое повышенное облучение персонала разрешается на весь период ликвидации последствий аварий, что неверно. В соответствии с НРБ- 99/2009 планируемое повышенное облучение персонала может быть разрешено только в случае необходимости спасения людей и (или) предотвращения их облучения. Привести формулировки ПД в соответствие с НРБ-99/2009 Заключение санитарно-эпидемиологической экспертизы №137 от 09.08.2018
21 Том 12.1.1. Перечень мероприятий по гражданской обороне, мероприятий по предупреждению чрезвычайных ситуаций природного и техногенного характера
Раздел 3.8, лист 56, 61 По тексту: 
1) «На радиационных объектах составляется программа производственного контроля, которая должна быть согласована с главным врачом территориального центра Роспотребнадзора и утверждена руководителем организации». 
2) «Для целей оперативного контроля для всех контролируемых параметров администрация предприятия по согласованию с органами Роспотребнадзора устанавливает контрольные уровни».
Данное положение неверно, т.к. органом исполнительной власти, осуществляющим федеральный государственный санитарно- эпидемиологический надзор на радиационных объектах (включая АО «СХК») являются Межрегиональные Управления ФМБА России. Актуализировать формулировки в ПД Заключение санитарно-эпидемиологической экспертизы №137 от 09.08.2018
22 Том 12.1.1. Перечень мероприятий по гражданской обороне, мероприятий по предупреждению чрезвычайных ситуаций природного и техногенного характера
Раздел 3.8, лист 57  По тексту: «индивидуальная годовая эффективная доза производственного облучения работников за счет всех источников излучения не должна превышать 5 мЗв/год». Данное положение противоречит НРБ-99/2009, однако, если не превышение этой величины будет обеспечено принятыми проектными решениями, то следует указать, что «проектом принята индивидуальная годовая эффективная доза производственного облучения работников за счет всех источников излучения не выше 5 мЗв/год» Привести формулировки ПД в соответствие с НРБ-99/2009 Заключение санитарно-эпидемиологической экспертизы №137 от 09.08.2018
23 Раздел проекта КР и рабочей документации АР по зд.4, 4а, 5 Представленная рабочая документация и планировка помещений в зд.4, 4а, 5 имеет расхождения с проектной:
- объединены помещения;
- изменены названия и отделка помещений;
- заменено оборудование. Привести в соответствие планы и оборудование помещений в РД и ПД Раздел проекта КР
</t>
  </si>
  <si>
    <t>КЖ
АР</t>
  </si>
  <si>
    <t xml:space="preserve">16-02852 И1
16-02851 И1
14-05201 И3
14-05203 И2
</t>
  </si>
  <si>
    <t xml:space="preserve">1) В РД инв. № 14-05201И3 (л.7) в осях 8-9 по оси Б показан дверной проем, в РД инв.16-02852И1(л.9), инв. №16-02851И1 (л.10) в этом месте его нет.
2) В РД инв. №14-05201И3 (л.8)  перегородки в осях 7-9, А-Б выполнены из гипсовых пазогребневых плит, а в РД инв. №14-05203И2 перегородки выполняются из монолитного железобетона (л.7). 
          Устранить несоответствие.
</t>
  </si>
  <si>
    <t>СМР 01.01.2019-31.05.2019</t>
  </si>
  <si>
    <t>СМР 01.04.2019-31.12.2019</t>
  </si>
  <si>
    <t>СМР 01.05.2019-31.08.2019</t>
  </si>
  <si>
    <t>СМР 01.08.2019-30.10.2019</t>
  </si>
  <si>
    <t xml:space="preserve">СМР 01.04.2019-27.12.2019 </t>
  </si>
  <si>
    <t>СМР 01.08.2019-30.11.2019</t>
  </si>
  <si>
    <t>СМР 01.04.2019-15.12.2019</t>
  </si>
  <si>
    <t xml:space="preserve">СМР 01.03.2019-30.06.2019 (п.1998) </t>
  </si>
  <si>
    <t>СМР 01.02.2019-17.03.2019 (п.67)</t>
  </si>
  <si>
    <t>СМР 01.10.2019-31.12.2019 (п.483)</t>
  </si>
  <si>
    <t>СМР 01.06.2019-30.09.2019 (п.661)</t>
  </si>
  <si>
    <t>СМР 01.04.2019-31.12.2019 (п.306)</t>
  </si>
  <si>
    <t>СМР 01.05.2019-31.08.2019 (п.959)</t>
  </si>
  <si>
    <t xml:space="preserve">СМР 10.01.2019-27.05.2019 (п.201) </t>
  </si>
  <si>
    <t>ТП декабрь-январь 2018-2019</t>
  </si>
  <si>
    <t>СМР 10.01.2019-27.12.2019 (п.199)</t>
  </si>
  <si>
    <t>СМР 10.01.2019-27.12.2019 (п.203)</t>
  </si>
  <si>
    <t>СМР 01.04.2019-31.12.2019 (п.1103)</t>
  </si>
  <si>
    <t>СМР 01.05.2019-31.08.2019 (п.957)</t>
  </si>
  <si>
    <t>СМР 02.06.2019-01.07.2019 (п.1996,1935)</t>
  </si>
  <si>
    <t>СМР 01.05.2019-31.12.2019 (п.353,354)</t>
  </si>
  <si>
    <t>ТП январь-февраль 2019</t>
  </si>
  <si>
    <t>СМР 01.08.2019-31.12.2019 (п.483,489)</t>
  </si>
  <si>
    <t>СМР 01.10.2019-31.12.2019 (п.359)</t>
  </si>
  <si>
    <t>СМР 01.04.2019-31.12.2019 (п.300,301)</t>
  </si>
  <si>
    <t>СМР 01.10.2019-31.12.2019 (п.508,523)</t>
  </si>
  <si>
    <t>СМР 01.05.2019-30.09.2019 (п.794)</t>
  </si>
  <si>
    <t>СМР 01.07.2019-30.09.2019 (п.977)</t>
  </si>
  <si>
    <t>СМР 01.01.2019-31.01.2019 (п.1054)</t>
  </si>
  <si>
    <t>СМР 01.05.2019-25.09.2019 (п.1187)</t>
  </si>
  <si>
    <t>ТП январь-февраль (п.27)</t>
  </si>
  <si>
    <t>СМР 01.04.2019-27.12.2019 (п.315,316)</t>
  </si>
  <si>
    <t>СМР 01.08.2019-31.12.2019 (п.375,376)</t>
  </si>
  <si>
    <t>СМР 01.01.2019-25.01.2019 (п.2152)</t>
  </si>
  <si>
    <t>СМР 01.04.2019-31.12.2019 (п.1100)</t>
  </si>
  <si>
    <t>Для зд.29 СМР 01.01.2019-25.01.2019 (п.2152);         Для зд.33 СМР 10.02.2019-31.05.2019 (п.606)</t>
  </si>
  <si>
    <t>ТП Январь-Февраль 2019 (п.5)</t>
  </si>
  <si>
    <t>ТП декабрь - январь 2018-2019 (п.3)</t>
  </si>
  <si>
    <t>СМР 31.01.2019 - 28.02.2019 (п.134)</t>
  </si>
  <si>
    <t>ТП январь-февраль 2019 (п.27)</t>
  </si>
  <si>
    <t>ТП январь-февраль  2019 (п.31)</t>
  </si>
  <si>
    <t>ТП январь-февраль 2019  (п.31)</t>
  </si>
  <si>
    <t>СМР 01.04.2019 – 31.10.2019 (п.954)</t>
  </si>
  <si>
    <t>СМР 01.06.2019-27.12.2019 (п.339)</t>
  </si>
  <si>
    <t>ТП Декабрь 2018 – Январь 2019 (п.9)</t>
  </si>
  <si>
    <t>СМР 01.10.2019-31.12.2019</t>
  </si>
  <si>
    <t>СМР 02.06.2019-10.06.2019 (п.132,136)</t>
  </si>
  <si>
    <t>СМР 01.07.2019-30.07.2019 (п.138)</t>
  </si>
  <si>
    <t>ТП сентябрь-октябрь 2018 (п.31)</t>
  </si>
  <si>
    <t>ТП Январь февраль 2019 (п.19)</t>
  </si>
  <si>
    <t>ТП январь-февраль 2019 (п.3)</t>
  </si>
  <si>
    <t>СМР 05.05.2019-05.07.2019 (п.150)</t>
  </si>
  <si>
    <t>ТП январь-февраль 2019 (п.10)</t>
  </si>
  <si>
    <t>СМР 01.10.2019-31.12.2019 (п.483,484)</t>
  </si>
  <si>
    <t>СМР 01.09.2019-31.12.2019 (п.1109)</t>
  </si>
  <si>
    <t>СМР 01.08.2019-31.12.2019 (п.386)</t>
  </si>
  <si>
    <t>ТП январь-февраль 2019 (п.29)</t>
  </si>
  <si>
    <t>ТП январь-февраль 2019 (п.19)</t>
  </si>
  <si>
    <t>СМР 16.07.2019-16.08.2019 (п.1504)</t>
  </si>
  <si>
    <t xml:space="preserve"> ТП январь-февраль 2019 (п.27)</t>
  </si>
  <si>
    <t>СМР 05.01.2019-15.02.2019 (п.2138)</t>
  </si>
  <si>
    <t>СМР 01.05.2019-30.05.2019 (п.1695,1696)</t>
  </si>
  <si>
    <t>СМР 01.02.2019-30.04.2019 (п.1820,1821)</t>
  </si>
  <si>
    <t>СМР 01.09.2019-31.10.2019 (п.918)</t>
  </si>
  <si>
    <t>ТП январь-февраль 2019 (п.6)</t>
  </si>
  <si>
    <t>СМР 01.05.2019-27.12.2019 (п. 334)</t>
  </si>
  <si>
    <t>СМР 10.01.2019-31.03.2019 (п.111)</t>
  </si>
  <si>
    <t>ТП январь-февраль 2019 (п.16)</t>
  </si>
  <si>
    <t>СМР 01.07.2019-31.12.2019 (п.971)</t>
  </si>
  <si>
    <t>СМР 15.04.2019-31.12.2019 (п.306)</t>
  </si>
  <si>
    <t>СМР 01.05.2019-31.12.2019         (п. 267)</t>
  </si>
  <si>
    <t>СМР 01.01.2019-01.06.2019        (п. 1852, 1860)</t>
  </si>
  <si>
    <t>СМР 01.08.2019-31.08.2019 (п.777)</t>
  </si>
  <si>
    <t>ТП январь-февраль 2019 (п.30)</t>
  </si>
  <si>
    <t>ТП февраль-март 2019 (п.19)</t>
  </si>
  <si>
    <t>СМР 03.02.2019-30.04.2019 (п. 967)</t>
  </si>
  <si>
    <t>СМР 02.02.2019-31.05.2019 (п. 949)</t>
  </si>
  <si>
    <t>СМР 01.04.2019-31.05.2019 (п.146)</t>
  </si>
  <si>
    <t>СМР 01.05.2019-30.05.2019 (п.1691)</t>
  </si>
  <si>
    <t>ТП январь-февраль 2019 (п.31)</t>
  </si>
  <si>
    <t>ТП февраль-март 2019 (п.4)</t>
  </si>
  <si>
    <t>ТП февраль-март 2019 (п.32)</t>
  </si>
  <si>
    <t>СМР 05.03.2019-27.12.2019 (п.746)</t>
  </si>
  <si>
    <t>СМР 01.08.2019-30.10.2019 (п. 236)</t>
  </si>
  <si>
    <t>СМР 01.09.2019-26.12.2019 (п.1129)</t>
  </si>
  <si>
    <t>ТП  февраль-март 2019 (п.12)</t>
  </si>
  <si>
    <t>СМР 01.01.2019-01.06.2019 (п.1860)</t>
  </si>
  <si>
    <t>СМР 03.09.2019-02.10.2019 (п.2171)</t>
  </si>
  <si>
    <t>СМР 16.07.2019-16.08.2019 (п.1497)</t>
  </si>
  <si>
    <t>ТП февраль-март (п.44)</t>
  </si>
  <si>
    <t>СМР 15.04.2019-27.12.2019 (п.328)</t>
  </si>
  <si>
    <t>ТП февраль-март (п.10)</t>
  </si>
  <si>
    <t>СМР 01.05.2019-15.06.2019 (п.61)</t>
  </si>
  <si>
    <t>ТП февраль-март 2019 (п.9)</t>
  </si>
  <si>
    <t>СМР 03.09.2019-02.10.2019 (п.2171,2172)</t>
  </si>
  <si>
    <t>ТП февраль-март 2019 (п.11)</t>
  </si>
  <si>
    <t>ТП февраль-март 2019 (п.39)</t>
  </si>
  <si>
    <t>СМР 01.07.2019-15.10.2019 (п.69)</t>
  </si>
  <si>
    <t>ТП февраль-март 2019 (п.12)</t>
  </si>
  <si>
    <t>СМР 03.09.2019-28.11.2019 (п.2177)</t>
  </si>
  <si>
    <t>СМР 01.04.2019-31.12.20190  (п.871)</t>
  </si>
  <si>
    <t>СМР 02.09.2019-27.11.2019 (п. 2198)</t>
  </si>
  <si>
    <t>СМР 01.01.2019-30.03.2019 (п.80)</t>
  </si>
  <si>
    <t>СМР (п.877, 810, 1685, 650, 2059)</t>
  </si>
  <si>
    <t>СМР 01.10.2019-30.11.2019 (п.1091)</t>
  </si>
  <si>
    <t>СМР 01.06.2019-31.12.2019 (п.1909)</t>
  </si>
  <si>
    <t xml:space="preserve"> СМР 15.07.2019-30.11.2019 (п.452)   </t>
  </si>
  <si>
    <t>ТП март-апрель 2019 (п.39)</t>
  </si>
  <si>
    <t>ТП март-апрель 2019 (п.55)</t>
  </si>
  <si>
    <t>СМР 01.09.2019-31.12.2019 (п.348)</t>
  </si>
  <si>
    <t>ТП март-апрель 2019 (п.32)</t>
  </si>
  <si>
    <t>ТП март-апрель 2019 (п.59)</t>
  </si>
  <si>
    <t>ТП март-апрель 2019 (п.30)</t>
  </si>
  <si>
    <t>СМР 01.01.2019-30.03.2019 (п.78)</t>
  </si>
  <si>
    <t>СМР 01.09.2019-31.12.2019 (п.231)</t>
  </si>
  <si>
    <t>ТП март-апрель 2019 (п.24)</t>
  </si>
  <si>
    <t>СМР 04.10.2019-03.11.2019 (п.2045)</t>
  </si>
  <si>
    <t>ТП март-апрель 2019 (п.40)</t>
  </si>
  <si>
    <t>ТП март-апрель 2019 (п.8)</t>
  </si>
  <si>
    <t>СМР 01.04.2019-30.08.2019 (п.1488)</t>
  </si>
  <si>
    <t>ТП март-апрель 2019 (п.4)</t>
  </si>
  <si>
    <t>СМР 01.11.2019-31.12.2019 (п.384)</t>
  </si>
  <si>
    <t>СМР 16.07.2019-16.08.2019 (п.1495)</t>
  </si>
  <si>
    <t>ТП март-апрель 2019 (п.51)</t>
  </si>
  <si>
    <t>СМР 02.10.2019-31.10.2019 (п.2107)</t>
  </si>
  <si>
    <t>СМР 01.01.2019-31.05.2019 (п. 1685)</t>
  </si>
  <si>
    <t>СМР 01.04.2019-31.05.2019 (п.144)</t>
  </si>
  <si>
    <t>СМР 03.02.2019-02.03.2019 (п.849)</t>
  </si>
  <si>
    <t>СМР 01.10.2019-31.12.2019 (п.552)</t>
  </si>
  <si>
    <t>СМР 10.01.2019-27.05.2019 (п.199)</t>
  </si>
  <si>
    <t>ТП март-апрель 2019 (п.28)</t>
  </si>
  <si>
    <t>СМР 15.01.2019-29.12.2019 (п. 298, 1117, 750)</t>
  </si>
  <si>
    <t>СМР 01.07.2019-31.12.2019 (п.1125)</t>
  </si>
  <si>
    <t>СМР 01.12.2019-31.12.2019 (п.486)</t>
  </si>
  <si>
    <t>СМР 01.07.2019-30.11.2019 (п.454)</t>
  </si>
  <si>
    <t>ТП март-апрель (п.24)</t>
  </si>
  <si>
    <t>ТП апрель-май 2019 (п.17)</t>
  </si>
  <si>
    <t>СМР 01.06.2019-27.12.2019 (п. 337)</t>
  </si>
  <si>
    <t>СМР 01.04.2019-16.06.2019 (п.95)</t>
  </si>
  <si>
    <t>ТП апрель-май 2019 (п.114)</t>
  </si>
  <si>
    <t>ТП апрель-май 2019 (п.90)</t>
  </si>
  <si>
    <t>СМР 01.01.2019-28.03.2019 (п.1065)</t>
  </si>
  <si>
    <t>СМР 01.06.2019-31.08.2019 (п.1731)</t>
  </si>
  <si>
    <t>СМР 01.12.2019-31.12.2019 (п.1035)</t>
  </si>
  <si>
    <t>СМР 01.01.2019-28.02.2019 (п.1810)</t>
  </si>
  <si>
    <t>СМР 01.06.2019-15.10.2019 (п.477)</t>
  </si>
  <si>
    <t>ТП апрель-май 2019 (п.50)</t>
  </si>
  <si>
    <t>ТП апрель-май 2019 (п.126)</t>
  </si>
  <si>
    <t>СМР 01.01.2019-28.03.2019 (п.80)</t>
  </si>
  <si>
    <t>СМР 01.11.2019-30.11.2019 (п.1157)</t>
  </si>
  <si>
    <t>СМР 01.10.2019-31.12.2019 (п.404)</t>
  </si>
  <si>
    <t>СМР 01.06.2019-30.09.2019 (п.1735)</t>
  </si>
  <si>
    <t>ТП апрель-май 2019 (п.31,58,74)</t>
  </si>
  <si>
    <t>СМР 01.01.2019-30.03.2019 (п.923)</t>
  </si>
  <si>
    <t>ТП апрель-май 2019 (п.128)</t>
  </si>
  <si>
    <t>СМР 01.05.2019-30.07.2019 (п.1365)</t>
  </si>
  <si>
    <t>СМР 01.06.2019-26.08.2019 (п.1645, 1611, 1602, 1586)</t>
  </si>
  <si>
    <t>ТП апрель-май 2019 (п.48)</t>
  </si>
  <si>
    <t>ТП апрель-май 2019 (п.40)</t>
  </si>
  <si>
    <t>ТП апрель-май 2019 (п.67)</t>
  </si>
  <si>
    <t xml:space="preserve">СМР 01.08.2019-31.12.2019 (п.375) </t>
  </si>
  <si>
    <t>ТП май-июнь 2019 (п.39)</t>
  </si>
  <si>
    <t>СМР 01.05.2019-31.12.2019 (п.982)</t>
  </si>
  <si>
    <t>СМР 01.12.2019-31.12.2019 (п.924)</t>
  </si>
  <si>
    <t>СМР 01.01.2019-31.05.2019 (п.1787)</t>
  </si>
  <si>
    <t>СМР 01.05.2019-30.07.2019 (п.1361)</t>
  </si>
  <si>
    <t>СМР 01.01.2019-27.05.2019 (п.810)</t>
  </si>
  <si>
    <t>СМР 01.05.2019-30.06.2019 (п.164)</t>
  </si>
  <si>
    <t>СМР 01.06.2019-30.11.2019 (п.477, 478)</t>
  </si>
  <si>
    <t>ТП май-июнь 2019 (п.60)</t>
  </si>
  <si>
    <t>ТП май-июнь 2019 (п.29)</t>
  </si>
  <si>
    <t>СМР 01.05.2019-31.12.2019 (п.279)</t>
  </si>
  <si>
    <t>ТП май-июнь 2019 (п.40,41.42)</t>
  </si>
  <si>
    <t>СМР 01.04.2019-15.12.2019 (п.819)</t>
  </si>
  <si>
    <t>СМР 01.05.2019-31.12.2019 (п.712)</t>
  </si>
  <si>
    <t>ТП май-июнь 2019 (п.61)</t>
  </si>
  <si>
    <t xml:space="preserve">ТП май-июнь 2019 (п.34) </t>
  </si>
  <si>
    <t>ТП май-июнь 2019 (п.7)</t>
  </si>
  <si>
    <t>СМР 01.05.2019-31.12.2019 (п.496)</t>
  </si>
  <si>
    <t>ТП май-июнь 2019 (п.34)</t>
  </si>
  <si>
    <t>СМР 01.12.2019-31.12.2019 (п.915)</t>
  </si>
  <si>
    <t>СМР 01.08.2019-31.12.2019 (п.414)</t>
  </si>
  <si>
    <t>ТП май-июнь 2019 (п.83)</t>
  </si>
  <si>
    <t>CМР 01.05.2019-30.09.2019 (п.800)</t>
  </si>
  <si>
    <t>СМР 01.07.2019-31.12.2019 (п.480)</t>
  </si>
  <si>
    <t>СМР 30.04.2019-15.05.2019 (п.139)</t>
  </si>
  <si>
    <t>СМР 20.04.2019-05.05.2019 (п.129)</t>
  </si>
  <si>
    <t>ТП май-июнь 2019 (п.76)</t>
  </si>
  <si>
    <t>ТП Октябрь-ноябрь 2018 (п.3,4)</t>
  </si>
  <si>
    <t>СМР 05.01.2019-31.01.2019 (п.1240)</t>
  </si>
  <si>
    <t>СМР 01.01.2019-31.10.2019 (п.1054)</t>
  </si>
  <si>
    <t xml:space="preserve">СМР 01.03.2019-30.05.2019 (п.1355) </t>
  </si>
  <si>
    <r>
      <rPr>
        <i/>
        <sz val="12"/>
        <rFont val="Times New Roman"/>
        <family val="1"/>
        <charset val="204"/>
      </rPr>
      <t xml:space="preserve">СМР 01.03.2019-01.07.2019 (п.458,459) </t>
    </r>
    <r>
      <rPr>
        <i/>
        <sz val="12"/>
        <color rgb="FFFF0000"/>
        <rFont val="Times New Roman"/>
        <family val="1"/>
        <charset val="204"/>
      </rPr>
      <t xml:space="preserve">   </t>
    </r>
  </si>
  <si>
    <t xml:space="preserve">СМР 01.06.2019-30.12.2019 (п.1338,1340)  </t>
  </si>
  <si>
    <t>СМР 01.03.2019-31.07.2019 (п.459)</t>
  </si>
  <si>
    <t>СМР 01.07.2019-31.12.2019 (п.472)</t>
  </si>
  <si>
    <t>СМР 01.01.2019-28.02.2019 (п.1894)</t>
  </si>
  <si>
    <t>СМР 10.01.2019-27.05.2019</t>
  </si>
  <si>
    <t>СМР 15.03.2019-30.09.2018 (п.1061)</t>
  </si>
  <si>
    <t>СМР 10.02.2019-31.05.2019 (п.675)</t>
  </si>
  <si>
    <t>18-00681
15-03738 И3</t>
  </si>
  <si>
    <t>67331/ДСП И1
67796/ДСП И4
72313/ДСП И6</t>
  </si>
  <si>
    <t>16-01782
16-01783
16-01784</t>
  </si>
  <si>
    <t>16-01615 И2
18-00914 И1</t>
  </si>
  <si>
    <t>15-01726
15-01722</t>
  </si>
  <si>
    <t>15-02923 И2
15-02924 И2</t>
  </si>
  <si>
    <t>15-01812И1
15-00556И3</t>
  </si>
  <si>
    <t>СМР 01.04.2019-31.05.2019 (п.1023,1024)</t>
  </si>
  <si>
    <t>15-00017 И5
15-00448 И2
15-00450 И2</t>
  </si>
  <si>
    <t>14-05201 И3
16-02819</t>
  </si>
  <si>
    <t>214-0422 И3
214-0507 И7 
15-02916 И5
15-02918 И3</t>
  </si>
  <si>
    <t>15-06145 И3
 А-182620 И4</t>
  </si>
  <si>
    <t>14-07207 И7
14-08248 И10
14-06563 И8</t>
  </si>
  <si>
    <t>Карточки заказчика с замечаниями по ЭМР</t>
  </si>
  <si>
    <t>Карточки заказчика с замечаниями по ТХ и ВК</t>
  </si>
  <si>
    <t>Карточки заказчика с замечаниями по ОВ</t>
  </si>
  <si>
    <t>Карточки заказчика с замечаниями по СМР</t>
  </si>
  <si>
    <t>16-01005 И6
16-01009 И5
16-01007 И4</t>
  </si>
  <si>
    <t>- в РД марки (КЖ) закладные изделия под технологические трубопроводы в помещениях с
облицовкой стен нержавеющей сталью выполняются заподлицо с плоскостью бетонных стен, а РД
марки (КМ) на 13 листе указан узел монтажа облицовки стен к конструкции проходки, имеющей
иную форму, нежели в чертежай марки (КЖ);
- в чертежах марки (КМ) не рассмотрены условия герметизации проходок под трубопроводы.</t>
  </si>
  <si>
    <t>АО "Атомпроект" с замечаниями согласны.
Срок корректировки комплектов РД: 31.01.2019 г.
Выдан комплект РД 16-01005 И6 по акту №110/04-28/34 от 01.04.2019 г.
Выдан комплект РД 16-01007 И4 по акту №110/04-28/34 от 01.04.2019 г.
Выдан комплект РД 16-01009 И5 по акту №110/04-28/43 от 06.05.2019 г.
Замечания устранены.</t>
  </si>
  <si>
    <t>15-00713 И2</t>
  </si>
  <si>
    <t>АО "Атомпроект" с замечаниями согласны.
Срок корректировки комплектов РД: 30.11.2018 г.
Выдан комплект РД 14-06563 И6 по акту №110/04-28/122 14.12.2018
Замечания устранены.</t>
  </si>
  <si>
    <t>14-05453 И3
16-02749 И1</t>
  </si>
  <si>
    <t>Карточка заказчика с замечаниями АО "Атомпроектом" отклонена. Непонятна суть вопроса.</t>
  </si>
  <si>
    <t>Карточка заказчика с замечаниями АО "Атомпроектом" отклонена с объяснением причины.
Оформлена новая карточка заказчика КЗ-89</t>
  </si>
  <si>
    <t>15-09102 И2</t>
  </si>
  <si>
    <t>14-08248 И7
16-00350 И5
16-01254 И4
15-07689 И4
15-09102 И1</t>
  </si>
  <si>
    <t>15-00017 И3</t>
  </si>
  <si>
    <t>18-00668 И1</t>
  </si>
  <si>
    <t>18-00322 И2</t>
  </si>
  <si>
    <t>15-02655 И5</t>
  </si>
  <si>
    <t>15-00679 И1
15-00680 И1</t>
  </si>
  <si>
    <t>15-01788 И1</t>
  </si>
  <si>
    <t>АО "Атомпроект" с замечаниями согласны.
При ближайшей корректировке ПД будут внесены соответствующие изменения.</t>
  </si>
  <si>
    <t>14-07451 И3</t>
  </si>
  <si>
    <t>АО "Атомпроект" с замечаниями согласны.
Срок корректировки комплектов РД:
14-05453 И3 - 19.10.2018 г.
16-02749 И1 - 15.12.2018 г.
Выдан комплекты РД 14-05453 И4; 16-02749 И2 по акту №110/04-28/2 от 01.02.2019
Замечания устранены.</t>
  </si>
  <si>
    <t>АО "Атомпроект" с замечаниями согласны частично.
Выдан комплект РД 15-00017 И4 по акту №110/04-28/2 от 01.02.2019
Замечания устранены.</t>
  </si>
  <si>
    <t>АО "Атомпроект" с замечаниями согласны.
Срок корректировки комплекта РД: 20.10.2018 г.
Выдан комплект РД 18-00668 И1 по акту №110/04-28/111 от 10.12.2018
Замечания устранены.</t>
  </si>
  <si>
    <t>АО "Атомпроект" с замечаниями согласны.
Срок корректировки комплекта РД: 19.10.2018 г.
Выдан комплект РД 18-00322 И2 по акту №110/04-28/38 от 06.05.2019
Замечания устранены.</t>
  </si>
  <si>
    <t>18-01238</t>
  </si>
  <si>
    <t>18-00666 И1</t>
  </si>
  <si>
    <t>АО "Атомпроект" с замечаниями согласны.
Срок корректировки комплекта РД: 20.12.2018 г.
Выдан комплект РД 14-08248 И9 по акту №110/04-28/34 от 01.04.2019 г.
Замечания устранены</t>
  </si>
  <si>
    <t>15-00868 И5</t>
  </si>
  <si>
    <t>АО "Атомпроект" с замечаниями согласны.
Срок корректировки комплекта РД: 04.10.2018 г.
Выдан комплект РД 14-08248 И8 по акту №110/04-28/108 от 13.11.2018
Замечания устранены.</t>
  </si>
  <si>
    <t>АО "Атомпроект" с замечаниями согласны частично.
Срок корректировки комплекта РД: 06.02.2019 г.
Выдан комплект РД 16-01919 И3 по акту №110/04-28/63 от 20.05.2019
Замечания устранены.</t>
  </si>
  <si>
    <t>АО "Атомпроект" с замечаниями согласны частично.
Срок корректировки комплекта РД: 29.12.2018 г.
Выдан комплект РД 14-07451 И3 по акту №110/04-28/37 от 08.04.2019
Замечания устранены.</t>
  </si>
  <si>
    <t>АО "Атомпроект" с замечаниями согласны.
Срок корректировки комплекта РД: 28.12.2018 г.
Выдан комплект РД 14-07207 И6 по акту №110/04-28/23 от 13.03.2019
Замечания устранены.</t>
  </si>
  <si>
    <t>АО "Атомпроект" с замечаниями согласны.
Срок корректировки комплекта РД: 30.11.2018 г.
Выдан комплект РД 14-06563 И6 по акту №110/04-28/122 от 14.12.2018
Замечания устранены.</t>
  </si>
  <si>
    <t>АО "Атомпроект" с замечаниями согласны.
Выдана смета ЛС 18-01238 И3 по акту №110/04-28/107 от 02.11.2018
Замечания устранены.</t>
  </si>
  <si>
    <t>АО "Атомпроект" с замечаниями согласны.
Срок корректировки комплекта РД: 06.12.2018 г.
Выдан комплект РД 18-00666 И1 по акту №110/04-28/38 от 06.05.2019
Замечания устранены.</t>
  </si>
  <si>
    <t>АО "Атомпроект" с замечаниями согласны.
Срок корректировки комплекта РД: 30.11.2018 г.
Выдан комплект РД 15-00868 И5 по акту №110/04-28/21  04.03.2019 г.
Замечания устранены</t>
  </si>
  <si>
    <t xml:space="preserve">По информации В.Н.Тимощенко решение будет включено в РД на нерж. облицовку.
Выдан комплект РД 16-01007 И4 по акту №110/04-28/34 от 01.04.2019 г.
Замечания устранены.
Вентляционные проходки необходимо восстановить по КЖ </t>
  </si>
  <si>
    <t>18-00367 И1</t>
  </si>
  <si>
    <t>АО "Атомпроект" с замечаниями согласны.
Срок корректировки комплекта РД: 31.12.2018 г.
Выдан комплект РД 14-07207 И6 по акту №110/04-28/23 от 13.03.2019
Замечания устранены.</t>
  </si>
  <si>
    <t>Карточка заказчика с замечаниями АО "Атомпроектом" отклонена с объяснением причины.
Закладные детали будут разраьотаны в чертежах марки КЖ.</t>
  </si>
  <si>
    <t>А-182619 И4</t>
  </si>
  <si>
    <t>АО "Атомпроект" с замечаниями согласны.
Срок корректировки комплекта РД: 21.12.2018 г.
Выдана эл. версия комплекта РД №А182619 И4 по письму АО "СХК" №11-11-01/9966 от 30.04.2019 г.
Замечания устранены.</t>
  </si>
  <si>
    <t>Карточка заказчика с замечаниями АО "Атомпроектом" отклонена с объяснением причины, что комплект РД 18-00375 будет аннулирован.</t>
  </si>
  <si>
    <t>АО "Атомпроект" с замечаниями согласны.
Срок корректировки комплекта РД: 15.02.2019 г.
Выдан комплект РД 15-01770 И8 по акту №110/04-28/50 от 06.05.2019 г.
Замечания устранены.</t>
  </si>
  <si>
    <t>АО "Атомпроект" с замечаниями согласны.
Срок корректировки комплекта РД: 31.01.2019 г.
Выдан комплект РД 16-01009 И5 по акту №110/04-28/43 от 06.05.2019 г.
Замечания устранены.</t>
  </si>
  <si>
    <t>АО "Атомпроект" с замечаниями согласны.
Срок корректировки комплекта РД: 31.01.2019 г.
Выдан комплект РД 18-00250 И2 по акту №110/04-28/3 от 07.02.2019 г.
Замечания устранены.</t>
  </si>
  <si>
    <t>18-00914 И2</t>
  </si>
  <si>
    <t>АО "Атомпроект" с замечаниями согласны.
Срок корректировки комплекта РД: 31.01.2019 г.
Выдан комплект РД 16-01005 И6 по акту №110/04-28/34 от 01.04.2019 г.
Замечания устранены.</t>
  </si>
  <si>
    <t>АО "Атомпроект" с замечаниями согласны.
Срок корректировки комплекта РД: 31.01.2019 г.
Выдан комплект РД 16-01007 И4 по акту №110/04-28/34 от 01.04.2019 г.
Замечания устранены.</t>
  </si>
  <si>
    <t>Карточка заказчика с замечаниями АО "Атомпроектом" отклонена с объяснением причины.
Существующие проемы предсталены в другом строительном комплекте.</t>
  </si>
  <si>
    <t>18-00602 И1</t>
  </si>
  <si>
    <t>АО "Атомпроект" с замечаниями согласны.
Срок корректировки комплекта РД: 15.02.2019 г.
Выдан комплект РД 18-00602 И1 по акту №110/04-28/32 от 01.04.2019 г.
Замечания устранены.</t>
  </si>
  <si>
    <t>АО "Атомпроект" с замечаниями согласны.
Срок корректировки комплекта РД: 31.01.2019 г.
Выдан комплект РД 18-00914 И3 по акту №110/04-28/43 от 06.05.2019 г.
Замечания устранены.</t>
  </si>
  <si>
    <t>Карточка заказчика с замечаниями АО "Атомпроектом" отклонена с объяснением причины.
Подливка разработана в РД 16-01251.</t>
  </si>
  <si>
    <t>В карточке ответа нет. Однако данное замечание снято специалистами СХК</t>
  </si>
  <si>
    <t>АО "Атомпроект" с замечаниями согласны.
Срок корректировки комплекта РД: 27.02.2019 г.
Выдан комплект РД 18-00836 И1 по акту №110/04-28/50 06.05.2019 г.
Замечания устранены.</t>
  </si>
  <si>
    <t>18-00836 И1</t>
  </si>
  <si>
    <t>18-00244 И1</t>
  </si>
  <si>
    <t>АО "Атомпроект" с замечаниями согласны.
Срок корректировки комплекта РД: 31.01.2019 г.
Выдан комплект РД 18-00244 И1 по акту №110/04-28/31 19.03.2019 г.
Замечания устранены.</t>
  </si>
  <si>
    <t>АО "Атомпроект" с замечаниями согласны.
Объемы будут учтены при ближайшей корректировке ПД.</t>
  </si>
  <si>
    <t>Ответ направлен письмом №46-1.110С-3.118.3С/18041 от 25.09.2017 г.</t>
  </si>
  <si>
    <t>В КСГ отсутствует</t>
  </si>
  <si>
    <t>18-01347</t>
  </si>
  <si>
    <t>СМР 01.10.2019-31.12.2019 п.506</t>
  </si>
  <si>
    <t>СМР 01.06.2019-31.06.2019            (п.1206)</t>
  </si>
  <si>
    <t>18-01530</t>
  </si>
  <si>
    <t>18-01533</t>
  </si>
  <si>
    <t>СМР 05.01.2019-31.01.2019            (п.1238)</t>
  </si>
  <si>
    <t>СМР 05.01.2019-31.01.2019 (п.1248)</t>
  </si>
  <si>
    <t>18-01564</t>
  </si>
  <si>
    <t xml:space="preserve">СМР 01.05.2019-30.11.2019 (п.479,480) </t>
  </si>
  <si>
    <t xml:space="preserve">СМР 01.10.2019-31.12.2019 (п.476,477) </t>
  </si>
  <si>
    <t xml:space="preserve">СМР 01.03.2019-31.05.2019 (п.1997) </t>
  </si>
  <si>
    <t>15-00687 И1</t>
  </si>
  <si>
    <t>СМР 02.05.2019-31.05.2019 (п.1416)</t>
  </si>
  <si>
    <t>14-05458 И3</t>
  </si>
  <si>
    <t>СМР 01.11.2019-30.11.2019 (п.473,474)</t>
  </si>
  <si>
    <t>СМР 01.05.2019-31.10.2019 (п.2001)</t>
  </si>
  <si>
    <t>СМР 01.07.2019-30.11.2019 (п.454,455)</t>
  </si>
  <si>
    <t>18-01628 И1</t>
  </si>
  <si>
    <t>СМР 01.03.2019-31.07.2019 (п.254)</t>
  </si>
  <si>
    <t>АО "Атомпроект" с замечаниями согласны.
Срок корректировки комплекта РД: 01.02.2019 г.
Выдана комплект РД 14-06563 И7 по акту АО "СХК" №11-04/04-28/31 от 19.03.2019 г.
Замечания устранены</t>
  </si>
  <si>
    <t>16-01253 И5</t>
  </si>
  <si>
    <t>АО "Атомпроект" с замечаниями согласны.
Срок корректировки комплекта РД: 25.01.2019 г.
Выдана эл. версия комплекта РД №16-01253 И5 по письму АО "СХК" №11-110/04-12/2910 от 11.02.2019 г.
Замечания устранены</t>
  </si>
  <si>
    <t>15-04107 И1</t>
  </si>
  <si>
    <t>АО "Атомпроект" с замечаниями согласны.
Срок корректировки комплекто РД: 27.12.2018 г.
Выдан комплект РД №18-00250 И2 по акту №110/04-28/3 от 07.02.2019 г.
Выдан комплект РД №18-00914 И3 по акту №110/04-28/43 от 06.05.2019 г.
Замечания устранены</t>
  </si>
  <si>
    <t>Карточка заказчика с замечаниями АО "Атомпроектом" отклонена с объяснением причины.
Работы выполнять по чертежам иарки КМ.</t>
  </si>
  <si>
    <t>Карточка заказчика с замечаниями АО "Атомпроектом" отклонена с объяснением причины.
В комплектах РД отсутствуют соединения на монтажной сварке.</t>
  </si>
  <si>
    <t>Карточка заказчика с замечаниями АО "Атомпроектом" отклонена с объяснением причины.
Не получены запрашиваемые данные по письму №46-12-3.118С/17815 от 27.09.2018 г.</t>
  </si>
  <si>
    <t>АО "Атомпроект" с замечаниями согласны.
Выдана эл. версия комплекта РД №14-05407 И3 по письму АО "СХК" №11-110/04-12/2832 от 08.02.2019 г.
Выдан комплект РД №15-00017 И5 по акту №110/04-28/43 от 06.05.2019 г.
Замечания устранены.
Комплект РД инв.№15-03077 И1 корректировке не подлежит.
Дополнительно будет выпущена смета в срок до 30.06.2019 для сверления доп отверстий по карчтоке 534</t>
  </si>
  <si>
    <t>АО "Атомпроект" с замечаниями согласны.
Без внесения изменений в РД.</t>
  </si>
  <si>
    <t>16-01619 И1</t>
  </si>
  <si>
    <t>18-01239 И1</t>
  </si>
  <si>
    <t>АО "Атомпроект" с замечаниями согласны.
Срок корректировки комплекта РД: 08.03.2019 г.
Выдан комплект РД 14-07207 И7  акту №110/04-28/66 от 24.05.2019 г.
Замечания устранены.</t>
  </si>
  <si>
    <t>АО "Атомпроект" с замечаниями согласны.
Выдан комплект РД 15-00017 И5 по акту №110/04-28/43 от 06.05.2019 г.
Замечания устранены.</t>
  </si>
  <si>
    <t>АО "Атомпроект" с замечаниями согласны.
Выданы комплекты РД 18-01507 И1 по акту №110/04-28/32 от 01.04.2019 г.
Замечания устранены.</t>
  </si>
  <si>
    <t>АО "Атомпроект" с замечаниями согласны.
Выданы комплекты РД 18-01505 И1; 18-01506 И1 по акту №110/04-28/32 от 01.04.2019 г.
Замечания устранены.</t>
  </si>
  <si>
    <t>АО "Атомпроект" с замечаниями согласны.
Выдан комплект РД 18-01499 И2 по акту №110/04-28/23 от 13.03.2019 г.
Замечания устранены.</t>
  </si>
  <si>
    <t>АО "Атомпроект" с замечаниями согласны.
Выдан комплект РД 14-07207 И6 по акту №110/04-28/23 от 13.03.2019 г.
Замечания устранены.</t>
  </si>
  <si>
    <t>АО "Атомпроект" с замечаниями согласны.
Срок корректировки комплекта РД: 08.02.2019 г.
Выдана эл. версия комплекта РД 15-05941 И по письму АО "СХК" №11-11-01/7059 от 29.03.2019 г.
Замечания устранены.</t>
  </si>
  <si>
    <t>АО "Атомпроект" с замечаниями согласны.
Выдан комплект РД 14-08248 И9 по акту №110/04-28/34 от 01.04.2019 г.
Замечания устранены</t>
  </si>
  <si>
    <t>АО "Атомпроект" с замечаниями согласны.
Срок корректировки комплекта РД: 30.01.2019 г.
Выдан комплект РД 18-01239 И1  акту №110/04-28/23 от 13.03.2019 г.
Замечания устранены.</t>
  </si>
  <si>
    <t>АО "Атомпроект" с замечаниями согласны.
Выдан комплекты РД 14-06563 И8 по акту №110/04-28/66 от 24.05.2019 г.
Замечания устранены</t>
  </si>
  <si>
    <t>АО "Атомпроект" с замечаниями согласны.
Корректировка ПД будет выполнена по отдельному договору.</t>
  </si>
  <si>
    <t>АО "Атомпроект" с замечаниями согласны.
Срок корректировки комплекта РД: 27.04.2019 г.
Выдан комплекты РД 16-01943 И5 по акту №110/04-28/71 от 31.05.2019 г.
Замечания исправлены!</t>
  </si>
  <si>
    <t>18-00613 И2 
А-182619 И4</t>
  </si>
  <si>
    <t>КЗ-564</t>
  </si>
  <si>
    <t>17-02111</t>
  </si>
  <si>
    <t>Ждаморева О.П. №1749 от 03.06.2019</t>
  </si>
  <si>
    <t>В РД инв.№17-02111 на л. 10, 13 указан следующий материал:
 металлическая сетка №50-4 ГОСТ 5336-80, по данному ГОСТу изготовление сетки с ячейкой №50 предусмотрено из проволоки диаметром 3 мм;
 плёнка полиэтиленовая стабилизированная толщиной 0,8 мм ГОСТ 10354-82, по ГОСТу 10354-82 наибольшая номинальная толщина плёнки 0,4 мм.
Необходимо  откорректировать наименование сетки и указать марку полиэтиленовой плёнки.</t>
  </si>
  <si>
    <t>ТП май июнь 2019 (п.62)</t>
  </si>
  <si>
    <t>КЗ-565</t>
  </si>
  <si>
    <t>18-01501 И1</t>
  </si>
  <si>
    <t xml:space="preserve">1. лист 12 разрез 3-3 изделие п.19 имеет длину 8890, устанавливается в перекрытие с заведением загибов  в стены;
2. лист 12 разрезы 4-4, 3-3, 1-1указана отметка бетонирования стены ниже плиты перекрытия
- предусмотреть возможность стыковки п.19, методы стыковки, рассмотреть установку изделия в стену отдельными позициями с последующей стыковкой и бетонированием стен по низу плиты перекрытия. </t>
  </si>
  <si>
    <t>СМР 15.03.2019-01.04.2019 (п.127)</t>
  </si>
  <si>
    <t>КЗ-566</t>
  </si>
  <si>
    <t>1. в чертежах не разработан узел утепления фасада в местах установки секционных ворот (ворота устанавливаются на внутреннюю поверхность стены, будет происходить промерзание стены в откосах ворот)
- разработать узел утепления.</t>
  </si>
  <si>
    <t>ТП май-июнь 2019 (п.47)</t>
  </si>
  <si>
    <t>КЗ-567</t>
  </si>
  <si>
    <t>1. на фасаде здания по оси Н лист 10 не указаны  жалюзийные решётки на листе 13 указаны приточные венткамеры на отм.+9,500;
- необходимо в чертежах указать жалюзийные решётки, разработать узел сопряжения и крепления решёток (крепление производить к ж/б стенам или на облицовке навесного вентилируемого фасада) .
2. в чертежах не разработан узел утепления фасада в местах установки секционных ворот (ворота устанавливаются на внутреннюю поверхность стены, будет происходить промерзание стены в откосах ворот)
- разработать узел утепления.</t>
  </si>
  <si>
    <t>ТП май-июнь 2019 (п.33)</t>
  </si>
  <si>
    <t>КЗ-570</t>
  </si>
  <si>
    <t>14-08697 И1
14-08698 И1
15-03791 И6</t>
  </si>
  <si>
    <t>Карпенко Н.К. №1632 от 23.05.2019</t>
  </si>
  <si>
    <t>В рабочей документации инв. №14-08697 И1 на листе 6 «Эскизный чертеж проходки через строительные конструкции. Тип 1, тип 2» есть указание «гильза с квадратными фланцами, см. чертежи КЖ». В рабочей документации инв. №15-03791 И6 на листах 5, 6 указано «закладные устанавливать по альбому инв. №14-08697». Конструкция гильзы, требования к изготовлению (класс безопасности по НП-016-05, требования к сварным соединениям) отсутствуют в чертежах марки КЖ и ТХ. 
При корректировке РД учесть конструктивные решения в альбоме инв. №18-00914 И3, а также что стены выполнены, гильзы с квадратным фланцем не установлены. (В настоящее время ведутся работы по установке монтажных деталей для крепления облицовки по РД инв. № 18-00914 И3).</t>
  </si>
  <si>
    <t>ТП май-июнь 2019 (п.29,34)</t>
  </si>
  <si>
    <t>КЗ-571</t>
  </si>
  <si>
    <t>Швецов С.Ю. №1757 от 03.06.2019</t>
  </si>
  <si>
    <t>Для системы вентиляции В2 по рабочей документации инв. №15-02576 И2 лист 49 часть воздуховодов предусмотрена в виде ЗВД в монолитных ж.б. стенах по рабочей документации инв. №15-07689 И5. Помещения, из которых удаляет воздух система В2 облицовываются нержавеющей сталью по рабочей документации инв. №18-00914 И3, 16-01617 И3, в которой отсутствует узел сопряжения ЗВД с нерж. облицовкой.
Просим разработать узел сопряжения листов облицовки с ЗВД.</t>
  </si>
  <si>
    <t>КЗ-573</t>
  </si>
  <si>
    <t>Тоненчук Е.Н. №1822 от 06.06.2019</t>
  </si>
  <si>
    <t>В рабочей документации отсутствуют скользящие опоры под воздуховоды Ø325 - 22 шт., Ø219 - 22 шт. (см. разрезы 7-7, 8-8, 9-9 инв. №16-02894 И1).</t>
  </si>
  <si>
    <t>ТП май-июнь 2019 (п. 37)</t>
  </si>
  <si>
    <t>КЗ-575</t>
  </si>
  <si>
    <t>Описание вопроса: 
В рабочей документации инв.№ 16-01007 И4: 
- указать категорию сварных соединений со статусом «НД» (по ПНАЭГ 10-032-92), появляющихся после монтажа оборудования, соответственно объемы, методы их контроля;
- убрать п.24, т.к. дублирует п.22;
- предоставить разработанный узел проемов под транспортер;
- предоставить разработанный узел примыкания стен и потолка, согласованный с заказчиком;
- внести данные по замечаниям разработчиков РКД к раскладке подопорных деталей и листов по стенам ЛУ (см. приложение)
Приложение: Письмо АО «СвердНИИхиммаш».</t>
  </si>
  <si>
    <t>ТП май-июнь 2019 (п.8)</t>
  </si>
  <si>
    <t>КЗ-576</t>
  </si>
  <si>
    <t xml:space="preserve">Описание вопроса: 
В рабочей документации инв. 16-01005 И6:
- указать категорию сварных соединений со статусом «НД» (по ПНАЭГ 10-032-92),  появляющихся после монтажа оборудования, соответственно объемы, методы их контроля;
- предоставить разработанный узел проемов под транспортер;
- предоставить разработанный узел примыкания стен и потолка, согласованный с заказчиком;
- внести данные по замечаниям разработчиков РКД к раскладке подопорных деталей и листов по стенам ЛУ (см. приложение)
Приложение: Письмо АО «СвердНИИхиммаш».
</t>
  </si>
  <si>
    <t>АО "Атомпроект" с замечаниями согласны.
Срок корректировки комплекта РД: 07.12.2018 г.
Выдан комплект РД №15-02655 И5 по акту №11-110/04-28/75 от 11.06.2019 г.
Замечания устранены</t>
  </si>
  <si>
    <t>АО "Атомпроект" с замечаниями согласны.
Срок корректировки комплекта РД: 25.01.2019 г.
Выдан комплект РД №16-03121 И2 по акту №110/04-28/75 от 11.06.2019 г.
Замечания устранены</t>
  </si>
  <si>
    <t>16-03121 И2</t>
  </si>
  <si>
    <t>АО "Атомпроект" с замечаниями согласны.
Срок корректировки комплекта РД: 30.03.2019 г.
Выдан комплект РД 15-01812 И2 по акту №110/04-28/75 от 11.06.2019 г.
Замечания устранены</t>
  </si>
  <si>
    <t>АО "Атомпроект" с замечаниями согласны.
Срок корректировки комплекта РД: 30.04.2019 г.
Выдан комплект РД 16-01619 И1 по акту №110/04-28/75 от 11.06.2019 г.
Замечания устранены.</t>
  </si>
  <si>
    <t>16-01621 И1
18-01768 И1</t>
  </si>
  <si>
    <t>18-00914 И4</t>
  </si>
  <si>
    <t>16-01009 И6</t>
  </si>
  <si>
    <t>АО "Атомпроект" с замечаниями согласны.
Срок корректировки комплекта РД: 05.05.2019 г.
Выдан комплекты РД 14-08248 И11 по акту №110/04-28/77 от 20.06.2019 г.
Замечания исправлены!</t>
  </si>
  <si>
    <t>АО "Атомпроект" с замечаниями согласны частично.
Срок корректировки комплекта РД: 07.05.2019 г.
Выдан комплекты РД 15-02916 И6 по акту №110/04-28/77 от 20.06.2019 г.
Замечания исправлены!</t>
  </si>
  <si>
    <t>АО "Атомпроект" с замечаниями согласны.
Срок корректировки комплектов РД: 30.06.2019 г.
Выдан комплекты РД 15-02916 И6 по акту №110/04-28/77 от 20.06.2019 г.
Замечания исправлены!</t>
  </si>
  <si>
    <t>14-07939 И5</t>
  </si>
  <si>
    <t>АО "Атомпроект" с замечаниями согласны.
Срок корректировки комплекта РД: 28.02.2019 г. РД выдана по акту №110/04-28/32 01.04.2019. Замечания устранены в соответствии с письмом  №11-110/08-04/8692 от 29.08.2018 г. Замечания устранены</t>
  </si>
  <si>
    <t>16-02188 И5                  16-02190 И5                   19-00216 ЛС</t>
  </si>
  <si>
    <t>АО "Атомпроект" с замечаниями согласны.
Срок корректировки комплекта РД: 19.10.2018, 02.11.2018 - ЛС.    16-02188 И5  получен по акту №110/04-28/34 от 01.04.2019, 16-02190И5 получен по акту  № 110/04-28/34 от 01.04.2019, ЛС 19-00216 получена по акту № 110/04-28/42 от 06.05.2019. Замечания устранены</t>
  </si>
  <si>
    <t>15-02582И1</t>
  </si>
  <si>
    <t>АО "Атомпроект" с замечаниями согласны.
Срок корректировки комплекта РД: 29.11.2018 г.
Выдан комплект РД с изменениями по акту №110/04-28/20 от 28.02.2019. Замечания устранены</t>
  </si>
  <si>
    <t>Письмо № 11-100/04-12/9039 от 07.09.2018г. (по части узлов и трассировки трубопровода)</t>
  </si>
  <si>
    <t>16-01539 И3</t>
  </si>
  <si>
    <t>17-01532 Р И1</t>
  </si>
  <si>
    <t>Колмакова Н.Ф. № 3003 от 02.10.18</t>
  </si>
  <si>
    <t>16-00671 И2</t>
  </si>
  <si>
    <t xml:space="preserve">АО "Атомпроект" с замечаниями согласны.
Срок корректировки комплектов РД: 16.12.2018 г. Выдан комплект РД с заменой листов по акту №110/04-28/43 06.05.2019. Замечания устранены </t>
  </si>
  <si>
    <t>Отклонена АО "Атомпроект" (дата рассмотрения 26.11.2018). КЗ-77 заменена на КЗ-333</t>
  </si>
  <si>
    <t>Колмакова Н.Ф. № 3029 от 04.10.18</t>
  </si>
  <si>
    <t>16-02569 И2</t>
  </si>
  <si>
    <t>АО "Атомпроект" с замечаниями согласны.
Срок корректировки комплектов РД: 30.11.2018 г. Выдан комплект РД 16-02569 И2 по акту № 110/04-28/50 от 06.05.2019. Замечания устранены</t>
  </si>
  <si>
    <t>АО "Атомпроект" с замечаниями согласны.
Срок корректировки комплектов РД: 30.11.2018 г. Выдан комплект РД 16-02570 И2 по акту № 110/04-28/50 от 06.05.2019. Замечания устранены</t>
  </si>
  <si>
    <t>Колмакова Н.Ф. № 3127 от 12.10.18</t>
  </si>
  <si>
    <t>Колмакова Н.Ф. № 3077 от 09.10.18</t>
  </si>
  <si>
    <t>Колмакова Н.Ф. № 3112 от 12.10.18</t>
  </si>
  <si>
    <t>15-03740И1           15-03781И3</t>
  </si>
  <si>
    <t>15-03781 И3</t>
  </si>
  <si>
    <t>18-01782 ЛС</t>
  </si>
  <si>
    <t>АО "Атомпроект" с замечаниями согласны. Выдан комплект РД с изменениями 15-04356 И2 по акту №110/04-28/127 24.12.2018. Выдан комплект с изменениями РД 15-04357 И2 по акту  №110/04-28/50 06.05.2019.  Выданы сметы 18-01782  по акту№ 110/04-28/14 18.02.2019. Замечания устранены</t>
  </si>
  <si>
    <t>Отклонена АО "Атомпроект" (дата рассмотрения 27.11.2018). Оформить новую карточку! Необходимо получить согласие! (резолюция заказчика)</t>
  </si>
  <si>
    <t>16-02190 И5</t>
  </si>
  <si>
    <t>АО "Атомпроект" с замечаниями согласны.
Срок корректировки комплектов РД: 30.11.2018 г.
Выдан комплект РД 16-02190 И5 по акту № 110/04-28/34 от 01.04.2019. Замечания устранены</t>
  </si>
  <si>
    <t xml:space="preserve">Отклонена АО "Атомпроект" (дата рассмотрения 29.11.2018). Ответ АП направлен Грицкевич А.А.. На согласование </t>
  </si>
  <si>
    <t>15-07765 И2
15-07766 И2                            19-00022 
18-01660</t>
  </si>
  <si>
    <t>15-04359 И1         15-04360 И1</t>
  </si>
  <si>
    <t>АО "Атомпроект" с замечаниями согласны. Выданы комплекты РД с изменениями по акту110/04-28/32 01.04.2019. Замечания устранены</t>
  </si>
  <si>
    <t>АО "Атомпроект" с замечаниями согласны.
Срок корректировки комплекта РД: 13.02.2019 г. Замечания устранены</t>
  </si>
  <si>
    <t>16-00672 И3</t>
  </si>
  <si>
    <t>АО "Атомпроект" с замечаниями согласны.
Срок корректировки комплекта РД: 29.03.2019 г.
Выданы комплекты РД с изменениями по акту №110/04-28/43 от 06.05.2019 
Замечания устранены</t>
  </si>
  <si>
    <t>АО "Атомпроект" с замечаниями согласны.
Срок корректировки комплекта РД: 31.01.2019 г.
Выданы комплекты РД с изменениями по акту № 110/04-28/28 от 01.04.2019
Замечания устранены</t>
  </si>
  <si>
    <t>16-01539 И4</t>
  </si>
  <si>
    <t xml:space="preserve">АО "Атомпроект" с замечаниями согласны.
Срок корректировки комплекта РД: 26.04.2019 г.
Выданы комплекты РД с изменениями по акту № 110/04-28/43 от 06.05.2019. Замечания устранены </t>
  </si>
  <si>
    <t>15-04356 И2</t>
  </si>
  <si>
    <t>15-04356 И1                     15-04357 И1</t>
  </si>
  <si>
    <t xml:space="preserve">В Общих данных:
- на листе 6 указание, что соединения стальных водогазопроводных оцинкованных труб, а также деталей и узлов из них следует выполнять сваркой противоречит требованию п. 5.1.2 СП 73.13330.2016 в котором говорится, что оцинкованные трубы, узлы и детали следует соединять на резьбе с применением оцинкованных соединительных частей или неоцинкованных из ковкого чугуна, на накидных гайках, на фланцах (к арматуре и оборудованию), на пресс-фитингах или на фитингах, специально предназначенных для использования в трубопроводных системах с пазовыми соединениями.
- на листе 11 на схеме В1 ошибочно обозначен переход между фильтром Dу 50 и расходомером   Dу 50.
В спецификации инв. № 15-04357И1:
- на листе 3 поз. 10 – кран шаровый латунный DN15. Количество 16 шт. задано ошибочно, верно 12 шт. см. спецификацию лист 14 инв. № 15-04356И1.
В спецификациях всего комплекта откорректировать условные обозначения труб с цинковым покрытием по ГОСТ 3262-75 – Труба Ц – Р - ….  – трубы с резьбой.
</t>
  </si>
  <si>
    <t>15-04356 И3                      15-04357 И2</t>
  </si>
  <si>
    <t>АО "Атомпроект" с замечаниями согласны. Выданы комплекты РД 15-04356 И3 с изменениями по акту  №110/04-28/50 06.05.2019, 15-04357 И2 с изменениями по акту  №110/04-28/50 06.05.2019. Замечания устранены</t>
  </si>
  <si>
    <t>Колмакова Н.Ф. 3961 от 27.12.2018</t>
  </si>
  <si>
    <t>14-07853 И5</t>
  </si>
  <si>
    <t>АО "Атомпроект" с замечаниями согласны.
Срок корректировки комплекта РД: ....02.2019 г.
Выданы комплекты РД с изменениями по акту № 110/04-28/32 от 01.04.2019. Замечания устранены</t>
  </si>
  <si>
    <t>19-00020 ЛС</t>
  </si>
  <si>
    <t>АО "Атомпроект" с замечаниями согласны.
Срок корректировки комплекта РД не определен. Выдан комплект ЛС 19-00020 по акту №110/04-28/67 от 24.05.2019. Замечания устранены</t>
  </si>
  <si>
    <t>18-01115 И1
18-01116 И2</t>
  </si>
  <si>
    <t>АО "Атомпроект" с замечаниями согласны.
Срок корректировки комплекта РД: 14.02.2019 г.
Выдан комплект РД с изменениями по акту №110/04-28/32 от 01.04.2019 г. Замечания устранены</t>
  </si>
  <si>
    <t>АО "Атомпроект" с замечаниями согласны.
Срок корректировки комплектов РД: 19.10.2018 г.
Выданы эл. версии комплектов РД с изменениями по письму АО "СХК" № 11-110/04-12/9262 от 13.09.2018 г.
Замечания устранены.</t>
  </si>
  <si>
    <t>АО "Атомпроект" с замечаниями частично согласны..
Выданы эл. версии комплектов РД с изменениями по по акту №110/04-28/75 от 11.06.2019 г.
Замечания устранены.</t>
  </si>
  <si>
    <t>АО "Атомпроект" с замечаниями согласны.
Срок корректировки комплектов РД: 21.12.2018 г.
Выданы эл. версии комплектов РД с изменениями по письму АО "СХК" № 11-11-01/12918 от 07.06.2019 г.
Замечания устранены.</t>
  </si>
  <si>
    <t>18-00603 И2
А-182619 И5
16-00720 И2</t>
  </si>
  <si>
    <t>18-00604 И2
А-182619 И5</t>
  </si>
  <si>
    <t>18-00605 И2
А-182619 И5</t>
  </si>
  <si>
    <t>18-00825 И1
А-182619 И5</t>
  </si>
  <si>
    <t>АО "Атомпроект" с замечаниями согласны.
Срок корректировки комплекта РД: 29.04.2019 г.
Выдана эл. версия комплекта РД №А182619 И4 по письму АО "СХК" №11-11-01/9966 от 30.04.2019 г.
Выдан комплекты РД 18-00613 И2 по акту №110/04-28/77 от 20.06.2019 г.
Замечания исправлены!</t>
  </si>
  <si>
    <t>18-00614 И1</t>
  </si>
  <si>
    <t>АО "Атомпроект" с замечаниями согласны.
Срок корректировки комплекта РД: 15.02.2019 г.
Выдан комплект РД 18-00614 И1 по акту №110/04-28/32 от 01.04.2019 г.
Замечания устранены.</t>
  </si>
  <si>
    <t>АО "Атомпроект" с замечаниями согласны.
Срок корректировки комплекта РД: 15.05.2019 г.
Выдан комплект РД 17-01163 И2 по акту №110/04-28/77 от 20.06.2019
Замечания устранены.</t>
  </si>
  <si>
    <t>КЗ-562</t>
  </si>
  <si>
    <t>КЗ-563</t>
  </si>
  <si>
    <t>КЗ-568</t>
  </si>
  <si>
    <t>КЗ-569</t>
  </si>
  <si>
    <t>КЗ-572</t>
  </si>
  <si>
    <t>КЗ-574</t>
  </si>
  <si>
    <t>КЗ-577</t>
  </si>
  <si>
    <t>КЗ-578</t>
  </si>
  <si>
    <t>КЗ-579</t>
  </si>
  <si>
    <t>КЗ-580</t>
  </si>
  <si>
    <t>КЗ-581</t>
  </si>
  <si>
    <t>КЗ-582</t>
  </si>
  <si>
    <t>КЗ-583</t>
  </si>
  <si>
    <t>КЗ-584</t>
  </si>
  <si>
    <t>КЗ-585</t>
  </si>
  <si>
    <t>КЗ-586</t>
  </si>
  <si>
    <t>КЗ-587</t>
  </si>
  <si>
    <t>36
36А</t>
  </si>
  <si>
    <t>214-0489 И1
214-0490
214-0547 И1
214-0549 И1
214-0550 И1
214-0425 И1
214-0426 И1
214-0427 И1
214-0551
214-0552 И1
214-0554
214-0505 И1
214-0793 И1</t>
  </si>
  <si>
    <t>Швецов С.Ю. №1732 от 30.05.2019</t>
  </si>
  <si>
    <t xml:space="preserve">1. Вытяжная вентсистема 22KLB20 (В20):
1.1. Лист 40 инв.№16-01764 И1 «Силовое электрооборудование. Вентиляция. Кабельные раскладки» шкаф ШСАУ 22KLВ20GH001 установлен в пом. 20UFB10R112 и в пом. 20UFB10R037, а в соответствии с листом 13 инв. № 16-01763 И1 «Силовое электрооборудование. Вентиляция. Схемы электрические принципиальные» данный шкаф установлен в пом. 20UFB10R037.
1.2. Лист 17.14 инв. № 16-01764 И1, в пом.20UFB10R112 установлены частотные преобразователи 22KLВ20GH101 и 22KLВ20GH102, а в соответствии с листом 13 инв.№ 16-01763 И1 данные частотные преобразователи установлены в пом. 20UFB10R037.
1.3. На листе 38 инв.№18-00785 «Журнал контрольных кабелей» кабель КВВГЭ(нг)-LS 4х1,5, а в соответствии с листом 13 инв.№ 16-01763 И1 кабель КГВЭВ(нг) 5х2,5.
2. Вытяжная вентсистема 22KLB19 (В19):
2.1. Лист 17.17, лист 40 инв.№16-01764 И1 и  лист 13 инв.№ 16-01763 И1 шкаф ШСАУ 22KLВ19GH001 и частотный преобразователь 22KLВ19GH101 установлены в пом. 20UFB10R136, а на листе 37 инв.№18-00785 данный шкаф и частотный преобразователь установлен в пом. 20UFB10R037.
3. Вытяжная вентсистема 22KLB12 (В12):
3.1. Лист 12 инв.№ 16-01763 И1, лист 29 инв.№ 16-01764 И1, лист 27-29 инв.№18-00785 шкаф ШСАУ 22KLВ12GH001, частотные преобразователи и привода клапана расположены в пом. 20UFB04R512, а на листе 6 инв.№ 16-01764 И1 данное оборудование расположены в пом. 20UFB04R112.
Необходимо устранить несоответствия.
</t>
  </si>
  <si>
    <t>СМР 01.09.2019-31.12.2019 (п.479)</t>
  </si>
  <si>
    <t>СМР 01.03.2019-31.10.2019 (п.2027)</t>
  </si>
  <si>
    <t>16-01764 И1
16-01763 И1
18-00785</t>
  </si>
  <si>
    <t xml:space="preserve">В РД инв.№17-02111 на л. 10, 13 указан следующий материал:
 металлическая сетка №50-4 ГОСТ 5336-80, по данному ГОСТу изготовление сетки с ячейкой №50 предусмотрено из проволоки диаметром 3 мм;
 плёнка полиэтиленовая стабилизированная толщиной 0,8 мм ГОСТ 10354-82, по ГОСТу 10354-82 наибольшая номинальная толщина плёнки 0,4 мм.
Необходимо  откорректировать наименование сетки и указать марку полиэтиленовой плёнки.
</t>
  </si>
  <si>
    <t xml:space="preserve">1. лист 12 разрез 3-3 изделие п.19 имеет длину 8890, устанавливается в перекрытие с заведением загибов  в стены;
2. лист 12 разрезы 4-4, 3-3, 1-1указана отметка бетонирования стены ниже плиты перекрытия
- предусмотреть возможность стыковки п.19, методы стыковки, рассмотреть установку изделия в стену отдельными позициями с последующей стыковкой и бетонированием стен по низу плиты перекрытия. 
</t>
  </si>
  <si>
    <t xml:space="preserve">1. в чертежах не разработан узел утепления фасада в местах установки секционных ворот (ворота устанавливаются на внутреннюю поверхность стены, будет происходить промерзание стены в откосах ворот)
- разработать узел утепления.
</t>
  </si>
  <si>
    <t xml:space="preserve">1. на фасаде здания по оси Н лист 10 не указаны  жалюзийные решётки на листе 13 указаны приточные венткамеры на отм.+9,500;
- необходимо в чертежах указать жалюзийные решётки, разработать узел сопряжения и крепления решёток (крепление производить к ж/б стенам или на облицовке навесного вентилируемого фасада) .
2. в чертежах не разработан узел утепления фасада в местах установки секционных ворот (ворота устанавливаются на внутреннюю поверхность стены, будет происходить промерзание стены в откосах ворот)
- разработать узел утепления.
</t>
  </si>
  <si>
    <t>14-07574 И4</t>
  </si>
  <si>
    <t>1. Лист 3, поз.7- исключить. Согласно п.4.8.2  ЧТЗ НЯ 12.101.0.00.000.000 ТЗ на разработку КД, изготовление, поставку и сборку оборудования на месте эксплуатации на площадке АО «СХК» в состав оборудования входит транспортная тележка с механизмом подъема (письмо о согласовании ЧТЗ НЯ 12.101.0.00.000.000 ТЗ генеральным проектировщиком – №46-1.2-3.77С/6922 от 11.04.2019).
2. Лист 3, поз.8 – рельсовый путь Р24. Длина рельсового пути, проходящего из ремонтной зоны (20UFB10R015) в помещении участка дезактивации (20UFB10R044) к боксу дезактивации, составляет 7м. Марка используемого рельса – Р24, общая длина рельсов составляет 28 м. (письмо № 02-04/80 от 06.06.2019)</t>
  </si>
  <si>
    <t>СМР 01.06.2019-27.12.2019 (п.337)</t>
  </si>
  <si>
    <t>Пищиков В.А. №1736 и №1745 от 31.05.2019</t>
  </si>
  <si>
    <t>Выявлены несоответствия.
Лист 10/14:
- на плане узла озонирования исходных растворов подогреватель 20KPG11AC001 указан с габаритом 2560 (согласно инв.№15588 А.29.1020.02.000,  черт. А.03.1248.000 СБ подогреватель 20KPG11AC001 указан с габаритом 2650*).
Лист 12/14, 14/14:
- на разрезе узла озонирования исходных растворов эжектор 20KPG43BN001 указан с габаритом 1600  (согласно инв.№15588 А.29.1020.02.000, черт. А.08.1026.000 СБ эжектор 20KPG43BN001 указан с габаритом 1480*).
- на разрезе узла озонирования исходных растворов каплеуловитель 20KPG21АТ001 указан с габаритом 540  (согласно инв.№15588 А.29.1020.02.000, черт. А.00.1181.000 СБ каплеуловитель 20KPG21АТ001 указан с габаритом 590*).
Лист 13/14, 11/14:
- на разрезе узла доупаривания доупариватель 20KPН20АТ001 указан с габаритом 3567 (согласно инв. № 15590 А.29.1020.04.000, черт. А.22.366.000 СБ доупариватель 20KPН20АТ001 указан с габаритом 4515*).</t>
  </si>
  <si>
    <t xml:space="preserve">В рабочей документации инв. №14-08697 И1 на листе 6 «Эскизный чертеж проходки через строительные конструкции. Тип 1, тип 2» есть указание «гильза с квадратными фланцами, см. чертежи КЖ». В рабочей документации инв. №15-03791 И6 на листах 5, 6 указано «закладные устанавливать по альбому инв. №14-08697». Конструкция гильзы, требования к изготовлению (класс безопасности по НП-016-05, требования к сварным соединениям) отсутствуют в чертежах марки КЖ и ТХ. 
При корректировке РД учесть конструктивные решения в альбоме инв. №18-00914 И3, а также что стены выполнены, гильзы с квадратным фланцем не установлены. (В настоящее время ведутся работы по установке монтажных деталей для крепления облицовки по РД инв. № 18-00914 И3).
</t>
  </si>
  <si>
    <t>15-07689 И5
16-01617 И3 
18-00914 И3
15-02576 И2</t>
  </si>
  <si>
    <t xml:space="preserve">Для системы вентиляции В2 по рабочей документации инв. №15-02576 И2 лист 49 часть воздуховодов предусмотрена в виде ЗВД в монолитных ж.б. стенах по рабочей документации инв. №15-07689 И5. Помещения, из которых удаляет воздух система В2 облицовываются нержавеющей сталью по рабочей документации инв. №18-00914 И3, 16-01617 И3, в которой отсутствует узел сопряжения ЗВД с нерж. облицовкой.
Просим разработать узел сопряжения листов облицовки с ЗВД.
</t>
  </si>
  <si>
    <t>15-02599 И1
15-02600 И1
15-02605 И1</t>
  </si>
  <si>
    <t>Февралева Л.Н. №1595 от 20.05.2019</t>
  </si>
  <si>
    <t xml:space="preserve">Описание вопроса:
1. В РД Сооружения 30 (01UJX) на планах, схемах систем вентиляции нет указаний - где разработаны оголовки (или вентшахты) для притока и вытяжки воздуха - с привязками, отметками, с профилем подземной прокладки, с указанием уклона и изоляцией воздуховодов из стальных электросварных труб, с удалением конденсата. Необходимо внести изменения и указать РД где выполнена прокладка вытяжных и приточных воздуховодов для Сооружения ГО.
2. Согласно СНиП II-11-77* (СП 88.13330.2014 п.10.2.10) в воздуховодах, проходящих через линию герметизации, для осмотра и очистки герметических клапанов изнутри после них следует предусматривать люк-вставки. Если предполагается обслуживание герметических клапанов выполнять со стороны камеры обслуживания фильтров, то, например, нет такого доступа к клапану 00SAH51AA102 (на плане он подписан как 00SAH54AA102 – это неправильно, исправить). Привести в соответствие.
3. Необходимо заменить поставщика (завода-изготовителя) арматуры, оборудования ООО «ИНТА» из-за отсутствия данной организации на другой завод-изготовитель. 
4. На схемах всех систем проставлены коды KKS элементов (оборудования) вентиляции которых нет в спецификации. Нет возможности определить наименование элемента. 
      Например, 00SAH51АА004. Привести в соответствие.
5. Как осуществляется контроль за подпором воздуха в убежище и за разряжением воздуха в помещении ДЭС? 
00SAH51
6. На плане стр.33 оси 1-2/С-Д принадлежность к системе обоих клапанов герметичных указано не верно, исправить.
7. На схеме стр.35 со стороны забора воздуха до приточной установки нет четкого понимания прокладки воздуховодов, установки гермоклапанов. Вольная трактовка изображения арматуры не добавляет понимания.
8. На схеме стр.35 возле ячейковых фильтров ФЯР воздуховод ф355х4,0, на плане стр.33 этот воздуховод ф355х9,0. Необходима однозначность. Привести в соответствие.
9. На «Фрагменте плана на отм. - 2,950» оси 1-4/А-В стр.34 в помещении 01UJX01R017 вентиляционная решетка у клапана 00SAH51АА701 типа АДН-К, в спецификации л.3 марки решеток вентиляционных АДР-К. Привести все в соответствие.
10. На принципиальной схеме стр.31 противопожарные клапана показаны как в условных обозначениях, а на плане, например, как на «Фрагменте плана на отм. - 2,950» оси 1-4/А-В стр.34 изображен клапан 00SAH51АА701 уже по-другому. ГОСТ 21.205-95 «Условные обозначения элементов санитарно-технических систем» не выполняется.
11. Общее количество воздуха подающей приточной системы - L=5850 м³/ч (такое количество указано на схеме стр.35), вентустановка подбирается с 10% запасом Lр=1,1х5850=6435 м³/ч – в проекте эти цифры указаны неверно. Внести соответствующие изменения в общие данные, в характеристику вентоборудования. В опросных листах на подбор установки указана также неправильная цифра. При пересчете подбора может оказаться установка больших габаритов. Необходимо проверить.
12. Воздуховод ф400 в осях 4-3/Д стр.32 «План на отм. -2,950» - количество подаваемого воздуха на этом участке L=3870 м³/ч, скорость v=8,560 м/с. Система 000SAH51 работает постоянно и во всех режимах. Правильный ли сделан подбор сечения воздуховода увеличивающий шумовые характеристики движения воздуха? Просим уточнить.
13. Нет отметок воздуховодов:
- сечением 600х400 в помещении венткамеры, 
- сечением ф250 в помещениях 01UJX01R020, 01UJX01R043.
14. В спецификации поз.9 стр.2 клапан КЛОП-2 300х200, в графе обозначение размер
      клапана 300х100 –  привести в соответствие.
00SAH54
15. Общее количество воздуха вытяжной системы L=2380 м³/ч (такое количество указано на схеме стр.35),  вентустановка подбирается с 10% запасом Lр=1,1х2380=2618 м³/ч – в РД эти цифры указаны не верно. Внести соответствующие изменения в общие данные, в характеристику вентоборудования, на схеме на сборном воздуховоде ф400. В опросных листах на подбор установки указана также неправильная цифра. При пересчете подбора может оказаться установка больших габаритов.    
             Необходимо проверить.
16. В спецификации л.7. пункт 7 учтены ирисовые клапаны без указания кода оборудования, поэтому на  схеме не понятно где эти клапаны установлены. Привести в соответствие.
00SAH59
17. Общее количество воздуха вытяжной системы L=1230 м³/ч (такое количество получается при подсчете по  проставленным цифрам на схеме), под названием схемы 00SAH59 на стр.35 указано количество воздуха   L=2400 м³/ч, в общих указаниях лист 7 это уже L=1345 м³/ч, в характеристике систем лист 3 L=1300 м³/ч.  
          Внести изменения и привести в соответствие.
18. Вентустановка подбирается с 10% запасом Lр=1,1х1230=1355 м³/ч – в проекте эти цифры указаны не  верно. Внести соответствующие изменения в характеристику вентоборудования.
19. Воздуховоды для пом. 01UJX01R017, 01UJX01R041 стр.34 «Фрагмент плана на отм. -2,950» оси 2/В и стр.35 на плане не соответствуют схеме. Необходимо внести изменения.
20. На воздуховодах на ответвлениях для вентиляции помещений стр. 34, 35 показаны, предположительно, ирисовые клапана, которых нет в условных обозначениях и никак не подписаны на плане или схеме.  
             Привести в соответствие.
21. Почему не показано и не учтено огнезащитное покрытие воздуховодов от клапанов противопожарных до венткамеры 01UJX01R011? Соответственно и толщина воздуховодов должна быть не менее δ=0,8 мм.
              Привести в соответствие.
22. На схеме расширительная камера имеет код 00SAH54ВР001, что не верно, в спецификации код не проставлен. Привести в соответствие.
23. На схеме нет отметок установки вентагрегата, сборного коллектора ф250.
00SAH56
24. На схеме стр. 35 все затенено, изображение клапанов непонятно и не по ГОСТ. 
25. На схеме клапан воздушный 00SAH56АА101 ф315 подписан как 00SAH56СТ001. Привести в  соответствие.
00SAH52
26. На разрезе 2-2 стр.33 клапан герметичный 00SAH52АА101 ф300. Исправить на ф400.
27. Схема системы стр.35 не читаема – непонятное изображение клапанов, установка которых видна только   на разрезе.
00SAH53
28. Схема системы стр.35 не читаема – все слилось и определить места установки клапанов, другого  оборудования можно только по плану и разрезам.
00SAH55
29. На плане стр.34 слева около оси В установлен клапан КИД-300, который не учтен в спецификации. Код его такой же как для КИД-200 в пом. 01UJX01R008. Привести в соответствие.
30. В спецификации не учтены воздуховоды ф 219х3,0 и ф325х4,0. Необходимо внести изменения.
00SAH57
31. На плане стр.34 клапан избыточного давления 00SAH57АА631, 00SAH57АА632 ф 200, в спецификации л.11 эти клапана ф250. Привести в соответствие.
32. В спецификации л.11 пункт 5 внести изменения в графе «Код оборудования».
33. В спецификации не учтена труба ф273х3,0. Внести изменения.
Отопление
34. Ни в общих данных, ни в чертежах не указан источник отопления и теплоснабжения. Только на план - схеме подписан ввод из теплосети. Внести изменения в указания общих данных.
35. В чертежах нет ссылки на номер комплекта чертежей на ИТП. Привести в соответствие.
36. В условных обозначениях на плане стр.36 указана маркировка отопительного прибора с высотой 400 мм.  
            Если в проекте приборы высотой 500 мм, зачем в условных обозначениях показывать другую высоту?
37. Согласно ГОСТ 21.602-2016 для обозначения арматуры над выносной полочкой в числителе указывается диаметр, в знаменателе марка. В условных обозначениях на плане стр.36 исправить в маркировке  регулирующего вентиля. Также на плане в пом. 01UJX01R011 стр.36, на схеме стр. 37 в этом месте. Необходима однозначность.     
           Привести в соответствие. 
38. В условных обозначениях на схеме стр.37 показан воздухосборник, а на схеме его нет; в обозначениях  воздухоотводчик показан прямоугольником, а на схеме по другому.
39. Низ отметки сдвоенных радиаторов -2,850, а верх отопительного прибора -1,950 – это неправильно.    
       Привести в соответствие.
40. На схеме стр. 37 разрывы трубопроводов выполнить согласно ГОСТ 21.602-2017 стр.11 рис.9.
41. В примечании стр.38 марка балансировочного клапана одна, на схеме другая. Необходима однозначность.
42. Балансировочный клапан в системе теплоснабжения сочетает в себе возможности как балансировки системы, так и функции шарового крана. Тогда нет необходимости ставить шаровой кран на обратном  трубопроводе в узле обвязки. Узел обвязки регулирующего клапана ООО «Веза» поставляется в комплекте с балансировочным клапаном (по уверению фирмы). Просим уточнить.                                                                  
</t>
  </si>
  <si>
    <t>СМР 01.04.2019-31.12.2019 (п.709)</t>
  </si>
  <si>
    <t xml:space="preserve">В рабочей документации отсутствуют скользящие опоры под воздуховоды Ø325 - 22 шт., Ø219 - 22 шт. (см. разрезы 7-7, 8-8, 9-9 инв. №16-02894 И1).
</t>
  </si>
  <si>
    <t>17-00415</t>
  </si>
  <si>
    <t xml:space="preserve">Поз.28 исключить, так как данный ресурс учтен в ФЕР22-04-001-1 (поз.22). В соответствии со спецификацией (лист 7 инв. № 16-02538 И1) кол-во щебня составляет 1,5 м3. В поз.22 локальной сметы учтено 0,344 м3 и в поз.34 (1,5-0,344 м3).
</t>
  </si>
  <si>
    <t xml:space="preserve"> СМР 01.01.2019-31.01.2019 (п.1873)</t>
  </si>
  <si>
    <t xml:space="preserve">Описание вопроса: 
В рабочей документации инв.№ 16-01007 И4: 
- указать категорию сварных соединений со статусом «НД» (по ПНАЭГ 10-032-92), появляющихся после монтажа оборудования, соответственно объемы, методы их контроля;
- убрать п.24, т.к. дублирует п.22;
- предоставить разработанный узел проемов под транспортер;
- предоставить разработанный узел примыкания стен и потолка, согласованный с заказчиком;
- внести данные по замечаниям разработчиков РКД к раскладке подопорных деталей и листов по стенам ЛУ (см. приложение)
Приложение: Письмо АО «СвердНИИхиммаш».
</t>
  </si>
  <si>
    <t>Описание вопроса: 
В рабочей документации инв. 16-01005 И6:
- указать категорию сварных соединений со статусом «НД» (по ПНАЭГ 10-032-92),  появляющихся после монтажа оборудования, соответственно объемы, методы их контроля;
- предоставить разработанный узел проемов под транспортер;
- предоставить разработанный узел примыкания стен и потолка, согласованный с заказчиком;
- внести данные по замечаниям разработчиков РКД к раскладке подопорных деталей и листов по стенам ЛУ (см. приложение)
Приложение: Письмо АО «СвердНИИхиммаш».</t>
  </si>
  <si>
    <t>СМР 10.01.2019-27.05.2019 (п.198)</t>
  </si>
  <si>
    <t>14-05201 И3
14-05203 И2
17-00056 И1
17-00570 И2
16-02851 И1
16-02852 И1
17-01102
17-01104</t>
  </si>
  <si>
    <t>Швецов С.Ю №1658 от 24.05.2019</t>
  </si>
  <si>
    <t xml:space="preserve">В рабочей документации инв. №14-05201И3 и инв. №14-5203И2 - указано, что относительная отметка 0,000 здания соответствует абсолютной отметке +166,000. 
В рабочей документации инв. №17-00056И1, инв. №17-00570И2, инв. №16-02851И1, инв. №16-02852И1, инв. №17-01102, инв. №17-01104 – указано, что относительная отметка 0,000 здания соответствует абсолютной отметке +166,200.
Просим устранить не соответствие отметок в рабочей документации.
</t>
  </si>
  <si>
    <t>Швецов С.Ю. №1659 от 24.05.2019</t>
  </si>
  <si>
    <t xml:space="preserve">В рабочей документации инв.№ 15-00017 И6, л.34 ошибочно предусмотрено окрашивание стен и потолков акриловой водно-дисперсионной краской ВД-АК-221 по ТУ 2316-017-38144411-2013. В связи с тем, что ТУ 2316-017-384411-2013 (производитель ООО «ПетроКраска») распространяется на краску водно-дисперсионную акриловую ВД-АК-117 «С» (акриловая силикатная), предлагаем применение данной краски или аналогичных водно-дисперсионных других производителей.
 Приложение: Описание товара краска ВД-АК-117 «С»
</t>
  </si>
  <si>
    <t>ТП май-июнь 2019 (п.56)</t>
  </si>
  <si>
    <t xml:space="preserve"> 17-00071
14-05203 И2</t>
  </si>
  <si>
    <t>1) В РД инв. №14-05203И2 (л.8) в осях 2-3, 5-9, рядах Б-В показаны стойки К-4, не предусмотренные ПД инв. №17-00071 (л.23).
2) В РД инв. №14-05203И2 (л.9) используются шайбы 100*100*24, а в ПД инв. №17-00071 (л.24) предусмотрены шайбы 100*100*30.
3) В РД инв. №14-05203И2 (л.9) в конструкции металлического каркаса показаны: балка Б3-1  и подкладка, не предусмотренные в ПД инв. №17-00071.
4) В РД инв. №14-05203И2 (л.9) прогоны выполнены из швеллера 30П, а в ПД инв. №17-00071 (л.24) прогоны выполнены из швеллера 24П. 
          Устранить несоответствие.</t>
  </si>
  <si>
    <t>По результатам закупочных процедур (договор №11/4558-Д.) АО «СХК» закупило оборудование с аналогичными показателями ООО «Резервуарный завод «ВЕССЕЛ». Прошу Вас внести корректировки в ПД и РД, в части завода изготовителя оборудования очистных сооружений хозяйственно-бытовых сточных вод соор. 36, 36.А, поставляемых на строительную площадку ОДЭК (убрать название завода изготовителя)</t>
  </si>
  <si>
    <t>18-01547</t>
  </si>
  <si>
    <t>Колмакова Н.Ф. №1817 от 31.05.2019</t>
  </si>
  <si>
    <t xml:space="preserve">Рассмотрение замечаний к ЛС №2-01-0158 инв.№18-01547:
1. При подведении итогов по смете допущена арифметическая ошибка:
Итого по смете (без НР и СП) = 28864,00
Всего накладные расходы        =   2431,00
Всего сметная прибыль           =   1562,00
ВСЕГО по смете                       = 32857,00          по смете указана сумма = 32839,00
Требуется исправление арифметической ошибки при подведении итогов по смете.
2. Сверление отверстий производится на высоте от пола на отметках -3,140 и -2,600. Согласно технической части в ФЕР46 – п.1.46.8. В расценках с 46-03-002-01 по 46-03-002-16 учтено сверление горизонтальных отверстий на высоте до 1 м от опорной площадки. При сверлении отверстий на высоте от 1 до 4 м добавлять затраты на перестановку подмостей по расценке 46-03-002-33 – добавить объем по данной работе.
3. Заменить в п.8 «Погрузочные работы при автомобильных перевозках мусора строительного с погрузкой экскаваторами …» по ФССЦпг-01-01-01-043 на работы по ФССЦпг-01-01-01-041 «Погрузка мусора строительного с погрузкой вручную» в объеме = 1,36 т.
4. В п.9 «Перевозка грузов…» в объеме 1,36 т с учетом замечаний по объему разборки.
</t>
  </si>
  <si>
    <t>18-01587</t>
  </si>
  <si>
    <t>Рысинова Н.Б. №1820 от 03.06.2019</t>
  </si>
  <si>
    <t>Рассмотрение замечаний к ЛС №2-01-0159 инв.№18-01587:
1. При подведении итогов по смете допущена арифметическая ошибка:
Итого по смете (без НР и СП) = 24179,00
Всего накладные расходы        =   3317,00
Всего сметная прибыль           =   2750,00
ВСЕГО по смете                       = 30246,00          по смете указана сумма = 30200,00
      Требуется исправление арифметической ошибки при подведении итогов по смете.
2. Заменить в п.6 «Погрузочные работы при автомобильных перевозках мусора строительного с погрузкой экскаваторами …» по ФССЦпг-01-01-01-043 на работы по ФССЦпг-01-01-01-041 «Погрузка мусора строительного с погрузкой вручную» в объеме расчета по п.2 замечаний = 3,141т.
3. К п.20 и п.30 - учесть повышающие коэффициенты на массу конструкций согласно ТЧ п.2.9.1. «Объемы работ по монтажу строительных металлических конструкций определяются с учетом следующих требований: масса стальных конструкций, изготавливаемых по индивидуальным проектам (чертежам КМ) в расчетах определения их стоимости принимается по массе металлопроката, приведенной в технической части спецификации металла чертежей КМ, с добавлением 1 % на массу сварных швов и 3 % к итогу на уточнение массы при разработке чертежей КМД».</t>
  </si>
  <si>
    <t>18-01075</t>
  </si>
  <si>
    <t>Шайдуров М.А. № от 31.05.2019</t>
  </si>
  <si>
    <t>1. Неверно посчитаны накладные расходы и сметная прибыль:
Накладные расходы 25 руб. (65% от ФОТ 29353 руб. составляет 19080 руб.)
Сметная прибыль 15 руб. (40% от ФОТ 29353 руб. составляет 11741 руб.)
Требуется исправление арифметической ошибки при расчете сметной стоимости.
2. Необходимо проставить и посчитать в смете затраты труда рабочих в поз.1-4, 6-10.</t>
  </si>
  <si>
    <t>15-05516
14-08900
14-08891 И1
14-08894
16-02315
16-01650
14-08903
14-08906
14-05453 И4</t>
  </si>
  <si>
    <t>32А
32Б
32В
32Г 
Периметр зоны</t>
  </si>
  <si>
    <t>Швецов С.Ю. №1684 от 28.05.2019</t>
  </si>
  <si>
    <t xml:space="preserve">В рабочей документации для периметра зоны в местах перехода с кабелепровода в земельные траншеи в районах въезда на территорию не учтены протяжные шкафы (2 шт. с каждой стороны). 
На территориях АКПП 32А, 32Б, 32В, 32Г в местах пересечения кабельных трасс по рабочей документации инв.№14-05453 И4 с трассами учтенных в проектах для АКПП не учтены протяжные шкафы.
Для монтажа и обслуживания кабельных линий, а также для исключения попадания пыли и влаги в гофрированные трубы кабельных переходов необходимо внести в РД протяжные шкафы (800х600х300) в количестве 60 шт. с креплением на металлические рамы.
</t>
  </si>
  <si>
    <t>ТП май-июнь 2019 (п.92)</t>
  </si>
  <si>
    <t>11724 И1</t>
  </si>
  <si>
    <t>Бондаренко Г.Д. №1667 от 27.05.2019</t>
  </si>
  <si>
    <t xml:space="preserve">При входном контроле рабочей документации было выявлено, что в комплекте отсутствует следующая информация:
1. Температура выходящих газов.
2. Цвет эмали ЭП-525 по ГОСТ 22438-85.
</t>
  </si>
  <si>
    <t>ТП май-июнь 2019 (п.37)</t>
  </si>
  <si>
    <t>Дорофеев В.И. №1719 от 29.05.2019</t>
  </si>
  <si>
    <t xml:space="preserve">В техническую спецификацию металла на листе 5 включены листы стальные с ромбическим и чечевичным рифлением по ГОСТ 8568-77 из стали С235 по ГОСТ 27772-88* толщиной 4мм, а в ведомостях элементов на листах 8, 12 и 13 – из стали 08Х18Н10Т по ГОСТ 7350-77. 
Необходимо уточнить марку стали и обосновать способ сварки с прокатом из черной стали.
</t>
  </si>
  <si>
    <t>ТП май-июнь 2019 (п.32)</t>
  </si>
  <si>
    <t>16-01544 И2
14-08699
14-08700</t>
  </si>
  <si>
    <t>Колмакова Н.Ф. №1688 от 28.05.2019</t>
  </si>
  <si>
    <t xml:space="preserve">Инв. № 16-01544 И2
На стр. 30,31:
- на чертежах проходок через стены и перекрытия  не заданы методы и объем контроля сварных швов. 
В спецификации инв.№ 16-01546 И2 на листе 5:
- для поз. 18 – лист 5х700х3000 уточнить ГОСТ на прокат листовой: указаны ГОСТ 19904-74 - холоднокатаный прокат  и ГОСТ 19903-74 (в графе 3) – горячекатаный прокат. 
Количество 0,5 м2 задано ошибочно, верно – 0,7х3=2,1 м2, вес 78 кг задано ошибочно, верно – 83,5 кг;
- количество трубы поз. 21  – 15 м для выполнения проходок недостаточно;
- в материалах для заделки проходок не задан лист для фиксирующих пластин и колец.
Инв. № 14-08699
В Общих данных п. 14:
- исключить указание о применении конструкции проходок Типа 1 в соответствии с ТР 000 “ЯВА Строй” №7 от 17.11.2015 г., в котором предусмотрена установка гильз перед бетонированием стен. 
На стр.21:
-  не заданы метод и объем контроля сварных швов.
Инв.№ 14-08700
- откорректировать количество материалов для заделки проходок с учетом выполнения проходок методом сверления строительных конструкций на отм. +9,600. 
</t>
  </si>
  <si>
    <t>По результатам закупочных процедур (договор №11/4558-Д.) прошу Вас внести корректировки в РД, в части конструкции изготовляемого комплектного оборудования очистных сооружений хозяйственно-бытовых сточных вод соор. 36, 36.А, поставляемых ООО «Резервуарный завод «ВЕССЕЛ».</t>
  </si>
  <si>
    <t>Карточка заказчика с замечаниями АО "Атомпроектом" отклонены с объяснением.
Выполнен бетон с W12 в соответствии с ТР №02.34А-16.08 от 29.03.2016 г.</t>
  </si>
  <si>
    <t>18-01502 И1</t>
  </si>
  <si>
    <t>17-02111 И1</t>
  </si>
  <si>
    <t>17-01082 И2</t>
  </si>
  <si>
    <t>АО "Атомпроект" с замечаниями согласны.
Срок корректировки комплектов РД: 09.08.2019 г.
Комплекты РД с изменениями не выданы.</t>
  </si>
  <si>
    <t>71862ДСП И1
71864ДСП И1
71863ДСП И1</t>
  </si>
  <si>
    <t>14-08697 И2
14-08698 И2</t>
  </si>
  <si>
    <t>14-08696 И7</t>
  </si>
  <si>
    <t>Карточка заказчика с замечаниями АО "Атомпроектом" рассмотрена с отклонением.
Для корректииовки РД необходимо в адрес АО "Атомпроект" направить техрешение на замену оборудования.</t>
  </si>
  <si>
    <t>ТХ и ВК</t>
  </si>
  <si>
    <t>ЭМР</t>
  </si>
  <si>
    <t>Итого</t>
  </si>
  <si>
    <t>Откорректированная РД не выдана, кол-во КЗ</t>
  </si>
  <si>
    <t>Не рассмторено АО "АТОМПРОЕКТ", кол-во КЗ</t>
  </si>
  <si>
    <t>Откорректированная РД выдана,
кол-во КЗ</t>
  </si>
  <si>
    <t>Карточка заказчика с замечаниями АО "Атомпроектом" отклонена с объяснением причины.
Приложение не соответствует описанию вопроса.
Оформлена новая карточка заказчика КЗ-89</t>
  </si>
  <si>
    <t>Замечания отклонены АП от 31.10.2018
Необходимо откорректировать монтажные чертежи АО "СвердНИИхиммаш".</t>
  </si>
  <si>
    <t>Замечания отклонены от 16.11.2018
Альбом 15-03277 И1 аннулирован в соответствии с утвержденным графиком корректировки РД, в связи с выпуском МЧ ООО "АИМ" и во избежание двойной закупки.</t>
  </si>
  <si>
    <t>Карточка заказчика с замечаниями АО "Атомпроектом" отклонена с объяснением причины.
Год выпуска нормативной документации утверждается постановлением правительства РФ от 26.12.2014 г. №1521. А также нормами и правилами, действующими на момент выдачи РД.</t>
  </si>
  <si>
    <t>Карточка заказчика с замечаниями АО "Атомпроектом" отклонена с объяснением причины.
Коллизия ограждения и элементов кровли не выявлена, т.к. ограждение крепится с внутренней стороны парапета.</t>
  </si>
  <si>
    <t>Карточка заказчика с замечаниями АО "Атомпроектом" отклонена с объяснением причины.
ФНП «Правила безопасности опасных производственных объектов, на которых используются подъемные сооружения» не распространяются на краны ОИАЭ (письмо №46-1.2С-3.127.4С/7077 от 18.04.2018 г.).
Оформлена новая карточка КЗ-228.</t>
  </si>
  <si>
    <t>Отклонена АО "Атомпроект" (дата рассмотрения 27.11.2018).
Исходные данные разработаны на основании писем АО "СвердНИИхиммаш" и выпущены 02.04.2018 г. Корректировка исходных данных по письму №235-78-70/3575 от 07.06.2018 г. возможна при последующей корректировке РД.
Оформить новую карточку! Необходимо получить согласие! (резолюция заказчика).</t>
  </si>
  <si>
    <t xml:space="preserve">Отклонена АО "Атомпроект" (дата рассмотрения 29.11.2018).
В РД проходки тип 1 и 2 приварены к закладным деталям, а не к облицовке.
Ответ АП направлен Грицкевич А.А. На согласование </t>
  </si>
  <si>
    <t>Карточка заказчика с замечаниями АО "Атомпроектом" отклонена с объяснением причины.
Помещения с облицовками по зданию 4А не относятся к ЛСБ.</t>
  </si>
  <si>
    <t>Карточка заказчика с замечаниями АО "Атомпроектом" отклонена с объяснением причины.
Сетка 5Вр1 устанавливается на бетонную поверхность набетонки после набора прочности с последующей заливкой. Закладные МН 555, МН 553 устанавливаются по краю бетонной поверхности с раскреплением на опалубку.</t>
  </si>
  <si>
    <t>Карточка заказчика с замечаниями АО "Атомпроектом" отклонена с объяснением причины.
Выдан комплект РД 16-00656 И6 по акту №110/04-28/77 от 20.06.2019 г.
Замечания устранены.</t>
  </si>
  <si>
    <t>Карточка заказчика с замечаниями АО "Атомпроектом" отклонена с объяснением причины.
Выдан комплект РД 16-01275 И7 по акту №110/04-28/77 от 20.06.2019 г.
Замечания устранены.</t>
  </si>
  <si>
    <t>Карточка заказчика с замечаниями АО "Атомпроектом" отклонена с объяснением причины.
По замечанию 1: проемы показаны на разрезах 1-1…5-5.
По замечанию 2: данным способом показана заделка существующих проемов.</t>
  </si>
  <si>
    <t>Карточка заказчика с замечаниями АО "Атомпроектом" отклонена с объяснением причины.
По мнению проектантов коллизии отсутствуют.
По п.2 - В адрес АО "СХК" направлено письмо исх №1992 от 21.06.2019 г. по неустраненным замечаниям.</t>
  </si>
  <si>
    <t>Карточка заказчика с замечаниями АО "Атомпроектом" отклонена с объяснением причины.
В ПОС автоподъезд является временным, и конструкция принята, как для временной автодороги. В РД конструкция принята, как для постоянной дороги.</t>
  </si>
  <si>
    <t>Отклонение АП от 07.02.2019.
Монтаж оборудования производится по чертежам АО "СвердНИИхиммаш".</t>
  </si>
  <si>
    <t>Отклонение АП от 07.02.2019.
Позиции в основном комплекте РД и в спецификации совпадают. Несовпадение позиции с таблицей характеристик оборудования не влият на монтаж, заказ и т.п. Из-за этой причины альбом корректироваться не будет.</t>
  </si>
  <si>
    <t>АО "Атомпроект" замечания отклонены с объяснением причин.
В первом замечании ссылаются на ГОСТ, который был выпущен после выпуска РД.
Для упрощения закупочных процедур были выпущены опросные листы.</t>
  </si>
  <si>
    <t>Отклонение АП от 18.02.2019.
Утвержденный в ГГЭ проект выполнен по утвержденным ИД научного руководителя ВНИИНМ, по которым моечные растворы не требуется собирать в емкости в ядеробезопасном исполнении, пробоотбор производится из емкостей сбора отработанных р/отходов.</t>
  </si>
  <si>
    <t>АО "Атомпроектом" отлонено.
Запроектировано минимальное расстояние 200 мм; организация двухуровнего исполнения обусловлена имеющимся местом с учетом инженерных сетей других специальностей.</t>
  </si>
  <si>
    <t>Карточка заказчика с замечаниями АО "Атомпроектом" отклонена с объяснением причины.
Тимощенко В.Н.: Отсутствие на рынке Томской области - не аргумент.</t>
  </si>
  <si>
    <t>АО "Атомпроект" отклонено с объяснением причины.
По замечаниям 1 и 3: в комплекте РД №14-08049 И3 представлены чертежи расположения оборудования, к альбому приложена принцириальная схема (без кодов KKS)она не является монтажно-технологической. Комплекты РД №16-02774 И2 и №16-02775 И2 выпущены в соответствии с откорректированной монтажно-технологической схемой, которая будет представлена в комплекте РД №15-04497.
По замечанию 2: в таблицах приведена информация по размещению соединительных коробок (источник сигнала).</t>
  </si>
  <si>
    <t>Карточка заказчика с замечаниями АО "Атомпроектом" отклонены с объяснением.
Предложение считают нецелесообразным по причине возникновения локальных сварных соединений с пониженными прочностными и корозионными свойствами.</t>
  </si>
  <si>
    <t>Карточка заказчика с замечаниями АО "Атомпроектом" отклонены с объяснением.
РД не предусматривает два раздельных стеклопакета.</t>
  </si>
  <si>
    <t>Карточка заказчика с замечаниями АО "Атомпроектом" отклонены с объяснением.
В свинце для биозащиты определяющим качеством является его плотность.</t>
  </si>
  <si>
    <t>АО "Атомпроект" замечания отклонены с объяснением причин.
Для определения класса безопасности выпущены опросные листы. Требования и нормативные документы по изготовлению и монтажу воздуховодов указаны в общих данных.</t>
  </si>
  <si>
    <t>КЗ с замечаниями отклонена АП от 21.03.2019.
По замечаниям 1 и 2: Установочные чертежи и узлы герметизации воздухообменных установок представлены в комплекте РД №13-06304.
По замечанию 3: опросный лист и ТКП прилагаются к настоящей карточке.
По замечанию 4: Электропитание и прокладка кабелей не предусматривается в РД марки ВК.</t>
  </si>
  <si>
    <t>Карточка заказчика с замечаниями АО "Атомпроектом" отклонены с объяснением, о том, что сварной шов в РД показан верно.</t>
  </si>
  <si>
    <t>Карточка заказчика с замечаниями АО "Атомпроектом" отклонены с объяснением причины.
В РД все указано верно.</t>
  </si>
  <si>
    <t>Карточка заказчика с замечаниями АО "Атомпроектом" рассмотрена с отклонением.
Вопрос по накладным (закладным) элементам не понятен.</t>
  </si>
  <si>
    <t>АО "Атомпроект" с замечаниями согласны.
Разъяснения даны в настоящей карточке заказчика. Корректировка РД не планируется.</t>
  </si>
  <si>
    <t>Карточка заказчика с замечаниями АО "Атомпроектом" рассмотрена с отклонением.
Комплект РД №19-00139 был выпущен взамен комплекта РД №15-01414 в связи с изменением кода KKS, при этом актуализация нормативной базы не предусматривалась.</t>
  </si>
  <si>
    <t>КЗ с замечаниями отклонена АП от 18.04.2019.
Электроды датчиков заказаны со стандартными длинами завода-изготовителя, которые могут быть увеличены или уменьшены в соответствии с эксплуатационной документацией на датчик.</t>
  </si>
  <si>
    <t>Карточка заказчика с замечаниями АО "Атомпроектом" рассмотрена с отклонением.
Тип и количество опор для системы отопления определяется по месту во время монтажа в соответствии с СП 73.13330.2016.</t>
  </si>
  <si>
    <t>КЗ с замечаниями отклонена АП от 27.05.2019.
Указания по монтажу подкрановых путей представлены в самой карточке заказчика в Приложении.</t>
  </si>
  <si>
    <t>КЗ с замечаниями отклонена АП от 22.05.2019.
Все технологическое оборудование учтено в РД и в спецификации, и выпонен локальный сметный расчет ЛС №18-01325.</t>
  </si>
  <si>
    <t>Карточка заказчика с замечаниями АО "Атомпроектом" рассмотрена с отклонением.
Подключение данного оборудования должно выполняться в рамках направляемых в адрес АО "СХК" (и по запросу АО "СХК") точек подключения оборудования участка обращения с ТРО, выпарной установки и комплекса цементирования.</t>
  </si>
  <si>
    <t>Карточка заказчика с замечаниями АО "Атомпроектом" рассмотрена с отклонением.
По РД выпуски арматуры из фундаментной плиты составляют 250 мм и 500 мм, а нахлест арматуры диаметром 16 мм составляет 720 мм и 1800 мм (учитывая разбег стыкуемой арматуры).</t>
  </si>
  <si>
    <t>Карточка заказчика с замечаниями АО "Атомпроектом" рассмотрена с отклонением.
Для установки дверей требуется организация монтажных проемов. Заделку проемов выполнить после монтажа дверей.</t>
  </si>
  <si>
    <t>Карточка заказчика с замечаниями АО "Атомпроектом" рассмотрена с отклонением.
В данных комплектах РД система вентилируемого фасада показана условно.
Узлы парапета согласованы без внесения изменений в РД.</t>
  </si>
  <si>
    <t>Карточка заказчика с замечаниями АО "Атомпроектом" рассмотрена с отклонением.
Кабельные короба и материалы для их крепления длявсех систем СФЗ, включая СОЭН, учтены в комплекте РД №69501/ДСП И2 и спецификации №69502/ДСП И5.</t>
  </si>
  <si>
    <t>Карточка заказчика с замечаниями АО "Атомпроектом" рассмотрена с отклонением.
В спецификации учтен чувствительный элемент согласно кабельному журналу.</t>
  </si>
  <si>
    <t>Карточка заказчика с замечаниями АО "Атомпроектом" рассмотрена с отклонением.
Работы выполнять в соответствии с техническим каталогом поставщика сэндвич-панелей.</t>
  </si>
  <si>
    <t>Карточка заказчика с замечаниями АО "Атомпроектом" рассмотрена с отклонением.
Все выданные смежными отделами задания отработаны. Требования по установке указанных розеток отсутствуют.</t>
  </si>
  <si>
    <t>Компоновка размещения оборудования участка не актуальна (см. СТВА.Э.К.793.109СБ Лист 2; инв. №16-00671 изм.1 Лист 32).
Требуется актуализация.
По газоанализатору ДАХ-O2 20SRG00CQ002
В месте размещения датчика - размещается ШКУ ТП (см. СТВА.Э.К.793.109СБ Лист 2). Габариты шкафа 2362х3200х630 (см. СТВА.Д.А.793.795.02).
Требуется изменить место для размещения датчика.
По газоанализатору ДАМ-Н2 20SRG00CQ001
Подсоединение трубопровода с азото-водородной смесью (РД инв. № 16-00671 изм.1 Лист 32) к модулю водогазовому ПГБА.011.12.000 (см. СТВА.Э.К.793.109СБ Лист 2) осуществляется в ремонтной зоне. Датчик установлен в операторской зоне (пом. 20UFB15R039) в местах прохождения трубопровода с азото-водородной смесью 20SRG10BR060 (инв. №16-00671 изм.1 Лист 32), но удаленно от места соединения.
Требуется дополнительная установка датчик вблизи соединения (где возможна утечка) в ремонтной зоне (зона № 2).
По газоанализатору ДАХ-O2 20SRG00CQ003
В месте размещения датчика - размещается шкаф контроля и управления печью синтеза и спекания 3 (см. СТВА.Э.К.793.109СБ Лист 2) 2100х1000х600 (см. ПГБА.011.30.00.000СБ). По обе стороны шкафа (вплотную) установлены: шкаф контроля и управления прессом и шкаф контроля и управления печью синтеза и спекания 2.
Требуется изменить место для размещения датчика.</t>
  </si>
  <si>
    <t>16-00902 И7</t>
  </si>
  <si>
    <t>КЗ-588</t>
  </si>
  <si>
    <t>КЗ-589</t>
  </si>
  <si>
    <t>КЗ-590</t>
  </si>
  <si>
    <t>КЗ-591</t>
  </si>
  <si>
    <t>14-04333 И2
14-04334 И3
15-03852
15-03853 И1</t>
  </si>
  <si>
    <t>Колмакова Н.Ф. №1655 от 24.05.2019</t>
  </si>
  <si>
    <t>Выявлены несоответствия в узлах проходок через строительные конструкции.
Инв. № 14-04334 И3: 
На листе 4.2:
- толщина листа поз. 62 -10 мм не соответствует 6 мм толщине опорной пластины см. инв.№14-04333 И2, лист 16 (на листе не указан сварной шов приварки уголка к пластине);
- наименование поз. 64 – базальтовое волокно по ТУ 36-162233-89 некорректно. ТУ 36-162233-89 “Шнуры теплоизоляционные” не действует. 
Инв. № 14-04333 И2:
- согласно п. 11 Общих указаний гильзы устанавливаются в отверстия, выполненные по месту, следовательно,  материал на гильзы должен быть  задан в спецификации комплекта – материал отсутствует;
- не задан цементный раствор для зачеканки отверстий см. п. 11 Общих указаний.
Инв. № 15-03852:
На листе 36:
- ссылка “Проходка по строительным чертежам КЖ” некорректна – чертежи не разработаны;
- ссылка “Базальтовое волокно ТУ 36-162233-89” некорректна - ТУ 36-162233-89 «Шнуры теплоизоляционные» не действует. Заменен на ГОСТ 4640-2011 «Вата минеральная. Технические условия (ИУС 4-2012)». В ссылочных документах (лист 5) указан ТУ 5769-001-76342306-2006 “Шнур базальтовый теплоизоляционный”;
На листе 37:
Узел заделки в стене некорректен, т.к. предполагает монтаж проходки перед бетонированием стены.
Инв.№ 15-03853 И1:
- не задан материал для устройства проходок (гильзы, кольца, фланцы);
- не задана эмаль ЭП-1155, указанная в узлах заделки проходок инв.№15-03852 на листах 36, 37.
- разночтения в указанном ТУ для поз. 27 – шнур базальтовый: ТУ 36-162233-89 - в спецификации, ТУ 5769-001-76342306-2006 – см. инв.№15-03852, ссылочные документы.</t>
  </si>
  <si>
    <t>18-00486 И2</t>
  </si>
  <si>
    <t>Колмакова Н.Ф. №1647 от 23.05.2019</t>
  </si>
  <si>
    <t xml:space="preserve">В таблице “Технические характеристики трубопроводов”:
В столбце 19 “Документ на сварку” для трубопроводов 3 класса безопасности указан один ОСТ 95 10441-2002 “Оборудование для работы с радиоактивными средами. Сварка. Основные положения”, в котором отсутствуют данные по типам, конструктивным элементам и размерам сварных соединений. Эти данные указаны в ОСТ 95 10440-2002 “Оборудование для работы с радиоактивными средами. Сварные соединения. Типы, конструктивные элементы и размеры”, поэтому в столбце 19 необходимо указать два этих ОСТа.   </t>
  </si>
  <si>
    <t>1. Выход газа со стойки вакуумной 20SRG10AX002 осуществляется в с систему технологических сдувок зд. 4 МФР (см. Таблицу 1 СТВА.Э.С.793.249 СБ, Приложение 1).
В инв. № 16-00671 изм.2:
- трубопровод от стойки вакуумной 20SRG10AX002 до трубопровода 20KTK40BR001 (в систему техн. сдувок) отсутствует;
- стойка вакуумная не имеет обозначения (см. инв. № 14-07938 изм.2, стойка вакуумная 20SRG10AX002 (поз. 28)).
2. Наименование и кол-во технологических трубопроводов в РД инв. № 16-00671 изм.2 (см. Лист 3, ссылка на инв. № 15-04497) и в РД инв. № 15-04497 не совпадают (см. Лист 23,33,37).
3. Лист 33-34, Вид 2-2 (32) ÷ 16-16 (32) - расстояние от межзональной герметичной металлической перегородки (разделяющей II и III зону) до трубопровода подачи азота в боксы не соответствует ширине боксов (см. инв. № 14-07939 изм.5). При корректировке также требуется учесть трассировку кабельных трасс в помещении участка (см. Приложение 3).
4. Лист 35. Расстояние между трубопроводами подачи воды и отвода воды между  модулями водогазовым, указано  415 мм.  В соответствие с РКД на модуль водогазовый его длина составляет 900 мм (см. Приложение 4).
Прошу Вас выполнить корректировку РД инв. № 16-00671 изм.2.
РД инв. № 16-00672 изм.3, № 19-00242 (после корректировки инв. № 16-00671 изм.2).
Приложения:
1: СТВА.Э.А.793.249_Стойка вакуумная, файл в формате «7-zip».
2: СТВА.Э.А.793.248_Стойка измерительная, файл в формате «7-zip» (справочно).
3: СТВА.Э.К.793.109.03_Устройство электромонтажное, файл в формате «7-zip».
4: ПГБА.011.12.000_Модуль водогазовый, файл в формате «7-zip».</t>
  </si>
  <si>
    <t>16-00720 И1</t>
  </si>
  <si>
    <t>В соответствии с РД инв. № 16-00671 изм.2  (Лист 32) в пом. 20UFB15R039 в осях Б-В, 13-14 в стене показаны проходки (кол-во - 6 шт.) для технологических трубопроводов.
В инв. № 16-00720 изм.1 указанные проходки в осях Б-В, 13-14, для трубопроводов, отсутствуют.
Возведение стены завершено - проходки отсутствуют.
Требуется корректировка РД для выполнения работ по изготовлению отверстий в стене, с учетом требований указанных на рисунке 1 Лист 6.1 инв. № 16-00671 изм.2</t>
  </si>
  <si>
    <t>СМР 01.05.2019-31.12.2019 (п.266, 333)</t>
  </si>
  <si>
    <t>СМР 15.04.2019-31.12.2019 (п.251)</t>
  </si>
  <si>
    <t>СМР 01.06.2019-31.12.2019 (п.291)</t>
  </si>
  <si>
    <t>СМР 01.04.2019-30.06.2019 (п.92)</t>
  </si>
  <si>
    <t>Карточка заказчика с замечаниями АО "Атомпроектом" отклонены с объяснением.
Даны пояснения к вопросам. Внесение изменений в РД не требуется.</t>
  </si>
  <si>
    <t>Карточка заказчика с замечаниями АО "Атомпроектом" отклонены с объяснением.
В указанных разрезах проектной ошибки нет. Уровень бетонирования стены +2.500 распложен ниже на 400 мм плиты перекрытия для соблюдения требуемой длины анкеровки поз.20. Допускается бетонирование стен сразу до отм. +2.900, при условии выставления в проетное положение поз.20 (до бетонирования).</t>
  </si>
  <si>
    <t>Карточка заказчика с замечаниями АО "Атомпроектом" отклонены с объяснением.
Для принятия решения по разработке узла утепления откосов необходимо уточнить класс устойчивости ко взлому данных ворот.</t>
  </si>
  <si>
    <t>АО "Атомпроект" с замечаниями согласны.
Замечания устранены.</t>
  </si>
  <si>
    <t xml:space="preserve"> </t>
  </si>
  <si>
    <t>16-01617 И4</t>
  </si>
  <si>
    <t>17-01495 И2</t>
  </si>
  <si>
    <t>16-01005 И7</t>
  </si>
  <si>
    <t>214-0422 И4
214-0507 И8 
15-02916 И7
15-02918 И4</t>
  </si>
  <si>
    <t>КЗ-592</t>
  </si>
  <si>
    <t>КЗ-593</t>
  </si>
  <si>
    <t>КЗ-594</t>
  </si>
  <si>
    <t>КЗ-595</t>
  </si>
  <si>
    <t>КЗ-596</t>
  </si>
  <si>
    <t>КЗ-597</t>
  </si>
  <si>
    <t>КЗ-598</t>
  </si>
  <si>
    <t>1. На листе 9, 10 отсутствует схема подключения шкафа распределительного АСК ТП УСТ от 1-ой секции фидер 24 (основн. питание) и от 2-ой секции фидер 73 (резерв. питание) в соответствии с инв. № 16-01661 И5 лист 7. 
Необходимо устранить несоответствия.</t>
  </si>
  <si>
    <t>СМР 15.04.2019-31.12.2019 (п. 482)</t>
  </si>
  <si>
    <t>17-00342
 19-00069</t>
  </si>
  <si>
    <t>В РД инв. 19-00069 (л.7) количество отверстий для водосточных воронок в плите покрытия не соответствует количеству отверстий под водосточные воронки в ПД инв. 17-00342 (л.30) 
Устранить несоответствие.</t>
  </si>
  <si>
    <t>16-01770 И2
А-182619 И4</t>
  </si>
  <si>
    <t>Швецов С.Ю. №1916 от 14.06.2019</t>
  </si>
  <si>
    <t>1. Несоответствие комплектов инв.№ 16-01770 И1 и А-182619 И4 в части пересечения воздуховодов системы 22KLB08 и кабельных трасс на отм.-5,250 в рядах А-Б оси 8,10,11 (Приложение 1 л.1…4);
2. Несоответствие комплектов инв.№ 16-01770 И1 и А-182619 И4 в части пересечения воздуховодов системы 22KLB10 и кабельных трасс на отм.-5,250 в рядах А-Б ось 11 (Приложение 1 л.2,4);
3. Несоответствие комплектов инв.№ 16-01770 И1 и А-182619 И4 в части пересечения воздуховодов системы 22KLB28  и кабельных трасс на отм.-5,250 в рядах А-Б оси 15…16 (Приложение 1 л.2,4);
4. Несоответствие комплектов инв.№ 16-01770 И1 и 15-03825 в части пересечения трубопроводов системы 20FKT20 и кабельных трасс на отм.-5,250 в рядах А-Б оси 4…5,11…12 (Приложение 1 л.1,2,6)(аналогичная коллизия на отм.0.000);
5. Требуется уточнение разрезов кабельных трасс в помещениях 20UFB04R102, 20UFB04R103 и 20UFB04R204 (в связи c незначительным количеством потребителей и присоединений);
6. Несоответствие комплектов инв.№ 16-01770 И1 и А-182619 И4 в части пересечения воздуховодов системы 21KLB04  и кабельных трасс на отм. 0,000 в рядах А-Б оси 6…8 (Приложение 2 л.1-3);
7. Несоответствие комплектов инв.№ 16-01770 И1 и А-182619 И4 в части пересечения воздуховодов системы 21KLB04  и кабельных трасс на отм. 0,000 в рядах А-Б оси 6…8 (Приложение 2 л.1-3);
8. Несоответствие комплектов инв.№ 16-01770 И1 и А-182619 И4 в части пересечения воздуховодов системы 21KLB15  и кабельных трасс на отм. 0,000 в рядах А-Б оси 6…9 (Приложение 2 л.1-3);
9. Несоответствие комплектов инв.№ 16-01770 И1 и А-182619 И4 в части пересечения воздуховодов системы 21KLB14  и кабельных трасс на отм. 0,000 в рядах А-Б оси 7…9 (Приложение 2 л.1-3);
10. Несоответствие комплектов инв.№ 16-01770 И1 и А-182619 И4 в части пересечения воздуховодов системы 21KLB01  и кабельных трасс на отм. 0,000 в рядах В-Г оси 4…6 (Приложение 2 л.4);</t>
  </si>
  <si>
    <t>СМР 15.04.2019-31.12.2019 (п.305,482)</t>
  </si>
  <si>
    <t>18-01172</t>
  </si>
  <si>
    <t>Шабанов А.М. № 1863 от 10.06.2019</t>
  </si>
  <si>
    <t>1. В комплекте РД на листе 9 на плане на отм. +4.300 между осями 4-7, на листе 10 на разрезах 2-2…4-4 и на листе 11 на узле 8 показана балка Б2 (дв.30Ш1). Просим дать пояснения о её назначении.
2. На листе 11 на сечении а-а показано крепление позиций 1 и 2 к колонне К1. Крепление каждой позиции происходит в четырёх точка по торцам полок колонны. Данное исполнение вызывает сомнение по поводу надежности крепления данных конструкций.
3. Отсутствует узел крепления крайнего прогона П1 к балке Б1 по оси С. Добавить узел в комплект РД.</t>
  </si>
  <si>
    <t>В дополнении к Карточке заказчика № 590.
В связи с требованиями по контролю качества входящего газа (содержание кислорода и влаги в газах (не более 5 ppm)) подаваемого в УПКСиС (печи УТС), предусмотрен узел входного контроля газа ПГБА.011.25.000 (см. Приложение, поз. 29,30,31 инв. № 14-07939 изм.5) 20SRG10GD001, 20SRG10GD002, 20SRG10GD003 (3 шт.) для N2, N2H2 и Ar.
Прошу Вас предусмотреть:
- отвод от трубопроводов газа (азот (азот (резерв)), азото-водородная смесь, аргон) к узлу входного контроля газа 20SRG10GD001, 20SRG10GD002, 20SRG10GD003 (см. Таблица 1 Приложение);
- отвод от узла входного контроля газа 20SRG10GD001, 20SRG10GD002, 20SRG10GD003 в систему технологических сдувок зд.4 МФР.
Прошу Вас учесть данное замечание при корректировке РД инв. № 16-00671 изм.2.
Выполнить корректировку РД инв. № 16-00672 изм.3, № 19-00242 (после корректировки инв. № 16-00671 изм.2).</t>
  </si>
  <si>
    <t>15-04371 И2
16-00847 И2</t>
  </si>
  <si>
    <t>Внктренние сети</t>
  </si>
  <si>
    <t>Ждаморева О.П. №1988 от 21.06.2019</t>
  </si>
  <si>
    <t>В РД инв.№ 15-04371 И2 л. 18 и инв.№ 16-00847 И2  л.3 заказан кран шаровый приварной Dу125 Ру2,5МПа Т200ºС артикул КШТ 60.102.125 изготовитель «Балломакс», но по каталогу «Балломакс» кран шаровый Dу125 указан с артикулом КШТ 61.102.125. 
Необходимо внести изменения в рабочую документацию.</t>
  </si>
  <si>
    <t>СМР 01.01.2019-30.10.2019 (п.1782)</t>
  </si>
  <si>
    <t>16-02015
16-02016</t>
  </si>
  <si>
    <t>Лисовский А.С.</t>
  </si>
  <si>
    <t xml:space="preserve"> К монтажным чертежам альбомов инв.№16-02015 и инв.№16-02016 не разработана локальная смета. В смете необходимо учесть обвязку бака технологическими трубопроводами, опоры и крепления трубопроводов.</t>
  </si>
  <si>
    <t>1. В рабочей документации инв. 214-0507 И7 предусмотрено установка оконных проемов и витражей стеклопакеты 4М1-12Аг-4М1-12Аг-В4.
 В связи уточнением конструкции окон ОК-1,ОК-2, витражей В-1,В-2,В-3,В-4,В-5, а также согласованного технического решения №110/04-03/2288 от 28.06.2017г. применены стеклопакеты 4М1-12-4М1-12-И4 с низкоэмиссионным (теплосберегающим) покрытием стекол, конструкций на основе системы рамного и фасадного остекления с терморазрывом «ALUTECH ALT W62» и « ALUTECH ALT F50».</t>
  </si>
  <si>
    <t>КЗ-599</t>
  </si>
  <si>
    <t>КЗ-600</t>
  </si>
  <si>
    <t>КЗ-601</t>
  </si>
  <si>
    <t>КЗ-602</t>
  </si>
  <si>
    <t>КЗ-603</t>
  </si>
  <si>
    <t>17-00268 И2</t>
  </si>
  <si>
    <t>Тоненчук Е.Н.  №1924 от 14.06.2019</t>
  </si>
  <si>
    <t xml:space="preserve">Рабочей документацией инв. №17-00268 И2 не предусмотрен узел монтажа наконечника универсального СО.015.12-00-1 к стойкам ворот 140х140х4. Количество ворот 34 шт. Для завершения работ по примыканию спирали СББ 950 СО.371-00-ОСБ к стойке ворот 140х140х4 необходимо монтировать столб 80х80 СО.371-10-0, на который установить наконечник универсальный СО.015.12-00-1. В количестве 68 шт.
            Для снятия нагрузки с угловых стоек ограждения при натяжении проволоки 2,5 –Ц ГОСТ 3282-74, расположенных в основном ограждении, дополнительном ограждении, а также ограждении внутреннего предзонника, необходимо установить дополнительные стойки ограждения (Столбы 80х80 СО.371-10-0) для усиления и снятии нагрузки в точках УП1, УП2, УП3, УП3, УП4, УП 5, УП5.1, УП5.2, УП6, УП7. В количестве 30 шт.
               Для усиления угловых стоек ограждения внешнего предзонника, необходимо произвести замену угловых столбов с пластиковой заглушкой 60х40 в точках УП1, УП2, УП3, УП3, УП4, УП 5, УП5.1, УП5.2, УП6, УП7 на столбы 80х80 СО.371-10-0 в количестве 10 шт.
             Столбы 80х80 СО.371-10-0 с пластиковыми заглушками в общем количестве 108 шт. в комплекте с наконечниками универсальными СО.015.12-00-1 в количестве 216 шт. 
применить из ранее демонтируемых с периметра участок №1, 2 (в том числе в том числе крепежные элементы) в соответствии с доп. к смете №1-882. 
             Для фиксации столбов 80х80 СО.371-10-0 включить в рабочую документацию анкер –шпильки HILTI HAS M12x175 в количестве 432 шт. </t>
  </si>
  <si>
    <t>ТП май-июнь 2019 (п.91)</t>
  </si>
  <si>
    <t>14-08901
14-08907
14-08895</t>
  </si>
  <si>
    <t>32А
32Б
32Г</t>
  </si>
  <si>
    <t>Тоненчук Е.Н. №1836 от 07.06.2019</t>
  </si>
  <si>
    <t>Согласно рабочей документации охранного электроосвещения АКПП32А, АКПП32Б, ЖКПП32Г в спецификациях учтены кронштейны К2-1,5-1,0-12-0 (данный тип кронштейна отсутствует у производителя). Для монтажа светильников необходимы кронштейны К2-1,5-1,0-1-1.
Необходимо внести изменения в рабочую документацию.</t>
  </si>
  <si>
    <t>19-00301</t>
  </si>
  <si>
    <t>Рысинова Н.Б. №1843 от 06.06.2019</t>
  </si>
  <si>
    <t>1. Ошибка в наименовании ЛС - «Сооружение 25?»
2. В локальной смете №6-17-0005С в пунктах 8 и 12 «Перевозка грузов 1 класса автомобилями-самосвалами…до 1км» в подразделах «Выемка грунта» и «Обратная засыпка» при наличии объемов – отсутствует стоимость единицы объема в руб. – учесть при расчете стоимости работ.</t>
  </si>
  <si>
    <t>СМР 01.01.2019-28.02.2019 (п.1893)</t>
  </si>
  <si>
    <t>16-03141</t>
  </si>
  <si>
    <t>Рысинова Н.Б. от №1849 от 07.06.2019</t>
  </si>
  <si>
    <t>В локальной смете №6-14-0006С в пунктах 4 и 7 «Перевозка грузов 1 класса автомобилями-самосвалами…до 1км» в разделах «Земляные работы и «Обратная засыпка» при наличии объемов – отсутствует стоимость единицы объема в руб. – учесть при расчете стоимости работ.</t>
  </si>
  <si>
    <t>18-01120</t>
  </si>
  <si>
    <t>Рассмотрение замечаний к ЛС №02-01-3-404ТМ инв.№18-01120:
1. При составлении сметы был произведен расчет стоимости материалов по счетам №916346520 от 14.02.2019 и №914815242 от 18.07.2018 АО «ХИЛТИ Дистрибьюшен ЛТД», составленных с учетом системной скидки для покупателя АО «АТОМПРОЕКТ», не являющимся таковым.
      Произвести расчет (пересчет в базовые цены 2001г.) в пунктах 43, 44, 45, 46, 47, 48, 49, 50,
      51, 61 стоимости материалов без учета системных скидок (5-20%) на продукцию АО
      «ХИЛТИ Дистрибьюшен ЛТД»
2. В пунктах 58, 62, 63, 64 учесть повышающий коэффициент 1,1 «При расположении наружных поверхностей изоляции на расстоянии до 0,35 м от других поверхностей (без учета толщины изоляции)».</t>
  </si>
  <si>
    <t>Рысинова Н.Б. №1824 от 04.06.2019</t>
  </si>
  <si>
    <t>Карточка заказчика с замечаниями АО "Атомпроектом" отклонены с объяснением.
Просят в адрес АО "Атомпроект" направить РКД на устройство тупиковых упоров.</t>
  </si>
  <si>
    <t>АО "Атомпроект" с замечаниями согласны.
Узел сопряжения ЗВД с облицовкой направлен с письмом для включения в КМД.</t>
  </si>
  <si>
    <t>16-01007 И5</t>
  </si>
  <si>
    <t>В рабочей документации инв. №14-05201И3 и инв. №14-5203И2 - указано, что относительная отметка 0,000 здания соответствует абсолютной отметке +166,000. 
В рабочей документации инв. №17-00056И1, инв. №17-00570И2, инв. №16-02851И1, инв. №16-02852И1, инв. №17-01102, инв. №17-01104 – указано, что относительная отметка 0,000 здания соответствует абсолютной отметке +166,200.
Просим устранить не соответствие отметок в рабочей документации.</t>
  </si>
  <si>
    <t>Карточка заказчика с замечаниями АО "Атомпроектом" отклонены с объяснением.
Согласно карточке заказчика №539 принято решение о том, что выполнение проходок допускается в соответствии с РКД А.29.1020.000МЧ.</t>
  </si>
  <si>
    <t>Карточка заказчика с замечаниями АО "Атомпроектом" отклонена с объяснением причины.
Несоответствия ПД с выпущенными комплектами РД будут учтены при последующей корректировке ПД.</t>
  </si>
  <si>
    <t>Карточки заказчика с замечаниями, отклоненные АО "Атомпроект"</t>
  </si>
  <si>
    <t>АО "Атомпроект" с замечаниями согласны.
Срок корректировки комплекта РД: 11.03.2019 г.
Выдан комплекты РД 14-07207 И7 по акту №110/04-28/66 от 24.05.2019 г.
Замечания устранены</t>
  </si>
  <si>
    <t>КСГ</t>
  </si>
  <si>
    <t>Отклонено АО "АТОМПРОЕКТ",
кол-во КЗ</t>
  </si>
  <si>
    <t>Карточка заказчика с замечаниями АО "Атомпроектом" отклонена с объяснением причины.
Закладные детали будут разработаны в чертежах марки КЖ.</t>
  </si>
  <si>
    <t>АО "Атомпроект" с замечаниями согласны.
Срок корректировки комплектов РД: 21.12.2018 г.
Выданы эл. версии комплектов РД с изменениями И4 по письму АО "СХК" № 11-110/04-12/607 от 16.01.2019 г. Замечания не устранены!
Выданы эл. версии комплектов РД с изменениями И4 по письму АО "СХК" № 11-11-01/9966 от 30.04.2019 г.
Замечания устранены!</t>
  </si>
  <si>
    <t>18-01348</t>
  </si>
  <si>
    <t>Выдан комплект РД с изменениями по акту 110/04-28/26 19.03.2019. Замечания устранены.</t>
  </si>
  <si>
    <t>16-02337 И2, 16-01502 И1</t>
  </si>
  <si>
    <t>Выдан комплект РД с изменениями по акту 110/04-28/94 27.09.2018. Замечания устранены.</t>
  </si>
  <si>
    <t xml:space="preserve">17-01146  </t>
  </si>
  <si>
    <t>Выдан комплект РД с изменениями по акту 110/04-28/79 25.06.2019. Замечания устранены.</t>
  </si>
  <si>
    <t>16-01664 И2, 16-01665 И2</t>
  </si>
  <si>
    <t>Выдан комплект РД с изменениями по акту 110/04-28/25 19.03.2019, 110/04-28/50 06.05.2019,  Замечания устранены.</t>
  </si>
  <si>
    <t>16-01512 И1, 16-01513 И1</t>
  </si>
  <si>
    <t>Выдан комплект РД с изменениями по акту 110/04-28/38 06.05.2019,110/04-28/50 06.05.2019. Замечания устранены.</t>
  </si>
  <si>
    <t>14-05465 И3, 14-05466 И3</t>
  </si>
  <si>
    <t>Выдан комплект РД с изменениями по акту 110/04-28/122 14.12.2018.                    Замечания устранены.</t>
  </si>
  <si>
    <t>Выдан комплект РД с изменениями по акту 110/04-28/2 01.02.2019. Замечания устранены.</t>
  </si>
  <si>
    <t>16-01773 И3</t>
  </si>
  <si>
    <t>Выдан комплект РД с изменениями по акту 110/04-28/25 19.03.2019. Замечания устранены.</t>
  </si>
  <si>
    <t>Выдан комплект РД с изменениями по акту 110/04-28/54 20.05.2019. Замечания устранены.</t>
  </si>
  <si>
    <t>18-00141 - ИТТ не выданы</t>
  </si>
  <si>
    <t>АО "Атомпроект" принято                                        Срок корректировки комплекта РД: не указан</t>
  </si>
  <si>
    <t>18-00142 - ИТТ не выданы</t>
  </si>
  <si>
    <t>18-00143 - ИТТ не выданы</t>
  </si>
  <si>
    <t>Выдан комплект РД с изменениями по акту 110/04-28/02 01.02.2019. Замечания устранены.</t>
  </si>
  <si>
    <t>Выдан комплект РД с изменениями по акту 110/04-28/50 06.05.2019. Замечания устранены.</t>
  </si>
  <si>
    <t>АО "Атомпроект" не согасовано по п.1 предлагают вернуться к данному вопросу на стадии монтажа.</t>
  </si>
  <si>
    <t>16-02715 И2 - не выдана АО "СХК"</t>
  </si>
  <si>
    <t>Выдан комплект РД с изменениями по акту 110/04-28/71 31.05.2019. Замечания устранены.</t>
  </si>
  <si>
    <t>Выдан комплект РД с изменениями по акту 110/04-28/3 07.02.2019. Замечания устранены.</t>
  </si>
  <si>
    <t>АО "Атомпроект" не согасовано.</t>
  </si>
  <si>
    <t>Выдан комплект РД с изменениями по акту 110/04-28/59 20.05.2019. Замечания устранены.</t>
  </si>
  <si>
    <r>
      <t>14-05457 И3</t>
    </r>
    <r>
      <rPr>
        <sz val="11"/>
        <color theme="1"/>
        <rFont val="Calibri"/>
        <family val="2"/>
        <charset val="204"/>
        <scheme val="minor"/>
      </rPr>
      <t/>
    </r>
  </si>
  <si>
    <t>Выдан комплект РД с изменениями по акту 110/04-28/38 06.05.2019. Замечания устранены.</t>
  </si>
  <si>
    <t>Выдан комплект РД с изменениями по акту 110/04-28/73 31.05.2019. Замечания устранены.</t>
  </si>
  <si>
    <t>69502/ДСП И5</t>
  </si>
  <si>
    <t>Выдан комплект РД с изменениями по акту 110/04-27/6ДСП 20.05.2019. Замечания устранены.</t>
  </si>
  <si>
    <t>Выдан комплект РД с изменениями по акту 110/04-28/77 20.06.2019. Замечания устранены.</t>
  </si>
  <si>
    <t>Выдан комплект РД с изменениями по акту 110/04-28/75 11.06.2019. Замечания устранены.</t>
  </si>
  <si>
    <t>АО "Атомпроект" с замечаниями согласны.
Срок корректировки комплекта РД истек: 30.04.2019 г.
Комплекты РД с изменениями не выданы.</t>
  </si>
  <si>
    <t>АО "Атомпроект" с замечаниями согласны.
Срок корректировки комплекта РД истек: 30.04.2019 г.
Комплект РД с изменениями не выдан.</t>
  </si>
  <si>
    <t>АО "Атомпроект" с замечаниями согласны.
Срок корректировки комплекта РД истек: 31.05.2019 г.
Комплект РД с изменениями не выдан.</t>
  </si>
  <si>
    <t>АО "Атомпроект" дал ответ в КЗ - 536 корректировка не требуется (ошибка в одной букве).</t>
  </si>
  <si>
    <t>Карточка заказчика с замечаниями АО "Атомпроектом" рассмотрена с отклонением, до выпуска ТР.</t>
  </si>
  <si>
    <t>Карточка заказчика с замечаниями АО "Атомпроектом" отклонена с объяснением причины.
На листе 8 указаны наиенования помещений, а не номера трансформаторных подстанций.</t>
  </si>
  <si>
    <t>Карточка заказчика с замечаниями АО "Атомпроектом" отклонена с объяснением причины, что ссылка корректная.</t>
  </si>
  <si>
    <t>16-02712 И3                   16-02711 И3</t>
  </si>
  <si>
    <t>Выдан комплект РД с изменениями по акту 110/04-28/81 04.07.2019. Замечания устранены.</t>
  </si>
  <si>
    <t>АО "Атомпроект" с замечаниями согласны.
Срок корректировки комплекта РД истек: 17.12.2018 г.
Комплект РД с изменениями не выдан!</t>
  </si>
  <si>
    <t>АО "Атомпроект" с замечаниями согласны.
Срок корректировки комплекта РД истек: 20.03.2019 г.
Комплект РД с изменениями не выдан.</t>
  </si>
  <si>
    <t>В16-107-1 И4</t>
  </si>
  <si>
    <t xml:space="preserve"> АО "Атомпроект" c замечаниями согласны письмо №46-1.2С-3.142.3С/4973 от 22.03.2018 г.
Срок корректировки комплектов РД истек: 21.12.2018 г.
 Выдана эл. версия комплекта РД №В16-107-1 И4 по письму АО "СХК" №11-11-01/12918 от 07.06.2019 г.
По п.1, 4 замечания не внесены.</t>
  </si>
  <si>
    <t xml:space="preserve"> АО "Атомпроект" c замечаниями согласны письмо №46-1.2С-3.142.3С/4973 от 22.03.2018 г. 
Срок корректировки комплектов РД истек: 21.12.2018 г.
 Выдана эл. версия комплекта РД №В16-107-5 И3 по письму АО "СХК" №11-11-01/12918 от 07.06.2019 г.
По п.1 замечания не внесены.</t>
  </si>
  <si>
    <t>В16-107-5 И3</t>
  </si>
  <si>
    <t>14-05551 И1</t>
  </si>
  <si>
    <t>15-03732 И1</t>
  </si>
  <si>
    <t>АО "Атомпроект" с замечаниями согласны.  Срок корректировки комплектов РД истек: 31.05.2019 г.</t>
  </si>
  <si>
    <t>АО "Атомпроект" с замечаниями согласны.
Срок корректировки комплекта РД истек: 28.02.2019 г.
Комплекты РД с изменениями не выданы!</t>
  </si>
  <si>
    <r>
      <rPr>
        <i/>
        <sz val="12"/>
        <color theme="1"/>
        <rFont val="Times New Roman"/>
        <family val="1"/>
        <charset val="204"/>
      </rPr>
      <t>АО "Атомпроект" с замечаниями согласны.
Срок корректировки комплекта РД истек: 28.02.2019 г.</t>
    </r>
    <r>
      <rPr>
        <sz val="12"/>
        <color theme="1"/>
        <rFont val="Times New Roman"/>
        <family val="1"/>
        <charset val="204"/>
      </rPr>
      <t xml:space="preserve">
</t>
    </r>
    <r>
      <rPr>
        <i/>
        <sz val="12"/>
        <color theme="1"/>
        <rFont val="Times New Roman"/>
        <family val="1"/>
        <charset val="204"/>
      </rPr>
      <t>В откорректированном комплекте РД инв. № 16-01770 И2 выданым по акту 110/04-28/59 20.05.2019 данные замечания не устранены.</t>
    </r>
  </si>
  <si>
    <t>АО "Атомпроект" с замечаниями согласны.
Срок корректировки комплекта РД: 29.03.2019 г.
Выдан комплект РД с изменениями по акту №110/04-28/43 от 06.05.2019 г.
Замечания устранены.</t>
  </si>
  <si>
    <t>11724 И2</t>
  </si>
  <si>
    <t>15-02600 И2</t>
  </si>
  <si>
    <t>14-07106 И1</t>
  </si>
  <si>
    <t>16-01770 И3
16-01767 И1</t>
  </si>
  <si>
    <t>16-01770 И3</t>
  </si>
  <si>
    <t>16-01773 И4</t>
  </si>
  <si>
    <t>16-01773 И4
15-03464 И1</t>
  </si>
  <si>
    <t>14-05433 И1
14-05434 И1</t>
  </si>
  <si>
    <t>16-02229 И1</t>
  </si>
  <si>
    <t>70039/ДСП И2
70040/ДСП И2</t>
  </si>
  <si>
    <t>15-08367 И4
15-08368 И2</t>
  </si>
  <si>
    <t>16-02337 И3
16-02004 И3
16-01502 И2
16-01504 И1
16-02340 И2
16-01666 И1
16-01510 И1
16-01512 И2</t>
  </si>
  <si>
    <t>71538 ДСП И1</t>
  </si>
  <si>
    <t>14-05453 И5</t>
  </si>
  <si>
    <t>Срок корректировки истек,
кол-во КЗ</t>
  </si>
  <si>
    <t>Срок корректировки не подошел,
кол-во КЗ</t>
  </si>
  <si>
    <t>Просрочено</t>
  </si>
  <si>
    <t>Количество комплектов</t>
  </si>
  <si>
    <t>Замечания отклонены от 16.11.2018. РД аннулирована</t>
  </si>
  <si>
    <t>АТХ+Технология</t>
  </si>
  <si>
    <t>16-02715 И3 - АТХ
16-00671 И2 - ТХ</t>
  </si>
  <si>
    <t>15-04374 И6
15-07757 И5</t>
  </si>
  <si>
    <t>15-01722
15-01723 
15-01791 лс</t>
  </si>
  <si>
    <t>Карточка заказчика с замечаниями АО "Атомпроектом" отклонена с объяснением причины: в чертежах ТХ вентиляционные трубопроводы не показываются в связи с тем, что РКД на бокс не разработана.</t>
  </si>
  <si>
    <t>Карточка заказчика с замечаниями АО "Атомпроектом" отклонена с объяснением причины: участок ремонта оснащен только г/п оборудованием, ремонтного оборудования не предусматривалось.</t>
  </si>
  <si>
    <t>Карточка заказчика с замечаниями АО "Атомпроектом" отклонена с указанием причины: замечание не относится к РД.</t>
  </si>
  <si>
    <t>Карточка заказчика с замечаниями АО "Атомпроектом" отклонена с указанием причины: замечания будут учтены после заключения договора на корректировку ПД.</t>
  </si>
  <si>
    <t>РКД 16-00615 И1</t>
  </si>
  <si>
    <t>15-06168 И4
15-06169 И2</t>
  </si>
  <si>
    <t xml:space="preserve">14-04333 И3
14-04334 И4
</t>
  </si>
  <si>
    <t>15-03961 И3</t>
  </si>
  <si>
    <t>КЗ-604</t>
  </si>
  <si>
    <t>15-02820 И1</t>
  </si>
  <si>
    <t>Шабанов А.М.
№ 1866 от
10.06.2019</t>
  </si>
  <si>
    <t>ООО "УС
 БАЭС"</t>
  </si>
  <si>
    <t>При рассмотрении комплекта РД выявлены следующие несоответствия:
1. Просим уточнить, верно ли к комплекту РД приложен лист 12 с указанным инв. №14-07496 И1 (фундамент Ф1).
2. На листе 8 на разрезе 3-3 ошибочно указан размер 190 мм, должно быть – 90 мм.
Просим рассмотреть данные несоответствия и откорректировать комплект РД.</t>
  </si>
  <si>
    <t>КЗ-605</t>
  </si>
  <si>
    <t>17-01163 И2
18-00371</t>
  </si>
  <si>
    <t>Ждаморева О.П. №2084 от
28.06.2019</t>
  </si>
  <si>
    <t xml:space="preserve">ТП июнь-июль2019 
</t>
  </si>
  <si>
    <t xml:space="preserve">В РД инв.№ 17-01163 КМ И2: 
 на л.9 и л.13 (Узел 3) отметка крепления колонн лестницы к фундаменту +164,750, расстояние между колоннами 2600 мм.
В РД инв. № 18-00371 КЖ:
 на л.6 отметка крепления колонн лестницы к фундаменту +164,400, расстояние между колоннами 2200 мм.
В связи с тем, что подбетонка уже выполнена, необходимо откорректировать раздел КЖ инв. № 18-00371 в соответствии с разделом КМ инв.№ 17-01163 И2. </t>
  </si>
  <si>
    <t>КЗ-606</t>
  </si>
  <si>
    <t>Ждаморева О.П. №2084 от
28.06.2020</t>
  </si>
  <si>
    <t xml:space="preserve">В соответствии с протоколом Совещания по выполнению СМР по объекту МФР №ТС-071 от 26.06.2019 г., прошу согласовать применение для утепления наружных стен здания 4А – плиты минераловатные теплоизоляционные «ТЕХНОВЕНТ ОПТИМА» по ТУ 5762-010-74182181-2012 с изм.1,2.
В случае согласия необходимо откорректировать локальную смету.
Приложение:    Приложение  на 8 листах.
</t>
  </si>
  <si>
    <t>ТП май-июнь 
2019 (п.33)</t>
  </si>
  <si>
    <t>КЗ-607</t>
  </si>
  <si>
    <t>Наруж
ные 
сети</t>
  </si>
  <si>
    <t>15-04639 И1
17-00014</t>
  </si>
  <si>
    <t>Кустов О.Н.
№ 2150 от 04.07.2019</t>
  </si>
  <si>
    <t>В РД предусмотрена прокладка шести кабельных линий от точки А до КРУ-6 кВ (здание 63) в двух взаиморезервируемых кабельных траншеях типа Т-3, но не предусмотрен способ перехода кабельных линий через асфальтированную автодорогу. 
Необходимо пояснить способ перехода кабельных линий через  асфальтированную автодорогу и откорректировать РД.</t>
  </si>
  <si>
    <t>ТП май-июнь 
2019 (п.82)</t>
  </si>
  <si>
    <t>КЗ-608</t>
  </si>
  <si>
    <t>18-00667</t>
  </si>
  <si>
    <t xml:space="preserve"> К  поз.94 - включить стоимость бетона класса В25 (М350) объемом 0,188 м3;
 Поз.109 - ошибочно исключен объем бетона класса В25 (М350) объемом 43,9 м3. Необходимо исключить в количестве 32,47м3.               
</t>
  </si>
  <si>
    <t>ТП май-июнь 
2019 (п.42)</t>
  </si>
  <si>
    <t>КЗ-609</t>
  </si>
  <si>
    <t>15-07682 И1</t>
  </si>
  <si>
    <t>Ждаморева 
О.П. №1847 от 07.06.2019</t>
  </si>
  <si>
    <t xml:space="preserve">В РД инв.№15-07682, лист 7 – указан цвет сэндвич-панелей RAL 9006, а в инв.№15-07682 И1 данный цвет зачеркнут.
Необходимо уточнить цвет сэндвич-панелей и фасонных элементов, откорректировать РД.
</t>
  </si>
  <si>
    <t>СМР 01.04.2019-
31.05.2019 
(п.1906)</t>
  </si>
  <si>
    <t>КЗ-610</t>
  </si>
  <si>
    <t>15Б</t>
  </si>
  <si>
    <t>14-05474 И1</t>
  </si>
  <si>
    <t>Швецов С.Ю. 
№2091 от 01.07.2019</t>
  </si>
  <si>
    <t>1. Необходимо уточнить ссылку в РД инв.№ 14-05474 И1, лист 2, поз.1, графа 3 - на инв.№14-05431 ««Здание 16. Задание заводу на комплектную трансформаторную подстанцию».
Приложение: 1 лист</t>
  </si>
  <si>
    <t>КЗ-611</t>
  </si>
  <si>
    <t>14-06564
18-01404
19-00241</t>
  </si>
  <si>
    <t>Самойлова 
Л.П. №1735 от
  31.05.2019</t>
  </si>
  <si>
    <t>Самойлова Л.П. №1847 от 07.06.2019</t>
  </si>
  <si>
    <t>1. Инв.№18-01404, поз.1 и инв. №19-00241, поз.13 - пропущена стоимость материала для устройства наружной отделки фасада  (профилированный лист); 
2. Неправильно  учтен  физический объем дюбеля распорного с металлическим стержнем 10*150, количество в инв.№18-01404= 1240 шт., +  инв.№14-06564=1467 шт. при необходимости 3376 шт., согласно РД (не хватает – 669 шт.)</t>
  </si>
  <si>
    <t>ТП май-июнь 
2019 (п.47)</t>
  </si>
  <si>
    <t>КЗ-612</t>
  </si>
  <si>
    <t>Монтажные 
работы</t>
  </si>
  <si>
    <t>14-06272 И3
16-02016</t>
  </si>
  <si>
    <t>Лисовский 
А.С.</t>
  </si>
  <si>
    <t xml:space="preserve">В состав технического задания на разработку, изготовление и поставку бака аварийного слива дизельного топлива из сооружения 7А был приложен лист 8 альбома инв.№ 16-02016. Руководствуясь ТЗ поставщик изготовил емкость с эксплуатационным люком, оснащенным дверцей для доступа персонала непосредственно к емкости.
Учитывая, что поставщиком поставлен резервуар в полной готовности к монтажу, а также отсутствием необходимости в устройстве строительных конструкций оголовка резервуара предлагаем:
1. Опирание опорных конструкций  резервуара (см. эскиз резервуара) выполнить на горизонтальный фундамент (выполнить подливку выполненного фундамента для выравнивания плиты в «горизонт»)
2. Исключить из альбома 14-06272И3 основание колодца, технологический колодец и крышку колодца.
3. Крепление резервуара оставить по альбому инв.№ 16-02016.
4. Засыпку резервуара оставить по альбому инв.№ 14-06272И3.
5. Отметку уровня верха горловины емкости принять в соответствии с  инв.№16-02016 (на 100-150 мм выше отметки благоустройства).
</t>
  </si>
  <si>
    <t>СМР 01.05.2019-
30.06.2019 
(п.1248)</t>
  </si>
  <si>
    <t>КЗ-613</t>
  </si>
  <si>
    <t>А-182620 И4
(В16-107-2 И4)</t>
  </si>
  <si>
    <t>Перцев А.И.
№2030 от 25.06.2019</t>
  </si>
  <si>
    <t>ООО "УС 
БАЭС"</t>
  </si>
  <si>
    <t xml:space="preserve">В рабочей документации указаны отборные устройства СРК тип ЕКДФ.302218.008. Чертеж на данное отборное устройство отсутствует.
Необходимо предоставить документацию на изготовление отборных устройств СРК тип ЕКДФ.302218.008.
</t>
  </si>
  <si>
    <t>СМР 01.04.2019-
31.12.2019 
(п.306)</t>
  </si>
  <si>
    <t>КЗ-614</t>
  </si>
  <si>
    <t>19-00138</t>
  </si>
  <si>
    <t xml:space="preserve">Поз. 3 Для позиции 3 «Устройство электромонтажное» в ЛС инв. № 19-00138 применен шифр ФЕРм08-01-102 «Шкаф управления и регулирования», с привязкой позиции 3 «Устройство электромонтажное» к боксам 20SRG10BU009, 20SRG10BU010.
Требуется корректировка - т.к. работа по вышеуказанной позиции включает в себя крепление и монтаж кабельных трасс, подключение и прокладка кабеля (см. Приложение 1) в пом. 20UFB15R039, 20UFB15R016.
Поз. 4 Для данной позиции 4 (транспортная тележка тип 1, тип 2, тип 3) - не представлены расценки на такелаж оборудования. Оборудование поставлено комплектно (см. поз 4, поз 5, поз 6 инв. № 14-07939 изм.5).
Поз. 6 В соответствии с РКД на стойку измерительную 20SRG10AX001 (см. Приложение 2) масса составляет 448 кг. В поз. 7 масса для стойки указана неверно. Не представлена расценка на такелаж оборудования.
Поз. 27 Скоба п.42 инв. № 14-07939 изм.5 относится не к боксу прессования СТВА.Э.С.793.234, а для крепления трубопровода поз. 1 инв. № 14-07939 изм.5 (см. Лист 4,5 (разрез «С») поз. 41 Приложение 3).
Поз. 30 В состав бокса карботермического синтеза входит 1 печь - п.29 (1 шт.) инв. № 14-07939 изм.5.
Поз. 32 В состав бокса спекания входит 2 печи - п.29 и п.30 инв. № 14-07939 изм.5.
Поз. 42 Поз. 43 (см. инв. № 14-07939 изм.5) относится к боксу 20SRG10BU010.
Поз. 49 Представлена расценка на установку ШР. Отсутствует расценка на проведение электромонтажных работ.
Поз. 50 Представлена расценка на установку ШКУ ТП. Отсутствует расценка на проведение электромонтажных работ.
Поз. 53 Модуль вакуумный - Расценка применена неверно (см. Приложение 4).
Приложение:
1 - СТВА.Э.К.793.109.03_Устройство электромонтажное
2 - СТВА.Э.А.793.248_Стойка измерительная
3 - СТВА.Э.К.793.109_УТС
4 - ПГБА.011.14.000_Модуль вакуумный
</t>
  </si>
  <si>
    <t>СМР 01.10.2019-
31.12.2019 
(п.396)</t>
  </si>
  <si>
    <t>КЗ-615</t>
  </si>
  <si>
    <t>18-00250 И5</t>
  </si>
  <si>
    <t>Беклемышев 
Г.В.</t>
  </si>
  <si>
    <t>В альбоме следует сделать примечание о возможном 
снижении количества химических анкеров, либо 
увеличении шага свыше 400 мм в помещениях с учетом 
стесненных условий при установке рамных конструкций.</t>
  </si>
  <si>
    <t>ТП май-июнь 
2019 (п.6)</t>
  </si>
  <si>
    <t>КЗ-616</t>
  </si>
  <si>
    <t>КЗ-617</t>
  </si>
  <si>
    <t>КЗ-618</t>
  </si>
  <si>
    <t>КЗ-619</t>
  </si>
  <si>
    <t>19-00270 И1</t>
  </si>
  <si>
    <t>В альбоме следует сделать примечание о возможном 
снижении количества химических анкеров, либо 
увеличении шага свыше 400 мм в помещении участка КТС 20UFB10R021 с учетом стесненных условий при установке 
рамной конструкции.</t>
  </si>
  <si>
    <t xml:space="preserve"> 15-05647 И5</t>
  </si>
  <si>
    <t xml:space="preserve">1. В альбоме рабочей документации на  л. 9 подкрановый путь в осях 5-6, А-В, узел А, разрез а-а указаны болты М20, выполненные на всю высоту перекрытия на отм. +5,300. Конструктивно проходки по КЖ 15-05647И5 были согласованы под узел крепления разработчика пути 0762-М02.2000СБ.  По факту проходки в 15-05647И5  не совпадают с узлом крепления подкранового пути разработчика пути и  не позволят выполнить крепление кранового пути по 0762-М02.2000СБ  к перекрытию из-за недостаточной длины (700 мм) крепежных анкерных болтов, поставленных изготовителем.
2. Предлагаем крепление кранового пути выполнить анкерными болтами большей длины (800 мм) в том же количестве – 48 шт.
3. Внести изменения в альбомы КЖ 15-05647И5 и соответствующую смету для 48 шт. шпилек анкерных болтов длиной 800 мм.
Приложение:      
1. 0762-М02.2000СБ Подкрановый путь. Сборочный чертеж (первоначальный для проектирования проходок в КЖ 15-05647).
2. 0762-М02.2000-01СБ Доработанный сборочный чертеж изготовителя под существующую конструкцию перекрытия по альбому КЖ 15-05647И5.
</t>
  </si>
  <si>
    <t>16-02749 И2</t>
  </si>
  <si>
    <t>Тоненчук Е.Н 
№ 2198
от 09.07.2019</t>
  </si>
  <si>
    <t xml:space="preserve">В соответствии с рабочей документацией (инв. №16-02749 И2) монтаж стоек кабелепровода Ст1, Ст2 производится на фундаменты Ф1 с использованием стандартных анкеров «ДКС» с болтом М10 арт. СМ431060 с шагом 1,5 м.
Высотные отметки фундаментов соответствуют рабочей документации инв. №66844/ДСП И4 (Генеральный план. Организация запретной зоны по периметру ОДЭК) и выполнены с допустимыми отклонениями согласно СП 70.13330.2012 п.5.18.3 Таблица 5.12. 
Данные отклонения высотных отметок не позволяют сохранить прямолинейность монтажа стоек для кабелепровода в горизонтальной плоскости, при использовании крепления стойки анкер-болтом.
Для сохранения прямолинейности кабелепровода необходимо произвести замену болтов, входящих в состав анкеров СМ431060, на резьбовые шпильки М10 «ДСК» длиной 150 мм.
Просим внести в рабочую документацию шпильку резьбовую оцинкованную «ДСК» М10х1000 СМ201001 в количестве 1100 шт.
</t>
  </si>
  <si>
    <t>29
30
31
34
34А
64</t>
  </si>
  <si>
    <t>15-01061 И1
15-04107
14-07451 И4
14-05201 И4
14-05209 И3
15-02655 И5</t>
  </si>
  <si>
    <t>Бондаренко 
Г.Д. №2045 от  
26.06.2019</t>
  </si>
  <si>
    <t xml:space="preserve">Внести изменения в РД в соответствии с Приложением №1.
Приложение: Приложение №1 - 13 листов.
</t>
  </si>
  <si>
    <t>ТП май-июнь 
2019 (п.74)</t>
  </si>
  <si>
    <t xml:space="preserve">ТП июнь-
июль 2019 
 </t>
  </si>
  <si>
    <t xml:space="preserve">ТП июнь-июль2019 </t>
  </si>
  <si>
    <t xml:space="preserve">В КСГ 
отсутствует
</t>
  </si>
  <si>
    <t>Карточка заказчика с замечаниями 
АО "Атомпроектом" отклонены с объяснением.
Несоответствий между комплектами нет
См. комплект 18-00371 И1</t>
  </si>
  <si>
    <t>АО "Атомпроект" с замечаниями согласны.
Срок корректировки комплекта РД истек: 21.06.2019 г.
Комплект РД 15-02918 И4  изменениями выдан письмом
11-11-01/16311 от 16.07.2019</t>
  </si>
  <si>
    <t>ТП</t>
  </si>
  <si>
    <t>Общая статистика по Карточкам Заказчика по локальным сметам</t>
  </si>
  <si>
    <t>сметы</t>
  </si>
  <si>
    <t>Откорректированные сметы не выданы, кол-во КЗ</t>
  </si>
  <si>
    <t>сфз</t>
  </si>
  <si>
    <t>Проблема:</t>
  </si>
  <si>
    <t>КМ ТХ</t>
  </si>
  <si>
    <t>СЭОН</t>
  </si>
  <si>
    <t>эмр</t>
  </si>
  <si>
    <t>эм</t>
  </si>
  <si>
    <t>пнр</t>
  </si>
  <si>
    <t>тс</t>
  </si>
  <si>
    <t>эл.слаб.</t>
  </si>
  <si>
    <t>тх</t>
  </si>
  <si>
    <t>эо</t>
  </si>
  <si>
    <t>ск</t>
  </si>
  <si>
    <t>ср</t>
  </si>
  <si>
    <t>19-00294</t>
  </si>
  <si>
    <t>КЗ-620</t>
  </si>
  <si>
    <t>1. Заявленное кол-во трубопровода по поз. 6, 11 согласно спецификации инв. № 16-00675 изм.4 - не соответствует данным в ЛС инв. № 19-00294.
2. Поз. 47, 48 и 50 (инв. № 16-00675 изм.4) в ЛС № 02-01-3-423ТМ отсутствуют.</t>
  </si>
  <si>
    <t>СМР 01.10.2019-31.
12.2019 (п.395)</t>
  </si>
  <si>
    <t>КЗ-621</t>
  </si>
  <si>
    <t>16-02862</t>
  </si>
  <si>
    <t>Швецов С.Ю. 
№ 2195 от 09.07.2019</t>
  </si>
  <si>
    <t>Рабочей документации инв. №16-02892 л.9 предусмотрено крепление швеллера №16 к колоннам через болты HSL -3 М12/25. Расстояние между болтами в разрезах 5-5, 6-6 для данного крепления швеллера указы разные. 
Необходимо рассмотреть несоответствия и внести в рабочую документацию изменения.</t>
  </si>
  <si>
    <t>ТП май-июнь 
2019 (п.54)</t>
  </si>
  <si>
    <t>КЗ-622</t>
  </si>
  <si>
    <t>Наружные 
сети</t>
  </si>
  <si>
    <t>19-00366</t>
  </si>
  <si>
    <t>ЭС</t>
  </si>
  <si>
    <t>Самойлова 
Л.П. № 2080 от
28.06.2019</t>
  </si>
  <si>
    <t>В локальной смете  не учтены накладные расходы и сметная прибыль  по п.п.10-15,17.
Необходимо откорректировать ЛС.</t>
  </si>
  <si>
    <t>КЗ-623</t>
  </si>
  <si>
    <t xml:space="preserve">В РД инв.№ 16-02916 И6 и в соответствии с техническим 
решением №110/04-03/2290 от 28.06.2017 гидроизоляция 
фундаментов галереи 16/22 выполнена мастикой 
«Технониколь №24» по ТУ 5775-034-17925162-2005, в РД 
инв.№ 18-00371 для гидроизоляции фундаментов 
эвакуационной лестницы галереи 16/22 указан 
гидрофобизирующий состав ГСК-2 по ТУ 2229-04-56215126-
2002, так как эвакуационная лестница относится к галерее 
16/22 прошу согласовать замену гидрофобизирующего 
состава ГСК-2 на мастику «Технониколь №24». </t>
  </si>
  <si>
    <t>Ждаморева 
О.П. № 2174 от 08.07.2019</t>
  </si>
  <si>
    <t>СМР 01.01.2019-
30.04.2019 (п.870)</t>
  </si>
  <si>
    <t>КЗ-624</t>
  </si>
  <si>
    <t xml:space="preserve">СМР 01.06.2019-
30.06.2019 (п.1902) </t>
  </si>
  <si>
    <t>ТП май-июнь 2019 (п.43)</t>
  </si>
  <si>
    <t>КЗ-625</t>
  </si>
  <si>
    <t>КЗ-626</t>
  </si>
  <si>
    <t>Самойлова 
Л.П. № 2073 от
28.06.2019</t>
  </si>
  <si>
    <t>Самойлова 
Л.П. № 1591 от
17.05.2019</t>
  </si>
  <si>
    <t xml:space="preserve"> 19-00304 </t>
  </si>
  <si>
    <t>19-00217
18-01551
19-00026</t>
  </si>
  <si>
    <t xml:space="preserve">В локальной смете 03-03-2-1105, инв. №19-00304 - допущена 
ошибка (в п.865- диаметр трубы не соответствует РД 
инв.№14-05484, лист 42, п.36, раздел «Отопление»)   
Необходимо  откорректировать ЛС.          </t>
  </si>
  <si>
    <t xml:space="preserve">1. В соответствии с п.22 общих указаний (лист 7.1 инв.№18-00914 И3) снимается усиление стыковых сварочных швов монтажных деталей заподлицо. Параметры шероховатости по обработке сварных швов в общих указаниях не указаны.
В ЛС № 3-01-0037С-В1 инв.№18-01551 (поз.15) учтены затраты по зачистке механизированной до шероховатости не грубее Rz 20 мкм (V5) без снятия выпуклости (усиления) сварного шва.
Необходимо рассмотреть принятые сметные нормы и необходимость включения дополнительных затрат по снятию выпуклости (усилению) сварного соединения.
2. На основании РЧ п.17 общих указаний испытания на герметичность составляет 100% сварных швов - дополнить по расценке ФЕРм 39-02-022-01. Испытание вакуум-камерой стыков диам. до 50мм. Объем составляет 6818 стыков (МС7-так как конструкция из трубы, то в состав работ входит контроль стыка)
3. На основании РЧ п.17 общих указаний  капиллярный контроль составляет 15% сварных швов - дополнить по расценке ФЕРм 39-02-004-22. Капиллярный контроль мест варки трактов. Объем составляет 6818 стыков (МС7 - так как конструкция из трубы, то в состав работ  входит контроль стыка).
4. ФЕРм 39-01-015-07 «Зачистка механизированная поверхности сварного соединения из высоколегированных и коррозионностойких сталей до шероховатости не грубее Rz 80 мкм (V3) без снятия выпуклости (усиления) сварного шва». Объем составляет 6818 стыков (МС7 -так как конструкция из трубы, то в состав работ входит зачистка стыка).
5. В поз.10 локальной сметы инв.№19-00217 учтены затраты  на установку резьбовой шпильки, гайки шестигранной и шайбы плоской (HILTI). Пересмотреть вес данных деталей и внести изменение в локальную смету.
6. В локальной смете инв.№18-01551 (доп.№19-00026) 
необходимо откорректировать количество HUS-CR 8х75/15 
и дополнительно учесть затраты на установку по 
ФЕР 09-05-003-01.
</t>
  </si>
  <si>
    <t>ТП май-июнь 
2019 (п.29)</t>
  </si>
  <si>
    <t>КЗ-627</t>
  </si>
  <si>
    <t xml:space="preserve">Рабочей документацией №11724 И1 предусмотрено использование для внутренней поверхности газоотводящего ствола комбинированное защитное покрытие – металлизированное алюминиевое покрытие с последующим нанесением эмали ЭП-525. 
Специалисты АО «АТОМПРОЕКТ» письмом от 01.07.2019 г. №46-1.2-3.175.5/12212 сообщили температуру отходящих газов: от +10°С до +40°С. 
Согласно СП 28.13330.2017, таблица Ц.2 «Способы защиты стальных дымовых труб», требуемый способ защиты трубы - эпоксидное термостойкое покрытие.
1. Необходимо рассмотреть применение защитного покрытия эмалью ЭП-525 по ГОСТ 22438-85 по грунтовке АК-070 по ГОСТ 25718-83 с предварительной очисткой внутренней поверхности до степени 1 по табл. 9 ГОСТ 9.402-2004 без металлизированного алюминиевого покрытия.
2. Необходимо указать цвет эмали ЭП-525 по ГОСТ 22438-85.
Внести изменения в РД и ЛС.
</t>
  </si>
  <si>
    <t>ТП май-июнь 
2019 (п.37)</t>
  </si>
  <si>
    <t>Карточка заказчика с замечаниями 
АО "Атомпроектом" не рассмотрена.</t>
  </si>
  <si>
    <t>Наружные
сети</t>
  </si>
  <si>
    <t>18-00367</t>
  </si>
  <si>
    <t>Северова М.А.
№ 2100 от
01.07.2019</t>
  </si>
  <si>
    <t xml:space="preserve">При входном контроле рабочей документации инв. № 18-00367 И0 «Помещение 20UFB10R125. 
Дополнительные стены на отм. 0,000 в осях 15-16 и Б-В» было выявлено, что ширина проемов равна ширине рольгангов и составляет 800 мм (см. РД инв. № 16-00615 «Многоярусная система хранения», № 16-00619 «Рольганг», № 16-00620 «Рольганг»). В соответствии с РД инв. №18-00367 И0 допускаемые отклонения бетонных конструкций необходимо принимать в соответствии с СП 70.13330.2012, а по указаниям компл. черт. рабочей документации  инв. № 16-00615 «Многоярусная система хранения» п.п. 3,4, рольганги необходимо установить с высокой точностью, а именно: отклонение поверхностей А1 и Б1, касательных к роликам механизма перемещения и рольгангов, от горизонтальной плоскости должно составлять не более 0,3 мм на 1 м и 2 мм на всей длине. Исходя из вышеизложенного, размеры проемов, предусмотренные рабочей документацией, не позволяют выполнить установку и выверку рольгангов в проектное положение. 
Для возможности установки оборудования в помещение 20UFB10R125 здания 4 необходимо выполнить увеличение размеров проемов, указанных в РД инв. №18-00367 И0, в соответствии со схемой, представленной в  Приложении 1. Последовательность установки рольгангов в проектное положение см. Приложение 1, п. 3 Примечаний. 
Приложение:      
Приложение 1. Схема устройства проемов.
</t>
  </si>
  <si>
    <t>Взамен КЗ-162.</t>
  </si>
  <si>
    <t>КЗ-629</t>
  </si>
  <si>
    <t>КЗ-630</t>
  </si>
  <si>
    <t>КЗ-631</t>
  </si>
  <si>
    <t xml:space="preserve">Ждаморева
О.П. № 1926 
от 14.06.2019 
и № 2116 от 03.07.2019
</t>
  </si>
  <si>
    <t>Прошу согласовать следующие требования по изготовлению изделия закладного МН5 (инв.№15-07842, л. 25):
 ввиду отсутствия возможности приобретения трубы Ø377х6 – 12Х18Н10Т  ТУ 95.349-2000 (поз.1), заменить трубу на сварную обечайку из листа δ=6мм по ГОСТ 7350-77 сталь 12Х18Н10Т;
  врезку штуцера поз.2 произвести на противоположной стороне сварного шва обечайки;
  предложения завода изготовителя ООО «ЗМК» по изготовлению закладного изделия МН5.
Приложения:  
1. Копия письма ООО «ЗМК» № 19-05.03/4341  от 31.05.2019 на 1-ом листе.</t>
  </si>
  <si>
    <t>ТП июнь-
июль 2019</t>
  </si>
  <si>
    <t>19-00216</t>
  </si>
  <si>
    <t>Нейкур О.И.
№ 1942 от
14.06.2019 и
№ 2024 от 
25.06.2019</t>
  </si>
  <si>
    <t>1. В смете 2-01-2-1097 в  поз. 6 затворы дисковые с электроприводом в количестве 2 шт. учтены в разделе «Оборудование». Необходимо перевести их в раздел «Материалы».
АО «СХК подтверждает исключение двойной закупки.
2. В смете 2-01-1097 уменьшена стоимость затворов поз. 2 и поз. 4 относительно ранее выпущенной сметы 2-01-2-1022. Затворы были приобретены по цене, соответствующей стоимости, учтенной в смете 2-01-2-1022. Изменить стоимость затворов.
3. В смете учтены расценки ФЕР16-02-005-(01-05) на прокладку трубопроводов из стальных электросварных труб. В расценках учтены узлы трубопроводов, поставляемых с установленной арматурой (тех. часть п.1.16.6 Сборника ФЕР16). В смете не учтены работы по изготовлению узлов и стоимость устанавливаемой арматуры. Направляем вам смету ЛСР №2-01-2-1097/Д на изготовление узлов трубопровода - учесть при расчете стоимости работ.
Приложение:     
1. ЛОКАЛЬНЫЙ СМЕТНЫЙ РАСЧЕТ №  2-01-2-1097/доп.
2. Скан счет фактуры
3. Скан счет фактуры
4. Скан спецификации</t>
  </si>
  <si>
    <t>ТП май-июнь 
2019 (п.17)</t>
  </si>
  <si>
    <t>19-00288</t>
  </si>
  <si>
    <t>СМР 01.07.2019-
31.12.2019 (п.470)</t>
  </si>
  <si>
    <t>КЗ-632</t>
  </si>
  <si>
    <t>15-01723</t>
  </si>
  <si>
    <t>Колмакова Н.Ф. 
№ 1655 от 
24.05.2019</t>
  </si>
  <si>
    <t xml:space="preserve">Выявлены несоответствия. 
1. поз. 4 – клапан запорный DN 40 - масса 23,7 кг указана ошибочно (клапан с КОФ), верно – 17,7 кг (клапан приварной);
2. поз.7 – клапан предохранительный 17с25нж - DN 50 указано ошибочно, верно - DN 25/40;
3. поз. 30 – клапан запорный DN 15 - масса 7,2 кг указана ошибочно (клапан с КОФ), верно – 4,9 кг (клапан приварной);
4. лист 3 -  лист Б3-ПН-О ГОСТ 19904-90 обозначение ОК360В-3-III-C 3 ГОСТ16523-97 некорректно, 
верно -  ОК360В3-III-Cт 3 ГОСТ16523-97. </t>
  </si>
  <si>
    <t>1. Поз. № 39,40,41,45,46, 65 (РД инв. №  16-01662 изм. 4) отсутствуют в ЛС инв. № 19-00288.
2. Для поз. № 43 инв. №  16-01662 изм. 4 (Консоль ВВМ-50) указана ширина лотка 200 мм (В-200 мм) - в ЛС инв. № 19-00288, ширина лотка указана 150 мм (В-150 мм) см. поз. № 54.</t>
  </si>
  <si>
    <t>СМР 01.09.2019-
31.12.2019 (п.346)</t>
  </si>
  <si>
    <t>14-06563 И8
14-06564
18-01404</t>
  </si>
  <si>
    <t>КЗ-633</t>
  </si>
  <si>
    <t>Самойлова 
Л.П. № 2001 от
24.06.2019 и 
№ 2234 от
12.07.2019</t>
  </si>
  <si>
    <t xml:space="preserve">В соответствии с письмом №46-1.2-3.111С/7479 от 18.04.2019 г. необходимо внести изменения в РД и ЛС.
1. В нижнем слое утепления достоверно учесть объем материала ROCRWOOL РУФ БАТТС Н  (3124,2*0.15=468,63м3 *1,03 (коэффициент расхода материала)) 
2. Верхние слои  утеплителя ROCRWOOL РУФ БАТТС В ОПТИМА - 3 слоя толщиной по 60мм  (561,6м3/3124м2 =17,98см,  в сметах учтен коэффициент 1,5). Добавить к п.27 в  ЛС № 3-02-0005С-В1-Д1 и к п.58 в ЛС №1-1234 -  до 3-ех слоев утепления.  
4. Добавить монтаж утепления для уклона кровли ROCRWOOL РУФ УКЛОН Экстра;
5. Добавить на объем в стоимости утеплителя коэффициент расхода  материала 1,03. 
Приложение: 1. Письмо АО «АТОМПРОЕКТ» №46-1.2-3.111С/7479 от 18.04.2019 г.
                         2. ЛС №3-02-0005С-В1-Д1. </t>
  </si>
  <si>
    <t>КЗ-634</t>
  </si>
  <si>
    <t>15-01726</t>
  </si>
  <si>
    <t>Колмакова Н.Ф. 
№ 2251 от 
15.07.2019</t>
  </si>
  <si>
    <t xml:space="preserve">Выявлены несоответствия:
- для поз.14 – клапан предохранительный DN 50 обозначение 17с25нж указано ошибочно, верно - 17с6нж;
- для клапанов предохранительных поз. 14, поз.15, поз. 16 не указано номинальное давление PN. </t>
  </si>
  <si>
    <t>СМР 01.10.2019-
31.12.2019 (п.358)</t>
  </si>
  <si>
    <t>КЗ-635</t>
  </si>
  <si>
    <t>18-01757</t>
  </si>
  <si>
    <t>Шабанов А.М.
№ 886 от
20.03.2019</t>
  </si>
  <si>
    <t xml:space="preserve">1. На листе 11 в примечаниях в п.6 указано, что крановый рельс и элементы его крепления поставляются совместно с оборудованием. Необходимо в комплект РД добавить узел крепления кранового рельса к подкрановой балке и отверстия в верхнем поясе балки для крепления.
2. На листах 15…17 на площадках заложен прессованный решетчатый настил (оцинкованный) Р25х3 по СТО 23083253-003-2008. В примечаниях в п.4 указано, что крепление настила выполнить по серии 1.450.3-7.94 вып.0, 2. Но, данный настил поставляется в комплекте со своим крепежом. Поэтому ссылка на серию 1.450.3-7.94 вып.0, 2 – некорректна.
3. На листе 15 на лестничных маршах ЛМ-1, ЛМ-2, ЛМ-3 заложены ступени по серии 1.450.3-7.94 вып.0, 2 из решетчатого настила по ТУ 36-2370-82. Предлагаем: из-за малого объема – 132 кг, неучтенного в технической спецификации металла, заменить на ступени из прессованного решетчатого настила по СТО 23083253-003-2008.
4. На листе 7 в технической спецификации металла пункты 23, 24 по серии 1.450.3-7.94 вып.0, 2 необходимо расписать по профилям.
Необходимо рассмотреть данные несоответствия и откорректировать комплект РД.
</t>
  </si>
  <si>
    <t xml:space="preserve">32А
32Б
32В
32Г </t>
  </si>
  <si>
    <t>КЗ-636</t>
  </si>
  <si>
    <t xml:space="preserve">14-08894 
14-08900  
16-01650
14-08906 </t>
  </si>
  <si>
    <t>Тоненчук Е.Н.
№ 2302 от
19.07.2019</t>
  </si>
  <si>
    <t xml:space="preserve">Рабочей документацией предусмотрен монтаж светотехнического оборудования (светодиодных светильников) iStreet/XL фирмы «SvetalLED».
При проведении мероприятий по закупке светотехнического оборудования установлено, что производитель «SvetalLED» прекратил свою деятельность и производство оборудования. 
Необходимо заменить проектное светотехническое оборудование на оборудование с аналогичными техническими характеристиками. 
Внести соответствующие изменения в рабочую документацию. 
Характеристики Проект Замена
 iStreet/XL SvetalLED Диора Unit PRO 125-ШБ
Тип источника света LED LED
Потребляемая мощность  185 Вт 125 Вт
Степень защиты IP 65 IP 67
Напряжение сети 220 ± 10% В 220 ± 10% В
Коэффициент мощности, не менее 0,85 0,98
Габариты 640х260х100 мм 432х165х97 мм
Температура эксплуатации -60…+45°С -60…+60°С
Гарантийный срок  3 года 5 лет
Цветовая температура  4000К 4000К
Световой поток 19500 Lm 20000 Lm
Масса 8,9 кг 3,05 кг
Предлагаемые изменения РД не оказывают влияния на объем и сроки выполнения работ в рамках графика СМР третьего уровня (Приложение №5 ДС№23 к договору от 12.12.2014 №24/24-2140).
</t>
  </si>
  <si>
    <t>СМР 01.06.2019-
30.09.2019 (п.1616)</t>
  </si>
  <si>
    <t>КЗ-637</t>
  </si>
  <si>
    <t>В РД инв.№70039/ДСП И1 запроектирован короб оцинкованный 100х100 (ДАБР.305135.003) с крепежной планкой для крепления к ограждению (ДАБР.301539.001-01). В связи с тем, что металлические короба монтируются на консоли кабелепровода, то необходимость крепежной планки отсутствует. Для единообразного исполнения кабелепровода предлагаем заменить металлический лоток производства «ЦеСИС НИКИРЭТ» на производство ЗАО «ДСК»:
№ п.п Учтено в РД Предлагаемая замена
1 Короб оцинкованный 100х100 (ДАБР.305135.003) – 800 шт Неперфорированный лоток 100х100 (35101 HDZ) ЗАО «ДСК» - 800 шт
2 Планка для крепления короба (ДАБР.301539.001-01) – 800 шт 0 шт
Необходимо согласовать замену и внести изменения в рабочую документацию.</t>
  </si>
  <si>
    <t xml:space="preserve">Ждаморева
О.П. № 3210 
от 19.07.2019 
и № 2149 от 04.07.2019
</t>
  </si>
  <si>
    <t>СМР 05.01.2019-
30.07.2019 (п.1368)</t>
  </si>
  <si>
    <t>В состав технического задания на разработку, изготовление и поставку бака аварийного слива дизельного топлива из сооружения 7А был приложен лист 8 альбома инв.№ 16-02016. Руководствуясь ТЗ поставщик изготовил емкость с эксплуатационным люком, оснащенным дверцей для доступа персонала непосредственно к емкости.
Учитывая, что поставщиком поставлен резервуар в полной готовности к монтажу, а также отсутствием необходимости в устройстве строительных конструкций оголовка резервуара предлагаем:
1. Опирание опорных конструкций  резервуара выполнить РД инв.№14-06272И3.
2. Исключить из альбома 14-06272И3 основание колодца, технологический колодец и крышку колодца.
3. Крепление резервуара оставить по альбому инв.№ 16-02016.
4. Засыпку резервуара оставить по альбому инв.№ 14-06272И3
5. Отметку уровня верха горловины емкости принять в соответствии со схемой установки резервуара (см. приложение)
Приложение: схема установки резервуара на 1 л.</t>
  </si>
  <si>
    <t>КЗ-639</t>
  </si>
  <si>
    <t>16-01951 И1
16-01952
15-00720 И2
15-00721</t>
  </si>
  <si>
    <t>Ерошкин Г.В.
№ 2221 от
11.07.2019</t>
  </si>
  <si>
    <t xml:space="preserve">Необходимо привести в соответствие значение абсолютных отметок и объем грунта обратной засыпки так как:
1. Инв.№16-01951 И1, лист 7, Общие указания, п.3 - за относительную отметку 0,000 здания принята отметка чистого пола первого этажа, соответствующая абсолютной отметке +169,00.
2. Инв.№16-01951 И1, лист 8, Общие указания, п.11 - основанием для фундаментной плиты является подушка из песчано-гравийной смеси толщиной 500 мм с Куп=0,95, уложенной на грунт обратной засыпки с послойным уплотнением до коэффициента уплотнения Куп=0,95.
3. Инв.№16-01951 И1, лист 13, Разрезы 1-1, 2-2 - указана относительная отметка грунтового основания  -1,300, соответствующая абсолютной отметке +167,70.
4. В локальной смете инв. № 16-01952 обратная засыпка не учтена.
5. Инв. № 15-00720 И2, лист 5, Разрезы 1-1, 2-2 - средняя отметка обратной засыпки котлована в осях 1-11 соответствует +165.00. 
6. В локальной смете инв. №15-00721 объем грунта обратной засыпки рассчитан до средней соответствующей отметки +165.00. 
      Разница между отметками обратной засыпки равняется 2.7 м. </t>
  </si>
  <si>
    <t>ТП май июнь 
2019 (п.4)</t>
  </si>
  <si>
    <t xml:space="preserve">Ждаморева
О.П. № 2082
от 28.06.2019 </t>
  </si>
  <si>
    <t>632A1121:N1121H1121A1121:O1121H1121A1121:O1121A1121:O1121A1121:N1121A1121:P1121A1121:Q1121H1121A1121:O1121H1121A1121:O1121A1121:P1121A1121:O1121</t>
  </si>
  <si>
    <t>КЗ-628
взамен карточки 
КЗ-162</t>
  </si>
  <si>
    <t>СМР 01.05.2019-
30.06.2019 (п.1248) 
Взамен 
КЗ-612</t>
  </si>
  <si>
    <t>КЗ-638
Взамен 
КЗ-612</t>
  </si>
  <si>
    <t xml:space="preserve">КЗ-636
</t>
  </si>
  <si>
    <t>Корректировка РД № 14-06272 И3 и 16-020160будет
 выполнена в рамках договора на корректировку РД 
по ТР Заказчика.</t>
  </si>
  <si>
    <t xml:space="preserve">КЗ-622
</t>
  </si>
  <si>
    <t>Инв.№ документа</t>
  </si>
  <si>
    <t>КЗ-640</t>
  </si>
  <si>
    <t>КЗ-641</t>
  </si>
  <si>
    <t>КЗ-642</t>
  </si>
  <si>
    <t>КЗ-643</t>
  </si>
  <si>
    <t>КЗ-644</t>
  </si>
  <si>
    <t>КЗ-645</t>
  </si>
  <si>
    <t>КЗ-646</t>
  </si>
  <si>
    <t>КЗ-647</t>
  </si>
  <si>
    <t>КЗ-648</t>
  </si>
  <si>
    <t>КЗ-649</t>
  </si>
  <si>
    <t>КЗ-650</t>
  </si>
  <si>
    <t>Швецов С.Ю.
№ 2309 от
19.07.2019</t>
  </si>
  <si>
    <t>Дополнение к карточке заказчика №594. Предложение:  опустить кабельные трассы по всей длине до отм. 2,500 по нижней точке металлоконструкций.</t>
  </si>
  <si>
    <t xml:space="preserve">СМР 15.04.2019-31.12.2019 (п.482) </t>
  </si>
  <si>
    <t>18-01532</t>
  </si>
  <si>
    <t>Нейкур О.И
№ 2127 от 
02.07.2019.</t>
  </si>
  <si>
    <t xml:space="preserve">В локальной смете № 2-01-0141С инв.№18-01532, примененными расценками не учтены в полном объеме работы, согласно РД и технологии их выполнения:
1. В п.4 расценкой ФЕР07-01-044-3 «Установка монтажных изделий из нержавеющей стали весом «… до 20кг» расценены работы по монтажу  конструкций облицовок из коррозионностойкой стали потолка, которые не соответствуют по составу работ и технологии выполнения согласно проекта инв.17-01495, т.е закрепление монтажных марок для крепления конструкций боксов газоочистки локализующего помещения 20UFB10R021 производится уже на готовые бетонные поверхности по низу перекрытия на отм.+4,550, а не монтируется вместе с опалубкой перед бетонированием. 
По составу работ, соответствующей технологии и требованию проекта просим применить расценку с обоснованием ФЕР09-07-003-03 «Монтаж конструкций облицовок из коррозионностойкой стали помещений АЭС подконтрольных Ростехнадзору: потолок» для конструкций весом до 4-х кг  и более». Монтажные детали МД-1 и МД-2 входят в единую конструкцию локализующего укрытия помещения 20UFB10R021.
2. В смете не учтены работы по установке болтов «HILTI HDA-PR М12х125/30»,  в количестве 192 шт – применить расценку ФЕР09-05-003-02 «Постановка болтов: высокопрочных».
3. В смете изготовление монтажных деталей МД-2 учтено по расценке ФЕРм38-01-006-1. Стоимость деталей по смете не соответствует фактической. Включить в смету стоимость деталей, согласно коммерческого предложения.
Приложение: 1. ЛОКАЛЬНЫЙ СМЕТНЫЙ РАСЧЕТ  № 2-01-0141С  ДОП.
                         2. Коммерческой предложение.
</t>
  </si>
  <si>
    <t>15-03692</t>
  </si>
  <si>
    <t>Колмакова 
Н.Ф. № 2265 
от 16.07.2019</t>
  </si>
  <si>
    <t xml:space="preserve">Выявлены несоответствия. 
1. Не указаны коды оборудования, изделия, материала;
2. поз. 1 - клапан запорный приварной DN 15 количество 30 шт. задано ошибочно, верно – 34 шт. см. схему трубопроводов;
3. поз. 2 - клапан обратный обозначение ФБ 41 0.6 20 015 01 некорректно, верно – ФБ 41 020 015 01;
4. поз. 3 – клапан запорный сальниковый DN 65 в наименовании не указано номинальное давление, класс герметичности в затворе. Масса 25 кг задана ошибочно без учета КОФ, верно – 33 кг;
5. поз. 4 – клапан запорный сальниковый DN 32 в наименовании не указано номинальное давление, класс герметичности в затворе. Масса 9,8 кг задана ошибочно без учета КОФ, верно – 12,3 кг;
6. поз. 5 – клапан запорный сальниковый DN 25 в наименовании не указано номинальное давление, класс герметичности в затворе. Масса 8,7 кг задана ошибочно без учета КОФ, верно – 11,7 кг;
7. поз. 6 – клапан запорный сальниковый DN 15 в наименовании не указано номинальное давление, класс герметичности в затворе. Масса 2,9 кг задана ошибочно без учета КОФ, верно – 4,7 кг;
8. для поз. 8 – клапан запорный для приборов КИП в примечании указана среда гелий, но согласно схемы трубопроводов стр. 10, разреза 12-12 на стр. 21  клапан 20QJF01AA301 устанавливается через тройник поз. 10 на трубопроводе 20QJF01BR001 со средой азото-водород. Необходимо уточнить место установки клапана поз.8.
Необходимо откорректировать РЧ и ЛС.
</t>
  </si>
  <si>
    <t>СМР 01.06.2019-31.12.2019 (A18100)</t>
  </si>
  <si>
    <t>32В</t>
  </si>
  <si>
    <t>16-01650</t>
  </si>
  <si>
    <t>Тоненчук Е.Н.
№ 2349 от
23.07.2019</t>
  </si>
  <si>
    <t xml:space="preserve">Рабочей документацией:
1) Не учтены закладные детали фундаментов для опор освещения и их монтаж (см. таблицу);
2) В соответствии с каталогом ООО «OPORA ENGINEERING» для производства работ необходимы кронштейны, указанные в табл.
№ п.п Наименование материалов РД Замена
1 Кронштейн консольный высотой 1м, вылетом 1,5 м 1.К1.-1,0-1,5-Ф2 (6 шт.) 1.К1-1,0-1,5-Ф1-ц (4 шт.)
   1.К1-1.0-1.5-Ф2-ц (2 шт.)
2 Деталь фундамента закладная Отсутствуют ЗФ-20/4/К230-1.5-б (4 шт.)
   3Ф-30/4/К300-2.0-б (2 шт.)
АО «АТОМПРОЕКТ» внести соответствующие изменения в рабочую документацию.
Предлагаемые изменения РД не оказывают влияния на объем и сроки выполнения работ в рамках графика СМР третьего уровня (Приложение №5 ДС№23 к договору от 12.12.2014 №24/24-2140).
</t>
  </si>
  <si>
    <t>СМР 01.06.2019-26.08.2019 (п.1616)</t>
  </si>
  <si>
    <t>17-02111
14-06513 И1
14-05655 И1</t>
  </si>
  <si>
    <t>АР
КМ
КЖ</t>
  </si>
  <si>
    <t>Ждаморева 
О. П. № 2350 от 23.07.2019</t>
  </si>
  <si>
    <t xml:space="preserve"> в РД инв.№ 17-02111 по периметру кровли указано металлическое ограждение со ссылкой «см. чертежи КМ», 
 в РД инв.№14-06513 И1 на л.5 (разрез 2-2) указано «ограждение см. чертежи АР»,
 в РД инв.№ 14-05655 И1 закладные для ограждения кровли показаны только вдоль осей А и В. 
Необходимо предоставить рабочую документацию, в которой будет разработано ограждение кровли здания 21.
</t>
  </si>
  <si>
    <t>ТП май-июнь 2019 (п.62)</t>
  </si>
  <si>
    <t>15-03694
15-03696
15-03697</t>
  </si>
  <si>
    <t>Колмакова Н.Ф. № 2271 от 17.07.2019 и 
№ 2296 от 
18.07.2019</t>
  </si>
  <si>
    <t xml:space="preserve">Выявлены несоответствия. 
Инв.№15-03694, на принципиальной схеме:
1. На трубопроводе 20QJF01BR001 переход 25х15 должен  находиться после клапана электромагнитного 20QJF01AA101 по ходу движения газовой среды, иначе из схемы следует, что диаметр клапана должен быть DN 15.  
Инв. №15-03696:
2. Поз. 4 - клапан запорный сильфонный приварной DN 15 количество 28 шт. задано ошибочно, верно – 30 шт. см. схему трубопроводов.  Масса 7,2 кг задана для клапана с КОФ ошибочно, верно – 4,8 кг. В наименовании не указано номинальное давление, класс герметичности в затворе по ГОСТ 9544-2005;
3. Поз. 5 - клапан запорный сальниковый  DN 15 количество 6 шт. задано ошибочно, верно – 5 шт. (см. схему трубопроводов). Масса 2,9 кг задана для клапана без КОФ ошибочно, верно – 4,8 кг для клапана с КОФ (присоединение Б). В наименовании не указано номинальное давление, класс герметичности в затворе по ГОСТ 9544-2005;
4. Поз. 6 - клапан обратный обозначение ФБ 41 0.6 20 015 01 некорректно, верно – ФБ 41 020 015 000 01. 
Инв.№15-03697:
5. Поз. 1 - клапан запорный сильфонный приварной DN 15 масса 7,2 кг задана для клапана с КОФ ошибочно, верно – 4,8 кг. В наименовании не указано номинальное давление, класс герметичности в затворе по ГОСТ 9544-2005;
6. Поз. 2 - клапан обратный обозначение ФБ 41 0.6 20 015 01 некорректно, верно –                                ФБ 41 020 015 000  01.
</t>
  </si>
  <si>
    <t>СМР 01.05.2019-31.12.2019 
(п. 263)</t>
  </si>
  <si>
    <t>15-02577 И1</t>
  </si>
  <si>
    <t>Перцев А. И. 
№ 2183 от 
08.07.2019</t>
  </si>
  <si>
    <t>В разделе «Отборные устройства КИП» указан «Прямой участок 10Ду до и 5Ду после», единицы измерения шт. 
Необходимо дать пояснения данной фразы.</t>
  </si>
  <si>
    <t>СМР 01.09.2019-31.12.2019 (п.1110)</t>
  </si>
  <si>
    <t>16-02018 И1</t>
  </si>
  <si>
    <t>Паурыскин 
Д. Н.</t>
  </si>
  <si>
    <t xml:space="preserve">1. В соответствии с РД дистиллированная вода вырабатывается единственным аквадистиллятором ДЭ-70 производительностью 70 дм3/ч и самотеком направляется в единственный сборник для хранения очищенной воды С-500, вместимостью 500 л. По мере необходимости, дистиллят самотеком направляется следующим потребителям: Линия сборки и контроля ТВС, Система охлаждения воды печей спекания карботермического синтеза, Система охлаждения воды линии изготовления таблеток.
2. Объем потребления воды Установки отмывки и сушки ТВС А.11.1232.000 составляет 1 м3 на одну ТВС. Данный объем воды должен находиться в баке А.11.1232.210 до начала операции отмывки ТВС. Т.е. для наполнения бака с учетом производительности ДЭ-70 (без отбора воды другими потребителями) необходимо не менее 14 часов.
3. Описание и методы проведения технологического контроля характеристик полученной дистиллированной воды в указанной РД отсутствуют.
4. В соответствии с ТЗ «Установка отмывки и сушки ТВС» Тема 0330367, согласованное АО «АТОМПРОЕКТ» исх.№46-1.2С-3.127.7С/9131 от 21.05.2018 пункт 3.4.8. вода, должна удовлетворять следующим показателям: 
 рН= от 5,4 до 7;
 сухой остаток не более 7 мг/л;
 удельное сопротивление не менее 0,2 мОм см.
При этом в соответствии с пунктом 3.4.8. ТЗ «Подготовка обессоленной воды (под требуемые параметры) и обеспечение ею установки не является функцией установки, разрабатываемой по настоящему ТЗ, и должно осуществляется инженерными системами зд. 4 МФР (объёмы потребления и сброса приведены в разделе 6 настоящего ТЗ)».
Т.е. для выполнения требований ТЗ необходимо производить либо непрерывный контроль характеристик дистиллированной воды, либо единовременный контроль в сборнике для хранения очищенной воды перед сливом в бак А.11.1232.210.
5. В соответствии с техническим проектом на ТВС, время после сборки пучка твэлов и до начала контроля герметичности твэлов в ТВС не должно превышать 72 ч. В этот период ТВС должна быть подвергнута отмывки. При превышении указанного времени ТВС признается несоответствующей и подлежит утилизации. 
Таким образом, на основании вышеизложенного предлагаем:
1. Установить дополнительный (резервный) аквадистиллятор, который можно использовать в случае выхода из эксплуатации основного. В противном случае есть вероятность превышения времени (из-за отсутствия необходимого количества дистиллята) в течение которого ТВС должна быть отмыта и соответственно признание ее несоответствующей.
2. Установить дополнительный сборник для хранения очищенной воды только для Линии сборки и контроля ТВС, исключающий отбор воды из него другими потребителями (Система охлаждения воды печей спекания карботермического синтеза, Система охлаждения воды линии изготовления таблеток).
3. Дополнить участок средствами технологического контроля для выполнения требований ТЗ, изложенных в вышеуказанном п.4. Для сокращения количества контроля до одного дополнительный сборник для хранения очищенной воды должен быть объемом не менее объема бака А.11.1232.210, т.е. 1 м3.
</t>
  </si>
  <si>
    <t>СМР 01.01.2019-27.12.2019 (п.435)</t>
  </si>
  <si>
    <t>15-02471 И3
15-08632 И4
15-08633 И4
15-08634 И5
15-08635 И4</t>
  </si>
  <si>
    <t xml:space="preserve">В альбомах РД на листе 5 в Примечании п. 3 указано «Внутреннюю поверхность приямков … покрасить по чертежам марки АР». По альбому ПД 17-00301 п. 1.4.1.4 приямки спецканализации К13 на отм. -5,250 должны быть «облицованы листами из коррозионно-стойкой стали».  </t>
  </si>
  <si>
    <t>ТП май-июнь 2019 (п.3)</t>
  </si>
  <si>
    <t>15-00689</t>
  </si>
  <si>
    <t>1. Лист 9 шкаф 20ВLA4AGB001 авт. QF7 - резерв и шкаф 20ВLВ4AGB001 авт.QF7 – резерв., а в инв. №15-00690 «Здание 4А. Силовое электрооборудование. Раскладка силовых и контрольных кабелей.  Основной комплект рабочих чертежей» кабельный журнал лист 2 и соответственно лист 26 - от QF7 запитан шкаф АВР 20ВLA4AGS206.
2. Необходимо устранить несоответствие или дать разъяснение.</t>
  </si>
  <si>
    <t>СМР 01.07.2019-31.12.2019 (п.1123)</t>
  </si>
  <si>
    <t>16-00536 И4</t>
  </si>
  <si>
    <t xml:space="preserve">1. В альбоме рабочей документации инв.№16-00536 И4 на  л. 35 в опросном листе № 8 указана нагрузка от колеса на путь 8,45 кН. В альбоме инв.№15-00556 И4 на л. 4 нагрузка от колеса на путь 16 кН. В альбоме инв.№15-00639 нагрузка на путь от колеса крана пролетом 9 м 16 кН.
Внести необходимые изменения в альбомы. </t>
  </si>
  <si>
    <t>15Б
65</t>
  </si>
  <si>
    <t>16-02495</t>
  </si>
  <si>
    <t>КЗ-651</t>
  </si>
  <si>
    <t>Ворожейкин 
Е.В.</t>
  </si>
  <si>
    <t>СМР 01.04.2019-
30.04.2019 (п.1206)</t>
  </si>
  <si>
    <t>1. Отсутствуют работы на монтаж концевых муфт для кабелей из шитого полиэтилена между высоковольтными ячейками и силовыми трансформаторами;
2. Отсутствуют работы на выполнение молниеприемной сетки на кровле подстанции;
3. Отсутствуют работы на монтаж шинных мостов по низкой стороне подстанции.</t>
  </si>
  <si>
    <t xml:space="preserve">1. В локальной смете  пропущена стоимость  перевозки  грунта по п.п.4,7;
2. Учесть коэффициент на доработку грунта по п.2 ( ФЕР 01, прил.1.12 п.3.187);
3. В п.15 некорректно учтена стоимость бетона (В10,W6,F150). См. РД инв. №16-03140, л. 9.
4. В п.56 - ошибка в объеме арматуры в 1000. </t>
  </si>
  <si>
    <t>Рабочей документацией №11724 И1 предусмотрено использование для внутренней поверхности газоотводящего ствола комбинированное защитное покрытие – металлизированное алюминиевое покрытие с последующим нанесением эмали ЭП-525. 
Специалисты АО «АТОМПРОЕКТ» письмом от 01.07.2019 г. №46-1.2-3.175.5/12212 сообщили температуру отходящих газов: от +10°С до +40°С. 
Согласно СП 28.13330.2017, таблица Ц.2 «Способы защиты стальных дымовых труб», требуемый способ защиты трубы - эпоксидное термостойкое покрытие.
1. Необходимо рассмотреть применение защитного покрытия эмалью ЭП-525 по ГОСТ 22438-85 по грунтовке АК-070 по ГОСТ 25718-83 с предварительной очисткой внутренней поверхности до степени 1 по табл. 9 ГОСТ 9.402-2004 без металлизированного алюминиевого покрытия.
2. Необходимо указать цвет эмали ЭП-525 по ГОСТ 22438-85.
Внести изменения в РД и ЛС.</t>
  </si>
  <si>
    <t>Рабочей документацией предусмотрен монтаж светотехнического оборудования (светодиодных светильников) iStreet/XL фирмы «SvetalLED».
При проведении мероприятий по закупке светотехнического оборудования установлено, что производитель «SvetalLED» прекратил свою деятельность и производство оборудования. 
Необходимо заменить проектное светотехническое оборудование на оборудование с аналогичными техническими характеристиками. 
Внести соответствующие изменения в рабочую документацию. 
Характеристики Проект Замена
 iStreet/XL SvetalLED Диора Unit PRO 125-ШБ
Тип источника света LED LED
Потребляемая мощность  185 Вт 125 Вт
Степень защиты IP 65 IP 67
Напряжение сети 220 ± 10% В 220 ± 10% В
Коэффициент мощности, не менее 0,85 0,98
Габариты 640х260х100 мм 432х165х97 мм
Температура эксплуатации -60…+45°С -60…+60°С
Гарантийный срок  3 года 5 лет
Цветовая температура  4000К 4000К
Световой поток 19500 Lm 20000 Lm
Масса 8,9 кг 3,05 кг
Предлагаемые изменения РД не оказывают влияния на объем и сроки выполнения работ в рамках графика СМР третьего уровня (Приложение №5 ДС№23 к договору от 12.12.2014 №24/24-2140).</t>
  </si>
  <si>
    <t>КЗ-652</t>
  </si>
  <si>
    <t>КЗ-653</t>
  </si>
  <si>
    <t>В рабочей документации в качестве наружного контура заземления применен провод медный гибкий луженный ПГЛ-М70, данный провод снят с производства. 
Предложение:
Наружный контур заземления по всему комплексу МФР выполнять медной полосой 20х3 мм (код Т001006) АО ТЭЗИС, в соответствии с Вашим предложением по КЗ №114</t>
  </si>
  <si>
    <t>18-00325
18-00326
18-01677</t>
  </si>
  <si>
    <t xml:space="preserve">Коростелев 
С.А. </t>
  </si>
  <si>
    <t xml:space="preserve">В РД, инв. № 18-00325:
 на плане сети К13 (отм. 0.000) отсутствуют дренажные насосы Unilift AP – 12.40.08.3, Unilift 
AP – 12.50.11.3, осуществляющие перекачивание стоков специальной канализации низкоактивных стоков К13 (далее – К13) из приямков здания 5, расположенных в пом. 20UKT10R009, 20UKT10R010, в емкостное оборудование здания 4А;
 на плане К13 (отм. 0.000) отсутствуют два самотечных трубопровода К13, соединяющие систему сбора стоков в отсеках хранения НЗК (пом. 20UKTR002-20UKTR006) с приямками (пом. 20UKT10R009, 20UKT10R010), и расположенные на отметке -0,482 м;
 на плане сети К13 (отм. 0.000) отсутствует трубопровод, обеспечивающий отвод стоков К13 из приямков здания 5 (пом. 20UKT10R009, 20UKT10R010) в емкостное оборудование здания 4А;
 отсутствует лист со схемой К13.
Необходимо внести соответствующие изменения в «Рабочую документацию. Внутренние сети спецканализации К13. Закладные детали в полу здания 5», инв. № 18-00325; «Рабочую документацию. Спецификация оборудования, изделий и материалов к инв. № 18-00325», инв. № 18-00326; «Локальную смету № 3-02-2-1072. Внутренние сети спецканализации К13. Закладные детали в полу здания 5 (взамен ЛС 3-02-2-1046, инв. № 18-00327)», инв. № 18-01677.
</t>
  </si>
  <si>
    <t>15-01726 И1</t>
  </si>
  <si>
    <t>15-01723 И1</t>
  </si>
  <si>
    <t>16-02862 И1</t>
  </si>
  <si>
    <t>Рассмотрено в срок. Согласовано</t>
  </si>
  <si>
    <t>15-07682 И2</t>
  </si>
  <si>
    <t>14-05474 И2</t>
  </si>
  <si>
    <t>15-02820 И2</t>
  </si>
  <si>
    <t>Карточка заказчика с замечаниями АО "Атомпроектом" рассмотрена 04.07.2019 г. с отклонением. Cчитают замечания несущественными. Изменения в РД вноситься не будут</t>
  </si>
  <si>
    <t>15-06168 И4
15-06169 И3</t>
  </si>
  <si>
    <t xml:space="preserve">18-01043 И1
15-03847 И2
15-03848 Л.С.
18-00486 И2
16-00675 И4
18-00683 Л.С.
18-00487 И1
16-00534 И3
16-00535 Л.С.
</t>
  </si>
  <si>
    <t>14-08901 И1,
14-08907 И1,
14-08895 И1</t>
  </si>
  <si>
    <t>К-654</t>
  </si>
  <si>
    <t>14-07835 И6</t>
  </si>
  <si>
    <t xml:space="preserve">В альбоме КЖ 14-07835И6 для двух приямков 1500х1000х800 
спецканализации К13 на отм. ±0,000 в осях 5-6 и 7-8, Б-В 
отсутствуют сведения по облицовке приямков листом 
12Х18Н10Т. Хотя по альбому ПД 17-00301 п. 8.3 лист 71 
«Марки принятых конструкционных материалов для 
элементов системы должны соответствовать НП-070-06. В основном применяются стали по ГОСТ 5632-72…» и в пункте 16 ПД 17-00301прописано: «Поверхности помещений и оборудования защищены  материалами, слабо сорбирующими радиоактивные вещества, легко поддающимися дезактивации. Оборудование, контактирующее с ЖРО, выполнено из стали 12Х18Н10Т». </t>
  </si>
  <si>
    <t>СМР 01.05.2019-
31.08.2019 (п.956)</t>
  </si>
  <si>
    <t>К-655</t>
  </si>
  <si>
    <t>15-06153 И9</t>
  </si>
  <si>
    <t>Беклкемышев 
Г.В.</t>
  </si>
  <si>
    <t>На схеме расположения плиты перекрытия ПМ 2-2-1 на отм.+5,150 место расположения вертикальной проходки №10 между осями 6-7, Г-Д не соответствует РКД.
Приложение: файл Пояснение.pdf на 6 листах, файл Эскиз1.pdf на 1 листе.</t>
  </si>
  <si>
    <t>СМР 01.04.2019-
26.07.2019 (п.107)</t>
  </si>
  <si>
    <t>К-658</t>
  </si>
  <si>
    <t>Лист 16. Рельсовый путь между осями 8-9, Д-Е. Не указаны 
закладные под стойки А.38.1162.010 узла цементирования с 
привязками к осям.</t>
  </si>
  <si>
    <t>К-659</t>
  </si>
  <si>
    <t>Ждаморева 
О.П. № 2300 от 19.07.2019</t>
  </si>
  <si>
    <t>По РД облицовка оконных проёмов в наружных стенах 
галереи 16/22 выполняется из оцинкованной стали с полимерным покрытием. 
Необходимо указать толщину стали и цвет полимерного покрытия.</t>
  </si>
  <si>
    <t>СМР 15.05.2019-
14.06.2019 (п.740)</t>
  </si>
  <si>
    <t>К-660</t>
  </si>
  <si>
    <t>18-00250 И5
19-00268</t>
  </si>
  <si>
    <t>Ждаморева 
О.П. № 2396 от 26.07.2020</t>
  </si>
  <si>
    <t>В РД инв.№ 18-00250 И5 на листе 13 (разрез 2-2) указан узел со сквозным отверстием для закрепления закладных конструкций разных помещений одной анкер-шпилькой через общую стену. В РД инв.№ 19-00268 указаны объёмы работ по выполнению сквозных отверстий. Однако выполнение данных работ технически невозможно, в связи с тем, что изделия закладные, поставленные в 2018 году, изготовлены по отдельным КМД, разработанным без увязки помещений между собой (марки МС1 располагаются с разбежкой, делающей невозможным 
раскрепление одной анкер-шпилькой, как указано на  листе 13 (разрез 2-2).
На момент разработки и изготовления закладных, задачи по раскреплению закладных МС1 одной анкер-шпилькой РД не предусматривалось.
Необходимо внести соответствующие корректировки в рабочую и сметную документацию.</t>
  </si>
  <si>
    <t>КЗ-661</t>
  </si>
  <si>
    <t>Ждаморева 
О.П. № 2308 от 
19.07.2020</t>
  </si>
  <si>
    <t>Рабочей документацией (лист 10) предусмотрено выполнение стен и низа галереи из сэндвич-панелей производства ЗАО «Петропанель».
Прошу согласовать применение сэндвич-панелей производства ООО «Термолэнд» и ООО «Профильстрой» с аналогичными техническими характеристиками: 
№ п.п Наименование Технические характеристики сэндвич-панелей ЗАО «Петропанель» (по РД) Технические характеристики сэндвич-панелей ООО «Термолэнд» (предлагаемые) Технические характеристики сэндвич-панелей ООО «Профиль строй» (предлагаемые)
1 Стеновая сэндвич-панель ПСМ ПМСМ ПТК, ПТС
1.1 Тип наполнителя Минераловатные плиты плотностью от 80 кг/м³ до 130 кг/м³ Минераловатные плиты плотностью от 80 кг/м³ до 130 кг/м³ Минераловатные плиты плотностью от 76 кг/м³ до 125 кг/м³
1.2 Толщина металлических облицовок, мм 0,4-0,7 0,4-0,7 0,5-0,7
1.3 Толщина панели, мм 80, 150 80, 150 80, 150
1.4 Тип покрытия полиэстер полимер полимер
1.5 Предел огнестойкости  панель толщиной 150 мм – 
EI 150
панель толщиной 80 мм – 
EI 30 панель толщиной 150 мм – 
EI 180
панель толщиной 80 мм – 
EI 60 панель толщиной 150 мм – 
EI 180
панель толщиной 80 мм – 
EI 60
Приложение: 
1. Паспорт качества № 265/1 на 1 л.;
2. Паспорт качества № 265/2 на 1 л.;
3. Сертификат соответствия № РОСС RU.31653.04СПБ0.580 
с приложением, всего 2 л.;
4. Сертификат соответствия № С-RU.ПБ21.В.00677 на 1 л.;
5. Сертификат соответствия № С-RU.ПБ21.В.00528 с приложением, всего 2 л.;
6. Сертификат соответствия № РОСС RU.АГ81.Н045970 на 1 л.;
7. Экспертное заключение ФБУЗ «Центр гигиены и эпидемиологии в Владимирской области» № 227 на 2 л.;
8. Сертификат соответствия № НСОПБ.RU.ЭО.ПР055.Н.00002 на 1 л.;
9. Приложение к сертификату соответствия № НСОПБ.RU.ЭО.ПР055.Н.00002 на 1 л.;
10. Сертификат соответствия № РСК RU.ПР.00060 на 1 л.;
11. Акт ВК от 16.07.2019 № 17 на 1 л.;
12. Паспорт качества на панели ПМСМ-Термолэнд-080х1000 на 1 л.;
13. Паспорт качества на панели ПМСМ-Термолэнд-080х1190 на 1 л.;
14. Паспорт качества на панели ПМСМ-Термолэнд-150х1190 на 1 л.</t>
  </si>
  <si>
    <t>К-656</t>
  </si>
  <si>
    <t xml:space="preserve">18-00804 </t>
  </si>
  <si>
    <t>Самойлова Л.П. 
№ 2301 от 
19.07.2019</t>
  </si>
  <si>
    <t xml:space="preserve">1. п.п.168,169 - ошибка в объеме бетона для устройства 
отмостки.
2. п.169 - включить в смету  поправку на бетон F150.
</t>
  </si>
  <si>
    <t>СМР 01.07.2019-
01.10.2019 (п.1056)</t>
  </si>
  <si>
    <t>К-657</t>
  </si>
  <si>
    <t>14-05431 И1
14-05433</t>
  </si>
  <si>
    <t xml:space="preserve">Рабочей документацией в зд.16 (помещение подстанции ТП-1) кабельная подводка как по низкой, так и по высокой стороне предусмотрена сверху в коробах. Вводные ячейки КСО-6кВ с автоматическими выключателями производителя Schneider Electric выпускаются заводом изготовителем только в исполнении с нижним подводом высоковольтного кабеля. Выполнить раскладку кабелей 6кВ согласно рабочей документации инв.№14-05433 не представляется возможным. Оборудование, согласно заданию завода изготовителя на ТП-1, АО «СХК» закуплено и находится на складе.
Предложение:
Выполнить в зд.16 (помещение подстанции ТП-1) усиленный фальшь-пол из металлоконструкций высотой 500 мм, для возможности подводки к ячейкам УВН и трансформаторам высоковольтного кабеля снизу.
Приложение: документация завода-изготовителя на оборудование ТП-1  
</t>
  </si>
  <si>
    <t>СМР 01.03.2019-
31.10.2019 (п.934)</t>
  </si>
  <si>
    <t>КЗ-656</t>
  </si>
  <si>
    <t>КЗ-670</t>
  </si>
  <si>
    <t xml:space="preserve">18-00278 </t>
  </si>
  <si>
    <t xml:space="preserve">Самойлова Л.П. №2363 от 25.07.2019                               </t>
  </si>
  <si>
    <t>В разделе «Кровля» не учтены объемы работ по устройству узлов примыкания кровли к стенам, воронкам по РД инв.№ 14-08248 И11 (узлы 2,4,25,7) на стр. 14.</t>
  </si>
  <si>
    <t>ТП июль-август 2019 (п.19)</t>
  </si>
  <si>
    <t>КЗ-671</t>
  </si>
  <si>
    <t>19-00169</t>
  </si>
  <si>
    <t xml:space="preserve">Самойлова Л.П. №2386 от 25.07.2019                                 </t>
  </si>
  <si>
    <t>1. В разделе «Стены» не учтена стоимость клеящего состава (590,4 кг) и некорректно учтен объем блоков из ячеистого бетона (1,44*20,2=29,088 м3, где 20,2 м3 расход блоков на 100 м2)
2.  Поз.86 – исключить, так как в расценку  ФЕР06-01-001-01 не включена стоимость бетона
3. Включить в смету (раздел «Разные работы. Отмостка»)  подготовку из песка толщ. 150 мм (РД инв.№14-07451, лист 17, деталь 1).</t>
  </si>
  <si>
    <t>КЗ-676</t>
  </si>
  <si>
    <t>19-00349</t>
  </si>
  <si>
    <t>. В пояснительной записке ошибочно указан номер карточки заказчика № 426 вместо № 346.
2. Согласно п. 4.1 решающей части «Протокола совещания по устранению замечаний к проектной и рабочей документации» от 25-26 февраля 2019 года данная локальная смета подлежит корректировке в соответствии с согласованной РКД и фактической поставкой оборудования в АО «СХК» по договорам с АО «СвердНИИхимамаш». 
Примечание – РД инв. № 14-08696И6 «Технология обращения с РАО. Расположение оборудования участка обращения с нетехнологическими ТРО между осями 2-6, Г-М. Спецификация оборудования к альбому инв. № 14-08695» также подлежит корректировке в соответствии с п. 4.1 решающей части «Протокола совещания по устранению замечаний к проектной и рабочей документации» от 25-26 февраля 2019 года.
Приложение: 
1. Приложение 1 - КЗ № 346.
2. Приложение 2 - КЗ № 426.</t>
  </si>
  <si>
    <t>КЗ-677</t>
  </si>
  <si>
    <t>Самойлова Л.П. №2199 от 10.07.2019</t>
  </si>
  <si>
    <t>Ошибка в применении расценки ФЕРм03-01-128-18 (поз.56) на монтаж «крана мостового электрического однобалочного подвесного грузоподъемностью 3,2 тн». Эта расценка учитывает монтаж тали. Предлагаем расценить по расценке ФЕРм03-01-001-01, так как эта расценка подходит по назначению и описанию крана.</t>
  </si>
  <si>
    <t>КЗ-678</t>
  </si>
  <si>
    <t>4
4А
16</t>
  </si>
  <si>
    <t>72418/ДСП
71624/ДСП
69501/ДСП И2
72363/ДСП
72408/ДСП
72409/ДСП
72410/ДСП</t>
  </si>
  <si>
    <t>Кустов О.Н. №2180 от 08.07.2019</t>
  </si>
  <si>
    <t>1.     В соответствии с РД в местах прохода проводов и кабелей через стены, междуэтажные перекрытия и выхода их наружу необходимо выполнить кабельные проходки. В локальных сметах инв. № 72418/ДСП, инв. № 71624/ДСП указан не соответствующий вид работ по устройству кабельных проходок, а именно «Пробивка в бетонных стенах и полах». Необходимо применять «Сверление установками алмазного бурения в железобетонных конструкциях горизонтальных и вертикальных отверстий».
2.     В локальных сметах инв. № 72363/ДСП, инв. № 72408/ДСП инв. № 72409/ДСП, инв. № 72410/ДСП к РД инв. № 69501/ДСП И2 не учтен вид работ «Сверление установками алмазного бурения в железобетонных конструкциях горизонтальных и вертикальных отверстий». Необходимо предусмотреть данный вид работ.</t>
  </si>
  <si>
    <t>КЗ-680</t>
  </si>
  <si>
    <t>18-01665
19-00151</t>
  </si>
  <si>
    <t>Самойлова Л.П. №2333 от 22.07.2019</t>
  </si>
  <si>
    <t>1. Инв.№19-00151 - в разделе «Кровля» не учтены объемы работ по устройству узлов примыкания кровли к стенам, воронкам по РД инв.№14-07207 И7 (узлы 2,3,5,8,10,11,12,13,14  на   стр. 60,61,62,66,69,70,75,76,77).
2. Инв.№18-01665, поз.201 - не учтена окраска металлоконструкций ограждения кровли  эмалью ПФ-115 за 2 раза (инв.№14-07207 И7, лист 65).
3. Инв.№18-01665, п.п.196,198 - фасонные элементы необходимо предусмотреть с полимерным покрытием (инв.№14-07207 И7, лист 76).</t>
  </si>
  <si>
    <t>СМР 15.09.2019-15.11.2019 (п.218)</t>
  </si>
  <si>
    <t>КЗ-684</t>
  </si>
  <si>
    <t xml:space="preserve">14-08248 И11
18-00278  </t>
  </si>
  <si>
    <t>ТП июль-август 2019 (п.19)
Взамен КЗ №670</t>
  </si>
  <si>
    <t>СМР 01.10.2019-31.12.2019 (п.396)</t>
  </si>
  <si>
    <t>АО "Атомпроект" с замечаниями согласны.
Срок корректировки комплектов РД истек: 15.10.2018 г.
Выдан комплект РД 15-00713 И2 по акту №110/04-28/81 04.07.2019
Замечания устранены.</t>
  </si>
  <si>
    <t>АО "Атомпроект" с замечаниями согласны.
Срок корректировки комплекта РД истек: 17.12.2018 г.
Выданы комплекты РД №15-000679 И1; 15-00680 И1 по акту №11-110/04-28/85 от 29.07.2019 г.
Замечания устранены</t>
  </si>
  <si>
    <t>Взамен выпущена карточка заказчика КЗ-628</t>
  </si>
  <si>
    <t>18-00823 И3
А182619 И5</t>
  </si>
  <si>
    <t>15-00017 И9</t>
  </si>
  <si>
    <t>АО "Атомпроект" с замечаниями согласны.
Срок корректировки комплекта РД истек: 26.04.2019 г.
Выдан комплекты РД 17-01272 И5 по акту №110/04-28/88 от 29.07.2019 г.
Замечания исправлены!</t>
  </si>
  <si>
    <t>АО "Атомпроект" с замечаниями согласны.
Срок корректировки комплекта РД истек: 27.05.2019 г.
Выдан комплекты РД 14-05209 И3 по акту №110/04-28/88 от 29.07.2019 г.
Замечания исправлены!</t>
  </si>
  <si>
    <t>АО "Атомпроект" с замечаниями согласны.
Срок корректировки комплекта РД истек: 29.05.2019 г.
Выдан комплекты РД 14-5201 И4 по акту №110/04-28/88 от 29.07.2019 г.
Замечания исправлены!</t>
  </si>
  <si>
    <t>АО "Атомпроект" с замечаниями согласны.
Срок корректировки комплекта РД: 17.05.2019 г.
Выдан комплект РД 18-01750 И2 по акту №110/04-28/77 от 20.06.2019 г.
Замечания исправлены!</t>
  </si>
  <si>
    <t>Карточка заказчика с замечаниями АО "Атомпроектом" отклонены с объяснением.
Закладные детали в проемы локализующих помещений предусматриваются в ИТТ на герметичные кабельные прорходки инв. №19-00179.</t>
  </si>
  <si>
    <t>АО "Атомпроект" с замечаниями согласны.
Срок корректировки комплекта РД истек: 21.06.2019 г.
Выдан комплект РД 15-02918 И4 по письму №11-11-01/16311 от 16.07.2019 г.
Замечания исправлены!</t>
  </si>
  <si>
    <t>15-07842 И1</t>
  </si>
  <si>
    <t>16-02894 И2</t>
  </si>
  <si>
    <t>Карточка заказчика с замечаниями АО "Атомпроектом" отклонены с объяснением.
1. Швы разрабатываются в чертежах на монтаж оборудования.
2. Узел будет передан заказчику отдельным письмом.
3. Узел был направлен зазазчику с КЗ-470.
4. Замечания разработчиков РКД не относяися к данному комплекту.</t>
  </si>
  <si>
    <t>14-05201 И5
14-05203 И3</t>
  </si>
  <si>
    <t>Карточка заказчика с замечаниями АО "Атомпроектом" отклонены с объяснением.
Узлы будут разработаны на стадии КМД.</t>
  </si>
  <si>
    <t>Карточка заказчика с замечаниями АО "Атомпроектом" отклонены с объяснением.
АП просит представить обоснование о невозможности установки анкеров.</t>
  </si>
  <si>
    <t>Карточка заказчика с замечаниями АО "Атомпроектом" отклонены с объяснением, что конструкции крепления подкрановых путей, в том числе крепежные анкерные болты, находятся вне зоны ответственности АП.</t>
  </si>
  <si>
    <t>Карточка заказчика с замечаниями АО "Атомпроектом" отклонены с объяснением.
Работы по устройству фундаментов должны выполняться по ППР, в котором должны быть учтены контрольные операции.</t>
  </si>
  <si>
    <t xml:space="preserve">В РД инв.№ 16-02916 И6 и в соответствии с техническим 
решением №110/04-03/2290 от 28.06.2017 гидроизоляция 
фундаментов галереи 16/22 выполнена мастикой 
«Технониколь №24» по ТУ 5775-034-17925162-2005, в РД 
инв.№ 18-00371 для гидроизоляции фундаментов 
эвакуационной лестницы галереи 16/22 указан 
гидрофобизирующий состав ГСК-2 по ТУ 2229-04-56215126-2002, так как эвакуационная лестница относится к галерее 16/22 прошу согласовать замену гидрофобизирующего состава ГСК-2 на мастику «Технониколь №24». </t>
  </si>
  <si>
    <t>18-00371 И2</t>
  </si>
  <si>
    <t>16-01951 И2</t>
  </si>
  <si>
    <t>18-00250 И6</t>
  </si>
  <si>
    <t>КЗ-668</t>
  </si>
  <si>
    <t>16-02896</t>
  </si>
  <si>
    <t>Инв.№16-02896, лист 9, план на отм.-0,480, поз.1 - изготовление данной балки проблематично. Предлагается выполнить балку из трубы Ø 500 мм. 
Необходимо внести соответствующие корректировки в рабочую и сметную документацию.</t>
  </si>
  <si>
    <t>СМР 02.05.2019-31.05.2019 (п.1946)</t>
  </si>
  <si>
    <t>КЗ-675</t>
  </si>
  <si>
    <t>15-06137 И4
16-01005 И6</t>
  </si>
  <si>
    <t>Протоколом № 08/57 от 23.01.2019 г. (приложение 1) было отмечено, что габаритные размеры локализующего помещения 20UFB10R021 не позволяют разместить оборудование участка карботермического синтеза. 
Во исполнение протокола № 08/57 от 23.01.2019 г. необходимо выпустить комплект РД по монтажу технологических выемок, с учетом информации, указанной в приложениях 2, 3 к данной Карточке. 
Приложения: 1. файл «Протокол № 08/57_23.01.2019» в формате. pdf.
2. файл «Геодезическая съемка помещения 021 УКТС» в формате. pdf.
3. файл «Эскиз выборки в помещении 021 УКТС» в формате. pdf.</t>
  </si>
  <si>
    <t>КЗ-682</t>
  </si>
  <si>
    <t>Кабельный канал</t>
  </si>
  <si>
    <t>15-08241 И1</t>
  </si>
  <si>
    <t>В данном альбоме предусмотрена прокладка силовых кабелей в железобетонном кабельном лотке 20 UAZ, что противоречит альбому инв. №16-00865 в котором кабели прокладываются в жестких трубах «DKC», в местах пересечений кабельных трасс с автодорогой, а также с различными коммуникациями. Необходимо внести соответствующие изменения в рабочие чертежи инв. №15-08241 И1 и инв. №15-04636 И2 по  замене кабельных лотков на жесткие трубы «DKC».</t>
  </si>
  <si>
    <t>СМР 01.05.2019-30.09.2019 (п.1147)</t>
  </si>
  <si>
    <t>А-182619 И5</t>
  </si>
  <si>
    <t>АО "Атомпроект" с замечаниями согласны.
Срок корректировки комплектов РД истек: 24.12.2018 г.
Выдан комплект РД 16-00536 И4 по акту №110/04-28/28 от 01.04.2019 г.
Выдан комплект РД 16-00537 И4 по акту №110/04-28/50 от 06.05.2019 г.
Замечания устранены</t>
  </si>
  <si>
    <t xml:space="preserve">      15-02509 И4</t>
  </si>
  <si>
    <t>1) Общие указания п.7, неверно указано количество ЖРО, относительно п.4 инв. №17-00308.
2) Аппаратурно-технологическая схема не соответствует №17-00308, №17-00309, в части отсутствия бака исходного раствора  30KPF10BB001. Аналогично на листах 8, 10.
3) Экспликация помещения 115/1 (20UKS10R125) лист 8 не соответствует №14-08248 лист 11.
4) Перечень оборудования на листе 9, 11 не соответствует в части наличия аппарата термокаталитического разложения озона.
Необходимо откорректировать.</t>
  </si>
  <si>
    <t>18-00325 И1 - нет</t>
  </si>
  <si>
    <t>АО "Атомпроект" отклонил замечания с объяснением причины: облицовка приямков будет разрабатываться при корректировке альбома 14-05551 "Водоснабжение и канализация" в срок до 26.04.2019 г.</t>
  </si>
  <si>
    <t>14-08693 И3 - нет</t>
  </si>
  <si>
    <t>15-03732 И1 - нет</t>
  </si>
  <si>
    <t xml:space="preserve">14-07917 И1
14-07918 И1
15-03737 И1
15-03738 И        18-00681 Л.С.
</t>
  </si>
  <si>
    <t>15-03732 И1 - нет
15-03733 И1 - нет</t>
  </si>
  <si>
    <t xml:space="preserve">15-02923 И4              15-02924 И3
</t>
  </si>
  <si>
    <t>Отклонение АП от 07.02.2019
Монтаж оборудования производится по чертежам АО "СвердНИИхиммаш".</t>
  </si>
  <si>
    <t xml:space="preserve">15-03849
15-03850
15-03851 Л.С.
</t>
  </si>
  <si>
    <t>15-03849 И1
15-03850 И2</t>
  </si>
  <si>
    <t>АО "Атомпроект" с замечаниями согласны.
Срок корректировки комплекта РД истек: 15.03.2019 г.
Выданы комплекты 15-03849 И1 по акту №110/04-28/32 от 01.04.2019 г, 15-03850 И2 по акту № 110/04-28/77 20.06.2019
Замечания устранены</t>
  </si>
  <si>
    <t>Отклонение АП от 07.02.2019
Позиции в основном комплекте РД и в спецификации совпадают. Несовпадение позиции с таблицей характеристик оборудования не влият на монтаж, заказ и т.п. Из-за этой причины альбом корректироваться не будет.</t>
  </si>
  <si>
    <r>
      <rPr>
        <i/>
        <sz val="12"/>
        <color rgb="FFFF0000"/>
        <rFont val="Times New Roman"/>
        <family val="1"/>
        <charset val="204"/>
      </rPr>
      <t>18-00487 И1</t>
    </r>
    <r>
      <rPr>
        <i/>
        <sz val="12"/>
        <color theme="1"/>
        <rFont val="Times New Roman"/>
        <family val="1"/>
        <charset val="204"/>
      </rPr>
      <t xml:space="preserve">
16-00534 И2
</t>
    </r>
  </si>
  <si>
    <r>
      <rPr>
        <i/>
        <sz val="12"/>
        <color rgb="FFFF0000"/>
        <rFont val="Times New Roman"/>
        <family val="1"/>
        <charset val="204"/>
      </rPr>
      <t>18-00487 И1</t>
    </r>
    <r>
      <rPr>
        <i/>
        <sz val="12"/>
        <color theme="1"/>
        <rFont val="Times New Roman"/>
        <family val="1"/>
        <charset val="204"/>
      </rPr>
      <t xml:space="preserve">
16-00534 И3</t>
    </r>
  </si>
  <si>
    <t>Отклонение АП от 18.02.2019
Утвержденный в ГГЭ проект выполнен по утвержденным ИД научного руководителя ВНИИНМ, по которым моечные растворы не требуется собирать в емкости в ядеробезопасном исполнении, пробоотбор производится из емкостей сбора отработанных р/отходов.</t>
  </si>
  <si>
    <t>14-04333 И3 - нет
14-04334 И4 - нет</t>
  </si>
  <si>
    <t>15-03852 И1 - нет
15-03853 И2 - нет</t>
  </si>
  <si>
    <t>1. Инв.№16-01529 И4, лист 5,  поз. 32 – объем бетона на упор – в графах: ед. измерения, кол-во, масса ед, - данные указаны некорректно.
2. Инв.№ 15-07757 И2, лист 5.3, поз.7 - бетон В30, W10, F100 – в графах:  кол-во, масса ед, - данные отсутствуют.</t>
  </si>
  <si>
    <t>КЗ с замечаниями отклонена АП от 21.03.2019
По замечаниям 1 и 2: Установочные чертежи и узлы герметизации воздухообменных установок представлены в комплекте РД №13-06304.
По замечанию 3: опросный лист и ТКП прилагаются к настоящей карточке.
По замечанию 4: Электропитание и прокладка кабелей не предусматривается в РД марки ВК.</t>
  </si>
  <si>
    <t>КЗ с замечаниями отклонена АП от 18.04.2019
Электроды датчиков заказаны со стандартными длинами завода-изготовителя, которые могут быть увеличены или уменьшены в соответствии с эксплуатационной документацией на датчик.</t>
  </si>
  <si>
    <t>15-04374 И5
15-07757 И5</t>
  </si>
  <si>
    <t>КЗ с замечаниями отклонена АП от 27.05.2019
Указания по монтажу подкрановых путей представлены в самой карточке заказчика в Приложении.</t>
  </si>
  <si>
    <t>КЗ с замечаниями отклонена АП от 22.05.2019
Все технологическое оборудование учтено в РД и в спецификации, и выпонен локальный сметный расчет ЛС №18-01325.</t>
  </si>
  <si>
    <t xml:space="preserve">Выявлены несоответствия. 
Инв.№14-07573 И4:
1. Лист 10 - в трубопроводе 20FKC10BR003 Ø18х2,5 тип клапана КШ-25 обозначен ошибочно, верно – КШ-15;
Инв. № 14-07574 И4:
2. Лист 2.2 - количество поз.25 – кран шаровый А.КШ.Р.015.25.01.01 – 2 шт. задано ошибочно, верно – 1шт.  и необходимо уточнить класс безопасности (в инв.№ 14-07574 И4 – 3Н, а в инв.№ 14-07573 И4 – 4Н);
3. Кран шаровый А.КШ.Р.015.25.01.01Э (с э/приводом) класса безопасности 3Н – 1 шт. не заспецифицирован (см. трубопровод 20FKC10BR006 на технологической схеме). </t>
  </si>
  <si>
    <t>15-03849 И2 - нет
15-03850 И2 - есть</t>
  </si>
  <si>
    <t>СРК</t>
  </si>
  <si>
    <t>КЗ с замечаниями отклонена АП от 24.05.2019
Кабельные короба и материалы для их крепления длявсех систем СФЗ, включая СОЭН, учтены в комплекте РД №69501/ДСП И2 и спецификации №69502/ДСП И5.</t>
  </si>
  <si>
    <t>15-04020 Л.С.
14-04049 И3</t>
  </si>
  <si>
    <t xml:space="preserve">КЗ-638
</t>
  </si>
  <si>
    <t xml:space="preserve">СМР 01.05.2019-
30.06.2019 (п.1248) 
</t>
  </si>
  <si>
    <t>15-03692 И1</t>
  </si>
  <si>
    <t>КЗ-662</t>
  </si>
  <si>
    <t>16-00690
16-01302</t>
  </si>
  <si>
    <t>Колмакова Н.Ф. №2370 от 24.07.2019</t>
  </si>
  <si>
    <t xml:space="preserve">Несоответствие по запорной арматуре на трубопроводах 20SCC27BR002 и 20SCC27BR003:
на принципиальной схеме краны шаровые 20SCC27АА002, 20SCC27АА003 обозначены как фланцевые с КОФ, а в спецификации эти краны заданы с присоединением сваркой см. разрез 6-6 стр. 13,  поз. 1 спецификации  инв. №  16-01302. </t>
  </si>
  <si>
    <t>СМР 01.05.2019-31.12.2019 (п. 263)</t>
  </si>
  <si>
    <t>КЗ-663</t>
  </si>
  <si>
    <t>15-03694
14-07607
16-02188</t>
  </si>
  <si>
    <t>Тоненчук Е.Н. №2380 от 24.07.2019</t>
  </si>
  <si>
    <t>Несоответствие комплектов инв № 15-03694, инв №14-07607 и инв № 16-02188 на отметке +5,250 в части пересечения трубопроводов системы пароснабжения, трубопроводов сжатого воздуха и технических газов и водопровод В2. 
В РД инв № 14-07607 на листе 13 разрез 3-3 трубопроводы запроектированы на отметке +7,550.
В РД инв № 15-03694 на листе 30 разрез 3-3 трубопроводы запроектированы на отметке +7,630.
В РД инв № 16-02188 на листе 16 водопровод запроектирован на отметке +7,665.
В связи с тем, что водопровод В2 (инв №16-02188) уже смонтирован, необходимо откорректировать РД инв. № 15-03694 и инв.№14-07607 с учетом инв № 16-02188.</t>
  </si>
  <si>
    <t>СМР 06.01.2019-31.12.2019 (п.53)</t>
  </si>
  <si>
    <t>КЗ-664</t>
  </si>
  <si>
    <t>18-00486 И3</t>
  </si>
  <si>
    <t>Федоров М.С.</t>
  </si>
  <si>
    <t>1. В технических характеристиках трубопроводов не указаны, имеющиеся на схеме и в спецификации 16-00675 изм.5, трубы 14x2 (позиция 5 спецификации) и 45x5 (позиция 8 спецификации).</t>
  </si>
  <si>
    <t>КЗ-665</t>
  </si>
  <si>
    <t>16-00675 И5</t>
  </si>
  <si>
    <t>Не учтены 2 переходника 50х15. Согласно 18-00486 изм. 3 (лист 10): первый переходник установлен на трубопроводе от 20FED30AA119 к аппарату 20FED30BB001, второй – на трубопроводе от 20FED30AA120 к аппарату 20FED30BB002).</t>
  </si>
  <si>
    <t>КЗ-667</t>
  </si>
  <si>
    <t>ХС</t>
  </si>
  <si>
    <t>18-01115 И1</t>
  </si>
  <si>
    <t xml:space="preserve">Тоненчук Е.Н. №2376 от 24.07.2019 </t>
  </si>
  <si>
    <t>В РД в разделе ХС инв №18-01115 И1 и в разделе КЖ отсутствуют проходки для трубопроводов системы холодноснабжения. 
Просим разъяснить отсутствие проходок для трубопроводов системы холодноснабжения и откорректировать комплект РД.</t>
  </si>
  <si>
    <t>СМР 03.04.2019-27.09.2019 (п.236)</t>
  </si>
  <si>
    <t>КЗ-672</t>
  </si>
  <si>
    <t>Коростелев С.А.</t>
  </si>
  <si>
    <t>В РД, инв. № 14-06563 И8:
 на плане здания 5 (отм. 0.000) предусмотрена разуклонка полов (1,0 %) в помещениях 20UKT10R002-20UKT10R006, предназначенных для временного хранения контейнеров 
НЗК-150-1,5П, с установкой в пять ярусов. 
В соответствии с ПД «Раздел 5. Подраздел. 7. Часть 6. Обращение с РАО. Графическая часть», инв. № 17-00309, схема расстановки контейнеров в помещениях 20UKT10R002-20UKT10R006 предусматривает размещение центрального ряда контейнеров вдоль оси помещений, совпадающей со стыком плоскостей разуклонки полов, что не обеспечит устойчивость контейнеров при их размещении. 
Необходимо внести соответствующие изменения в РД, инв. № 14-06563 И8, для обеспечения устойчивости размещаемых в пять ярусов контейнеров НЗК-150-1,5П.</t>
  </si>
  <si>
    <t>СМР 01.03.2019-15.07.2019 (п.947)</t>
  </si>
  <si>
    <t>КЗ-674</t>
  </si>
  <si>
    <t>15-04020
14-04049 И3</t>
  </si>
  <si>
    <t>Позиция 2 инв. № 15-04020, 14-04049 (Изм. 3):
– заменить модель электропогрузчика Linde E35 на модель электропогрузчика Caterpillar EP35N (габаритная ширина – 1190 мм, номинальная грузоподъемность - 3500 кг).
Основание для внесений изменений в РД, инв. №№ 15-04020,14-04049 (Изм. 3):
– карточка заказчика № 520;
– письмо АО «СХК» № 11-11-01/15974 от 11.07.2019 «Об уточнении типа погрузчика и размера стеллажа».
Приложение: файлы «Карточка заказчика №520.pdf» и «исх. № 11-11-01_15974 от 11.07.2019.pdf».</t>
  </si>
  <si>
    <t>КЗ-683</t>
  </si>
  <si>
    <t>14-08691И2
14-08695И1
14-08693И2</t>
  </si>
  <si>
    <t>В альбомах рабочей документации марки ТХ 14-08691И2, 14-08695И1, 14-08693И2 внести корректировку в части учета требований НП-043-18 при монтаже кранов группы Б и группы В.</t>
  </si>
  <si>
    <t>17-01146 - комплект РД аннулирован 14.08.2017</t>
  </si>
  <si>
    <t>АО "Атомпроект" с замечаниями согласны.
Срок корректировки комплекта РД истек: 24.12.2018 г.
Выдан комплекты РД 16-02715 И2 по акту №110/04-28/91 от 05.08.2019 г.
Замечания исправлены!</t>
  </si>
  <si>
    <t>АО "Атомпроект" не согасовано.
На листе 8 указаны наиенования помещений, а не номера трансформаторных подстанций.</t>
  </si>
  <si>
    <t>АО "Атомпроект" с замечаниями согласны.
Срок корректировки комплекта РД истек: 31.07.2019 г.
Комплект РД с изменениями не выдан.</t>
  </si>
  <si>
    <t>АО "Атомпроект" с замечаниями согласны.
Срок корректировки комплектов РД истек: 30.06.2019 г.
Выданы комплекты И1 по акту №110/04-27/15дсп 05.08.2019 г.
Замечания исправлены!</t>
  </si>
  <si>
    <t>16-01764 И2
16-01763 И2</t>
  </si>
  <si>
    <t>АО "Атомпроект" с замечаниями согласны.
Срок корректировки комплекта РД истек: 31.07.2019 г.
Комплекты РД с изменениями не выданы.</t>
  </si>
  <si>
    <t>16-01770 И3
А-182619 И5</t>
  </si>
  <si>
    <t>АО "Атомпроект" с замечаниями согласны.
Срок корректировки комплекта РД истек: 15.07.2019.
Комплекты РД с изменениями не выданы.</t>
  </si>
  <si>
    <t>15-04639 И2</t>
  </si>
  <si>
    <t>АО "Атомпроект" отклонено с объяснением причины. Так как предлагаемые отметки кабельных трасс заняты трубопроводами технологических систем.</t>
  </si>
  <si>
    <t>АО "Атомпроект" отклонено с объяснением причины.  По указанию проектировщиков подвод кабеля выполняется сверху.</t>
  </si>
  <si>
    <t>КЗ-666</t>
  </si>
  <si>
    <t>15-00688 
15-00690</t>
  </si>
  <si>
    <t xml:space="preserve">Рабочей документацией в зд.4А (помещение подстанции ТП-7) кабельная подводка как по низкой, так и по высокой стороне предусмотрена сверху в коробах. Вводные ячейки КСО-6кВ с автоматическими выключателями ВЭСТ-12 производителя ООО «Элтера» выпускаются заводом изготовителем только в исполнении с нижним подводом высоковольтного кабеля. Выполнить раскладку кабелей 6кВ согласно рабочей документации инв.№ 15-00690 не представляется возможным. Оборудование, согласно заданию завода изготовителя на ТП-7, АО «СХК» закуплено и находится на складе.
Предложение:
Выполнить в зд. 4А (помещение подстанции ТП-7) усиленный фальшь-пол из металлоконструкций высотой 500 мм, для возможности подводки к ячейкам УВН и трансформаторам высоковольтного кабеля снизу.
Приложение: документация завода-изготовителя на оборудование ТП-7  </t>
  </si>
  <si>
    <t>СМР 01.07.2019-31.12.2019 (п.1132)</t>
  </si>
  <si>
    <t>КЗ-669</t>
  </si>
  <si>
    <t>15-08654</t>
  </si>
  <si>
    <t>Тоненчук Е.Н.  №2412 от 29.07.2019</t>
  </si>
  <si>
    <t>Рабочей документацией инв. № 15-08654 «Контрольно-пропускной пункт 32. Наружные сети» предусмотрен монтаж силового кабеля от здания 16 до КПП 32 в траншее. Невозможно выполнить траншею по проекту, так как при геодезической разбивке траншея частично попадает в откос дороги и водоотводную канаву. Просим согласовать место расположения траншеи вдоль ограждения периметра площадки ОДЭК согласно приложения.
Предлагаемые изменения не оказывают влияния на объем и сроки выполнения работ в рамках графика СМР третьего уровня (Приложение №5 ДС№23 к договору от 12.12.2014 №24/24-2140).
Приложение: План прокладки кабеля в траншее.</t>
  </si>
  <si>
    <t>ТП июль-август 2019 (п. 28)</t>
  </si>
  <si>
    <t>15-08654 И1</t>
  </si>
  <si>
    <t>КЗ-673</t>
  </si>
  <si>
    <t>В данном альбоме предусмотрена прокладка силовых кабелей в железобетонном кабельном лотке 20 UAZ, по этим же лоткам будут прокладываться и другие кабельные линии, учтенных в других разделах рабочей документации. Альбом инв. №15 04636 И2 не содержит полный перечень ссылок на все альбомы рабочей документации.
Необходимо внести в рабочие чертежи инв. №15 04636 И2 окончательный перечень ссылок на все альбомы рабочей документации и сведения по заполнению железобетонных лотков кабельными линиями.</t>
  </si>
  <si>
    <t>КЗ-679</t>
  </si>
  <si>
    <t>15-04639 И1
15-04640 И1
17-00014</t>
  </si>
  <si>
    <t xml:space="preserve">Рабочей документацией предусмотрена прокладка кабельных линий от точки А до КРУ-6 кВ (здания 63) в кабельных траншеях. На плане прокладки кабелей (лист 7) не обозначена автодорога до 18 караула, соответственно не предусмотрен способ прокладки кабельных линий под полотном автодороги.
Прокладку кабельных линий под полотном автодороги выполнить методом горизонтального бурения с установкой гильз для прокладки кабеля (6 шт. по 15 м).
Необходимо откорректировать рабочую документацию. </t>
  </si>
  <si>
    <t>ТП июль-август 2019 (п.42)</t>
  </si>
  <si>
    <t>КЗ-681</t>
  </si>
  <si>
    <t>70039/ДСП И1</t>
  </si>
  <si>
    <t>Тоненчук Е.Н. №2413 от 29.07.2019</t>
  </si>
  <si>
    <t>В соответствии с указаниями рабочей документации, монтаж телевизионных шкафов ШТ (18 шт.) производится на высоте 3,5м на опоре освещения (за камерой видеонаблюдения).
При дальнейшем обслуживании шкафа на высоте 3,5м необходимо использование приставной лестницы, при работе на которой, в соответствии с требованиями «Правил по охране труда при работе на высоте» (утверждены приказом Министерства труда и социальной защиты РФ от 28.03.2014 № 155н) необходимо два человека. В связи  тем, что в штате войсковой части не предусмотрено двух специалистов для обслуживания оборудования ФЗ, прошу согласовать перенос шкафа на высоту 1,2-1,3м (по низу шкафа), установив его на опоре освещения со стороны тропы специалиста.
Предлагаемые изменения не оказывают влияния на объем и сроки выполнения работ в рамках графика СМР третьего уровня (Приложение №5 ДС№23 к договору от 12.12.2014 №24/24-2140).</t>
  </si>
  <si>
    <t>СМР 05.01.2019-30.07.2019 (п.1368)</t>
  </si>
  <si>
    <t>АО "Атомпроект" с замечаниями согласны.
Срок корректировки комплекта РД: 02.08.2019 г.
Выдан комплекты РД 16-01951 И2 по акту №110/04-28/92 от 26.08.2019 г.
Замечания исправлены!</t>
  </si>
  <si>
    <t>КЗ-685</t>
  </si>
  <si>
    <t>Февралева Л.Н.  №2477 от 02.08.2019</t>
  </si>
  <si>
    <t>В общих указаниях общих данных не указан источник теплоснабжения здания. Привести в соответствие.
Вентиляция
1. Сечения воздуховодов вентиляции помещений на планах, схемах не подписаны. Согласно ГОСТ 21.602-2016 сечение воздуховодов подписывается на всех участках. Привести в соответствие.
00SAH13
 3. На плане стр.38 нет возможности определить, что это система приточная. Условное обозначение направления воздуха вентиляции не соответствует обозначению по ГОСТ 21.205-93 «Система проектной документации для строительства (СПДС). Условные обозначения элементов санитарно-технических систем». Это относится ко всем системам вентиляции.
 4. В пом.108 стр.38 изменение размера воздуховода с ф250 на ф315 выполнено неправильно – сначала переход с ф250 на ф315, а затем присоединение воздуховода ф200 на приток пом.108. Опуск показан в одном месте, а воздуховод ф200 для пом.108 прокладывается в другом месте. Также это показано для пом.109. 
 5. На приточном воздуховоде ф200 для пом.108 устанавливается противопожарный клапан КЛОП-2 с ниппельным присоединением длиной 450 мм, ирисовый клапан КИ и переход с ф200 на 600х200 – при данной длине воздуховода ф200 невозможно все это разместить.
 6. На плане и схеме стр. 38, 53 при изображении противопожарного клапана и ирисового клапана не выполняется ГОСТ 21.205-93 «Система проектной документации для строительства (СПДС). Условные обозначения элементов санитарно-технических систем». На плане изображение клапанов не обнаруживается, на схеме в некоторых местах клапаны не находятся. Просим внести изменения.
 7. На схеме непонятны изображены опуски воздуховодов от магистрального воздуховода до вентилируемых помещений, нет отметок.
 8. Для пом. 129 сечение вентиляционной решетки на плане и схеме указаны по-разному. Привести в соответствие.
 9. В спецификации нет противопожарного клапана ф125, на схеме для пом.136 он показан. Привести в соответствие.
 10. Согласно СП 7.13130-2013 п.6.13 воздуховоды с огнезащитным покрытием должны быть толщиной не менее 0,8 мм. Привести в соответствие. 
00SAH23
 11. Для пом.136 на плане и схеме на воздуховоде показан противопожарный клапан КЛОП-2 ф125, в спецификации такого диаметра клапана нет. Привести в соответствие.
 12. На плане необходимо четко показать противопожарные клапаны, на схеме нет отметок опусков воздуховодов, прокладываемых до вентилируемых помещений. Привести в соответствие.
 13. Согласно СП 7.13130-2013 п.6.13 воздуховоды с огнезащитным покрытием должны быть толщиной не менее 0,8 мм. Привести в соответствие.
 14. Системы 00SAH13/00SAH23 предусматриваются с резервом – в спецификации учтена одна приточно-вытяжная система. Привести в соответствие.
00SAH11
 15. На плане в пом.307 стр.40 ссылка на фрагмент плана, а лист не указан. Привести в соответствие.
 16. Сечение решетки в пом. 203, 205 –
- на плане стр.39 АМН-К 300х200;
- на схеме стр. 53 АМН-К 300х150.
  Привести в соответствие и согласовать со спецификацией.
 17. При прохождении воздуховода до пом. 211, не показана на схеме отметка огибания воздуховода системы 00SAH24. Все так же нет отметок опусков воздуховодов, прокладываемых до вентилируемых помещений. Привести в соответствие.
 18. Согласно ГОСТ 21.602-2003 «Система проектной документации для строительства (СПДС). Правила выполнения рабочей документации отопления, вентиляции и кондиционирования» рис.В.1, В.2 диффузоры на плане должны показываться с привязками (вплоть до воздуховодов). Привести в соответствие.
 19. На «Фрагменте плана на отм.+7,800, между осями 1/1-3/1, А/1-Г/1» стр.43 воздуховод системы 00SAH11 ф315 показан чуть дальше оси Б/1, а на плане стр.40 этот воздуховод уже показан в коридоре 306. Поворот воздуховода в права не показан на плане. Линия разреза определена не верно. Это относится и к системе 00SAH21. Привести в соответствие.
 20. Согласно СП 7.13130-2013 п.6.13 воздуховоды с огнезащитным покрытием должны быть толщиной не менее 0,8 мм. Внести изменения в спецификацию.
 21. На «Фрагменте плана на отм.+7,800, между осями 1/1-3/1, А/1-Г/1» стр.43 на разрезе 6-6 после оси Б/1 показаны два воздуховода ф315 один системы 00SAH11, второй 00SAH21. Исправить и привести в соответствие.
 22. На разрезе 6-6 после клапана 00SAH11АА901 показан подъем воздуховода с отм. +10,600 на отм. +11,100 – на схеме стр.53 этого подъема нет. Привести в соответствие.
00SAH21
 23. Сечение решетки в пом. 203
- на плане стр.39 АМН-К 300х200;
- на схеме стр. 53 АМН-К 300х150.
Привести в соответствие.
 24. На плане стр.39 в пом. 206 стоит противопожарный клапан ф355, на схеме этот клапан ф315. В спецификации противопожарного клапана ф355 нет. Привести в соответствие.
 25. На разрезе 6-6 показан подъем воздуховода с отм. +10,600 на отм. +11,100 – на схеме стр.53 этого подъема нет. Привести в соответствие.
 26. Согласно СП 7.13130-2013 п.6.13 воздуховоды с огнезащитным покрытием должны быть толщиной не менее 0,8 мм. Внести изменения в спецификацию.
 27. Согласно ГОСТ 21.602-2003 «Система проектной документации для строительства (СПДС). Правила выполнения рабочей документации отопления, вентиляции и кондиционирования» рис.В.1, В.2 диффузоры на плане должны показываться с привязками (вплоть до воздуховодов). Привести в соответствие. 
00SAH10, 00SAH20
 28. Согласно ГОСТ 21.602-2003 «Система проектной документации для строительства (СПДС). Правила выполнения рабочей документации отопления, вентиляции и кондиционирования» рис.В.1, В.2 диффузоры на планах должны показываться с привязками (вплоть до воздуховодов). Привести в соответствие.
 29. Согласно ГОСТ 21.602-2003 рис.Д.1 по мере присоединения к магистральному воздуховоду ответвлений от вентилируемых помещений с нагрузками, на каждом участке после присоединения ответвления, на магистральном воздуховоде проставляется сечение и          увеличенного количества воздуха. Привести в соответствие.
 30. В пом. 325 стр. 40 не указан номер листа где показан фрагмент с установкой         вентоборудования. Привести в соответствие.    
 31. На «Фрагменте плана на отм. +7,800, между осями 14/2-16/1, А/2-Б/5» стр. 42 – и в названии и на разрезах путаница с цифрами у буквенных осей. Привести в соответствие.  
 32. Разрез 2-2 – по фрагменту плана в разрез 2-2 попадает система 00SAH20, на самом разрезе 2-2 подписана как система 00SAH12. Непонятна отм. +11,050 на этом разрезе.
 33. Согласно СП 7.13130-2013 п.6.13 воздуховоды с огнезащитным покрытием должны быть толщиной не менее 0,8 мм. Внести изменения в спецификацию.
 34. Для системы 00SAH20 показан зонт вытяжной, а на каком расстоянии от кровли выполняется зонт – не указано. Условное изображение зонта не соответствует ГОСТу условных обозначений, как и противопожарный клапан. Привести в соответствие.
 35. В спецификации учтена одна приточно-вытяжная установка – на разрезе 1-1стр.42          показано, что установка предусматривается с резервом. Привести в соответствие.
00SAH14, 00SAH24
 36. Согласно ГОСТ 21.602-2003 «Система проектной документации для строительства (СПДС). Правила выполнения рабочей документации отопления, вентиляции и кондиционирования» рис.В.1, В.2 диффузоры на планах должны показываться с привязками (вплоть до воздуховодов). Привести в соответствие.
 37. Согласно ГОСТ 21.602-2003 рис.Д.1 по мере присоединения к магистральному воздуховоду ответвлений от вентилируемых помещений с нагрузками, на каждом участке после присоединения ответвления, на магистральном воздуховоде проставляется сечение и         изменяемого количества воздуха. Привести в соответствие.
 38. В пом. 307 стр. 40 не указан номер листа где показан фрагмент с установкой            вентоборудования. Привести в соответствие. 
 39. На «Фрагменте плана на отм. +7,800, между осями 1/1-3/1, А/1-Г/1» стр.43 показаны  трубопроводы теплоснабжения, в штампе в названии чертежа теплоснабжение не обозначено.  
На разрезе 8-8 трубы теплоснабжения показаны (отметка не проставлена), а в других разрезах (например, 5-5) трубы уже не показываются. Чертежи необходимо выполнять согласно ГОСТ 21.602-2016. Привести в соответствие.
 40. Ирисовые клапаны и противопожарный все также непонятно изображены, не выполняется ГОСТ 21.602-2003 «Система проектной документации для строительства (СПДС). Правила выполнения рабочей документации отопления, вентиляции и кондиционирования».
 41. На схеме стр.52 зонт крышный показан не верно (см. ГОСТ 21.205-2016). Указать              минимальное расстояние от кровли до низа зонта.
 42. Переход с ф250 на ф200 тут же врезка, например, для пом.216(система 00SAH14) – все сливается, нет четкого понимания где переход, а где врезка. Так показано почти на всех схемах. 
 43. На какой высоте устанавливаются решетки АМН –К 700х200 системы 00SAH24, например, для пом. 216? На схеме показано, что решетка с воздуховодом подключается снизу и непонятное изображение ирисового клапана. Схемы плохо читаемы и не выполнены по              ГОСТ 21.605-82.
 44. Клапан противопожарный 00SAH14АА901 на плане, схеме показан не по ГОСТ. Привести в соответствие.
 45. Почему в спецификации не проставлены коды оборудования?
00SAH12, 00SAH22
 46. На планах стр.39, 40 показать привязки диффузоров согласно ГОСТ 21.602-2003.
 47. На магистральном воздуховоде проставить все сечения с изменяемым количеством воздуха.
 48. В пом.325 на плане стр.40 не указан номер листа где показан фрагмент плана с установкой вентоборудования. Привести в соответствие.
 49. На схеме стр.52 непонятно показано присоединение магистрального воздуховода системы 00SAH12 в пом.325, непонятно место присоединения с шумоглушителем ГТК 250-600.
 50. «Фрагмент плана на отм. +7,800….». Разрез 2-2 стр. 42:
- по оси Б/1 отметка перекрытия указана +11,050, по оси А/1 отметка перекрытия уже +11,300,
- в Разрез 2-2 попал клапан противопожарный, шумоглушитель системы 00SAH10, а всё               подписано как для системы 00SAH12. Привести в соответствие.
 51. Для системы 00SAH22 показан зонт вытяжной - условное изображение зонта не           соответствует ГОСТу. Показать на каком расстоянии от кровли устанавливается зонт.
00SAH26, 00SAH27
 52. В системе 00SAH27 на схеме стр. 54 количество удаляемого воздуха указано не верно              L=620 м³/ч и скорость воздуха в сборном воздуховоде v=8,58 /с, что превышает нормируемую. Привести в соответствие.
 53. На схеме систем на всех участках прописывается сечение воздуховода и изменяемое                количество воздуха.
 54. На планах стр. 38, 39, 40 проставить привязки диффузоров.
 55. На схемах изображение вентиляторов не понятно и не выполняется ГОСТ 21.205-93. Привести в соответствие.
 56. На схемах показать на каком расстоянии от кровли устанавливаются зонты крышные.
 57. Уточнить подобранный вентилятор системы 00SAH27 – по схеме L= 620 м³/ч и Lр=1,1х620=682 м³/ч, в спецификации написана нагрузка для подбора вентилятора Lр=595 м³/ч, в общих данных в таблице Характеристики систем Lр=725 м³/ч. Привести в соответствие.
 58. На плане на отм. +7,800 в пом. 320 вертикально поднимающейся воздуховод с вентиляторов системы 00SAH27 показан в виде черной жирной точки. 
00SAH25
 59. Показать на плане привязки ответвлений воздуховодов в пом.137 стр. 38.
 60. Согласно СП 7.13130-2013 п.6.13 воздуховоды с огнезащитным покрытием должны быть толщиной не менее 0,8 мм. Внести изменения в спецификацию.
 61. Показать изменяющееся количество вытяжного воздуха по всей длине сборного воздуховода согласно ГОСТ 21.602-2003.
 62. На какой отметке устанавливается крышный вентилятор? Все схемы оформляются              надписями не требующие ГОСТом 21.602-2003, а важных и прописанных в нормах данных на схемах нет. Привести в соответствие. 
00SAH28
 63. Показать изменяющееся количество вытяжного воздуха по всей длине сборного воздуховода согласно ГОСТ 21.602-2003.
 64. Уточнить количество удаляемого воздуха системой 00SAH28 – по схеме L= 630 м³/ч и            Lр=1,1 х 630=693 м³/ч, в спецификации написана нагрузка для подбора вентилятор Lр=595м³/ч, в общих данных в таблице Характеристики систем Lр=680 м³/ч. Привести в  соответствие.
 65. Скорость воздуха в сборном воздуховоде сечением ф160 и при количестве удаляемого        воздуха L=630 м³/ч скорость в воздуховоде будет v=8,72 /с, что превышает нормируемую. Привести в соответствие.
 66. На плане стр.39 показать привязки диффузоров согласно ГОСТ 21.602-2003.
 67. На каком расстоянии от кровли устанавливается зонт? 
 68. Согласно общих данных в общих указаниях (л. 5) сказано, что приток в помещение для курения осуществляется через переточную решетку из коридора – почему на плане на отм. +3,900 в пом. 219 подается приток системой 00SAH22?
 69. В таблице воздухообменов л.5 не верно указана вытяжная система пом. 219. Привести в соответствие и уточнить нужен ли приток системы 000SAH22.
00SAH30, 00SAH31, 00SAH32, 00SAH33
 70. Какие приточные системы осуществляют компенсацию дымоудаления?
 71. Сечение сборного вертикального воздуховода систем должен оставаться одного размера 600х400 по всей длине, т.к. расчет ведется от источника возгорания в одном месте. Внести изменения, в том числе в спецификацию. 
 72. На планах, на схеме клапан дымоудаления показать согласно ГОСТ 21.205-2003, на планах изобразить в масштабе.
 73. Указать отметки установки клапанов противодымной вентиляции.
 74. Должно быть указано расстояние выброса в атмосферу крышным вентилятором до кровли здания. Привести в соответствие.
 75. Согласно СП 7.13130-2013 у вентиляторов дымоудаления необходимо устанавливать              обратный клапан с требуемым пределом огнестойкости. Фирма «Сигма Вент» выполняет все                требования СП при изготовлении обратных клапанов. 
 76. Скорость в клапане дымоудаления не должна превышать 10 м/с: 
   -   при L=17000 м³/ч, v=17000:(3600*0,6*0,4) = 19,68 м/с для систем 00SAH30, 00SAH33;
 -  при L=14000 м³/ч, v=14000:(3600*0,6*0,4) = 16,20 м/с для систем 00SAH31, 00SAH32.
   Сечения клапанов подобраны не верно. Привести в соответствие.
00SAH34, 00SAH35, 00SAH36
 77. Необходимо указать расстояние от кровли до установки дефлектора.
 78. На схеме удаление воздуха системой 00SAH35 на 1-м этаже из пом.112, на 2-м этаже из пом. 214 (исправить 112), на 3-м этаже из пом.314 (исправить 112).
 79. Согласно СП 7.13130-2013 п.6.13 воздуховоды с огнезащитным покрытием должны быть  толщиной не менее 0,8 мм. Внести изменения в спецификацию системы 00SAH34.
Система теплоснабжения ВТЗ
 80. На схеме трубопроводов стр. 56 нет уклонов. Необходимо проставить уклоны.
 81. Указать отметки установки завес.
 82. Удаление воздуха из системы теплоснабжения воздушных завес не предусмотрено. 
  Привести в соответствие.
 84. Арматура на схеме показана в виде точек. Привести в соответствие согласноГОСТ 21.205-93.
 85. Трехходовой кран устанавливается возле завесы с обвязкой «Вектор» и учитывается в 
спецификации.
 86. На плане 0,000 стр.44 в осях 13/2-14/2 в коридоре трубы теплоснабжения завес проходят на отм. +3,150 (трубопроводы без привязки). Верх трубы ф45 в изоляции толщиной 19 мм будет на отм. +3,1915. В этом же месте проходят воздуховоды, например, системы 00SAH10 ф250 с отм. +3,300 (низ воздуховода на отм. +3,175). Уточнить и привести в                   соответствие. 
 87. Просим рассмотреть возможность установки неподвижных опор.
Система теплоснабжения приточных установок
 88. На схеме трубопроводов стр. 56 нет уклонов. Необходимо проставить уклоны.
 89. По схеме трубопроводы 00SBH11, 00SBH21 прокладываются на отм. +2,650, затем поднимаются на отм. +3,150, после опускаются - здесь должны быть краны со штуцерами                    для опорожнения, а также проставлена отметка. Привести в соответствие.
 90. За счет чего будет выполняться компенсация трубопроводов при длине более 80 м, двух небольших опусков и трех коротких поворотов? Должны быть предусмотрены                    компенсаторы, неподвижные опоры. Привести в соответствие.
 91. Просим проверить также отметки прокладываемых трубопроводов и воздуховодов в                     коридорах 107 и 132 на предмет столкновений.
 92. На схеме не показаны места расположения обвязки калориферов приточных установок с указанием их отметок. Привести в соответствие.
 93. Балансировочный клапан в системе теплоснабжения сочетает в себе возможности как балансировки системы, так и функции шарового крана. Тогда нет необходимости ставить шаровой кран на обратном трубопроводе в узле обвязки. Узел обвязки регулирующего клапана ООО «Веза» поставляется в комплекте с балансировочным клапаном (по уверению фирмы). Просим уточнить.
 94. Арматура на схеме показана в виде точек. Привести в соответствие согласно ГОСТ 21.205-93.
 95. На «Плане на отм. +7,800» в пом.301, 307, 325 ссылки на номера листов где смотреть продолжение прокладки трубопроводов теплоснабжения, номер листа не указан. Привести в соответствие.
Система теплоснабжения отопления галереи 16/22 (24UYY)
 96. На схеме трубопроводов стр. 56 нет уклонов. Необходимо проставить уклоны.
 97. Удаление воздуха из системы теплоснабжения не предусмотрено. Привести в соответствие.
 98. При прохождении транзитных трубопроводов по зданию, должны быть предусмотрены неподвижные опоры, скользящие опоры и выполнена компенсация трубопроводов (если угла поворота недостаточно). Привести в соответствие.
 99. Где учтены трубопроводы, изоляция транзита? 
Система отопления
 100. На схеме трубопроводов стр. 55 все также нет уклонов. Необходимо проставить уклоны.
 101. Арматура на схеме показана в виде точек, трубы стояков сливаются в одну линию, например, стояк Ст.5. Привести в соответствие согласно ГОСТ 21.205-93.
 102.Трубопроводы отопления после Ст. 4 поднимаются над дверью, на какую отметку? Указать отметку и изолировать трубы.
 103. На «Плане на отм. +7,800» не подписан отопительный прибор в л.клетке в осях 2/1-3/1/Г/1. Подписать.
 104. Рассмотреть возможность установки неподвижных опор и предусмотреть компенсацию трубопроводов. 
Кондиционирование
 105. На планах стр. 47, 48, 49 не указаны отметки установки настенных внутренних блоков кондиционеров. Необходимо отметки проставить.
 106. Нет привязок потолочных внутренних блоков в пом. 216, 316 стр. 48, 49. Проставить    привязки. 
 107. Дренажные трубы прокладываются в изоляции. Необходимо учесть в спецификации.</t>
  </si>
  <si>
    <t>СМР 01.01.2019-31.12.2019 (п.866)</t>
  </si>
  <si>
    <t>КЗ-686</t>
  </si>
  <si>
    <t>Описание вопроса</t>
  </si>
  <si>
    <t>16-01007 И4 
18-00250 И5</t>
  </si>
  <si>
    <t>В рабочую документацию инв.№16-01007И4 и инв.№18-00250И5 внести изменения по установке закладных деталей на стены под облицовку в помещениях  20UFB15R023, 20UFB15R024, 20UFB15R014, 20UFB15R114, 20UFB10R014 на основании технического решения 110/04-03/1573 от 10.05.2017.</t>
  </si>
  <si>
    <t>ТП июль-август 2019 (п.14)</t>
  </si>
  <si>
    <t>КЗ-687</t>
  </si>
  <si>
    <t>19-00147
18-01184
18-01158
18-01467
18-01212
18-01213
18-01209
18-01496
19-00091
18-01242
19-00082
18-01466
18-01465
18-01468
18-01500
18-00828
19-00015
18-01349
18-00245
19-00014
18-00842
18-00821
18-00245
18-01547
19-00060
19-00086</t>
  </si>
  <si>
    <t>Самойлова Л.И. №2156 от 05.07.2019, №2312 от 16.07.2019, №2473 от 31.07.2019</t>
  </si>
  <si>
    <t xml:space="preserve">1. ФЕР 46-03-007-02 не отражает в полном объеме: технологию выполнения работ; затрат по механизмам и материалам, учтенных в этой расценке (компрессор и отбойный молоток), а также … точность разметки отверстия для пробивки, т.к. материал конструкций Здания 4 – тяжелый бетон класса В30, W6, F150, насыщенный арматурой сверх норматива. 
Необходимо: дополнить работы по пробивке проемов и проходок работами по сверлению отверстий (вертикальных/горизонтальных) в стенах (перекрытиях) установками алмазного бурения диаметром 25мм по расценкам ФЕР46-03-001-02 / ФЕР46-03-002-02 и ФЕР46-03-001-18 / ФЕР46-03-002-18 с учетом на глубину (толщину конструкции), и по ТЧ на высоту выполнения работ по ФЕР46-03-002-33  по периметру проема через 1,5 диаметра сверла 25мм и затем только выполнять пробивку (разборку) бетона.
2.  Включить в локальные сметы, где есть пробивка отверстий – отвозку автомобильным транспортам на 10 км, согласно ПОС, п.2.2. </t>
  </si>
  <si>
    <t>ТП июнь-июль 2019 (п.20 к инв.№18-00664, инв.№17-01499)</t>
  </si>
  <si>
    <t>КЗ-688</t>
  </si>
  <si>
    <t>19-00311</t>
  </si>
  <si>
    <t>Зеленоборская Л.В. №2452 от 29.07.2019</t>
  </si>
  <si>
    <t>При проверке локальной сметы №  02-01-2-1102 выявлено следующее:
1. В смете не учтена стоимость  клапана противопожарного нормально закрытого, в комплекте с электроприводом  Belimo BE230,  присоединительными фланцами и клеммной коробкой  КЛОП-2(90)-Н3-МС-315(фл)-МВЕ(220)-к   в количестве 1 шт.  (цена=0)   - п.  117.;
2. В смете не учтена стоимость  клапанов противопожарных нормально закрытых, в комплекте с электроприводом  Belimo BE230,  присоединительными фланцами и клеммной коробкой  КЛОП-2(90)-Н3-МС-250(фл)-МВЕ(220)-к  в количестве 3 шт.  (цена=0)   - п.  119;
3. В смете не учтена стоимость  клапана противопожарного нормально закрытого, в комплекте с электроприводом  Belimo BE230,  присоединительными фланцами и клеммной коробкой  КЛОП-2(90)-Н3-МС-125(фл)-МВЕ(220)-к   в количестве 1 шт. (цена=0)   - п.  120</t>
  </si>
  <si>
    <t>СМР 01.08.2019-31.12.2019 (п.299)</t>
  </si>
  <si>
    <t>КЗ-689</t>
  </si>
  <si>
    <t>65
36А</t>
  </si>
  <si>
    <t>214-0462</t>
  </si>
  <si>
    <t>В РД инв.№ 214-0462 лист 5, в качестве наружного контура заземляющего устройства применена «Сталь полосовая, 5х40 мм», что противоречит требованиям ПД 0303-МФР-ИОС1.2.1 (инв.№17-00299 лист 54). Предлагаем заменить «сталь полосовую»  на «провод медный гибкий луженый ПГЛ-М70», с учетом Карточки заказчика № 652. Необходимо откорректировать РД инв.№ 214-0462, ЛС инв.№ 214-0809. 
Приложение:      стр. (необходимые эскизы, спецификации и т.д.)</t>
  </si>
  <si>
    <t>КЗ-690</t>
  </si>
  <si>
    <t>16-01615 И4</t>
  </si>
  <si>
    <t xml:space="preserve"> Лист 9.1. План облицовки в пом. 20UKS04R036 на отметке -6,400. На плане со стороны оси 7 (разрез 7-7 лист 9) должны быть изображены закладные МС-4 для крепления рамы (на высоте  3085 и 3885) в соответствии с  РД инв.№ 18-00914 И3 (лист 10) разрез 1-1 и способ крепления облицовки к закладным</t>
  </si>
  <si>
    <t>СМР 01.02.2019-30.04.2019 (п.1058)</t>
  </si>
  <si>
    <t>КЗ-691</t>
  </si>
  <si>
    <t>19-00359</t>
  </si>
  <si>
    <t>Тоненчук Е.Н. №2439 от 30.07.2019</t>
  </si>
  <si>
    <t>В откорректированной локальной смете инв.№19-00539 расценка на материал принята по федерльному сборнику ФССЦ 08.3.07.01-0042 «Сталь полосовая 40х4мм, кипящая», в предыдущем сметном расчете инв.№ 16-00860 была взята по прайсу завода-изготовителя.
Просим привести в соответствие с РД инв.№№ 15-00694, 15-00695, в которых предусмотрено устройство внутреннего контура заземления 8000 м полосовой сталью, оцинкованной 40х4, производителя ЗАО «Тезис» и откорректировать локальный сметный расчет, с учетом применения прайса завода изготовителя.</t>
  </si>
  <si>
    <t>СМР 01.09.2019-26.05.2019 (п.1127)</t>
  </si>
  <si>
    <t>КЗ-692</t>
  </si>
  <si>
    <t>14-08691 И2
14-08695 И1
14-08693 И2</t>
  </si>
  <si>
    <t>КЗ-693</t>
  </si>
  <si>
    <t>14-07207 И7
15-08038 И4</t>
  </si>
  <si>
    <t>Тоненчук  Е.Н. №2482 от 01.08.2019</t>
  </si>
  <si>
    <t>Выявлены несоответствия:
В РД инв. №14-07207 И7 Раздел АР лист 23 в осях 3-4 на отметке +5,250 предусмотрены перегородки с выноской «Перегородки ЖБ см. чертеж КЖ», а в разделе КЖ инв. 15-08038 И4 данные перегородки отсутствуют.
Просим привести в соответствие все разделы рабочей документации.</t>
  </si>
  <si>
    <t>ТП июнь-август (п.9)</t>
  </si>
  <si>
    <t>КЗ-694</t>
  </si>
  <si>
    <t>Шабанов А.М. №2554 от 12.08.2019</t>
  </si>
  <si>
    <t>При рассмотрении комплекта РД выявлены следующие несоответствия:
- На листе 8  в спецификации сборных элементов не указано количество (площадь) минераловатных плит ROCKWOOL Венти Баттс Y=90 кг/м2 b=130 мм (ТУ 5762-003-45757203-99).
Просим рассмотреть данные несоответствия и откорректировать комплект РД.</t>
  </si>
  <si>
    <t>КЗ-695</t>
  </si>
  <si>
    <t>15-01065
16-02983 
16-02897</t>
  </si>
  <si>
    <t xml:space="preserve">1.РД инв.№ 15-01065 КМ предусмотрено выполнение работ по устройству металлического каркаса и площадок здания 15А, однако в РД нет указаний по антикоррозионной защите м/к и в ЛС инв. №15-05623 отсутствуют работы по антикоррозионной защите;
- необходимо внести указания по устройству антикоррозионной защите м/к в РД и ЛС;    
2.в РД инв.№15-02892 КМ имеются указания по выполнению антикоррозионной защите (л.7, п.11) однако в ЛС инв.№16-02893 эти работы отсутствуют;
-в   ЛС инв.№16-02893 необходимо внести работы по устройству антикоррозионной защиты;
3. в РД инв.№16-02896 КМ имеются указания по выполнению антикоррозионной защите (л.7, п.13)  однако в  ЛС инв.№ 16-02897 эти работы отсутствуют;
-в ЛС инв.№16-02897 необходимо внести эти работы. </t>
  </si>
  <si>
    <t>СМР 01.05.2019-30.05.2019 (п.1944)</t>
  </si>
  <si>
    <t>КЗ-696</t>
  </si>
  <si>
    <t xml:space="preserve">В данном альбоме предусмотрено выполнение уплотнения грунтов щебнем, но не указана его марка и фракция. Необходимо внести соответствующие изменения в рабочие чертежи инв. №15-08241 И1 и ЛС инв. №16-02847. </t>
  </si>
  <si>
    <t>КЗ-697</t>
  </si>
  <si>
    <t>16-01257 И3  
14-08693 И2</t>
  </si>
  <si>
    <t>1. В альбоме КЖ 16-01257И3,  л. 11, узел  Г показаны закладные кранового пути. В альбоме ТХ 14-08693И2, л. 8, 10  показан крановый путь в осях 8-9, Г-Д-Е. Крановый путь разработан изготовителем ООО «Стройтехника» по чертежу 0763-М02.2000-01СБ.   
2. Необходимо внести в альбомы 16-01257И3 и 14-08693И2 информацию по креплению подвесного рельсового пути по чертежу 0763-М02.2000-01СБ изготовителя.
Приложение:      стр. (необходимые эскизы, спецификации и т.д.)
1. Доработка подкранового пути. Сборочный чертёж 0763-МО2.2000-01СБ.
1.1 0763-М02.2001 Платик 60 х 60.
1.2 0763-М02.2001-01 Платик 120 х 120.
1.3 0763-М02.2001-02 Платик 80 х 80.</t>
  </si>
  <si>
    <t>КЗ-698</t>
  </si>
  <si>
    <t>19-00063</t>
  </si>
  <si>
    <t>Самойлова Л.П. №2535 от 06.08.2019</t>
  </si>
  <si>
    <t>1. п.п.20-22-ошибочно указана площадь бетонной подготовки 166 м2. Площадь составляет 267,7м2.
Объем бетона составляет 13,653м3 (в смете учтено 8,466м3). 
2. п.п.23,24- армирование стяжки 3,27*267,7=875,4кг  (в смете учтено 0,543т)
3. п.п.25,26-ошибка в объеме утепления покрытий керамзитобетоном. V=267,7*(0,05+0,196)/2=32,93м3 (в смете учтено 15,8м3). Необходимо учесть керамзитобетон В10 объемной массой 1200кг/м3 (в смете учтен керамзитобетон В7,5 объемной массой 800кг/м3</t>
  </si>
  <si>
    <t>СМР 05.03.2019-27.12.2019 (п.742)</t>
  </si>
  <si>
    <t>КЗ-699</t>
  </si>
  <si>
    <t>КЗ-700</t>
  </si>
  <si>
    <t>Зеленоборская Л.В.  №2434 от 29.07.2019</t>
  </si>
  <si>
    <t xml:space="preserve">При проверке локальной сметы № ЛС 6-14-0006С  выявлено следующее:
Не учтена стоимость перевозки грузов 1 класса автомобилями-самосвалами грузоподъемностью 10 т работающих вне карьера на расстояние до  1 км  - п. 4, п. 7  сметы.  </t>
  </si>
  <si>
    <t>СМР 01.04.2019-31.07.2019 (п.1931)</t>
  </si>
  <si>
    <t>КЗ-701</t>
  </si>
  <si>
    <t>14-07609</t>
  </si>
  <si>
    <t>Самойлова Л.П. №2344 от 23.07.2019</t>
  </si>
  <si>
    <t xml:space="preserve">В локальную смету не включено сверление установками алмазного бурения в железобетонных конструкциях горизонтальных и вертикальных отверстий под установку гильз. Отверстия: диам.225-4шт, диам.162-2шт, диам.152-8шт, диам.122-2шт. </t>
  </si>
  <si>
    <t>КЗ-702</t>
  </si>
  <si>
    <t>14-07208
18-00276
18-01247
18-01354
18-01665
19-00030
19-00087
19-00151</t>
  </si>
  <si>
    <t>1. Не учтены работы и материалы для устройства деформационных швов в бетонных подстилающих слоях полов помещений, располагаемых на расстоянии не более 6х6 м. (инв.№14-072017 И7, л.72).
2. Не учтены работы и материалы по устройству плинтусов в соответствии с РД  инв.№14-072017 И7, л.72.
3. В ЛС инв.№ 18-01665, поз.96 – допущена ошибка по количеству раствора Sika Top Stfl-107 и в ЛС инв.№ 19-00151, поз.2 – ошибочно исключена.
Необходимо внести соответствующие корректировки сметную документацию.</t>
  </si>
  <si>
    <t>СМР 10.01.2019-31.12.2019 (п.215)</t>
  </si>
  <si>
    <t>КЗ-703</t>
  </si>
  <si>
    <t>Отсутствует данные для подключения узлов газоочистки (3 единицы) трубопровода сброса сдувочного азота, входящих в состав системы пневмопочты, к системе газоочистки зд.4.
Приложения: 
1. Письмо № А/076 о предоставлении информации по системе газоочистки на 1 листе
2. Письмо № А/122 о подключении узлов газоочистки системы пневмопочты на 1 листе
3. Письмо № А/272 о подключении узлов газоочистки системы пневмопочты (повторно) на 1 листе</t>
  </si>
  <si>
    <t>КЗ-704</t>
  </si>
  <si>
    <t>17-00036
18-00667</t>
  </si>
  <si>
    <t>Самойлова Л.П. №2464 от 31.07.2019</t>
  </si>
  <si>
    <t xml:space="preserve">  1.  В локальных сметах №03-02-1-1326 поз.13-15; № 3-05-0007С поз. 81-83 (Утепление нижнего пояса галереи) - ошибка в объеме и стоимости утеплителя боковых поверхностей галереи. По проекту утеплитель ROСKWOOL ВЕНТИ БАТТС толщ.365мм в объеме 65,4м3 и утеплитель ЛАЙТ БАТТС толщ. 30мм в объеме 5,2м3 (проект 15-02918И4, листы 11,13), а в смете учтен утеплитель ЛАЙТ БАТТС в объеме 27,01м3.</t>
  </si>
  <si>
    <t>ТП июль-август 2019 (п.20)</t>
  </si>
  <si>
    <t>КЗ-705</t>
  </si>
  <si>
    <t xml:space="preserve"> Рабочей документацией не предусмотрено выполнение узлов соединения металлоконструкций, используемых в качестве проводников заземления (помещения ЛСБ) с контуром заземления и уравнивания потенциалов.</t>
  </si>
  <si>
    <t>СМР 01.03.2019-30.11.2019 (п.456)</t>
  </si>
  <si>
    <t>Карточка заказчика с замечаниями АО "Атомпроектом" отклонены с объяснением.
Работы выполнять согласно РД и письма АО "Атомпроект" №46-1.2-3.175.5/12212 от 01.07.2019 г.</t>
  </si>
  <si>
    <t>Карточка заказчика с замечаниями АО "Атомпроектом" отклонены с объяснением.
1. Узел должен быть в монтажных чертежах.
2. Крепление учтено в ЛС. Тип подьирает заказчик
3. Учтено в спецификации по СТО.
4. При разработке КМД.</t>
  </si>
  <si>
    <t>14-06513 И2</t>
  </si>
  <si>
    <t>15-02471 И4
15-08632 И5
15-08633 И5
15-08634 И6
15-08635 И5</t>
  </si>
  <si>
    <t>16-03121 И3</t>
  </si>
  <si>
    <t>Согласовано АО "Атомпроект" без внесения измений в рабочую документацию.</t>
  </si>
  <si>
    <t>16-00865 И1</t>
  </si>
  <si>
    <t>Карточка заказчика с замечаниями АО "Атомпроектом" отклонена с объяснением.
1. Узел должен быть в монтажных чертежах.
2. Крепление учтено в ЛС. Тип подьирает заказчик
3. Учтено в спецификации по СТО.
4. При разработке КМД.</t>
  </si>
  <si>
    <t>Карточка заказчика с замечаниями АО "Атомпроектом" отклонена с объяснением причины. В комплекты РД все необходимые узлы и детали внесены.</t>
  </si>
  <si>
    <t>Карточка заказчика с замечаниями АО "Атомпроектом" отклонена с объяснением причины. Уточненная раскладка листов облицовки выполнена в комплектах КМД. Узлы крепления показаны в РД л.12.</t>
  </si>
  <si>
    <t>14-05201 И5</t>
  </si>
  <si>
    <t xml:space="preserve">15-03738 И4 </t>
  </si>
  <si>
    <t xml:space="preserve">18-01119 
15-03738И4 </t>
  </si>
  <si>
    <t>Карточка заказчика с замечаниями АО "Атомпроектом" рассмотрена 20.08.2019 г. Отклонена с объяснением причины: требования НП-043-18 при монтаже и наладке кранов указываются в ППР. Соответствующее указание приведено в РД АП.</t>
  </si>
  <si>
    <t>АО "Атомпроект" с замечаниями согласны.
Срок корректировки комплекта РД истек: 08.08.2019 г.
ЛСР с изменениями не выданы (По словам АО "Атомпроект смета 19-00580 находится у Заказчика на ВК).</t>
  </si>
  <si>
    <t>15-00689 И1</t>
  </si>
  <si>
    <t>АО "Атомпроект" с замечаниями согласны.
Срок корректировки комплекта РД: 11.10.2019 г.
Комплекты РД с изменениями не выданы.</t>
  </si>
  <si>
    <t>17-00312
17-00313
15-00435
14-05122И1
15-04268
14-07583
14-05124И1
14-07576
214-0537И2
16-01057</t>
  </si>
  <si>
    <t>19-00580 ЛС</t>
  </si>
  <si>
    <t>Карточка заказчика с замечаниями АО "Атомпроектом" рассмотрена с отклонением.
Возможный производитель указан в письме АО "Атомпроект" №46-1.2-3.155.4С/23846 от 20.12.2018 г.</t>
  </si>
  <si>
    <t>Карточка заказчика с замечаниями АО "Атомпроектом" рассмотрена с отклонением.
По указанию проектировщиков подвод кабеля выполняется сверху. Закупленная подстанция не соответствует требованиям опросного листа.</t>
  </si>
  <si>
    <t>Карточка заказчика с замечаниями АО "Атомпроектом" рассмотрена с отклонением. 
В РД в ссылочных документах перечень комплектов РД по наружным сетям является актуальным.</t>
  </si>
  <si>
    <t>214-0462 И1</t>
  </si>
  <si>
    <t>Вопрос снят в рабочем порядке. Работы на площадке выполнены в полном объеме</t>
  </si>
  <si>
    <t>АО "Атомпроект" с замечаниями согласны.
Срок корректировки комплекта РД истек истек: 05.08.2019 г. (Письмо вх.2531)
Выдан комплект РД 16-02894 И2 по письму №11-11-110/20000 от 28.08.2019 г.
Замечания исправлены!</t>
  </si>
  <si>
    <t>Карточка заказчика с замечаниями АО "Атомпроектом" отклонена с объяснением причины.
Получено письмо АО "СХК" №11-11-01/14983 от 02.07.2019 г. с ответом АО "Атомпроект" письмо №46-1.2-3.175.5/12212 от 01.07.2019 г. на п.16 протокола совещания  по вопросам проектирования "МФР" от 17-19.06.2019 г.</t>
  </si>
  <si>
    <t>Бондаренко 
Г.Д. №2200 от  
26.06.2019</t>
  </si>
  <si>
    <t xml:space="preserve">18-00681 Л.С.
15-03738 И3
</t>
  </si>
  <si>
    <t xml:space="preserve">15-03738И4 </t>
  </si>
  <si>
    <t xml:space="preserve">18-01119
15-03738 И4 </t>
  </si>
  <si>
    <t>НВ1                         НВК (подключение зданий)</t>
  </si>
  <si>
    <t xml:space="preserve">18-01119
15-03738 И4 
</t>
  </si>
  <si>
    <t>Карточка заказчика с замечаниями АО "Атомпроектом" рассмотрена 20.08.2019 г. Отклонена с объяснением причины: для помещений 20UKT10R002-20UKT10R006 временного хранения контейнеров 
НЗК-150-1,5П выполнен расчет устойчивости инв. № 19-00533Р, в котором учитывается заложенный уклон пола и обосновывается принятые решения.</t>
  </si>
  <si>
    <t>АО "Атомпроект" с замечаниями согласны.
Срок корректировки комплекта РД: 16.11.2018 г.
Выдан комплект РД с изменениями по акту №110/04-28/31 от 19.03.2019. 
Замечания устранены.</t>
  </si>
  <si>
    <t>АО "Атомпроект" с замечаниями согласны. Спецификация 15-03738 И4 выдана по акту № 110/04-28/92 от 26.08.2019
Замечания устранены.</t>
  </si>
  <si>
    <t>АО "Атомпроект" с замечаниями согласны.
Срок корректировки комплектов РД: 09.11.2018 г. Выдан комплект РД 15-04356 И1 по акту №110/04-28/127 24.12.2018
Замечания устранены.</t>
  </si>
  <si>
    <t>АО "Атомпроект" с замечаниями согласны кроме п. 4.
Срок корректировки комплектов РД истек: 14.02.2019 г.
РД по п.1 - п.3 откорректирована, выдана письмом 110/04-28/77 от 20.06.2019
Замечания устранены.</t>
  </si>
  <si>
    <t>АО "Атомпроект" с замечаниями согласны.
Срок корректировки комплектов РД истек: 14.02.2019 г.
Комплект РД откорректирован, выдан письмом 110/04-28/77 от 20.06.2019
Замечания устранены.</t>
  </si>
  <si>
    <t>АО "Атомпроект" с замечаниями согласны.  Срок корректировки комплектов РД: 28.12.2018 г.
Выдан комплект РД №16-02569 И2 по акту № 110/04-28/50 от 06.05.2019
Замечания устранены.</t>
  </si>
  <si>
    <t>АО "Атомпроект" с замечаниями согласны. Комплекты РД выданы по акту № 110/04-28/92 от 26.08.2019
Замечания устранены.</t>
  </si>
  <si>
    <t>АО "Атомпроект" с замечаниями согласны.
Срок корректировки комплекта РД: 06.02.2019 г. Выдан комплект РД с изменениями 15-04356 И2 по акту №110/04-28/127 24.12.2018.
Замечания устранены.</t>
  </si>
  <si>
    <t>АО "Атомпроект" с замечаниями согласны.
Срок корректировки комплекта РД: 24.01.2019 г. Выдан комплект РД с изменениями 16-00902 И7 по акту №110/04-28/43 от 06.05.2019.
Замечания устранены.</t>
  </si>
  <si>
    <t>Согласие АП. Срок выдачи РД истек: 26.07.2019. Комплект РД 15-03738И4  выдан по акту № 110/04-28/92 от 26.08.2019
Замечания устранены.</t>
  </si>
  <si>
    <t xml:space="preserve">АО "Атомпроект" с замечаниями согласны.
Внесены изменения И3 в 15-02923 И2.  Внесены изменения И4 В 15-02923И3 по КЗ 404 - письмо № 110/04-28/77 от20.06.2019.                                                    Спецификация 15-02924 И3 выдана - письмо № 110/04-28/77 от 20.06.2019  
Замечания устранены.
</t>
  </si>
  <si>
    <t>АО "Атомпроект" с замечаниями согласны. Комплекты РД выданы по акту № 110/04-28/92 от 26.08.2019
Замечания устранены.</t>
  </si>
  <si>
    <t xml:space="preserve">АО "Атомпроект" с замечаниями согласны.
 Выдан комплект РД 15-06168 И4 - письмо № 110/04-28/88 от 29.07.2019. Выдан комплект РД 15-06169 И3 - письмо № 110/04-28/88 от 29.07.2019   
Замечания устранены.                                                                              
</t>
  </si>
  <si>
    <t>АО "Атомпроект" с замечаниями согласны.
Выдан комплект РД 18-01116 И2 с изменениями по акту №110/04-28/32 01.04.2019. 
Замечания устранены.</t>
  </si>
  <si>
    <t xml:space="preserve">АО "Атомпроект" с замечаниями согласны.
Выдан комплект 16-00534 И3 - письмо № 110/04-28/32 от 01.04.2019. 18-00487 И1 корректироваться не будет
Замечания устранены.
</t>
  </si>
  <si>
    <t>АО "Атомпроект" с замечаниями согласны.
Комплекты РД откорректированы
Замечания устранены.</t>
  </si>
  <si>
    <t>АО "Атомпроект" с замечаниями согласны.
Срок корректировки комплекта РД: 05.06.2019 г. Выданы комплекты РД с изменениями по акту № 110/04-28/71 от 31.05.2019
Замечания устранены.</t>
  </si>
  <si>
    <t xml:space="preserve">АО "Атомпроект" с замечаниями согласны.
Срок корректировки комплекта РД истек: 15.05.2019 г.
Выданы комплекты РД с изменениями по акту №110/04-28/77 от 20.06.2019 г.
Замечания исправлены!
</t>
  </si>
  <si>
    <t>АО "Атомпроект" с замечаниями согласны.
Комплекты РД с изменениями  выданы.
Замечания устранены.</t>
  </si>
  <si>
    <t>АО "Атомпроект" с замечаниями согласны.
Срок корректировки комплекта РД истек: 28.06.2019 г.
Выдан комплект РД с изменениями по акту №110/04-28/85 от 29.07.2019 г.
Замечания исправлены!</t>
  </si>
  <si>
    <t>АО "Атомпроект" с замечаниями согласны.
Комплекты откорректированы
Замечания устранены.</t>
  </si>
  <si>
    <t>АО "Атомпроект" с замечаниями согласны.
Срок корректировки комплекта РД истек: 28.06.2019 г.
Комплект РД 14-08696 И7 выдан по акту № 110/04-28/92 от 26.08.2019
Замечания устранены.</t>
  </si>
  <si>
    <t>АО "Атомпроект" с замечаниями согласны при условии определения источника финансирования корректировки РД.
Срок корректировки комплекта РД истек: 31.05.2019 г.
Выдан комплекты РД 18-01752 И2 по письму №11-11-01/20634 от 04.09.2019 г.
Замечания исправлены!</t>
  </si>
  <si>
    <t>КЗ-706</t>
  </si>
  <si>
    <t>19-00349
14-08696 И7</t>
  </si>
  <si>
    <t>Алексеев И.М.</t>
  </si>
  <si>
    <t>1. В локальной смете № 03-01-З-428ТМ позиция № 42 столбец «Наименование работ и затрат, Единица измерения» допущена ошибка «БС 1А1-200» . Согласно ГОСТ 13950-91 Бочка стальная со съёмным верхним дном. Объём 0,2 м3 имеет обозначение БС 1А2-200 ГОСТ 13950.
2. В локальной смете № 03-01-З-428ТМ позиция № 43 столбец «Наименование работ и затрат, Единица измерения» допущена ошибка «БС 1А1-200». В спецификации оборудования к альбому 
инв. № 14-08695 поз № 27 указана верная маркировка оборудования БЗ-1А2-100 ГОСТ 13950. 
3. В спецификации оборудования к альбому инв. №14-08695 поз № 26 столбец «Тип, марка, обозначение документа, опросного листа» допущена ошибка «БС 1А1-200» . Согласно ГОСТ 13950-91 бочка стальная со съёмным верхним дном, объёмом 0,2 м3 должна иметь обозначение БС 1А2-200 ГОСТ 13950.
Необходимо произвести корректировку указанных выше документов.</t>
  </si>
  <si>
    <t>КЗ-707</t>
  </si>
  <si>
    <t>17-01154</t>
  </si>
  <si>
    <t>В локальной смете отсутствуют работы по монтажу молниезащиты.
Спецификация материалов: держатель ND2106 – 66 шт., круг Ø 8мм – 47м, соединитель универсальный арт. № 151515 – 32 шт., болт анкерный Ø6 мм – 264 шт., бутил каучуковый герметик – 1кг. 
 Необходимо включить работы по монтажу в локальную смету.</t>
  </si>
  <si>
    <t>ТП июль-август 2019 (п.48)</t>
  </si>
  <si>
    <t>КЗ-708</t>
  </si>
  <si>
    <t>В дополнении к Карточке заказчика № 614 (ответ на комментарии АО «АТОМПРОЕКТ»)
Поз. 3 (комментарий АО «АТОМПРОЕКТ» не принимается).
1. Шифр ФЕРм08-01-10 «Шкаф управления и регулирования» к позиции 3 - применен не верно (см. РКД на устройство электромонтажное СТВА.Э.К.793.109.03 (исх. № 11-11-01/16123 от 12.07.2019)) см. Приложение 1.
2. Расценку на проведение электромонтажных работ требуется включить в ЛС или разработать РД для выполнения электромонтажных работ для подключения оборудования УТС.
Поз. 30, 32 (комментарий АО «АТОМПРОЕКТ» не принимается).
Не соответствует информации между РД инв. № 19-00138 и инв. № 14-07939 изм.5.
Также прошу смотреть СТВА.Э.К.793.109СБ, СТВА.Э.К.793.109 (см. Приложение 3).
Поз. 49, 50 (комментарий АО «АТОМПРОЕКТ» не принимается).
1. Оборудование АСК ТП УТС (поз. 27 инв. № 14-07939 изм. 5) входит только в РД инв. № 14-07939 (отдельно разработанных альбомов РД для АСК ТП УТС нет).
2. РКД на АСК ТП УТС согласовано АО «АТОМПРОЕКТ» письмом № 46-2.43-3.13/18738 от 23.08.2016.
3. Расценку на проведение электромонтажных работ требуется включить в ЛС или разработать РД для выполнения электромонтажных работ для подключения оборудования УТС.
Приложение:
1 - Карточка заказчика № 614;
2 - Исх. № 11-11-01_16123 от 12.07.2019 АО «СХК»;
3 - РКД на УТС (СТВА.Э.К.793.109СБ, СТВА.Э.К.793.109);
4 - Исх. № 46-2.43-3.13_18738 от 23.08.2016 АО «АТОМПРОЕКТ».</t>
  </si>
  <si>
    <t>КЗ-709</t>
  </si>
  <si>
    <t>Лист 15. Оси 6-7, Л-М не указан приямок глубиной 130 мм (под стеллажом для паспортизации 
А 69.040.000 СБ) для установки платформенных врезных весов  ВСП4-В</t>
  </si>
  <si>
    <t>КЗ-710</t>
  </si>
  <si>
    <t>14-05433
14-05434
 15-05538</t>
  </si>
  <si>
    <t xml:space="preserve">Мохнащеков А.В.  №2661 от 21.08.2019               </t>
  </si>
  <si>
    <t>В рабочей документации предусмотрено крепление стального гнутого профиля 50х50х3мм (РД №14-05433, лист 4, разрез 11-11, 21-21, 31-31) к стальным закладным пластинам 180х100х8мм. Попытка реализации данного решения показала невозможность выполнения монтажа данным способом из-за наличия в месте установки пластин основной стальной арматуры колонны разрушение которой приведет к ослаблению несущих конструкций. Смещение расположения пластины к центру колонны приводит к смещению оси прокладки коробов кабельной трассы, в следствии чего будет необходимо выполнять обводы трассы вокруг колонн, а это значительное увеличение трудозатрат и сметной стоимости. Предлагаем применить конструктивное решение крепления кабельных конструкций (смонтированных и проверенных в надежности на данном объекте строительства) согласно эскизам приложения 1 и 2. Приложение 1 (Эскиз ПТО 08.1-2019) – конструкции для крепления кабельных трасс в осях 71/2 - 91/2 ÷Г, 73/4 – 93/4 ÷В пом. №117; 71/2 -91/2 ÷Г, пом. №215, 315. Приложение 2 (Эскиз ПТО 08.2-2019) – конструкции для крепления кабельных трасс в пом. №316 в осях А и Б.
Внесение в РД изменений, связанных с реализацией данного решения, уменьшает сметную стоимость за счет уменьшения количества используемых материалов (поз.231, 232 сметы 15-05538 монтаж трубы под кабельные конструкции с 425м до 366м и поз. 306, 307 с 251,2 кг до 200кг).
 Приложение: 
            1. Конструкция для крепления скобы ВММ-10 к балке – 1лист.
            2. Кронштейн для крепления кабельных конструкций к колонне – 1лист.</t>
  </si>
  <si>
    <t xml:space="preserve">ТП июль-август 2019 (п.23) </t>
  </si>
  <si>
    <t>КЗ-711</t>
  </si>
  <si>
    <t>19-00331</t>
  </si>
  <si>
    <t>Зеленоборская Л.В. №2451 ОТ 29.2019</t>
  </si>
  <si>
    <t>1. Допущена ошибка в  расчете итогов по разделу 1 (соответственно и по всей смете).  Должно быть: Итого = прямые затраты (стоимость оборудования) + заготовительно-складские расходы  на стоимость оборудования  (1180380 + 13259 = 1193639).
2. Предусмотреть индексы соответствующих периодов на оборудование (2019 г.)</t>
  </si>
  <si>
    <t xml:space="preserve">ТП июль-август 2019 </t>
  </si>
  <si>
    <t>КЗ-712</t>
  </si>
  <si>
    <t>18-00937</t>
  </si>
  <si>
    <t>Зеленоборская Л.В. №2433 от 29.07.2019</t>
  </si>
  <si>
    <t>Ошибка  в  расчете итогов сметы:  прямые затраты + трудозатраты + накладные расходы + сметная прибыль.</t>
  </si>
  <si>
    <t>КЗ-713</t>
  </si>
  <si>
    <t>Прошу внести изменения в РД по ранее согласованному предложению (См. приложение 1).
Приложение:      Приложение 1.</t>
  </si>
  <si>
    <t>ТП июль-август 2019 (п.31)</t>
  </si>
  <si>
    <t>КЗ-714</t>
  </si>
  <si>
    <t>18-00833</t>
  </si>
  <si>
    <t>Матвеев А.И.</t>
  </si>
  <si>
    <t>В помещении участка карботермического синтеза 20UFB10R021 проектные точки проходок Ду 150 (вытяжная вентиляция локализующего укрытия и ремонтная вытяжная вентиляция боксов установки), расположенные на отм. +2,500, находятся в зоне работы персонала при обслуживании модулей загрузки транспортно-технологической системы перемещения лодочек и ухудшают обслуживание оборудования при ремонтных операциях. Ранее ООО НПФ «Сосны» была запрошена возможность переноса данных проходок (письмо №07-79/02/851 от 26.04.2016), которую АО «АТОМПРОЕКТ» согласовал (письмо №46-2.43-2.412.6/9768 от 29.04.2016). 
Позже п. 1.1 протокола ТС-049 от 25.04.2017 АО «АТОМПРОЕКТ» было поручено внести изменения в РД МФР в части закладных деталей и монтажных проемов в локализующих укрытиях технологических линий, вентиляционных проходок и др. 
14.06.2018г. был выпущен альбом инв.№ 18-00833  «Устройство дополнительных проемов для систем вентиляции в стенах на отм. – 0,300 в осях 9-16.»    
Л.9 разрез 2-2 Узел II (на высоте от верха плиты перекрытия 3800мм)и Узел III (на высоте от верха плиты перекрытия 4450мм) не соответствуют эскизу ООО НПФ «Сосны» (отображены зеркально)
необходимо в кратчайшие сроки внести изменения в РД по переносу проходок под вентиляцию в пом. 20UFB10R021. 
Приложения: 1. файл «Протокол ТС-049 от 25.04.2017». pdf.
2. файл «Протокол ВКС № 12 от 13.04.2017». pdf.
3. файл «Сосны № 07-79_02_851 от 26.04.2016». 7z.
4. файл «46-2.43-2.412.6_9768 МФР. О вентиляции УКТС». pdf.
5. файл «Сосны_приложение расположение проходок в помещении КТС».pdf.</t>
  </si>
  <si>
    <t>КЗ-715</t>
  </si>
  <si>
    <t>19-00621</t>
  </si>
  <si>
    <t>1. Лист 8 (схема расположения монтажных деталей на отм. 0,000) - отсутствует указание о креплении транспортера поперечного А.62.690.000 (далее – транспортер) к поддону при помощи накладных платиков МС-1 и МС-2, указаны только накладные платики для крепления оборудования участка дезактивации А.48.250.000. В КД на транспортер указан способ крепления опор к полу при помощи сварки, непосредственно к поддону. Необходимо применить накладные платики для крепления транспортера.
2. Лист 8 (схема расположения монтажных деталей на отм. 0,000, разрез 1-1) и лист 11 (МС-3) - изделие МС-3 (далее МС-3) для герметизации анкерной головки, имеет высоту 53 мм, суммарная высота накладного платика (МС-1 или МС-2) и МС-3 составит 73 мм от уровня пола соответственно. Необходимо максимально уменьшить высоту МС-3 для уменьшения риска травмирования персонала или предложить узел герметизации анкера с исключением выступания за высоту накладного платика.</t>
  </si>
  <si>
    <t>ТП август-сентябрь 2019 (п.11)</t>
  </si>
  <si>
    <t>КЗ-716</t>
  </si>
  <si>
    <t xml:space="preserve"> В КЗ № 690 было выдано замечание, что на листе 9.1. План облицовки в пом. 20UKS04R036 на отметке -6,400. На плане со стороны оси 7 (разрез 7-7 лист 9) не указаны закладные МС-4 для крепления рамы (на высоте  3085 и 3885) в соответствии с  РД инв.№ 18-00914 И3 (лист 10) разрез 1-1 и способ крепления облицовки к закладным.
В Вашем ответе на КЗ № 690 приведено, что «Узлы прикрепления облицовки к закладным см.л.12 настоящего комплекта РД. Уточненная раскладка листов облицовки выполнена в комплектах КМД». 
Считаем, что ваш ответ не корректен, т.к: 
1. На листе 12 отсутствует узлы прикрепления облицовки к закладным.
2. Разработчиком КМД является монтажная организация, а закладные МС-4 для крепления рамы должны быть в обязательном порядке указаны в РД.
В этой связи, просим Вас откорректировать РД</t>
  </si>
  <si>
    <t>КЗ-717</t>
  </si>
  <si>
    <t>14-07823 И4</t>
  </si>
  <si>
    <t>Тоненчук Е.Н. №2736 от 29.08.2019</t>
  </si>
  <si>
    <t xml:space="preserve"> В ведомости элементов на стр. 13 указана вертикальная лестница ВЛ4, которая обозначается «по СГ-12.12, серия 1.450.3-7.94 вып. 2». В самом альбоме серии 1.450.3-7.94 вып. 2 такого обозначения «СГ-12.12» нет. 
Необходимо рассмотреть несоответствие и откорректировать комплект РД.
Приложение: Лист 40, альбом серия 1.450.3-7.94 вып. 2</t>
  </si>
  <si>
    <t>СМР 01.04.2019-31.10.2019 (п.952)</t>
  </si>
  <si>
    <t>КЗ-718</t>
  </si>
  <si>
    <t>14-07226 И3</t>
  </si>
  <si>
    <t>Мохнащеков А.В. №2686 от 23.08.2019</t>
  </si>
  <si>
    <t xml:space="preserve">В рабочей документации (№14-07226 лист №6, спецификация к схемам расположения элементов, поз.2) для гидроизоляции деформационных швов предусмотрена неармированная гидроизоляционная мембрана Sikaplan WP 1100-20HL, прошу согласовать замену на гидроизоляционный материал Технониколь Техноэласт Терра с аналогичными техническими характеристиками. За период временного использования данный гидроизоляционный материал отлично зарекомендовал себя в качестве надежного материала для устройства гидроизоляции.
№
п.п Наименование Технические характеристики
Sikaplan® WP 1100-20HL2 по РД Технические характеристики
ТЕХНОЭЛАСТ ТЕРРА
1. Масса материала, кг/м2 2,6 5,0
1.2 Толщина мембраны, мм 2 4
1.3 Температура гибкости на брусе R=25 мм, °С, не выше минус 35 минус 25
1.4 Водопоглощение в течение 24 ч, % по массе, не более 2 1
1.5 Водонепроницаемость при давлении не менее 0,2 МПа в течение 2 ч  абсолютная абсолютная
1.6 Теплостойкость ºС 125 120
Внесение в РД изменений, связанных с реализацией данного решения, уменьшает сметную стоимость за счет себестоимости используемого материала.
 Приложение:
Каталог, кровельные и гидроизоляционные материалы, «ТЕХНОНИКОЛЬ». </t>
  </si>
  <si>
    <t>СМР 01.05.2019-30.05.2019 (п.88)</t>
  </si>
  <si>
    <t>КЗ-719</t>
  </si>
  <si>
    <t>18-00325
18-00326</t>
  </si>
  <si>
    <t>Колмакова Н.Ф. №2547 от 12.08.2019</t>
  </si>
  <si>
    <t xml:space="preserve">Выявлены несоответствия. 
Инв. №18-00326, лист 6:
- нет разрезов по ЗВК1, ЗВК4;
- на разрезе 9-9 не корректно проставлены отметки (+5,500 и +0,040);
Ссылка “Приямок облицевать корозионно – стойкой (коррозионно - стойкой) сталью” некорректна. Более понятна ссылка “Установить изделие закладное по альбому КЖ инв. № 14-07835”.
Нет ссылки на альбом, в котором заспецифицированы лотки.
Инв. №18-00326:
- поз. 2 – колено С 900 108х5 04 СТО 79814898 111-2009 задана ошибочно, верно – колено С 900 57х3    01 СТО 79814898 111-2009. </t>
  </si>
  <si>
    <t>КЗ-720</t>
  </si>
  <si>
    <t>19-00640</t>
  </si>
  <si>
    <t>Железнов И.Е.</t>
  </si>
  <si>
    <t>По результатам рассмотрения  альбома  №19-00640 выявлено:
1. Отсутствуют монтажные детали под раму узла промывки (панель подачи технологических сред) позиция 12 в соответствии с чертежом А.62.681.000СБ; 
2. Отсутствует часть монтажных деталей под стойку бокса установки гранулирования позиция 23 в соответствии с чертежом А.48.236.000СБ.
Необходимо дополнить альбом 19-00640 отсутствующими монтажными деталями в соответствии со сборочными чертежами А.62.681.000СБ и А.48.236.000СБ по аналогии с альбомом для идентичного оборудования для помещения 20UFB15R018 на отм. +5,250 №19-00559.
Приложение: файл «Отсутствующие монтажные детали для крепления оборудования в альбоме РД инв. № 19-00640» в формате. docx.</t>
  </si>
  <si>
    <t>КЗ-721</t>
  </si>
  <si>
    <t>17-00301 И2
16-02569 И2</t>
  </si>
  <si>
    <t>Закладные детали системы К2 запроектированы (на листе 6.1 и 9.1 РД инв.№ 16-02569 И2) и выполнены из стальных коррозионностойких труб диаметром 100 мм. по ГОСТ 9940-91. А в ПД инв. №17-00301И2  п. 1.4.1.2 (лист 8) система К2 запроектирована стальная электросварная специального заказа с полимерным покрытием диаметром 100 мм по ГОСТ 10704-91. Согласно предписания РОСТЕХНАДЗОРА  № 12-13/2019Пр от 28.02.2019г. Необходимо привести проектную документации в соответствие с рабочей документацией и фактически выполненными работами системы К2.</t>
  </si>
  <si>
    <t>КЗ-722</t>
  </si>
  <si>
    <t>17-00570 И2</t>
  </si>
  <si>
    <t>Тоненчук Е.Н. №2739 от 29.08.2019</t>
  </si>
  <si>
    <t>В рабочей документации инв.№17-00570 И2 л.3 указан расход бетона В25 W4 F150 при устройстве покрытия на отм. +7,500 в осях 2-9/А-Г – 100 м3. Данный объем не соответствует фактическому расходу бетона при бетонировании.
Необходимо внести изменения в РЧ и ЛС.
Приложение: Расчет потребности бетона при бетонировании покрытия на отм. +7,500.</t>
  </si>
  <si>
    <t>СМР 15.06.2019-15.07.2019 (п.1409)</t>
  </si>
  <si>
    <t>КЗ-723</t>
  </si>
  <si>
    <t>14-05365 И2</t>
  </si>
  <si>
    <t>Шабанов А.М. № 2729 от 28.08.2019</t>
  </si>
  <si>
    <t>При рассмотрении комплекта РД выявлены следующие несоответствия:
- На листе 9 в спецификации к схеме расположения плиты Пм2 для плиты перекрытия П1 ошибочно указана маркировка ПТ300.150.23-3. Судя по чертежу, по разрезу 1-1, маркировка должна быть ПТ300.150.12-3.
    Просим внести данное несоответствие и откорректировать комплект РД.</t>
  </si>
  <si>
    <t>КЗ-724</t>
  </si>
  <si>
    <t>1. Лист 1 (42)  План, на отметке -6,000 в пом. 20UKS04R086 не указаны вентиляция В2, В16.
Тогда как, на листе 1 (51) «Схемы систем 22KLP01(B1), 22KLP02(B2), …» и листе 1 (53) «Схемы систем 22KLP16 (B16), 22SAP17 (B17), …» указана вентиляция В2, В16 в пом. 20UKS04R086.
2. На листе 5 (36) «Таблица воздуховодов»  в пом. 20UKS15R218 указана вытяжная вентиляция В2, а на листе 1 (51) «Схемы систем 22KLP01(B1), 22KLP02(B2), 22SAP05(B5), 22SAP06(B6),  …»  в пом. 20UKS15R218 отсутствует В2.</t>
  </si>
  <si>
    <t xml:space="preserve">СМР 01.03.2019-31.12.2019 (п.1107) </t>
  </si>
  <si>
    <t>15-02576 И2</t>
  </si>
  <si>
    <t>КЗ-725</t>
  </si>
  <si>
    <t>14-05432 И1</t>
  </si>
  <si>
    <t>1. Лист 7 инв. № 14-05432И1 – шкафы ШУОТ имеют обозначение KKS 00BLA16GR002 и 00BLВ16GR001, а на листе 8 распределительный шкаф 00BLА16GВ001 запитан от 00BLA16GR001.
2. В схемах отсутствует запитка потребителей от шкафа ШУОТ 2-ой секции КТП-1.
3. Необходимо устранить несоответствия.</t>
  </si>
  <si>
    <t>ТП август-сентябрь (п.25)</t>
  </si>
  <si>
    <t>КЗ-726</t>
  </si>
  <si>
    <t>1. Лист 85 «Кабельный журнал» – ящик 20BLQ04GS209 и шкаф для крана установлены в пом. 20UFB10R026, а на листе 26 «Схемы электрические принципиальные» в пом. 20UFB10R015.
2. Лист 38 «План на отм. +0,000» кран обозначен как 20SMA10KE006, а должен быть  20SMA10KE007.
3. Лист 4 инв. № 15-01123И5 «Комплекс подъемно-транспортного оборудования. Исходные требования на разработку нестандартизированного оборудования» кран мостовой имеет KKS обозначение 20SMA10АE***, а в РД  весь комплекс подъемно-транспортного оборудования обозначается, как 20SMA10КE***.
4. Необходимо устранить несоответствия, дать разъяснения.</t>
  </si>
  <si>
    <t>ТП август-сентябрь 2019 (п.2)</t>
  </si>
  <si>
    <t>КЗ-727</t>
  </si>
  <si>
    <t xml:space="preserve">1. На планах облицовки. Разрезы. В пом. 20UKS04R001, 20UKS04R016, 20UKS04R036, 20UKS04R046, 20UKS04R086 не указаны отверстия под вентиляцию (В2, В16), подвод/отвод технологических сред, с указанием ссылок по принадлежности. 
2. В помещениях не указана облицовка потолков </t>
  </si>
  <si>
    <t>КЗ-728</t>
  </si>
  <si>
    <t xml:space="preserve">1. На планах облицовки. Разрезы. В пом. 20UKS10R125, 20UKS10R165,  20UKS10R175, 20UKS10R185, 20UKS10R140, 20UKS10R150, 20UKS13R219, 20UKS13R229, 20UKS15R218, 20UKS19R319, 20UKS04R086 не указаны отверстия под вытяжную вентиляцию (В1, В2, В16 по принадлежности), подвод/отвод технологических сред.
2. В пом. 20UKS10R125, 20UKS10R165,  20UKS10R175, 20UKS10R185, 20UKS10R140, 20UKS10R150, 20UKS13R219, 20UKS13R229, 20UKS15R218, 20UKS19R319, 20UKS04R086 не указана облицовка потолков </t>
  </si>
  <si>
    <t>ТП август-сентябрь 2019  (п.16)</t>
  </si>
  <si>
    <t>КЗ-729</t>
  </si>
  <si>
    <t>4
4А</t>
  </si>
  <si>
    <t>14-07207 И7                                            14-08248 И11</t>
  </si>
  <si>
    <t>Тоненчук Е.Н. № 2687 от 23.08.2019</t>
  </si>
  <si>
    <t>Места примыкания стоек ограждения ОК-1, ОК-2, МОК-1, МОК-2 к парапетам зданий необходимо опаять ПВХ мембраной LOGICROOF V-RP ARCTIC 1,8мм, чтобы предотвратить попадания влаги под кровлю. (см. рис.1) 
Необходимо внести соответствующие корректировки в рабочую документацию.</t>
  </si>
  <si>
    <t>ТП август-сентябрь 2019 (п.12,19)</t>
  </si>
  <si>
    <t>КЗ-730</t>
  </si>
  <si>
    <t>32А
34Б
32В</t>
  </si>
  <si>
    <t>70006/ДСП
68888/ДСП</t>
  </si>
  <si>
    <t xml:space="preserve">При рассмотрении локальных смет № 4-466 инв. № 70006/ДСП, № 4-723 инв. № 68888/ДСП (изм. к ЛС № 4-466 инв. № 70006/ДСП) выявлено несоответствие учтенного оборудования (п.5-28 стоимость оборудования, п.37-55 монтажные работы по ЛС № 4-466) спецификации инв. № 68724/ДСП И5 (к инв. № 68709/ДСП). Необходимо выпустить локальную смету взамен вышеуказанных смет (приемка работ по данным сметам на сегодняшний день не осуществлялась). </t>
  </si>
  <si>
    <t>СМР 01.06.2019-30.09.2019 (п.1618)</t>
  </si>
  <si>
    <t>Карточка заказчика с замечаниями АО "Атомпроектом" отклонена с объяснением.
Т.к. в здании 5 облицовка приямков не требуется.</t>
  </si>
  <si>
    <t>Карточка заказчика с замечаниями АО "Атомпроектом" отклонена с объяснением причины.
В ЛС инв.№16-02847 учтен щебень марки 400 фракции 5-10.</t>
  </si>
  <si>
    <t>Повтор карточки заказчика КЗ-696.</t>
  </si>
  <si>
    <t>Карточка заказчика с замечаниями АО "Атомпроектом" отклонена с объяснением причины.
Данные по приямку не были выданы в строительном задании АО "СвердНИИХиммаш".</t>
  </si>
  <si>
    <t>Карточка заказчика с замечаниями АО "Атомпроектом" отклонена с объяснением причины.
Для корректииовки РД необходимо в адрес АО "Атомпроект" направить утвержденное техрешение.
Письмом №2816 от 04.09.2019 г. направлено техрешение.
Письмом №11-11-110/21243 от 10.09.2019 г. техрешение согласовывается АО "Атомпроект" и УКС ОДЭК.</t>
  </si>
  <si>
    <t>АО "Атомпроект" замечания отклонены с объяснением причин.
Конструкторскую документацию на эти устройства СРК должен предоставить завод-изготовитель.</t>
  </si>
  <si>
    <t>В16-107-1 И5</t>
  </si>
  <si>
    <t>В16-107-5 И4</t>
  </si>
  <si>
    <t>В16-107-4 И5</t>
  </si>
  <si>
    <t xml:space="preserve"> А-182619 И5 (В16-107-1 И5)
А-182620 И5 (В16-107-2 И5)
А-129203 И4 (В16-107-3 И4)</t>
  </si>
  <si>
    <t>Выдан сигнальный комплект РД с изменениями по письму 11-11-1101/21304 от 11.09.2019. Замечания устранены.</t>
  </si>
  <si>
    <t>15-04667 И2
16-00826 И2</t>
  </si>
  <si>
    <t>16-01529 И5
15-07757 И5</t>
  </si>
  <si>
    <t>Карточка заказчика с замечаниями АО "Атомпроектом" рассмотрена с отклонением.
Монтаж необходимо производить по документации завода-изготовителя.</t>
  </si>
  <si>
    <t>АО "Атомпроект" с замечаниями согласны. Комплекты РД выданы по акту № 110/04-28/95 от 20.08.2019
Замечания устранены.</t>
  </si>
  <si>
    <t>214-0487 И8</t>
  </si>
  <si>
    <t>214-0487 И7</t>
  </si>
  <si>
    <t>16-01544 И3</t>
  </si>
  <si>
    <t>14-07574 И5</t>
  </si>
  <si>
    <t xml:space="preserve"> 15-03694 И1
15-03696 И1
15-03697 И1</t>
  </si>
  <si>
    <t>Карточка заказчика с замечаниями АО "Атомпроектом" отклонены с объяснением.
Тр.45х5 заказан ошибочно (из-за замены насоса не требуется). Тр.14х2 является элементом отборного устройства для датчиков КИП.
 На контроле у Тимощенко В.Н.</t>
  </si>
  <si>
    <t>Карточка заказчика с замечаниями АО "Атомпроектом" отклонены с объяснением.
Переходники изображены ошибочно. Т.к. переходники изображены только на технологической схеме корректировка альбома не планируется.</t>
  </si>
  <si>
    <t>Карточка заказчика с замечаниями АО "Атомпроектом" рассмотрена 02.09.2019 г. Отклонена с объяснением причины: требования НП-043-18 при монтаже и наладке кранов указываются в ППР. Соответствующее указание приведено в РД АП.</t>
  </si>
  <si>
    <t>17-00301 И3</t>
  </si>
  <si>
    <t>КЗ-731</t>
  </si>
  <si>
    <t>15-03464 И1</t>
  </si>
  <si>
    <t>1. Лист 8, рисунок 1 – на данном рисунке указаны две разные позиции это шнур базальтовый теплоизоляционный и противопожарный герметик, причем выносная линия от каждой из позиций отходит от одного и того же элемента. Необходимо корректно указать выносные линии элементов.
2. В таблице «Технические характеристики трубопроводов» не учтен для линии сборки твэлов трубопровод 20FDC40BR019 технологической сдувки (от помещения участка 20FDC40 до трубопровода 20KTK40BR001) который соединяется за помещением 20FDC40 с трубопроводом 20FDC40BR018. Трубопровод 20FDC40BR019 указан в альбоме инв. 
№ 15-02923 И4 (монтажно-технологическая схема (лист 7) и в таблице технических характеристик трубопроводов (лист 27)). Также трубопровод 20FDC40BR019 необходимо указать на монтажно-технологической схеме (лист 20).</t>
  </si>
  <si>
    <t>СМР 01.05.2019-31.12.2019 (п.278)</t>
  </si>
  <si>
    <t>КЗ-732</t>
  </si>
  <si>
    <t>15-04806 И3
15-04807 И3</t>
  </si>
  <si>
    <t>1. Инв. № 15-04806 И3, лист 4, таблица – для линии сборки твэлов отсутствует указание о точке контроля разряжения в пом. 20UFB10R039 (20FDC30) – столбец 1, а также об отборе импульса в указанном помещении (столбец 4). Необходимо предусмотреть указанные позиции с увеличением общего количества закладных конструкций и клапанов сильфонных DN10.
2. Инв. № 15-04807 И3, лист 2, таблица – для линии сборки твэлов отсутствует указание о контроле давления разряжения и точке контроля разряжения в пом. 20UFB10R039 (20FDC30). Дополнительно не учтен Элемер АИР-30 для указанного помещения и клапанный блок Элемер-БК, должно быть – по 21 шт.</t>
  </si>
  <si>
    <t>КЗ-733</t>
  </si>
  <si>
    <t>ОСР</t>
  </si>
  <si>
    <t>19-00613</t>
  </si>
  <si>
    <t>Зеленоборская Л.В. №2680 от 22.08.2019</t>
  </si>
  <si>
    <t>Необходимо внести в локальную смету расценки на бурение скважин по ФЕР 04-01-040-02 с учетом стоимости материалов  (долото шнековое и шнек).</t>
  </si>
  <si>
    <t>ТП июль-август 2019 (п.50)</t>
  </si>
  <si>
    <t>КЗ-734</t>
  </si>
  <si>
    <t>15-05941 И3
15-04430
19-00050 И1</t>
  </si>
  <si>
    <t>Ерошкин Г.В. №2768 от 02.09.2019</t>
  </si>
  <si>
    <t>В рабочей документации инв. №15-05941 И3 (лист 5) рабочие отметки и схема котлована не соответствуют разрезу 1-1 (лист 9) инв. №19-00050 И1 и разрезу 1-1 (лист 6) инв. №15-04430. Решение по замещению влагонасыщенного грунта на плиту из бетона В-7,5 до отм. 149.200 влечет за собой увеличение объемов земляных работ по устройству котлована под КНС-6 и камеры №2 и №3. Необходима корректировка РД по котловану под КНС-6 и камеры №2 и №3.
На разрезе 1-1 (лист 9) инв. №19-00050 И1 не указан пирог под основание КНС-6, а разрез 1-1 (лист 6) 15-04430 идет вразрез с РД инв. №19-00050 И1.
Просим рассмотреть данные несоответствия и откорректировать комплект РД.</t>
  </si>
  <si>
    <t>КЗ-735</t>
  </si>
  <si>
    <t>19-00570</t>
  </si>
  <si>
    <t>Самойлова Л.П.  №2716 от 27.08.2019</t>
  </si>
  <si>
    <t>Не учтены затраты в локальной смете по сверлению отверстий установками алмазного бурения в железобетонных стенах для анкера-шурупа HUS-CR 8*75/15 в количестве  19016 шт.</t>
  </si>
  <si>
    <t>ТП август-сентябрь 2019 (п.17)</t>
  </si>
  <si>
    <t>КЗ-736</t>
  </si>
  <si>
    <t>18-00276
18-01665
19-00030
19-00151</t>
  </si>
  <si>
    <t>Самойлова Л.П. №2741 от 29.08.2019</t>
  </si>
  <si>
    <t>1. В рабочей документации инв.№14-07207 И7 (лист 71) заложен вес сетки 4С4Вр1-50/4Вр1-50 -4878,3м2х3,68кг/м2=17952,14кг. 
2. В ЛС №2-01-0029С-Д1 учтено 15,842т (п.п.169,170); ЛС №2-01-0029С-Д6 –(-0,134т) (п.п.184,185); ЛС №2-01-0029С-Д7 –(+0,134т) (п.п.78,79); (-0,153т)(п.п.80,81). Итого в сметах 15,842-0,134+0,134-0,153=15,689кг.
3. Принять к расценке ФЕР06-01-015-10 (п.п.169,172) коэффициент 1,04 к основной заработной плате (техн. часть к ФЕР06, прил.6.5 п.3.1)
4. Просим учесть коэффициент на расход сетки, так как укладывается «внахлест». 
5. В ЛС №2-01-0029С-Д9 вместо п.9 учесть водосточную систему в комплексе по таблице ФЕР12-01-035 и устройство желобов по таблице ФЕР12-01-009 с заменой на готовые конструкции (см. РД инв.№14-07207 И7 (лист 71).</t>
  </si>
  <si>
    <t>КЗ-737</t>
  </si>
  <si>
    <t>Описание вопроса: на карточку заказчика № 682 был получен ответ, не удовлетворяющий требования «Заказчика», необходимо произвести корректировку альбома инв. №15-08241 в соответствии с  альбомом инв. №16-00865, в котором предусмотрена прокладка силовых кабелей в жестких трубах «DKC», в местах пересечений кабельных трасс с автодорогой, а также с различными коммуникациями, т.к.: 
1. В альбоме наружных сетей электроснабжения инв. №15-04636 на всех участках пересечения кабельных трасс с автодорогой, а также с различными коммуникациями предусмотрена прокладка силовых кабелей в жестких трубах «DKC».
2. Прокладка жестких труб «DKC»  позволит уменьшить сметную стоимость СМР и в дальнейшем производить докладку, обслуживание и ремонт кабельных линий без разборки дорожного полотна. 
Необходимо внести соответствующие изменения в рабочие чертежи инв. №15-08241 И1 и инв. №15-04636 И2 и по  замене кабельных лотков на жесткие трубы «DKC».</t>
  </si>
  <si>
    <t>КЗ-738</t>
  </si>
  <si>
    <t>16-02735</t>
  </si>
  <si>
    <t>В ЛС инв. №16-02735 прокладка трубопроводов отопления проведена по федеральной единой расценке 16 сборника. В ЛС инв.№16-02735 отдельной расценкой крепления и опоры трубопровода не учтены.
Необходимо учесть и внести в смету стоимость материалов и изготовления креплений трубопровода под отопление.</t>
  </si>
  <si>
    <t>СМР 02.04.2019-31.12.2019 (п.1113)</t>
  </si>
  <si>
    <t>КЗ-739</t>
  </si>
  <si>
    <t>Журавлев К.А.</t>
  </si>
  <si>
    <t>1. В РД во внешнем контуре заземления используется провод заземляющий гибкий луженый марки ПГЛ-М70 и заземляющий электрод с медным покрытием. Применение данных материалов приводит к существенному  удорожанию объекта строительства.
2. Предлагаем заменить ПГЛ-М70  на стальную оцинкованную полосу 5х40. Заземляющий вертикальный электрод (с медным покрытием) 17,2мм заменить на вертикальный стальной электрод диаметром 18мм. В соответствии с ПУЭ изд.7.
3. Необходимо внести изменения в РД и ПД.</t>
  </si>
  <si>
    <t>КЗ-740</t>
  </si>
  <si>
    <t>Медведев С.Н.</t>
  </si>
  <si>
    <t xml:space="preserve">В рабочей документацией в зд.16 (помещение подстанции ТП-1) подвод кабелей 6 кВ, к ячейкам УВН и к трансформаторам предусмотрен сверху в коробах. В РД не показан в разрезах подвод кабеля к электрооборудованию. Отсутствует  способ крепления швеллера под оборудование ТП к бетонному основанию. 
В целях конструктивной доработки подвода кабеля 6 кВ, улучшения эксплуатационных показателей, повышения уровня электробезопасности, соблюдения условий уравнивания потенциала между металлоконструкциями и электрооборудованием, а также снижение трудозатрат и ускорения сроков производства строительно-монтажных работ
предлагаем:
1. Предусмотреть защиту кабеля 6 кВ при вводе в ячейки УВН.
2. Подвод кабелей 6 кВ от ячеек УВН к силовым трансформаторам выполнить снизу.
3. Существующий швеллер (длиной 6 м х 4 шт., 1м х 2 шт.) марки 10П установить под оборудование на боковую грань.
4. Швеллер усилить металлическими пластинами (36шт.) (h-4мм, 100х200 мм с шагом 500мм) с помощью сварки.
5. Швеллер к бетонному основанию закрепить с помощью анкерных болтов М12 (28 шт.), длиной 75 мм с шагом 1000 мм.     
6. Необходимо откорректировать рабочую и проектную документацию в установленном порядке.
Приложение: Эскиз «Вариант монтажа швеллера» </t>
  </si>
  <si>
    <t>СМР 01.03.2019-31.10.2019 (п.934)</t>
  </si>
  <si>
    <t>КЗ-741</t>
  </si>
  <si>
    <t>15-04639 И1</t>
  </si>
  <si>
    <t>В данном альбоме предусмотрена прокладка силовых кабелей 6кВ во взаиморезервируемых траншеях от точки А до площадки ОДЭК. В местах пересечения кабельной трассы с автодорогой и коммуникациями, кабель прокладывается в жесткой двустенной гофрированной трубе. На листе 7 альбома, в ведомости объемов работ заложено 180м трубы, а на плане прокладки кабелей 6кВ указано 60м-протяженность участка труб, в котором необходимо проложить 6 кабелей 6кВ, т.е. общее количество труб д.б.- 60х6=360м. Необходимо внести соответствующие изменения в РД и ЛС.</t>
  </si>
  <si>
    <t>ТП август-сентябрь 2019 (п.42)</t>
  </si>
  <si>
    <t>КЗ-742</t>
  </si>
  <si>
    <t>36А</t>
  </si>
  <si>
    <t>214-0625</t>
  </si>
  <si>
    <t>Шабанов А.М. № 2806 от 04.09.2019</t>
  </si>
  <si>
    <t>При рассмотрении комплекта рабочих чертежей на листе 6 выявлены несоответствия, а именно: в спецификации к схеме расположения марка сваи обозначена – С90.30-9, а в таблице отметок свай – С120.30-9.
Необходимо рассмотреть данное несоответствие и откорректировать комплект РД.</t>
  </si>
  <si>
    <t>КЗ-743</t>
  </si>
  <si>
    <t>Самойлова Л.П. №2785 от 09.09.2019</t>
  </si>
  <si>
    <t xml:space="preserve">1. п. 55 - утепление фасада учесть по расценке ФЕР 26-01-036-01 с учетом крепления утеплителя. (Площадь утепления по инв. №17-01272 И5 - 323,7 м2, толщиной 150 мм);
2. Учесть облицовку фасада профилированным листом С10-1000-06 по металлическому каркасу ФЕР15-01-062-01 с учетом пароизоляционного слоя (изоспан АF+) согласно РД инв. №17-01272 И5, п.8, лист 10 и прим.6, на листе 10 – узел заделки деформационных швов. (Площадь облицовки 367,9 м2).  
3. п. 57 - утепление цоколя учесть по расценке ФЕР26-01-036-01 с учетом крепления утеплителя. (Площадь утепления по РД инв. №17-01272 И5 - 26,4 м2 толщиной 100 мм).
4. п.59 - в расценке учтен цементно-песчаный раствор М25, а по РД инв. №17-01272 И5 - М75;
5. п.60 - ошибка в применении расценки (в локальной смете учтен кирпич, а по РД инв. №17-01272 И5 колотые облицовочные камни СКЦ2Л-9Р, СКЦ2Л-9У, СКЦ2Л-9Т 380х120х140). Крепление утеплителя и армирование выполнить согласно п.9, лист 10, РД инв. №17-01272 И5. </t>
  </si>
  <si>
    <t>СМР 05.03.2019-27.12.2019 (п.741)</t>
  </si>
  <si>
    <t>КЗ-744</t>
  </si>
  <si>
    <t>15-06149 И1
15-06151 И1</t>
  </si>
  <si>
    <t>Просим внести изменения в РД инв. № 15-06149 И1 и инв. № 15-06151 И1 в соответствии с инв. № 14-07207 И7:
- в помещении препараторской АЛ (20UFB10R048) расположенной на отм. +0,000 между осями 29-31 и А-Б отсутствует дополнительная стена отм. +0,000 между осями 29-30 и А-Б разделяющая помещение на два: 20UFB10R048 и 20UFB10R148.</t>
  </si>
  <si>
    <t>КЗ-745</t>
  </si>
  <si>
    <t>16-02782 И1</t>
  </si>
  <si>
    <t>1. Лист 6 ссылка на альбом 16-00674 «Система охлаждения воды печей спекания участка технологического сопровождения. Монтажные чертежи» не актуальна, взамен него выпущен альбом 18-00486.
2. Лист 47 второй столбец первая строка заменить описание «Расход воды 20FED30CF001 на участок спекания» на «Расход воды 20FED30CF001 на участок технологического сопровождения».</t>
  </si>
  <si>
    <t>КЗ-746</t>
  </si>
  <si>
    <t>16-00722 И2
16-00723 И1</t>
  </si>
  <si>
    <t>Просим внести изменения в РД инв. № 16-00722 И2 и инв. № 16-00723 И1 в соответствии
с инв. № 14-07207 И7:
1. В помещении операторской АЛ (20UFB15R038) расположенное на отм. +5,250 между осями
16-17 и Б-В отсутствуют дополнительные стены разделяющие помещение 20UFB15R038 на
два: 20UFB15R038 и 20UFB15R236;
2. Помещение гамма-детекторов АЛ (20UFB15R136) должно быть расположено на отм. +5,250
между осями 18-20 и Б-В (см. также инв. № 15-08046 И4).</t>
  </si>
  <si>
    <t>СМР 02.04.2019-27.06.2019 (п.123)</t>
  </si>
  <si>
    <t>КЗ-747</t>
  </si>
  <si>
    <t>16-01552 И2
16-01553 И2</t>
  </si>
  <si>
    <t>Просим внести изменения в РД инв. № 16-01552 И2 и  инв. № 16-01553 И2 в соответствии с инв. № 14-07207 И7:
- в помещении приточной венткамеры (20UFB20R026) расположенной на отм. +10,950  между осями 21-24 и Б-Д отсутствуют дополнительные стены отм. +10,950 между осями 21-22 и Б-В разделяющие помещение на два: 20UFB20R026 и 20UFB20R060.</t>
  </si>
  <si>
    <t>СМР 01.03.2019-05.06.2019 (п.112)</t>
  </si>
  <si>
    <t>АО "Атомпроект" с замечаниями согласны.
Срок корректировки комплекта РД: 30.08.2019 г. (Письмо 2531)
Выдан комплект РД 18-00250 И6 по акту №110/04-28/106 от 17.09.2019 г.
Замечания исправлены!</t>
  </si>
  <si>
    <t>АО "Атомпроект" с замечаниями согласны.
Срок корректировки комплекта РД истек: 23.05.2019 г.
Выдан комплект РД 15-00017 И8 по акту №110/04-28/106 от 17.09.2019 г.
Замечания исправлены!</t>
  </si>
  <si>
    <t>АО "Атомпроект" с замечаниями согласны.
Срок корректировки комплекта РД истек: 26.07.2019 г.
Выдан комплект РД 15-00017 И8  по акту №110/04-28/106 от 17.09.2019 г.
Замечания исправлены!</t>
  </si>
  <si>
    <t>АО "Атомпроект" с замечаниями согласны.
Срок корректировки комплекта РД: 25.10.2019 г.
Выдан комплект РД 15-00017 И8 по акту №110/04-28/106 от 17.09.2019 г.
Замечания исправлены!</t>
  </si>
  <si>
    <t>15-02918 И5</t>
  </si>
  <si>
    <t>АО "Атомпроект" с замечаниями согласны.
Срок корректировки комплекта РД истек: 31.01.2019 г.
Выдан комплект РД №15-04107 И1 по акту №110/04-28/106 от 17.09.2019 г.
Замечания устранены</t>
  </si>
  <si>
    <t>19-00485</t>
  </si>
  <si>
    <t>АО "Атомпроект" с замечаниями согласны.
Срок корректировки комплектов РД истек: 08.07.2019 г.
Выдан комплект РД 19-00485 И6 по акту №110/04-28/106 от 17.09.2019 г.
Замечания исправлены!</t>
  </si>
  <si>
    <t>АО "Атомпроект" с замечаниями согласны.
Срок корректировки комплекта РД истек: 28.06.2019 г.
Выдан комплекты РД 15-07842 И2 по акту №110/04-28/106 от 17.09.2019 г.
Замечания исправлены!</t>
  </si>
  <si>
    <t>15-07842 И2
ЛС - ?</t>
  </si>
  <si>
    <t>АО "Атомпроект" с замечаниями согласны.
Срок корректировки комплекта РД: 23.08.2019 г.
Выдан комплект РД 17-02111 И1 по акту №110/04-28/106 от 17.09.2019 г.
Замечания исправлены!</t>
  </si>
  <si>
    <t>Выдано, но не испралено</t>
  </si>
  <si>
    <t>18-00371 И1</t>
  </si>
  <si>
    <t>17-00570 И3</t>
  </si>
  <si>
    <t>КЗ-748</t>
  </si>
  <si>
    <t>16-01962
16-01963
15-00720 И2
15-00721</t>
  </si>
  <si>
    <t>Швецов С.Ю. №2890 от 11.09.2019</t>
  </si>
  <si>
    <t xml:space="preserve">Необходимо привести в соответствие значение абсолютных отметок и объем грунта обратной засыпки так как:
1. Инв.№16-01962, лист 7, Общие указания, п.3 - за относительную отметку 0,000 здания принята отметка чистого пола первого этажа, соответствующая абсолютной отметке +169,00.
2. Инв.№16-01962, лист 8, Общие указания, п.11 - основанием для фундаментной плиты является подушка из песчано-гравийной смеси толщиной 500 мм с Куп=0,95, уложенной на грунт обратной засыпки с послойным уплотнением до коэффициента уплотнения Куп=0,95.
3. Инв.№16-01962, лист 13, Разрезы 1-1, 2-2 - указана относительная отметка грунтового основания  -1,300, соответствующая абсолютной отметке +167,70.
4. В локальной смете инв. № 16-01963 обратная засыпка не учтена.
5. Инв. № 15-00720 И2, лист 5, Разрезы 1-1, 2-2 - средняя отметка обратной засыпки котлована в осях 1-11 соответствует +165,00. 
6. В локальной смете инв. №15-00721 объем грунта обратной засыпки рассчитан до средней соответствующей отметки +165,00. 
      Разница между отметками обратной засыпки равняется 2.7 м. </t>
  </si>
  <si>
    <t>ТП август-сентябрь 2019  (п.5)</t>
  </si>
  <si>
    <t>КЗ-749</t>
  </si>
  <si>
    <t>17-00568
19-00236
18-01681
19-00149
15-09398
15-09359</t>
  </si>
  <si>
    <t>Самойлова Л.П. №2587 от 15.08.2019</t>
  </si>
  <si>
    <t>В локальных сметах не учтена стоимость изготовления закладных деталей из нержавеющей стали по ФЕРм38.</t>
  </si>
  <si>
    <t>СМР 01.01.2019-15.12.2019 (п.74)</t>
  </si>
  <si>
    <t>КЗ-750</t>
  </si>
  <si>
    <t>14-08692 И5</t>
  </si>
  <si>
    <t>Спецификация инв. № 14-08692 И5 откорректирована не в полной мере в соответствии с п. 4.1 решающей части «Протокола совещания по устранению замечаний к проектной и рабочей документации» от 25-26.02.2019.
В приложении 1 к настоящей КЗ приведены сведения, требуемые к внесению в спецификацию, в связи с тем, что в существующей редакции спецификации не учтено:
1. Не указаны номера РКД основных узлов установки и отдельных единиц оборудования/комплектов.
2. Не во всех позициях указан Поставщик (АО «СвердНИИхиммаш»).
3. Необходимо выделить отдельно комплексы: «Вспомогательное оборудование» (А.29.1020.08.000) и «ЛСУ выпарной установки для переработки трапных вод с озонированием» (А.78.1108.000) с указанием входящих в них комплектов.
4. Не учтены такие позиции как: «Проходки» (А.29.1020.08.040), «Система видеонаблюдения выпарной установки для переработки трапных вод с озонированием» (А.79.783.000), «Программно-технический комплекс» (А.78.1108.900), «Локальный пульт управления» (А.78.1108.920).
5. Требуется корректировка наименований поз. 1.2.6-1.2.8, 2, 3, 4 в соответствии со спецификациями А.29.1020.000 Д1 и А.46.560.000Д1, а также фактической поставкой (см. приложение 2).
6. В поз. 1.2.6 дважды указана масса единицы оборудования, указаны два класса безопасности «4Н» и «3Н».
7. Требуется исключить поз. 2.1-2.7 и 3.1-3.7, так как наименования данных позиций не соответствуют наименованиям узлов фактического комплекта поставки.
8. Требуется корректировка масс единиц оборудования по поз. 1.1.2, 1.2.6-1.2.8, 1.3.2, 1.3.9, 1.4.4, 1.5.2 и 4 в соответствии с данными паспортов и КД на указанные единицы оборудования (см. приложение 2).
9. Необходимо единицу измерения по поз. 2 изменить на «комплект».
10.  Требуется внесение прочих сведений в соответствии с приложением 1 к настоящей КЗ.
Приложения: 
1. Файл «Приложение 1 – Сведения для корректировки РД.docx»
2. Файл «Приложение 2 – КД, паспорта.7z».</t>
  </si>
  <si>
    <t>КЗ-751</t>
  </si>
  <si>
    <t>15-02924 И3</t>
  </si>
  <si>
    <t>Колмакова Н.Ф. №2642 от 20.08.2019</t>
  </si>
  <si>
    <t xml:space="preserve">На листах 3, 4: - обозначение арматуры поз. 5 -  поз. 9 – краны шаровые А.КШ.Р.015.10.01.01,  А.КШ.Р.100.10.01.01, А.КШ.Р.025.10.01.01   некорректно. 
Для кранов шаровых с рабочим давлением Рр, МПа 1,0, 1,6, 2,5 верное обозначение - А.КШ.Р.015.25.01.01,  А.КШ.Р.100.25.01.01, А.КШ.Р.025.25.01.01 согласно ТУ 3742-003-71186184-11, по которым изготавливаются и поставляются эти краны. 
В спецификации инв.№15-02924 И2 обозначение кранов шаровых  было верным. </t>
  </si>
  <si>
    <t>СМР 01.04.2019-27.12.2019 (п.314)</t>
  </si>
  <si>
    <t>КЗ-752</t>
  </si>
  <si>
    <t>18-00602 И1
В16-107-1 И3</t>
  </si>
  <si>
    <t>В альбоме инв. 18-00602 И1 проектное положение крепления фильтров (закладной детали) вентсистемы 22KLB03 в помещении 20UFB15R114, отм. +5,250,ось 4, между рядами Г-Д находится в непосредственной близости с наклонной лестницей площадки обслуживания рамы УСК.02.00.000 СБ участка Дозирования, смешения и грануляции УСК.00.00.000, вследствие чего невозможно производить регламентные работы по обслуживанию и замене фильтров 22KLB03AT018, 22KLB03AT019, 22KLB03AT020. Габариты фильтра без учета кожуха: 490х500х705. 
В соответствии  с эскизом, приведенным в приложении 1, показывающим взаимное расположение лестницы и фильтров в помещении 20UFB15R114, фильтры в  кожухе (корпусе) по своим габаритным размерам не поместятся между стеной помещения и лестницей рамы.
Необходимо откорректировать альбомы рабочей документации № 18-00602 И1 и № В16-107-1 И3 в части размещения фильтров вентиляции помещения 20UFB15R114 с возможностью беспрепятственного проведения регламентных работ по их обслуживанию и замене.
Приложения:  
1. файл «Эскиз расположения фильтров вентиляции относительно лестницы площадки обслуживания УСК.02.00.000». dwg.
2. файл «УСК.02.00.000 СБ». pdf.</t>
  </si>
  <si>
    <t>ТП август-сентябрь 2019 (п.13, 14)</t>
  </si>
  <si>
    <t>КЗ-753</t>
  </si>
  <si>
    <t>18-01238
18-01232
18-01548
18-01678
18-01778
18-01751
19-00150
18-01529
19-00116
18-01779
18-01498
19-00018
18-01519
19-00019
18-01520
18-01521
18-01522
18-01523
18-01524</t>
  </si>
  <si>
    <t>Самоцлова Л.П. №2867 от 10.09.2019</t>
  </si>
  <si>
    <t>В локальных сметах применить расценки на установку арматуры в железобетонных конструкциях (перекрытие, покрытие, стены, фундаменты) с устройством обжимных муфтовых соединений ФЕР 06-01-144-01, ФЕР 06-01-145-01 вместо расценки ФЕР 06-01-097-01. Расценка ФЕР 06-01-097-01 не учитывает затраты на устройство обжимных муфт и затраты на применение оборудования для муфтового обжимного соединения арматурных заготовок (станция насосная и пресс арматурный), а также не полный комплекс работ по переработке арматуры.</t>
  </si>
  <si>
    <t>СМР 15.04.2019-31.12.2019 (п.305)</t>
  </si>
  <si>
    <t>КЗ-754</t>
  </si>
  <si>
    <t>15-03738 И4</t>
  </si>
  <si>
    <t>Колмакова Н.Ф.№2613 от 16.08.2019</t>
  </si>
  <si>
    <t>Выявлены несоответствия:
На листе 9.10:
1. Наименование поз. 35 – Колено 90-86х5-PN25 03 СТО 79814898 111-2009 некорректно, верно - Колено 90-89х5-PN25 03 СТО 79814898 111-2009;
2. Наименование поз. 36 – Колено 90-57х3-PN25 03 СТО 79814898 111-2009 некорректно, верно - Колено 90-57х3-PN25 01 СТО 79814898 111-2009, масса ед. – 0,6 кг;
3. В наименовании поз. 37 – Ниппель 10-15-24 ОСТ 95 500-92 не указана сталь (углеродистая или коррозионностойкая);
4. Для поз. 42 – Болт М10 ГОСТ 7798-86 заменить на ГОСТ 7798-70, масса 0,145 указана ошибочно, верно – 0, 05 кг.</t>
  </si>
  <si>
    <t>СМР 01.08.2019-31.12.2019 (п.376)</t>
  </si>
  <si>
    <t>КЗ-755</t>
  </si>
  <si>
    <t>15-00681 И1</t>
  </si>
  <si>
    <t>1. Лист 7 – неверное обозначение 2-ой секции ТП-5, в схеме 20BLА15GB000, а должно быть 20BLB15GА000.
2. Инв. № 15-05543 «Кабельный журнал…» и инв. № 15-00682 «Раскладка силовых и контрольных кабелей» не соответствуют новому альбому инв. № 15-00681 И1 (номера фидеров подключаемого оборудования).
3. Необходимо устранить несоответствия.</t>
  </si>
  <si>
    <t>СМР 01.08.2019-30.09.2019 (п.1967)</t>
  </si>
  <si>
    <t>КЗ-756</t>
  </si>
  <si>
    <t>15-08046 И4</t>
  </si>
  <si>
    <t>Просим внести изменения в РД инв. № 15-08046 И4 в соответствии с инв. № 14-07207 И7:
- в помещении препараторской АЛ (20UFB10R048) расположенной на отм. +0,000 между осями 29-31 и А-Б отсутствует дополнительная стена (перегородка) отм. +0,000 между осями 29-30 и А-Б разделяющая помещение на два: 20UFB10R048 и 20UFB10R148.</t>
  </si>
  <si>
    <t>14-05484 И2</t>
  </si>
  <si>
    <t>АО "Атомпроект" с замечаниями согласны.
Срок корректировки комплекта РД истек: 05.04.2019 г.
Выдан комплект РД 14-05483 И1 по акту №110/04-28/106 от 17.09.2019 г.
Замечания устранены.</t>
  </si>
  <si>
    <t>АО "Атомпроект" с замечаниями согласны.
Срок корректировки комплекта РД истек: 21.04.2019 г.
Выдан комплект РД 14-05483 И1 по акту №110/04-28/106 от 17.09.2019 г.
Замечания устранены.</t>
  </si>
  <si>
    <t xml:space="preserve">16-02184 И5
16-01533 И3 
14-08691 И2
 14-08694 И8
 14-08693 И2
</t>
  </si>
  <si>
    <t xml:space="preserve">АО "Атомпроект" с замечаниями согласны.
Срок корректировки комплекта РД истек: 27.09.2018 г. 
16-02184 И5 получен по акту № 110/04-28/43 от 06.05.2019,
16-01533 И3 получен по акту № 110/04-28/104 от 12.09.2019
14-08691 И2 получен по акту № 110/04-28/3 от 07.02.2019, 
 14-08694 И8 получен по акту № 110/04-28/92 от 26.08.2019
 14-08693 И2 получен по акту №110/04-28/3 от 07.02.2019.
                           </t>
  </si>
  <si>
    <t xml:space="preserve">14-08697И2                 14-08698И2       </t>
  </si>
  <si>
    <t xml:space="preserve">Замечания отклонены АП от 31.10.2018
Необходимо откорректировать монтажные чертежи АО "СвердНИИхиммаш".  Комплекты РД 14-08697И2, 14-08698И2 получены по Акту № 110/04-28/107  от 17.09.2019    </t>
  </si>
  <si>
    <t>15-03464 И1 - есть
15-03465 И1 - есть</t>
  </si>
  <si>
    <t>АО "Атомпроект" с замечаниями согласны. Срок корректировки 30.08.2019. Комплекты РД выданы по актам № 110/04-28/106 от 17.09.2019 и № 110/04-28/107 от 17.09.2019</t>
  </si>
  <si>
    <t xml:space="preserve">16-02202
16-02563
16-02565
16-02567 л.с.
</t>
  </si>
  <si>
    <t>14-08696 И6         14-08696 И7</t>
  </si>
  <si>
    <t>АО "Атомпроект" с замечаниями согласны.
Выдан комплект 14-08696 И6 по акту № 110/04-28/71 от 31.05.2019. Выдан комплект 14-08696 И7 по акту № 110/04-28/92 от 26.08.2019. 
Замечания устранены.</t>
  </si>
  <si>
    <t xml:space="preserve">14-08694 И8 </t>
  </si>
  <si>
    <t>АО "Атомпроект" с замечаниями согласны.
Комплекта РД 14-08694 И8 выдан по акту № 110/04-28/92 от 26.08.2019
Замечания устранены.</t>
  </si>
  <si>
    <t>14-05392                     14-05393</t>
  </si>
  <si>
    <t xml:space="preserve">14-05392 И1                      14-05393 И1 </t>
  </si>
  <si>
    <t>АО "Атомпроект" с замечаниями согласны.
Срок корректировки комплекта РД истек: 28.05.2019 г.
Комплекыт РД с изменениями 1 выданы по акту № 110/04-28/106 от 17.09.2019</t>
  </si>
  <si>
    <t xml:space="preserve">16-01531 И2 
16-01533 И3 </t>
  </si>
  <si>
    <t>АО "Атомпроект" с замечаниями согласны.
Срок корректировки комплекта РД истек: 17.05.2019 г.
Комплект РД 16-01555 И3 выдан по акту № 110/04-28/104 от 12.09.2019. Комплект РД 16-01531 И2 выдан по акту № 110/04-28/106 от 17.09.2019</t>
  </si>
  <si>
    <t>14-05407 И4                   14-05407 И5</t>
  </si>
  <si>
    <t>АО "Атомпроект" с замечаниями согласны.
Срок корректировки комплекта РД: 01.04.2019 г.
Выдан комплект РД 14-05407 И4  по акту № 110/04-28/43 от 06.05.2019 г.  Выдан комплект РД 14-05407 И5  по акту № 110/04-28/106 от 17.09.2019 г.
Замечания исправлены!</t>
  </si>
  <si>
    <t xml:space="preserve">14-04813 И4 
14-04814 И3 </t>
  </si>
  <si>
    <t>АО "Атомпроект" с замечаниями согласны.
Срок корректировки комплекта РД истек: 15.07.2019 г. вносят изменения.                         Комплекты РД 14-04813 И4, 14-04814 И3 выданы по акту № 110/04-28/106 от 17.09.2019</t>
  </si>
  <si>
    <t xml:space="preserve">16-00682 И1 </t>
  </si>
  <si>
    <t>Карточка заказчика с замечаниями АО "Атомпроектом"  рассмотрена 21.06.2019. Срок выдачи РД истек: 15.07.2019. Комплект РД 16-00682 И1 выдан по акту № 110/04-28/106 от 17.09.2019</t>
  </si>
  <si>
    <t>15-05098 И1 - есть
15-05099 И1 - есть</t>
  </si>
  <si>
    <t>АО "Атомпроект" с замечаниями согласны.
Срок корректировки комплекта РД истек: 17.05.2019 г.
Комплекты РД 15-05098 И1, 15-05099 И1 выданы по Актам № 110/04-28/106 (107) от 17.09.2019</t>
  </si>
  <si>
    <t xml:space="preserve">14-04959 И2 
14-04960 И1 </t>
  </si>
  <si>
    <t>АО "Атомпроект" с замечаниями согласны.
Срок корректировки комплекта РД истек: 08.05.2019 г.
Комплекты РД  14-04959 И2, 14-04960 И1 выданы по акту № 110/04-28/107 от 17.09.2019</t>
  </si>
  <si>
    <t xml:space="preserve">АО "Атомпроект" с замечаниями согласны.
Срок корректировки комплекта РД истек: 17.06.2019 г. Комплекты РД 15-03961 И3, 15-03962 И2 выданы по акту № 110/04-28/106 от 17.09.2019 </t>
  </si>
  <si>
    <t>14-07573 И5 - нет
14-07574 И5 - нет</t>
  </si>
  <si>
    <t>15-04375 И7
15-07784 И7</t>
  </si>
  <si>
    <t>АО "Атомпроект" с замечаниями согласны.
Срок корректировки комплектов РД истек: 31.05.2019 г.
Комплект РД 15-07784 И7 выдан по акту № 110/04-28/85 от  29.07.2019</t>
  </si>
  <si>
    <t>16-02188 И6 
16-02190 И6</t>
  </si>
  <si>
    <t>АО "Атомпроект" с замечаниями согласны.
Срок корректировки комплекта РД истек: 14.06.2019 г. Комплекты РД 16-02188 И6, 16-02190 И6 выданы по акту № 110/04-28/106 от 17.09.2019</t>
  </si>
  <si>
    <t xml:space="preserve">18-01043 И2
15-03847 И3                    18-00958 Л.С.
18-00486 И3
16-00675 И5                    19-00294 Л.С.
18-00487 И2
16-00534 И4                        18-00775 Л.С.
</t>
  </si>
  <si>
    <t>17-01082 И2 - нет</t>
  </si>
  <si>
    <t xml:space="preserve">АО "Атомпроект" с замечаниями согласны.
Срок корректировки комплектов РД истек: 15.06.2019 г.
Комплекты РД 15-03464 И1, 15-03465 И1 выданы по актам № 110/04-28/106 (107) от 17.09.2019 </t>
  </si>
  <si>
    <t xml:space="preserve">14-05408 И5 </t>
  </si>
  <si>
    <t xml:space="preserve">АО "Атомпроект" с замечаниями согласны.
Срок корректировки комплекта РД истек: 14.06.2019 г.
Комплекты РД 14-05408 И5 выданы по акту№ 110/04-28/106 от 17.09.2019 </t>
  </si>
  <si>
    <t>АО "Атомпроект" с замечаниями согласны.
Срок корректировки комплекта РД истек: 15.06.2019 г.
Комплекты РД 15-03464 И1, 15-03465 выданы по актам 110/04-28/106 (107) от 17.09.2019</t>
  </si>
  <si>
    <t>АО "Атомпроект" с замечаниями согласны.
Срок корректировки комплектов РД истек: 26.06.2019 г.
Комплекты РД 14-08697 И2, 14-08698 И2  выданы по акту № 110/04-28/107 от 17.09.2019</t>
  </si>
  <si>
    <t>Карточка заказчика с замечаниями АО "Атомпроектом" отклонена с объяснением причины. Объяснения не принимаются, в АП будет написано письмо с обоснованием несогласия</t>
  </si>
  <si>
    <t>Карточка заказчика с замечаниями АО "Атомпроектом" рассмотрена 09.09.2019 г. Отклонена с объяснением причины: ответ см. письмо № 46-1.2-3.187.2/16756 от 03.09.2019</t>
  </si>
  <si>
    <t>15-02576 И3</t>
  </si>
  <si>
    <t>АО "Атомпроект" замечания отклонены с объяснением причин.</t>
  </si>
  <si>
    <t>АО "Атомпроект" с замечаниями согласны.
Срок корректировки комплекта РД: 30.08.2019 г.
Выдан комплект РД 18-00367 И1 по акту №110/04-28/106 от 17.09.2019 г.
Замечания исправлены!</t>
  </si>
  <si>
    <t>АО "Атомпроект" с замечаниями согласны.
Срок корректировки комплекта РД: 30.08.2019 г.
Выдан комплект РД 14-005201 И5 по акту №110/04-28/109 от 20.09.2019 г.
Замечания исправлены!</t>
  </si>
  <si>
    <t>15-00466 И6</t>
  </si>
  <si>
    <t>Пояснение полученное от АО «Атомпроект» исх.№46-1.2-3.111.1С/20858 от 12.11.2018г. не раскрывает ответа на замечание направленно исх. №11-110/04-12/5365 от 05.06.2018г.
В пояснении указано, что на замечание: «необходимо уточнить марку, цвет и количество слоёв воднодисперсионной краски», сообщаем, что окраску колон производить согласно ведомости отделки помещений (см. л.15, инв. № 15-00466 изм.3). 
В ведомости отделке помещений отделка колонн учтена способом окраски эмалью ПФ-115 в 3 слоя, по металлу. 
Уточнение в направленном исх.№ 11-110/04-12/5365 от 05.06.2018г. задавалось, в части окраски колонн воднодисперсионной краской после облицовки плитами Promatec.</t>
  </si>
  <si>
    <t>АО "Атомпроект" с замечаниями согласны.
Срок корректировки комплекта РД истек: 14.06.2019 г.
Выдан комплект РД 17-01495 И2 по акту №110/04-28/109 от 20.09.2019 г.
Замечания устранены.</t>
  </si>
  <si>
    <t>16-01009 И7</t>
  </si>
  <si>
    <t>Карточка заказчика с замечаниями АО "Атомпроектом" рассмотрена с отклонением см. ИТТ 19-00179.</t>
  </si>
  <si>
    <t>Карточка заказчика с замечаниями АО "Атомпроектом" рассмотрена с отклонением. В РД все прописано!</t>
  </si>
  <si>
    <t>Выдан комплект РД с изменениями по акту 110/04-28/109 20.09.2019. Замечания устранены.</t>
  </si>
  <si>
    <t>эс</t>
  </si>
  <si>
    <t>оср</t>
  </si>
  <si>
    <t>14-08696 И8</t>
  </si>
  <si>
    <t>Отклоненные КЗ, по которым вопрос закрыт, кол-во КЗ</t>
  </si>
  <si>
    <t>Откорректированные сметы выданы, кол-во КЗ</t>
  </si>
  <si>
    <t>Карточка заказчика с замечаниями АО "Атомпроектом" рассмотрена с отклонением.
Смотри карточку заказчика КЗ-638.</t>
  </si>
  <si>
    <t>16-02202 И1
16-02563 И1
16-02565 И1</t>
  </si>
  <si>
    <t>16-01546 И3</t>
  </si>
  <si>
    <t>КЗ-757</t>
  </si>
  <si>
    <t>Шабанов А.М. №2789 от 03.09.2019</t>
  </si>
  <si>
    <t>Повторно! К карточке заказчика №635 п.1.
На листе 12 в верхних поясах подкрановых балок необходимо показать отверстия для крепления крановых рельсов согласно серии 1.426.2-7 выпуск 3.
Просим рассмотреть данные несоответствия и откорректировать комплект РД.
Приложение: Карточка заказчика №635 – на 2-х листах</t>
  </si>
  <si>
    <t>КЗ-758</t>
  </si>
  <si>
    <t>ММР</t>
  </si>
  <si>
    <t>16-01822</t>
  </si>
  <si>
    <t>Самойлова Л.П. №2721 от 28.08.2019</t>
  </si>
  <si>
    <t>Не учтены затраты на монтаж блок-боксов в количестве 5 штук (вес одного блок-бокса более 9 тн.). В прайсе на стоимость модульной установки предусмотрены затраты на пусконаладочные работы и шеф-монтаж.</t>
  </si>
  <si>
    <t>СМР 03.05.2019-01.06.2019 (п.2133)</t>
  </si>
  <si>
    <t>КЗ-759</t>
  </si>
  <si>
    <t>15-04377 И2</t>
  </si>
  <si>
    <t>Швецов С.Ю. №2833 от 06.09.2019</t>
  </si>
  <si>
    <t>Просим Вас согласовать замену конструкции колодца №27 сети В2: вместо КС7.9 -3шт. установить КС20.9 -3шт. в связи с монтажом и обслуживанием в дальнейшем крупногабаритных задвижек.</t>
  </si>
  <si>
    <t>СМР 01.01.2019-01.06.2019 (п.1855)</t>
  </si>
  <si>
    <t>КЗ-760</t>
  </si>
  <si>
    <t>19-00739</t>
  </si>
  <si>
    <t>Шабанов А.М. №2777 от 03.09.2019</t>
  </si>
  <si>
    <t>1. Поз.3 – заслонка воздушная 12 шт., по рабочим чертежам  -18 шт.
2. Не учтем коэффициент  «1.15» к з/плате при монтаже воздуховодов из нержавеющей стали (согласно МДС 81-35.2004 п.4,9).</t>
  </si>
  <si>
    <t>КЗ-761</t>
  </si>
  <si>
    <t>15-04363
15-04364
15-04692 И3
15-04693
19-00202</t>
  </si>
  <si>
    <t>Самойлова Л.П. №2610 от 16.08.2019</t>
  </si>
  <si>
    <t>В рабочей документации инв.№ 15-04676 И4, инв.№15-04362 - учтена гидроизоляция сборных железобетонных колодцев в мокрых грунтах. (См Общие указания). 
В спецификациях инв.№ 15-04692 И3, инв.№15-04363 – гидроизоляция не учтена.
В локальных сметах стоимость материалов гидроизоляции не учтена (инв.№15-04364, п.п.11,12; инв.№15-04693, п.п.44,45; инв.№19-00202, п.п.13,17).
Необходимо учесть в спецификациях, локальных сметах наружную гидроизоляцию стен и плит перекрытия железобетонных колодцев (применить битумную мастику за два раза по холодной грунтовке).</t>
  </si>
  <si>
    <t>СМР 01.02.2019-31.03.2019 (п.1861)</t>
  </si>
  <si>
    <t>КЗ-762</t>
  </si>
  <si>
    <t>19-00446</t>
  </si>
  <si>
    <t xml:space="preserve">Чигарских А.В. </t>
  </si>
  <si>
    <t>1. Позиции 69 (Болт самоанкерующийся распорный), 70, 74 – 79 спецификации (инв. № 16-01758И2) не отражены в локальной смете (инв. № 19-00446) в виде отдельных позиций.
2. Общее количество полос монтажных длиной 300 мм, тип К106У2 в спецификации (поз. 69 инв. № 16-01758И2) (по 2 шт. на стойку, 6 стоек - 12 шт.) не соответствует количеству полос К-106, сечение 40х4 мм в локальной смете (позиция 110 инв. № 19-00446) ((12 шт. по 0,3м), 2 шт., всего 24 шт.).</t>
  </si>
  <si>
    <t>КЗ-763</t>
  </si>
  <si>
    <t>Лист 15 разрез 5-5 воздуховод проходит под дорогой и уложен на опоры в кол-ве 6шт. В технической спецификации металла и на листе 19 данные опоры не учтены.
Прошу внести недостающие опоры в РД и учесть в локальной смете.</t>
  </si>
  <si>
    <t>КЗ-764</t>
  </si>
  <si>
    <t>Спецификация инв. № 14-08696 И7 откорректирована не в полной мере в соответствии с п. 4.1 решающей части «Протокола совещания по устранению замечаний к проектной и рабочей документации» от 25-26.02.2019, КЗ 335.
В приложении 1 к настоящей КЗ приведены сведения, требуемые к внесению в спецификацию, в связи с тем, что в существующей редакции спецификации не учтено:
1. Требуется исключить поз. 1.1, 1.2, 1.2.1-1.2.11, 1.3, 1.3.1-1.3.13, 2.2-2.12, 3.1-3.7, так как наименования данных позиций не соответствуют наименованиям фактического комплекта поставки.
2. Не во всех позициях указан Поставщик (АО «СвердНИИхиммаш»).
3. Неверно приведены наименование, габариты и масса оборудования.
Приложение: 
1. Файл «Приложение 1 – Сведения для корректировки РД (ТРО).docx»</t>
  </si>
  <si>
    <t>КЗ-765</t>
  </si>
  <si>
    <t>15-07777
16-03096
15-07559
16-03098
15-07771
16-03097
15-07562
16-01818
15-07767
16-03099
18-01045
18-01659
18-01660
19-00022</t>
  </si>
  <si>
    <t>Смирнов Р.Э. № 2874 от 11.09.2019</t>
  </si>
  <si>
    <t xml:space="preserve">Произвести перерасчет по перечисленным сметам аналогично Карточке заказчика № 318 к ЛС 2-01-2-1026 инв.№ 18-00331, 2-01-2-1062 инв.№ 18-01541, 2-01-2-1063 инв.№ 18-01542.
1. Так как расценки в данных локальных сметах на фасонные элементы не соответствуют фактической стоимости материалов – для расчета стоимости необходимо применить актуальные прайс-листы завода изготовителя материалов в соответствии с требованиями рабочих чертежей.
2. Необходимо обозначить актуальность  ЛС инв.№15-07767, инв.№16-03099, инв.№18-01045, инв.№18-01659, инв.№18-01660, инв.№19-00022.  (Инв. № 15-07767 аннулирована сметой инв.№ 18-01045 в 2018 г., а в 2019 г. выпущены к данной ЛС доп. сметы  инв.№18-01659, инв.№18-01660, инв.№19-00022).
Приложение: Карточка Заказчика № 318. </t>
  </si>
  <si>
    <t>КЗ-766</t>
  </si>
  <si>
    <t>16-00665 И1</t>
  </si>
  <si>
    <t>1. В РД инв. № 16-00665И1 отсутствует заземление и молниезащита. 
1.1. Необходимо предусмотреть все необходимые меры защиты в соответствие с ПУЭ.
2. Необходимо разработать основной комплект рабочих чертежей «Заземление и молниезащита зд.61» внести изменения в рабочую и проектную документацию.</t>
  </si>
  <si>
    <t>СМР 02.05.2019-25.09.2019 (п.1156)</t>
  </si>
  <si>
    <t>КЗ-767</t>
  </si>
  <si>
    <t xml:space="preserve">1. В 14-08697 И2 на листах 9-15 указана обвязка не для всех емкостных аппаратов, в которых подведены «сдувка сжатого воздуха», «сдувка дыхания», «вакуумная сдувка», в соответствии с:
- инв. №14-08691 «Выпарная установка», за исключением 20KPG11BB001, 20KPG31BB001;
- инв. №14-08693 «Установка цементирования» за исключением 20KPJ70BB001.
Необходимо дополнить обвязку в соответствии с аппаратурно-технологическими схемами в инв. №14-08691,  инв. №14-08693.
2. 14-08698 И2 откорректировать в соответствии с пунктом 1. </t>
  </si>
  <si>
    <t>КЗ-768</t>
  </si>
  <si>
    <t xml:space="preserve">19-00757 </t>
  </si>
  <si>
    <t>- стр. 13 пункт 2 «Столик образцов», в последнем абзаце «Управление столиком» после слов «панель тонких настроек» удалить выражение (трекболы и функциональные настройки).
- стр. 44 таблица 9.1 пункт 5.  «Набор держателей образцов» удалить последнюю позицию «держатель радиоактивных образцов, совместимый.. (и далее по тексту)" и её количество "по 5 штук", так как данные держатели не входят в стандартный комплект держателей, выпускаемый производителем микроскопа, а относятся к принадлежностям, разрабатываемым производителем боксов.
- стр. 45 таблица 9.1 дополнить пункт 33  «Наличие держателей образцов, позволяющих производить разгрузку/выгрузку цилиндрических и полуцилиндрических образцов и обеспечивающих сохранность полированной поверхности образцов, диаметром от 6 мм до 10 мм, высотой от 8 мм до 15 мм - 5 шт,  либо наличие технических решений заменяющих держатели»
- стр. 45 таблица 9.1 пункт 12 "Перечень комплектующих..." удалить последнюю позицию "- набор эталонных образцов", включая все подпункты от "а" до "д", и количество наборов - "1 комплект",  так как перечисленные эталонные образцы не относятся только к спектрометру ЭДС, а ко всему микроскопу и всей системе микроанализа, 
- стр. 46 таблица 9.1 пункт 26  - изложить в следующей редакции:
"Набор эталонных образцов, содержащий следующие стандарты:
а) для калибровки микроскопа – цилиндр Фарадея;
б) стандарт калибровки изображения в ОРЭ;
в) сетка калибровки увеличения;
г) стандарт проверки разрешения; 
д) образцы для калибровки системы микроанализа."
В столбце справа "Количество" поставить "1 комплект"</t>
  </si>
  <si>
    <t>КЗ-769</t>
  </si>
  <si>
    <t>Самойлова Л.П. № 2897 от 12.09.2019</t>
  </si>
  <si>
    <t>В локальных сметах отсутствует расценка на установку строительных лесов для монтажа утеплителя низа пешеходной галереи. Площадь установки строительных лесов 557.6 м2 (164 м*3,40 м). Высота установки лесов 8,5 метров. Необходимо рассчитать данный вид работ и включить в локальную смету.</t>
  </si>
  <si>
    <t>СМР 01.02.2019-31.12.2019 (п.735)</t>
  </si>
  <si>
    <t>Карточка заказчика с замечаниями АО "Атомпроектом" отклонена с объяснением.
Узел должен быть в монтажных чертежах.</t>
  </si>
  <si>
    <t>18-00487 И2</t>
  </si>
  <si>
    <t>АО "Атомпроект" с замечаниями согласны.
Выдан комплекты РД 18-00487 И2 по акту №110/04-28/102 от 05.09.2019 г.
Замечания исправлены!</t>
  </si>
  <si>
    <t>16-00720 И2</t>
  </si>
  <si>
    <t>Карточка заказчика с замечаниями АО "Атомпроектом" отклонена с объяснением причины.
Все узлы есть в комплектах РД.</t>
  </si>
  <si>
    <t>АО "Атомпроект" с замечаниями согласны.
Срок корректировки комплекта РД: не указан
Комплект РД с изменениями не выдан.</t>
  </si>
  <si>
    <t>Карточка заказчика с замечаниями АО "Атомпроектом" отклонена с объяснением причины.
Проходки и облицовка потолков даны в комплекте марки КЖ.</t>
  </si>
  <si>
    <t>Карточка заказчика с замечаниями АО "Атомпроектом" отклонена с объяснением причины.
Необходимая техническая информация по примыкания к проходкам малого диаметра содержится в технической документации производителя ПВХ-мембраны.</t>
  </si>
  <si>
    <t>16-01962 И1</t>
  </si>
  <si>
    <t xml:space="preserve">14-04049 И4 </t>
  </si>
  <si>
    <t xml:space="preserve"> АО "Атомпроектом" с замечаниями согласны. Срок выдачи РД истек: 25.07.2019.   Комплекты РД 14-04048 И1, 14004049 И4 выданы по акту № 110/04-28/109 от 20.09.2019</t>
  </si>
  <si>
    <t>КЗ-770</t>
  </si>
  <si>
    <t>19-00586
15-04461 И1</t>
  </si>
  <si>
    <t xml:space="preserve">В РД, инв. № 19-00586:
 позиция 2 содержит: -4,176*0,035. Должно быть: -4,276*0,035.
В РД, инв. № 15-04461 И1:
 на листе 4 необходимо учесть позицию 12 локальной сметы, инв. № 19-00586.  
Необходимо внести соответствующие изменения в рабочую документацию. </t>
  </si>
  <si>
    <t>СМР 01.04.2019-30.04.2019 (п.1073)</t>
  </si>
  <si>
    <t>КЗ-771</t>
  </si>
  <si>
    <t>15-00694
16-01770 И2</t>
  </si>
  <si>
    <t>Тоненчук Е.Н. №2980 от 23.09.2019</t>
  </si>
  <si>
    <t>Рабочей документацией предусмотрен «Анкер-шпилька HSА м8х75/10/23».  В связи с тем, что компания Hilti сняла с производства данный элемент. Предлагаем заменить «Анкер-шпилька HSА м8х75/10/23» на «Анкер-шпилька HAS м8х85 35/25/-». Предлагаемая замена отличается увеличенной длиной самого анкера.
Приложение:  
1. Копия вх. письмо от 05.09.2019 №09-13477 на 1-ом листе в 1-ом экз.</t>
  </si>
  <si>
    <t>КЗ-772</t>
  </si>
  <si>
    <t>15-04377
18-00659</t>
  </si>
  <si>
    <t>Самойлова Л.П. № 2943 от 18.09.2019</t>
  </si>
  <si>
    <t>В  РД инв. № 15-04377 И2, лист 22, поз.15.1,15.2, 15.3 и в ЛС №6-17-2-1042, инв.№ 18-00659, раздел 2, поз. 70,71,72 - ошибка в объемах работ по антикоррозионной защите стальных труб. 
-труба 325х8, длина 3м; S=3,14*0,325*3=3,06 м2.
-труба 219х7, длина95м; S=3,14*0,219*95=65,33 м2.
-труба 159х5, длина 80м; S=3,14*0,159*80=39,94 м2. Итого площадь изоляции 108,33 м2.
поз.70- 108,33*0,0001 т/м2 (100 г/м2)=0,011 тн.
поз.71- 108,33*2*1,5=325 м2.
поз.72-108,33*1,045=113,2 м2.
Необходимо внести в рабочую документацию и локальную смету.</t>
  </si>
  <si>
    <t>СМР 01.09.2019-26.12.2019 (п.1127)</t>
  </si>
  <si>
    <t>КЗ-773</t>
  </si>
  <si>
    <t>Шабанов А.М. № 2994 от 23.09.2019</t>
  </si>
  <si>
    <t>При рассмотрении откорректированного комплекта РД по карточке Заказчика КЗ-540 выявлено, что по пункту 1 изменения не внесены. А именно: изменен узел примыкания облицовки стен к потолку. Но позиция 12 на листе 8 в ведомости элементов отсутствует, хотя также показана на разрезах, как и в предыдущем изменении И5.
В разделе «Общие указания» в п.26 (Лист 7.1) убрать ссылку на карточку заказчика №470, т.к. замечания в ней относятся к альбому инв. №16-01005.
Просим рассмотреть данные несоответствия и откорректировать комплект РД.
Приложение: Карточка заказчика №540.</t>
  </si>
  <si>
    <t>СМР 10.01.2019-27.05.2019 (п.200)</t>
  </si>
  <si>
    <t>КЗ-774</t>
  </si>
  <si>
    <t>17-01272 И5
19-00063</t>
  </si>
  <si>
    <t>Самойлова Л.П. № 2896 от 12.09.2019</t>
  </si>
  <si>
    <t xml:space="preserve">В ЛС№3-05-0004C-В2 поз.25,26  и рабочей документации инв.№17-01272 И5 , лист 11, спецификация п.9 - ошибка в объеме утепления покрытий керамзитобетоном. По РД объем керамзитобетона равен 15,8 м3.  Объем керамзитобетона В10 объемной массой 1200 кг/м3 равен 32,93 м3 (V=267,7м2*(0,05+0,196)/2=32,93 м3, где: 267,7 м2-площадь кровли, 0,05 м и 0,196 м- толщины утепления, средняя толщина 0,123м). </t>
  </si>
  <si>
    <t>КЗ-775</t>
  </si>
  <si>
    <t>16-01997
15-04147 И4</t>
  </si>
  <si>
    <t>В РД инв.№ 16-01997 кабель BБбШвнг(A)-LS 5х95 от зд. 15Б в сооружения 27 прокладывается в строительных закладных трубах DKC, в набетонке фундаментной плиты. 
В РД инв.№ 15-04147 И4 заложена двустенная гофрированная труба DKC D-75мм2. Прокладка кабеля BБбШвнг(A)-LS 5х95 в трубе не предоставляется возможным, т.к. внутренний диаметр трубы не позволяет вывести кабель на поверхность фундаментной плиты.
Предложение: выполнить прокладку силового кабеля BБбШвнг(A)-LS 5х95 по фундаментной плите сооружения 27 с использованием кабельных металлоконструкций.</t>
  </si>
  <si>
    <t>СМР 01.07.2019-31.10.2019 (п.1195)</t>
  </si>
  <si>
    <t>КЗ-776</t>
  </si>
  <si>
    <t>18-00833
В16-107-1 И3</t>
  </si>
  <si>
    <t>В альбоме инв. 18-00833 проектное положение крепления фильтров (закладной детали) вентсистемы 22KLB03 в помещении 20UFB10R024, отм. – 0,300,между осями 15-16, между рядами Г-Д находится в зоне непосредственной близости технологического оборудования участка Хранения спрессованных и спеченных таблеток и порожних лодочек (черт. А.48.234.000 СБ), вследствие чего невозможно производить регламентные работы по обслуживанию и замене фильтров 22KLB03AT038, 22KLB03AT039. Габариты фильтра без учета кожуха: 490х500х705. 
Необходимо откорректировать альбомы рабочей документации № 18-00833 и № В16-107-1 И3 в части размещения фильтров 22KLB03AT038, 22KLB03AT039 вентиляции 22KLB03 помещения 20UFB10R024 с возможностью беспрепятственного проведения регламентных работ по их обслуживанию и замене.
Приложение: файл «А.48.234.000 СБ». pdf.</t>
  </si>
  <si>
    <t>КЗ-777</t>
  </si>
  <si>
    <t>16-01997</t>
  </si>
  <si>
    <t>1. В РД инв. № 16-01997 отсутствует заземление и молниезащита. 
1.1. Необходимо предусмотреть все необходимые меры защиты в соответствие с ПУЭ.
2. Необходимо разработать основной комплект рабочих чертежей «Заземление и молниезащита зд.28» внести изменения в рабочую и проектную документацию.</t>
  </si>
  <si>
    <t>КЗ-778</t>
  </si>
  <si>
    <t>15-04640 И1</t>
  </si>
  <si>
    <t>В спецификации поз.4 применен расчет состава огнезащитного для покрытия 3 (трех) кабелей ПвП 6 кВ (3х240) в канале и блоках труб. Проектом предусмотрена прокладка двух кабельных линий по 3 кабеля ПвП 6 кВ (3х240). Необходимо внести соответствующие изменения в РД и ЛС.</t>
  </si>
  <si>
    <t>СМР 01.05.2019-25.09.2019 (п.1185)</t>
  </si>
  <si>
    <t>КЗ-779</t>
  </si>
  <si>
    <t>Матвиенко М.А.</t>
  </si>
  <si>
    <t>Предусмотреть датчики газоанализатора водорода (ДАМ-Н2) в локализующих укрытиях 20UFB10R031 участка спекания таблеток и 20UFB10R021 участка карботермического синтеза (требование пункта 6.1.16 НП016-05).</t>
  </si>
  <si>
    <t>15-06145 И4</t>
  </si>
  <si>
    <t>АО "Атомпроект" с замечаниями частично согласны.
По п.1 уточнения могут быть внесены в СУ и в РД на накладные платики для крепления оборудования после получения согасованного с АО "СвердНИИХиммаш" эскиза с расположением платиков.</t>
  </si>
  <si>
    <t>Шабанов А.М. №2729 от 28.08.2019</t>
  </si>
  <si>
    <t>14-05365 И3</t>
  </si>
  <si>
    <t>Карточка заказчика с замечаниями АО "Атомпроектом" рассмотрена 30.09.2019 г. Отклонена с объяснением причины: коммуникации систем сдувок доведены до границы проектирования. Обвязка емкостных аппаратов выполняется по документации АО "СвердНИИхиммаш "</t>
  </si>
  <si>
    <t>14-08248 И13</t>
  </si>
  <si>
    <t>АО "Атомпроект" с замечаниями согласны.
Срок корректировки комплекта РД: 30.08.2019 г.
Выдан комплект РД 15-07842 И2 по акту №110/04-28/116 от 04.10.2019 г.
Замечания исправлены!</t>
  </si>
  <si>
    <t>АО "Атомпроект" с замечаниями согласны.
Срок корректировки комплекта РД: 20.09.2019 г.
Выдан комплект РД 17-00570 И3 по акту №110/04-28/116 от 04.10.2019 г.
Замечания исправлены!</t>
  </si>
  <si>
    <t>АО "Атомпроект" с замечаниями согласны.
Срок корректировки комплекта РД: 30.08.2019 г.
Выдан комплект РД 16-01962 И1 по письму №11/04-28/116 от 04.10.2019 г.
Замечания исправлены!</t>
  </si>
  <si>
    <t>АО "Атомпроект" с замечаниями согласны.
Срок корректировки комплекта РД истек: 13.08.2019 г.
Выдан комплекты РД 18-00914 И4 по акту №110/04-28/116 от 04.10.2019 г.
Замечания исправлены!</t>
  </si>
  <si>
    <t>АО "Атомпроект" с замечаниями согласны.
Срок корректировки комплекта РД: 16.09.2019 г.
Выдан комплекты РД 18-00371 И2 по акту №110/04-28/116 от 04.10.2019 г.
Замечания исправлены!</t>
  </si>
  <si>
    <t>Карточка заказчика с замечаниями АО "Атомпроектом" в связи с уменьшением срока службы предлагаемого изделия, а имено оцинкованной полосы.</t>
  </si>
  <si>
    <t>АО "Атомпроект" с замечаниями согласны.
Срок корректировки комплекта РД: 31.09.2019 г.
Комплекты РД с изменениями не выданы.</t>
  </si>
  <si>
    <t>АО "Атомпроект" с замечаниями согласны.
Срок корректировки комплекта РД истек: 20.08.2019 г.
Выдан комплект РД 14-05474 И2 по акту №110/04-28/116 от 04.10.2019 г.
Замечания исправлены!</t>
  </si>
  <si>
    <t>15-04639 И3</t>
  </si>
  <si>
    <t>15-04147 И5</t>
  </si>
  <si>
    <t>15-00681 И2</t>
  </si>
  <si>
    <t>АО "Атомпроект" с замечаниями согласны.
Срок корректировки комплекта РД истек: 27.09.2019 г.
Комплекты РД с изменениями не выданы.</t>
  </si>
  <si>
    <t>АО "Атомпроект" с замечаниями согласны.
Срок корректировки комплекта РД истек: 30.09.2019 г.
Комплекты РД с изменениями не выданы.</t>
  </si>
  <si>
    <t>АО "Атомпроект" с замечаниями согласны.
Срок корректировки комплекта РД истек: 30.08.2019 г, необходим выпуск ТР силами ООО "УС БАЭС".
Комплекты РД с изменениями не выданы.</t>
  </si>
  <si>
    <t>АО "Атомпроект" с замечаниями согласны.
Срок корректировки комплекта РД истек: 30.08.2019 г.
Комплекты РД с изменениями не выданы.</t>
  </si>
  <si>
    <t>АО "Атомпроект" с замечаниями согласны.
Срок корректировки комплектов РД истек: 29.08.2019 г.
Выдан комплект РД И2 по акту №110/04-27/20ДСП от 04.10.2019 г.
Замечания исправлены!</t>
  </si>
  <si>
    <t>Карточка заказчика с замечаниями АО "Атомпроектом" рассмотрена с отклонением, до выпуска ТР.
Выдан комплект РД И2 по акту №110/04-27/20ДСП от 04.10.2019 г.
Замечания исправлены!</t>
  </si>
  <si>
    <t>70039/ДСП И2</t>
  </si>
  <si>
    <t>КЗ-780</t>
  </si>
  <si>
    <t>28
61
62</t>
  </si>
  <si>
    <t>16-00680
16-01298
16-01301</t>
  </si>
  <si>
    <t>В локальных сметах не предусмотрены затраты на монтаж (установку на фундамент) модульных контейнеров компрессорной низкого давления, азотно-водородной станции и воздухоразделительной азотной станции.
Приложение: весовые характеристики модульных станций.</t>
  </si>
  <si>
    <t>СМР 03.09.2019-28.11.2019 (п.2176)</t>
  </si>
  <si>
    <t>КЗ-781</t>
  </si>
  <si>
    <t>17- 01617
19-00157</t>
  </si>
  <si>
    <t>В спецификации альбома инв. №15-07844И1 (лист 68) заложено:
- кластер одинарный (код 025111) – 280 шт.;
- кластер двойной (код 025112) – 733 шт.; 
- кластер тройной (код 025113) – 344 шт., 
а в ЛС инв. № 17- 01617 и инв. №19-00157 учтено:
- поз.№165 - кластер одинарный (код 025111) – 220 шт.;
- поз.№166 - кластер двойной (код 025112) – 464 шт.; 
- поз.№167 - кластер тройной (код 025113) – 220 шт.
 Необходимо внести соответствующие изменения в ЛС инв. № 17- 01617 и инв. №19-00157.</t>
  </si>
  <si>
    <t>ТП август-сентябрь 2019 (п.40)</t>
  </si>
  <si>
    <t>КЗ-782</t>
  </si>
  <si>
    <t>19-00743</t>
  </si>
  <si>
    <t>1. Позиция № 40 столбец «Наименование работ и затрат, Единица измерения» допущена ошибка «БС 1А1-200» . Согласно ГОСТ 13950-91 Бочка стальная со съёмным верхним дном. Объём 0,2 м3 имеет обозначение БС 1А2-200 ГОСТ 13950.
2. Позиция № 41 столбец «Наименование работ и затрат, Единица измерения» допущена ошибка «БС 1А1-200». В спецификации оборудования к альбому 
инв. № 14-08695 поз № 27 указана верная маркировка оборудования БЗ-1А2-100 ГОСТ 13950.
3. В позициях №№ 40, 41 требует уточнения графа 5 «Стоимость единицы, руб.», в связи с тем, что стоимость 200 л и 100 л бочек одинакова. 
4. Данная локальная смета 19-00743 также подлежит корректировке, в связи с тем, что к спецификации инв. № 14-08696 И7 выданы замечания КЗ 764.
Необходимо произвести корректировку указанного выше документа.</t>
  </si>
  <si>
    <t>КЗ-783</t>
  </si>
  <si>
    <t>АО "Атомпроект" с замечаниями согласны.
Срок корректировки комплекта РД истек: 01.09.2019 г.
Выдан комплект РД И1 по акту №110/04-28/120 от 10.10.2019 г.
Замечания исправлены!</t>
  </si>
  <si>
    <t>19-00785</t>
  </si>
  <si>
    <t>Локальный сметный расчет составлен с применением прайс листов на материалы от 2016г. Согласно п. 4.28 МДС 81-35.2004, а так же требований отдела экспертизы проектов и разрешительной деятельности ДКВ, прайс-листы представленные в сметах по дате публикации не должны превышать 6 месяцев на момент составления сметной документации.
Необходимо откорректировать локальную смету.
Приложение:   
1. Счет на оплату № АЭК00131563(М01) от 26.09.2019г.
2. Письмо №138 от 30.09.2019г.
3. Информационное письмо б/н от АО «Хилти Дистрибьюшен ЛТД»</t>
  </si>
  <si>
    <t>CМР 01.05.2019-25.09.2019 (п.1185)</t>
  </si>
  <si>
    <t>КЗ-784</t>
  </si>
  <si>
    <t>15-07706</t>
  </si>
  <si>
    <t>Самойлова Л.П. №2858 от 10.09.2019</t>
  </si>
  <si>
    <t xml:space="preserve">1. В рабочей документации инв.№15-07704 и №15-07705 (спецификации, поз. 14) предусмотрено крепление кабельных конструкций к квадратному профилю L=6000мм по ГОСТу 30245-2012 – в количестве 31 штуки, размеры которого не указаны.
2. В рабочей документации №15-07704 и №15-07705 (спецификации, поз. 15) предусмотрено изготовление и крепление при помощи сварки разделительных перегородок из черного листового металла б=1мм  ГОСТ 19904-90 внутри перфорированного монтажного профиля К-225У2, L=2000мм для разделения КЛ рабочего и аварийного освещения. Сварка металла толщиной 1мм может привести к порче профиля К-225У2, потребуются дополнительные затраты (оцинковка покрытия). Поэтому предлагаем применить современное типовое решение - перегородку типа SEP L3000 Н50 (ДКС) или аналогичную ИЭК с болтовым креплением.
3. Примененная в ЛС №4-640, инв.№15-07706 расценка ФЕРм 08-02-152-03 (поз.17)  не учитывает стоимость материалов поз. 13,14,15 спецификации инв.№15-07705 (профиль К225 У2-85 шт, профиль квадратный 6000 мм - 31шт. и прокат листовой 1мм - 170м) необходимые для СМР, а  учитывает работы на изготовление, установку и окраску м/к.
4.  В ЛС №4-640, инв.№ 15-07706 не учтены стоимость и монтаж светильников аварийных для эвакуационных указателей «BS-791-3х1 LED» в количестве – 20 штук (поз.5 спецификации  №15-07705).
5. В ЛС №4-640, инв.№ 15-07706 (поз.7) стоимость светильника по прайсу  "VDLelectrо"          7628 руб., а учтена 4752 руб. </t>
  </si>
  <si>
    <t>СМР 01.10.2019-26.11.2019 (п.757)</t>
  </si>
  <si>
    <t>КЗ-785</t>
  </si>
  <si>
    <t>15-04461 И1</t>
  </si>
  <si>
    <t xml:space="preserve"> отсутствуют технологические отверстия под приводы клапанов дренажного монжуса 20KPJ70BB001, размещенного в помещении 20UKS04R036;
 отсутствуют указания по способу вырезания технологических отверстий под приводы клапанов в облицовке;
 отсутствуют требования по способу приваривания облицовки к проходкам.  
В случае необходимости требуется внести соответствующие изменения в рабочую документацию. </t>
  </si>
  <si>
    <t>СМР 01.04.2019-30.04.2019 (1073)</t>
  </si>
  <si>
    <t>КЗ-786</t>
  </si>
  <si>
    <t>Тоненчук Е.Н. №3058 от 30.09.2019</t>
  </si>
  <si>
    <t>На основании РД инв. №214-0507 И7, лист 1, пункт 9 -  необходимо согласовать применение теплоизоляционного материала для утепления полов - ТЕХНОНИКОЛЬ CARBON ECO СТО 72746455-3.3.1-2012 (взамен утеплителя Пеноплекс типа 35).
Приложение: Приложение 1.</t>
  </si>
  <si>
    <t>СМР 01.05.2019-02.10.2019 (п.789)</t>
  </si>
  <si>
    <t>КЗ-787</t>
  </si>
  <si>
    <t>1. При внесении изменений по КЗ № 697 в альбомы 16-01257И3 и 14-08693И2 учесть, что изготовителем ООО «Стройтехника» дополнительно внесено изменение в «Сборочный чертёж 0763-МО2.2000-01СБ». Изменение на чертеже: изменилось монтажное сварное соединение крепления платика 60х60 к пластине двутавра рельсового пути с  ┐Н1-10 на  ┐Н1-6 по не замкнутому контуру.
Приложение:    
1. Доработка подкранового пути. Сборочный чертёж 0763-МО2.2000-01СБ.</t>
  </si>
  <si>
    <t>КЗ-788</t>
  </si>
  <si>
    <t>16-01770 И2
16-01771 И2
16-01773 И3
16-01774 И4
16-01772
16-01775</t>
  </si>
  <si>
    <t>При монтаже кабельных трасс, в местах обхода колонн и других пересечений, соединения кабельных лотков DKC выполняются с использованием соединительных углов СРО45, предусмотренных в спецификации. Применение данных углов не обеспечивает необходимый угол прокладки кабельной продукции, а также происходит вылет конструкции кабельной трассы за пределы кабельной полки.
Предложение: Исключить соединительные углы. Обход колонн и других пересечений выполнить кабельными лотками. Места резов кабельных лотков покрыть цинкосодержащим составом. В сметный расчет внести изготовление соединений кабельных лотков.</t>
  </si>
  <si>
    <t>СМР (п.450, 482)</t>
  </si>
  <si>
    <t>Выдан комплект РД 16-02894 И3 по акту №110/04-28/120 от 10.10.2019 г.
Замечания исправлены!</t>
  </si>
  <si>
    <t>16-02894 И3</t>
  </si>
  <si>
    <t>АО "Атомпроект" с замечаниями согласны.
Срок корректировки комплекта РД: 30.09.2019 г.
Выдан комплект РД 14-05365 И3 по акту №110/04-28/120 от 10.10.2019 г.
Замечания исправлены!</t>
  </si>
  <si>
    <r>
      <t xml:space="preserve">16-01544 И3                   16-01546 И3                14-08699 И1             </t>
    </r>
    <r>
      <rPr>
        <i/>
        <sz val="12"/>
        <color rgb="FFFF0000"/>
        <rFont val="Times New Roman"/>
        <family val="1"/>
        <charset val="204"/>
      </rPr>
      <t>14-08700 И1 - нет</t>
    </r>
  </si>
  <si>
    <t>АО "Атомпроект" отклонено с объяснением причины. Закладные детали фундаментов для опор освещения учтены в строительной части .</t>
  </si>
  <si>
    <t>КЗ-789</t>
  </si>
  <si>
    <t>ИТТ</t>
  </si>
  <si>
    <t>19-00179</t>
  </si>
  <si>
    <t>1. Необходимо привести подразделы ИТТ в соответствие их требованиям (согласно приказу от 05.09.2016 №1/815-П ГК «РОСАТОМ» и приложению «форма ИТТ»).
2. Стр.3, абзац 1: Изложить « Настоящие исходные технические требования (далее ИТТ) содержат требования к разработке и поставке блоков герметичных кабельных проходок (далее ГКП) на объект строительства модуля фабрикации и пускового комплекса рефабрикации (далее МФР) на площадке АО «СХК» опытно-демонстрационного энергокомплекса (далее ОДЭК) в составе РУ БРЕСТ-ОД-30 и пристанционного ядерного топливного цикла (ПЯТЦ) и являются основанием для составления технического задания на разработку, изготовление и поставку блоков ГКП» (+ЧУ «ИТЦП «Прорыв»).
3. Стр.3, абзац 4: Изложить «Характеристики могут быть уточнены в процессе разработки (составления технического задания)» (+ЧУ «ИТЦП «Прорыв»).
4. Стр.3, абзац 5, абзац 6: Исключить. (ИТТ используется для составления (разработки) ТЗ для проведения конкурсного отбора поставщиков оборудования).
5. Стр. (лист) 6, п.1.3: Исключить, т.к. не имеет отношение к разделу (ЧУ «ИТЦП «Прорыв»).
6. Стр.6, п.2: Откорректировать с учетом требований пункта (+ЧУ «ИТЦП «Прорыв»).
7. Стр.6, п.3.1: Откорректировать. (п.3.1.1: указать точное место установки  блоков ГКП или указать ссылку на документ (приложение) где это расписано; п.3.1.2: указать параметры климатических условий или указать ссылку на документ (приложение) где это расписано.) (+ЧУ «ИТЦП «Прорыв»)
8. Стр.6, п.3.2.2: Исключить. (Требование не корректное)
9. Стр.7, п.3.3: Откорректировать. (Дополнить требованиями к ГКП.)
10. Стр.7, п.3.3.2, абзац 2:  Изложить «Блок ГКП должен обеспечивать в режиме нормальной эксплуатации снижение значения мощности эквивалентной дозы (по ОСПОРБ 99/2010):
 не более 6 мкЗв/ч в помещениях постоянного пребывания персонала (3-я зона);
 не более 12 мкЗв/ч в помещениях временного пребывания персонала (2-я зона)».
11. Стр.7, п.3.3.3: абзац 1 - Откорректировать. (Указать температуру дезактивирующего раствора при орошении); абзац 2  - Исправить с «0,5%HNO3+0,5H2C204» на «5%HNO3+0,5%H2C2O4».
12. Стр.7, п.3.3.7: Исключить. (Требование не корректное)
13. Стр.7, п.3.4.3: Откорректировать с учетом требований пункта. (Указать нормативные документы (базу) на разработку блоков ГКП или указать ссылку на документ (приложение) где это расписано) (+ЧУ «ИТЦП «Прорыв»).
14. Стр.7, п.3.6.1 абзац 2: Откорректировать (Указанная в абзаце техническая документация не содержит требования к конструкции блока ГКП.)
15. Стр.8, п.3.6.1 абзац 6: Откорректировать. (Указать на каком этапе (изготовление, монтаж) сварка не должна повреждать элементы блока ГКП, требование не актуальное, т.к. при изготовлении и монтаже изделия должны сохранять свои технические характеристики).
16. Стр.8, п.3.6.2: Исключить. (Требования не корректные, противоречат п.3.9.2)
17. Стр.8, п.3.6.3: Откорректировать. (Указать технические характеристики (диаметр и т.д.) резервных проходок).
18. Стр.8, п.3.6.4: Исключить. (Требование не корректное)
19. Стр.8, п.3.6.5: Откорректировать. ( исправить с «-М25 или выше» на «-М2б или аналогичную»)
20. Стр.8, п.3.6.6: Исключить. (Завышенные требования. Образование конденсата на поверхности оборудования зависит от температуры поверхности и климатических условий в помещении).
21. Стр.8, п.3.6.7: Исключить. (Требование не корректное).
22. Стр.8, п.3.7.1 абзац 3: Откорректировать в соответствии с  НП-031-01 (НП-031-01, п.6.2 «Обоснование сейсмостойкости (виброустойчивости и вибропрочности) изделий должно выполняться экспериментальными и (или) расчетными методами»).
23. Стр.8, п.3.7.2: Исключить. (Требование не корректное, блок ГКП не является электротехническим изделием).
24. Стр.9, п.3.8.1:  дефис 2 – пункт изложить в редакции: «вероятность безотказной работы в течение срока службы – 0,999 и должна быть подтверждена расчетами»;- последнее предложение изложить в редакции: «Должны быть указаны критерии отказа и критерии предельного состояния оборудования при расчете надежности и обосновании срока службы»;- пункт дополнить абзацем: «состав ЗИП определяется на стадии разработки РКД на основании проведенного расчета надежности» (ЧУ «ИТЦП «Прорыв»). 
26. Стр.9, п.3.9.2: Пояснить требования к проводникам и соединителям (предоставить эскиз предполагаемой  конструкции).
27. Стр.9, п.3.9.4: Исключить. (Требование не корректное, приведенные в пункте стандарты распространяются на электротехнические изделия).
28. Стр.9, п.3.10.4: Изложить « В случае применения (при разработке и/или изготовлении блоков ГКП и ГКП) импортных материалов и/или комплектующих необходимо, согласно требованиям НП 071-06, выполнить требования РД 03-36-2002.»
29. Стр.10, п.3.11: Исключить. (Требование не корректное, приведенные в пункте  требования распространяется на электротехнические изделия, блок ГКП и ГКП не являются электротехническими изделиями).
30. Стр.10, п.3.13.4: Откорректировать. (Противоречит требованиям п.3.3.6)
31. Стр.11, п.3.14; Изложить « Оценка соответствия изделий согласно НП 071-06»; п.3.14.1.1  Исключить. (Требования для АЭС) (+ЧУ «ИТЦП «Прорыв»)
32. Стр.11, п.3.15.1:  Изложить «До начала разработки и изготовления блока ГКП поставщиком и его субпоставщиками должны быть разработаны программы обеспечения качества (ПОК (Р) и, ПОК (И)), отвечающие требованиям НП-090-11 и планы качества. ПОК должны быть введены в действие до начала осуществления организациями-участниками проекта своей деятельности» (ЧУ «ИТЦП «Прорыв»). 
33. Стр. 12, п.6.1: Откорректировать. (В данном разделе указать требования к документации, состав документации  изложить в пункте 9 «Требования к комплектности»);
- в пункте указать, что кодирование технической документации должно осуществляться в соответствии с процедурой качества «Правила кодирования технической документации проектного направления «Прорыв» № 2-7.5.1-010»;
- пункт дополнить ссылкой на ГОСТы, устанавливающие требования по разработке технической документации (ГОСТ 2.103-2013, ГОСТ 2.109-73, ГОСТ 2.104-2006 и т.д.);
- дополнить пункт требованием следующего содержания: «В составе РКД должны быть разработаны трёхмерные электронные модели изделий» (+ЧУ «ИТЦП «Прорыв»).
34. Стр.12, п.6.2.2 Исключить. (Перечень документации должен быть приведен в данном документе (ИТТ).)
35. Стр.13, п.6.2.9:  Исключить. (представленные в пункте показатели надежности (долговечность, сохраняемость, ремонтопригодность) должны быть указаны в п.3.8.1) (+ЧУ «ИТЦП «Прорыв»).
36. Стр.13, п.6.3  Исключить. (Требование не корректное).
37. Стр.13, п.7:  Требования к патентной чистоте предъявить.
38.  Стр.13, п.8.3: В проекте и/или РД присвоить код по системе KKS каждому блоку ГКП, в данном пункте представить их.
39. Стр. 14, п.9: В пункте дать ссылку на ГОСТ 2.102-2013 «Виды и комплектность конструкторской документации» (ЧУ «ИТЦП «Прорыв»).
40. Стр.14, п.9.1 Исключить. (Не являются требованиями комплектности.) (+ЧУ «ИТЦП «Прорыв».
41. Стр.15, п.10.2: Откорректировать. (Требование не корректное, не соответствует п.12.2).
42. Стр.15, п.11 Откорректировать. (Привести в соответствие согласно требованиям пункта, указать стандарты по которым необходимо сдавать/принимать изделия.), а так же в пункте необходимо указать следующие документы обязательные для руководства и применения в проектном направлении «Прорыв» (требования при выполнении приемки продукции и оценке соответствия): «Проектный подход по организации приемки и испытаний систем и оборудования, поставляемых при разработке и сооружении объектов ОДЭК», «Порядок управления несоответствиями при приемке и испытаниях систем и оборудования, поставляемых при разработке и сооружении объектов ОДЭК». (+ЧУ «ИТЦП «Прорыв»)
43. Стр.15, п.12.1: Исключить. (Требование не корректное).
44. Приложение А: Откорректировать. (Значения в таблице привести в соответствие с проектом МФР.)
45. Приложение Б: Откорректировать. (В помещении  20UFB10R023 добавить блок ГКП  (Вид Б) для силовых кабелей аналогично другим локализующим помещениям.)
46. В приложениях Б, В, Г, Д: Откорректировать. (Привести в соответствие (текста данного ИТТ) название блоков «блок герметичных кабельных проходок в стенах локализующего помещения»).
47. Приложение Ж: Статус приложения изменить на «Справочное».
48. Перечень нормативных и ссылочных документов: Актуализировать согласно замечаниям.
49. Приложение Д: на линии изготовления ТВС имеются проемы в перекрытиях для установки проходок в горизонтальном положении. Необходимо отразить в наименовании и по тексту ИТТ, что проходки разрабатываются и для перекрытий и по тексту, что могут устанавливаться в вертикальном и горизонтальном положении.
50. Приложение Д: не учтен проем в помещении 20UFB10R014, указанный в Ю99.580.000Д (план на отметке 0,000) и предназначенный для прохода электрических цепей - стена по ряду В, 300 мм от оси 4 в сторону оси 5, низ проема 3550 мм от отметки -0,300, размеры проема 700х200 мм.
51. Приложение Д: не учтен проем в помещении 20UFB10R014, указанный в Ю99.580.000Д (план на отметке +7,950) и предназначенный для прохода электрических цепей - стена по ряду В, 1900 мм от оси 8 сторону оси 7, низ проема 350 от отм. +5,150, размеры проема 600х500 мм
52. Приложение Д: не учтен проем в помещении 20UFB10R014, указанный в Ю99.580.000Д и предназначенный для прохода электрических цепей - перекрытие между рядами Б и В, осями 9 и 10, 200 мм от стены по оси 9 в сторону оси 10 между рядами Б и В, 200 мм от стены по ряду Б в сторону ряда В между осями 9 и 10, размеры проема 500х500 мм.
53. Приложение Д: указанный на плане между осями 5-12 Б-В на отм.0,000 (отм. низа +3,250) проем 700х200 мм совпадает по своему размещению с изделием Ю99.609.000 «Буферное хранилище», элементы которого крепятся к стене по ряду В до отметки +4,580.</t>
  </si>
  <si>
    <t>КЗ-790</t>
  </si>
  <si>
    <t>Колмакова Н.Ф. №3108 от 03.10.2019</t>
  </si>
  <si>
    <t xml:space="preserve">1.  С решением проектной организации отклонить замечания по Карточке заказчика № 569 к инв. № 14-08691 И2 не согласны. Объяснение причины отклонения сформулировано некорректно:
      1.1 Cсылка на  РКД А.38.1161.000 Установка цементирования низко и среднеактивных отходов указана ошибочна, верно – А.29.1020.000 Выпарная установка для переработки трапных вод с озонированием.
      1.2. Производство монтажных работ только по  РКД А.29.1020.000 МЧ согласно п.13 Общих указаний инв. № 14-08691 И2  не представляется возможным из-за отсутствия в ней данных по установке следующего оборудования:
- на разрезе Э1- Э1 лист 9 А.29.1020.000 МЧ для  поз.20 не указана высотная отметка установки, не указана привязка 220 мм от стены ряда А до оси теплообменника;
- на плане отм. 0,000 лист 2  А.29.1020.000 МЧ не указаны привязочные размеры ловушки влаги поз.3;
- на виде Н1 лист 7 А.29.1020.000 МЧ не показаны ловушка влаги поз.3, эжектор поз. 21, каплеотбойник поз.4, поэтому невозможно определить высотные отметки установки  оборудования.
     Если при монтаже этого оборудования ориентироваться на отметки, указанные на разрезе  2-2 лист 11 инв. № 14-08691 И2 и считать их верными, то необходимо откорректировать габаритные размеры эжектора поз. 1.2.4 и каплеотбойника поз. 1.2.5 на разрезе 2-2 в соответствии с чертежами РКД А.08.1026.000 и А.00.1181.000 соответственно.
2. Работы по монтажу выпарной установки будут производиться по РКД завода - изготовителя АО “СвердНИИхиммаш” и  РД, разработанной  АО “АТОМПРОЕКТ”, поэтому инв. № 14-08691 И2 необходимо привести в соответствие с РКД, дополнить данными необходимыми для выполнения работ, не указанными в РКД.  </t>
  </si>
  <si>
    <t>КЗ-791</t>
  </si>
  <si>
    <t>Необходимо откорректировать чертежи альбома РД инв.№ 15-02508 с учетом размещения и габаритных размеров технологического оборудования, в том числе и вертикальных транспортеров: А.62.684.000 и А.62.685.000, в помещении 20UFB20R010, на отметке +10,950 (оси 12-19,Г-Д). Помещение 20UFB20R010 не является локализующим помещением.
Приложение: А.62.684.000 СБ, А.62.685.000СБ, А.36.747.000МЧ</t>
  </si>
  <si>
    <t>КЗ-792</t>
  </si>
  <si>
    <t>16-01162</t>
  </si>
  <si>
    <t>1. В альбоме 16-01162 на  л. 9 на схеме м/о 6-7, В-Д  указан монорельс марки М5, профиль 24М в соответствии таблице «Ведомость элементов» на л. 10, что не соответствует альбому ТХ 16-00536И4, ОЛ №19, в котором таль 20SMD10АЕ010 устанавливается на монорельс профилем 30М. 
В альбоме 16-01162 изменить марку М5 с  профиля 24М на профиль 30М.
2. В альбоме 16-01162 на  л. 8 на схеме м/о 1-3, Д-Е  указан монорельс марки М1, профиль 18М в соответствии таблице «Ведомость элементов» на л. 10, что не соответствует альбому ТХ 16-00536И4, ОЛ №15, в котором таль 20SMD10АЕ008 устанавливается на монорельс профилем 24М. 
В альбоме 16-01162 изменить марку М1 с  профиля 18М на профиль 24М.
3. В альбоме 16-01162 на  л. 10 на схеме м/о 8-9, В-Д  указан монорельс марки М6, профиль 24М в соответствии таблице «Ведомость элементов» на л. 10, что не соответствует альбому ТХ 16-00536И4, ОЛ №20, в котором таль 20SMD10АЕ011 устанавливается на монорельс профилем 30М. 
В альбоме 16-01162 изменить марку М6 с  профиля 24М на профиль 30М.
4. В альбоме 16-01162 не указан (упущен) монорельс м/о 7-8, В-Д для тали 20SMD10АЕ016, г/п 2 т по альбому ТХ 16-00536И4, ОЛ №15. Указать или внести изменения.</t>
  </si>
  <si>
    <t>КЗ-793</t>
  </si>
  <si>
    <t>19-00648</t>
  </si>
  <si>
    <t>1. Требуется включение в локальную смету работ по монтажу следующего оборудования:
1.1. Локальной системы управления выпарной установки (А.78.1108.000), с входящими в её состав комплексами.
1.2. Комплексов, входящих в состав вспомогательного оборудования выпарной установки (А.29.1020.08.000):
1.2.1. опоры под трубопроводы, оборудование, запорную арматуру (А.29.1020.08.030);
1.2.2. электроосвещение (А.29.1020.08.050);
1.2.3. система энергоснабжения установки (А.78.1108.100);
1.2.4. система видеонаблюдения (А.79.783.000);
1.2.5. автоматизированная система радиационного контроля АСРК ВУ (08625024.42510.451).
2. Данная локальная смета инв. № 19-00648 также подлежит корректировке, в связи с тем, что к спецификации инв. № 14-08692 И5 выданы замечания КЗ-750, принятые к исполнению АО «АТОМПРОЕКТ».</t>
  </si>
  <si>
    <t>КЗ-794</t>
  </si>
  <si>
    <t>Тоненчук Е.Н, №3129 от 07.10.2019</t>
  </si>
  <si>
    <t>Необходимо включить в состав вентилируемого фасада ветрозащитную мембрану НГ Изоспан AF+ (или другую с аналогичными характеристиками) т.к. в РД инв.№17-02111 И1 в конструкции фасада она не указана.</t>
  </si>
  <si>
    <t>КЗ-795</t>
  </si>
  <si>
    <t>15-02916 И7</t>
  </si>
  <si>
    <t>Тоненчук Е.Н. №3067 от 01.10.2019</t>
  </si>
  <si>
    <t>СМР 01.01.2019-30.03.2019 (п.748)</t>
  </si>
  <si>
    <t>КЗ-796</t>
  </si>
  <si>
    <t>19-00085</t>
  </si>
  <si>
    <t>Необходимо предусмотреть в локализующих помещениях 20UFB10R023 и 20UFB10R024 (отм. 0,000, оси 13-16, Г-Д) специальный проем 700х200, под блок герметичных кабельных проходок, по аналогии с локализующим помещением 20UFB10R022. Так же учесть данные спец. проемы в исходных технических требованиях на разработку блоков герметичных кабельных проходок через стены локализующих помещений (инв. №19-00179, SH11.D.046.2.0UFB&amp;&amp;.В&amp;&amp;04.031.YD.0001).</t>
  </si>
  <si>
    <t>В рабочей документации №15-02918 И7 АР, лист 21, на схеме расположения металлоконструкций на отм. +172,850 между осями 12-14 и В/1-Г/1 в дополнении 7.1 показаны уголки, а также п. 3 включили дополнение №7.5 «Поз. «д» - L100х7 установить в местах крепления стеновых панелей». Настоящее время невозможен монтаж уголка, находящегося на пересечении осей 14-В/2, в связи с ранее установленной стеновой панелью галереи 16/22. Предлагаем заменить уголок на трубу 100х100х4(см. приложение). 
Отсутствуют элементы фахверка для крепления сэндвич-панелей в местах примыкания галереи 16/22 к зданию 22, в осях 12-14 и В/1-Г/1. Просим Вас утвердить схему расположения элементов для крепления сэндвич-панелей (см. приложение).
Необходимо откорректировать комплект РД.
Приложение:  Галерея 16/22. Схема расположения элементов для крепления сэндвич-панелей.</t>
  </si>
  <si>
    <t>КЗ-797</t>
  </si>
  <si>
    <t>19-00270 И1
19-00271</t>
  </si>
  <si>
    <t>Тоненчук Е.Н. №3090 от 02.10.2019</t>
  </si>
  <si>
    <t>ТП август-сентябрь 2019 (11)</t>
  </si>
  <si>
    <t>В рабочей документации выявлены несоответствия:
1) Наименование материала
В РЧ инв. №19-00270, лист 13,  поз.2.2 Резьбовая шпилька АМ 20х1000 А4-70 Стандартная анкерная шпилька для клеевых анкеров (нержавеющая сталь A4), по метражу
Материал, коррозионная защита: Нержавеющая сталь, A4
В ЛС инв. №19-00271, поз. 30 Резьбовая шпилька АМ 20х1000-F 4.8 Оцинкованная резьбовая шпилька со сталью марки 4.8, используемая в качестве дополнительного элемента для различных креплений
Материал: Класс стали 4.8 - DIN 976-1
Покрытие: Холодное цинкование
2) Количество материала
Наименование РД ЛС Факт
Резьбовая шпилька АМ 20х1000 А4-70 237 237 862
Клеевой состав HIT-RE 500 V3 51.4 51.4 185.5</t>
  </si>
  <si>
    <t>19-00878</t>
  </si>
  <si>
    <t>Карточка заказчика с замечаниями АО "Атомпроектом" рассмотрена 08.10.2019 г. Отклонена с объяснением причины: замечание по п.1 не принципиально. Замечанич по п.2 учтены в № 15-02923И4, № 15-03464И1</t>
  </si>
  <si>
    <t>16-01539 И6
16-02184 И6</t>
  </si>
  <si>
    <t>18-00833 И1</t>
  </si>
  <si>
    <t>15-04806 И4
15-04807 И4</t>
  </si>
  <si>
    <t>14-08692 И6</t>
  </si>
  <si>
    <t>14-08691 И3</t>
  </si>
  <si>
    <t>Колмакова Н.Ф. №3630 от 28.11.2018</t>
  </si>
  <si>
    <t>КЗ-798</t>
  </si>
  <si>
    <t>15-01061 И1</t>
  </si>
  <si>
    <t>В рабочей документации инв. №15-01061И1 л.8 (узел «А») показана сэндвич-панель толщиной 150 мм, а в спецификации стеновых панелей и элементов крепления (л.10) указана панель толщиной 250 мм.
  Устранить несоответствие.</t>
  </si>
  <si>
    <t>СМР 02.05.2019-31.05.2019 (А2070)</t>
  </si>
  <si>
    <t>КЗ-799</t>
  </si>
  <si>
    <t>16-01951 И2
16-01952</t>
  </si>
  <si>
    <t>Чекалкина Г.Л. №3195 от 14.10.2019</t>
  </si>
  <si>
    <t>1. В рабочей документации №16-01951 И2 предусмотрена установка анкерных болтов 1.1М24х710 в монолитную железобетонную плиту. При рассмотрении РД выявлено несоответствие:
-в спецификации на л.14 поз.2 количество болтов указано 22 шт, а на плане армирования плиты л.11 количество болтов 44 шт.
Внести изменения в РД и ЛС.</t>
  </si>
  <si>
    <t>ТП август-сентябрь 2019 (п.5)</t>
  </si>
  <si>
    <t>КЗ-800</t>
  </si>
  <si>
    <t>15-01061 И1
15-02891</t>
  </si>
  <si>
    <t>Тоненчук Е.Н.  №3142 от 08.10.2019</t>
  </si>
  <si>
    <t>В локальной смете предусмотрена расценка (инв. 15-02891, п.п.3 ФССЦ-201-1153) на сэндвич-панель с толщиной утеплителя 150 мм, а в рабочей документации (инв. № 15-01061 И1, лист 10) толщина панели составляет 250мм. 
Просим откорректировать ЛС в соответствии с РД.</t>
  </si>
  <si>
    <t>СМР 01.01.2019-30.01.2019 (п.2173)</t>
  </si>
  <si>
    <t>КЗ-801</t>
  </si>
  <si>
    <t>14-04669
14-04670</t>
  </si>
  <si>
    <t>Февралева Л.Н.  №3179 от 11.10.2019</t>
  </si>
  <si>
    <t xml:space="preserve">В общих указаниях общих данных не указан источник теплоснабжения здания. Привести в соответствие.
1. В общих данных проекта указаны параметры теплоносителя на теплоснабжение 150-70 ⁰С, в проекте ИТП инв. №14-05392 изм.1 температурный график теплоносителя 130-70 ⁰С. Привести в соответствие.
Вентиляция
2. Согласно ГОСТ 21.602-2016 сечение воздуховодов с указанием количества воздуха подписывается на каждом участке сборного воздуховода по мере присоединения ответвлений из вентилируемых помещений. 
3. Применяемые диффузоры 4АПН+ЗКСД 600х600 имеют присоединительное отверстие ф199, в проекте к диффузору присоединили воздуховод ф160. Нужно предусмотреть переход или в спецификации указать дополнительное требование на изготовление и поставку диффузоров с присоединительным размером ф160.
4. На схемах, планах, в общих данных KKS систем вентиляции 00SAR, в спецификации 00SAК. Внести необходимые изменения.
5.  Показать изменяющееся количество вытяжного и приточного воздуха по всей длине сборного воздуховода согласно ГОСТ 21.602-2016.
00SAR01
6.  На плане стр.28 для вентиляции пом.119 показана решетка АДН-К 300х150, после перегородки помещения переход и только потом установлен противопожарный клапан. На схеме нужно показать огнезащиту перехода и воздуховодов после клапана КЛОП-2. На схеме системы 00SAR01 стр. 33 огнезащита не показана. Привести в соответствие.
           При взгляде на систему на плане, схеме стр.28, 33 нет возможности определить, что это система приточная. Надуманные стрелочки вместо традиционного изображения решеток(диффузоров) затрудняют работу с чертежами. Это относится ко всем системам вентиляции.
 7. Согласно ГОСТ 21.602-2016 «Правила выполнения рабочей документации систем отопления, вентиляции и кондиционирования» рис.Б.1, Б.2 диффузоры на плане должны показываться с привязками (вплоть до воздуховодов). Привести в соответствие.
 8. На схеме стр.33 воздуховоды и диффузор пом. 209, 217, 222 наложены друг на друга и нет понимания как прокладываются воздуховоды и их присоединение к сборному воздуховоду. 
 9. На схеме в пом.102 показана непонятная прокладка и присоединение к сборному воздуховоду диффузоров 4АПН+ЗКСД 600х600. Понять где устанавливается ирисовый клапан не представляется возможным. Вместо изображения клапана по ГОСТ показана точка. Планы и схему необходимо привести в соответствие согласно нормам и правилам. 
 10. На плане и схеме противопожарный клапан также показан не по ГОСТ. Просим внести изменения и выполнить изображение сетевых элементов согласно норм и правил.
 11. На плане на отм. 0,000 сборный воздуховод до подачи притока в пом.134 сечением ф315, на схеме в этом месте сечение воздуховода ф250. Привести в соответствие.
 12. На плане и схеме для вентиляции помещений предусматриваются то решетки АДН-К, то решетки АМН-К. В спецификации вообще нет решеток АДН-К. Привести в соответствие.
 13. На плане и схеме забор воздуха приточной установкой происходит через наружную решетку, которую не показали не на фрагменте плана, не на схеме. Сборный коллектор, через который подается воздух на первый и второй этажи, на схеме сечением 600х600, а на разрезе 1-1 сечением 500х500. После сборного коллектора на разрезе 1-1 стр.30 в низ до присоединения к приточной установки показан воздуховод, сечение которого не проставлено. Внести необходимые изменения.
 14. Приточные и вытяжные установки на схемах, планах, разрезах показаны в виде прямоугольников, хотя все установки состоят из секций. Обозначение вентиляторной секции, воздушного клапана, фильтра воздушного прописаны в ГОСТ 21.205-2016, также как и шумоглушители. На основании чего в проекте в системах вентиляции нет ни одного шумоглушителя?
 15. Согласно СП 7.13130-2013 п.6.13 воздуховоды с огнезащитным покрытием должны быть толщиной не менее 0,8 мм. Привести в соответствие.
 16. На схеме стр.33 не показаны на какую отметку опускаются воздуховоды для вентиляции   
             помещений первого этажа. 
 17. Количество приточного воздуха подаваемой системой 00SAR01– по схеме L= 5670 м³/ч, то      
             Lр=1,1 х 5670=6237 м³/ч, в характеристики вентоборудования, в спецификации написана нагрузка для подбора вентилятора Lр=6000 м³/ч, что не соответствует действительности. 
        Внести необходимые изменения. 
00SAR02
 18. На плане на отм. 0,000 стр.28 наименование системы не подписана и принадлежность воздуховодов определить сложно. Необходимо подписать.
 19. От места установки противопожарного клапана, воздуховод покрывается огнезащитой до самого присоединения к магистральному воздуховоду. По схеме не видно огнезащитного покрытия, надписи EI30 то есть, то нет. Просим внести изменения.
  20. Приток в пом. 123 по плану на отм. 0,000 стр.28 производится системой 00SAR01, по схемам систем стр.33 воздух подается системой 00SAR02. Принять правильное решение и внести изменения.
  21. Привести в соответствие марку решеток на плане, схеме, в спецификации.
  22. По схеме на воздуховодах установлено противопожарных клапанов 7 шт., даже после принятия решения притока пом. 123, клапанов больше чем в спецификации. Привести в соответствие.
  23. Согласно СП 7.13130-2013 п.6.13 воздуховоды с огнезащитным покрытием должны быть толщиной не менее 0,8 мм. Привести в соответствие.
  24. На схеме нумерация приточной установки указана не верно, приточный воздуховод заканчивается наружной решеткой, а не обрывом линий. Привести в соответствие.
  25. На «Фрагменте плана на отм. 0,000, м/у осями 7-9/В-Г» наружные решетки, которые не показаны по ГОСТ, для систем 00SAR02 и 00SAR03 перепутаны сечения. Привести в соответствие и внести изменения.
   26.  На разрезе 3-3 к сборному коллектору сечением 400х400 присоединяется два воздуховода: один с отм. 0,000 ф200 (по схеме ф160), подписан как 00SAR03. Привести в соответствие.
   27. Укажите сечение воздуховода, соединяющий сборный коллектор 400х400 с приточной установкой.
00SAR03
  28. На плане стр.28, в спецификации сечение воздуховода ф200, на схеме стр.34 сечение ф250. Привести в соответствие. 
  29. Тип решеток на плане АДН-К, в спецификации АМН-К. Привести в соответствие.
  30. Противопожарный клапан на плане, схеме, в спецификации разного сечения. Внести изменения и привести в соответствие.
  31. Согласно СП 7.13130-2013 п.6.13 воздуховоды с огнезащитным покрытием должны быть толщиной не менее 0,8 мм. Привести в соответствие. 
00SAR04
  32. Привести в соответствие марку решеток на плане, схеме, в спецификации.
  33. Количество вытяжного воздуха удаляемой системой 00SAR04– по схеме L= 4155 м³/ч, то      
             Lр=1,1 х 4155=4570 м³/ч, в характеристики вентоборудования, в спецификации написана нагрузка для подбора вентилятора Lр=4400 м³/ч, что не соответствует действительности. Внести необходимые изменения.
  34. От места установки противопожарного клапана, воздуховод покрывается огнезащитой до    
        самого присоединения к магистральному воздуховоду. По схеме не видно огнезащитного   
        покрытия, надписи EI30 то есть, то нет. Просим внести изменения.                                                
  35. Согласно СП 7.13130-2013 п.6.13 воздуховоды с огнезащитным покрытием должны быть 
         толщиной не менее 0,8 мм. Привести в соответствие. 
00SAR05
 36. Вытяжка из пом. 119 показана на схеме осуществляется двумя системами 00SAR04 и 
      00SAR05 стр. 33, на плане на отм. 0,000 стр. 28 не показан воздуховод системы 00SAR05 для вытяжки пом. 119. Внести изменения и привести в соответствие.
  37. От места установки противопожарного клапана, воздуховод покрывается огнезащитой до    
       самого присоединения к магистральному воздуховоду. По схеме не видно огнезащитного   
       покрытия, надписи EI30 то есть, то нет. Просим внести изменения.
  38. Привести в соответствие марку решеток на плане, схеме, в спецификации.
  39. Сборный воздуховод поднимающегося с отм. 0,000 на схеме сечением ф160; на плане, 
        фрагменте, разрезе 4-4 сечение воздуховода ф200. Внести изменения и привести в  
        соответствие.
  40. Сечение сборного коллектора возле вытяжной установки не проставлено. Привести в     
            соответствие.
  41. Согласно СП 7.13130-2013 п.6.13 воздуховоды с огнезащитным покрытием должны быть 
         толщиной не менее 0,8 мм. Привести в соответствие. 
  42. Не понятно присоединение воздуховода из пом. 203 к сборному воздуховоду. 
00SAR06
 43. Привести в соответствие марку решеток на плане, схеме, в спецификации.
 44. Необходимо указать отметку нижней зоны вытяжной вентиляции.  
 45. Согласно СП 7.13130-2013 п.6.13 воздуховоды с огнезащитным покрытием должны быть 
       толщиной не менее 0,8 мм. Привести в соответствие.   
00SAR07
  46. Привести в соответствие марку решеток на плане, схеме, в спецификации.
  47. На разрезе 4-4 стр. 30 показан вытяжной зонт, узел прохода ф200 – а какой системы?    
        Вызывает сомнение что это системы 00SAR09. Уточнить. Узел прохода нужен для 
        прохождения через верхнее перекрытие через кровлю, а на разрезе непонятно   
        расположение   УП 1-200. Внести изменения и привести в соответствие.
00SAR08
  48. Привести в соответствие марку решетки на плане, схеме, в спецификации. 
  49.  Согласно ГОСТ 21.602-2016 «Правила выполнения рабочей документации систем   
         отопления, вентиляции и кондиционирования» рис.Б.1, Б.2 диффузоры на планах должны  
         показываться с привязками (вплоть до воздуховодов). Привести в соответствие.
00SAR09
 50. Согласно ГОСТ 21.602-2016 «Правила выполнения рабочей документации систем   
       отопления, вентиляции и кондиционирования» рис.Б.1, Б.2 диффузоры на планах должны  
       показываться с привязками (вплоть до воздуховодов). Привести в соответствие.
 51. В помещении для курения пом.204 предусмотрена отдельная вытяжная система 00SAR09, 
       не понятно зачем предусмотрена еще вытяжка этого помещения системой 00SAR04. 
       Привести в соответствие.
00SAR10
 52. Какие приточные системы осуществляют компенсацию дымоудаления? Приток 
      дымокомпенсации подается в нижнюю зону на отм. +0,300 от пола, поэтому решение 
       открывать окна не правильное.
  53. Сечение сборного вертикального воздуховода систем должен оставаться одного размера 
        800х400 по всей длине, т.к. расчет ведется от источника возгорания в одном месте. Внести 
        изменения, в том числе в спецификацию. 
  54. На планах, на схеме клапан дымоудаления показать согласно ГОСТ 21.205-2016, на планах 
        изобразить в масштабе.
  55.  Указать отметки установки клапанов противодымной вентиляции.
  56. Должно быть указано расстояние выброса в атмосферу крышным вентилятором до кровли
        здания. Привести в соответствие.
  57. Согласно СП 7.13130-2013 у вентиляторов дымоудаления необходимо устанавливать 
        обратный клапан с требуемым пределом огнестойкости. Фирма «Сигма Вент» выполняет 
         все требования СП при изготовлении обратных клапанов. 
 58. Скорость в клапане дымоудаления не должна превышать 10 м/с: 
              -   при L=20000 м³/ч, v=20000:(3600*0,8*0,4) = 17,36 м/с.
              Сечение клапанов подобрано не верно. Привести в соответствие.
 59. Количество удаляемого воздуха (или дыма) по этажам указана не правильная цифра      
               L=2000 м³/ч. Привести в соответствие.
 60. На показанное крепление воздуховодов, фреонопроводов, трубопроводов отопления…     
       стр.30 нет ни размеров, не подписаны где какой трубопровод, воздуховод с указанием 
       размеров, в каком месте сделано сечение прохождения коммуникаций. В таком виде, как 
       показано в проекте – это просто картинка.
Отопление
  61. В общих данных указано, что приборы отопления радиаторы KERMI. Нет сведений о 
             регистрах из гладких труб, электроконвекторе. Привести в соответствие.
  62. На схеме трубопроводов стр. 35 нет уклонов. Необходимо проставить уклоны.
  63. Возле Ст. 13 на схеме отметка обратного и подающего трубопровода указана одинаковая   
             +6,550. Исправить и привести в соответствие.
  64. Ни на планах, ни на схемах стр.31, 35 нет обозначения подающего и обратного    
              трубопроводов.
  65. Рассмотреть возможность установки неподвижных опор с привязками и предусмотреть 
              компенсацию трубопроводов. 
  66. Не разработан узел установки прибора отопления с установкой на подводках 
              терморегулятора, запорного клапана. Привести в соответствие.
  67. Не понятно где смотреть разработанный узел регистра из гладких труб, в прилагаемых не 
              приложен, одна запись обозначения в спецификации. 
Кондиционирование
  68. На листе стр.35 в штампе надпись «Схема 00SAR10; система отопления». Схема 00SAR1
         – это система дымоудаления, и по ГОСТ 21.602-2016 записывается система отопления как 
              «Схема системы отопления». Внести изменения и привести в соответствие.
 69. Необходимо указать отметки установки наружных блоков 00SAR11АН001 и  
               00SAR12АН001, которые уточняются при монтаже. Привести в соответствие.
Теплоснабжение 
 70. Выбранный способ проектирования теплоснабжения установок трудно понимаемый. Нет 
       надписей откуда трубопроводы заходят в венткамеру, трубы переплетаются с 
       воздуховодами, что усложняет понимание прокладки. Узлы обвязки регулирующих 
       клапанов поставляются в комплекте с вентустановкой, но отметку установки узла 
       указывает проектировщик, при монтаже только уточняется. На фрагменте плана, на 
       разрезах видны только обрывки труб теплоснабжения без надписей.
 71. Вызывает сомнение в правильности принятия решения установки гребенки в венткамере с 
       отдельными штуцерами для каждой приточной установки. В проекте ИТП инв. №14-05392 
        изм.1 предусмотрен блок для вентиляции. Приведите все в соответствие и внесите 
        изменения.
</t>
  </si>
  <si>
    <t>СМР 30.06.2019-30.09.2019 (п.1507)</t>
  </si>
  <si>
    <t>КЗ-802</t>
  </si>
  <si>
    <t>1. Лист 2 - указать коды KKS на запорную арматуру.
2. Лист 2 - добавить класс безопасности на запорную арматуру.
3. Лист 3 – поз. 4 не указана длина.
4. Лист 4 – поз 9 количество 81 не соответствует инв. №16-01544 - 80.
Прошу Вас внести соответствующие коррективы.</t>
  </si>
  <si>
    <t>КЗ-803</t>
  </si>
  <si>
    <t>14-05560 И1</t>
  </si>
  <si>
    <t>1. Вытяжной воздуховод 22KLU01 в пом.109 расположен непосредственно над приточным 21KLU01, что ведет к не правильной организации движения воздуха. Предлагаю воздуховод вентсистемы 22KLU01 вдоль оси 7 аннулировать. Воздухообмен организовать через воздуховод вентсистемы 22KLU01вдоль ряда В, с возможностью регулирования расхода.
Основание: нарушены п. 6.11 МУ 2.6.5.033-2017, п.п. 12.2,  12.3 СПП ПУАП-03</t>
  </si>
  <si>
    <t>СМР 01.07.2019-31.10.2019 (А4450)</t>
  </si>
  <si>
    <t>КЗ-804</t>
  </si>
  <si>
    <t>19-00640 И1</t>
  </si>
  <si>
    <t>По результатам рассмотрения  альбома  №19-00640И1 выявлено:
1. Не устранены замечания АО «СХК» в соотвтетствии с КЗ-720 в части отсутствия монтажных деталей под раму узла промывки (панель подачи технологических сред) позиция 12 в соответствии с чертежом А.62.681.000СБ.
Необходимо дополнить альбом 19-00640 отсутствующими монтажными деталями в соответствии со сборочными чертежами А.62.681.000СБ  по аналогии с альбомом для идентичного оборудования для помещения 20UFB15R018 на отм. +5,250 №19-00559.
Приложение: файл «Отсутствующие монтажные детали для крепления оборудования в альбоме РД инв. № 19-00640И1» в формате. docx.</t>
  </si>
  <si>
    <t>КЗ-805</t>
  </si>
  <si>
    <t>14-04048 И1</t>
  </si>
  <si>
    <t>1. Лист 6. Примечание 3. Вместо «№ 102» указать «20UKT10R002».
2. Лист 7. Разрез 2-2. На чертеже не обозначены дверные проемы помещений 20UKT10R007, 20UKT10R020, 20UKT10R010.
3. Лист 8. 
3.1. На чертеже неверно указаны номера помещений. Заменить номера помещений 102-106 на 20UKT10R002-20UKT10R006 (в соответствии с чертежом и экспликацией помещений на Листе 6).
3.2. Примечание 2. Вместо «№ 102» указать «20UKT10R002».</t>
  </si>
  <si>
    <t>КЗ-806</t>
  </si>
  <si>
    <t>15-03883 И3
17-00336
17-00299
17-00298 И1
17-00321 И2
13-05584 И2
17-00295 И5
72313/ДСП И6</t>
  </si>
  <si>
    <t>Тоненчук Е.Н. №2957 от 19.09.2019</t>
  </si>
  <si>
    <t>При выполнении внеплощадочных кабельных сетей 6кВ на территории РХЗ АО «СХК», на участке от подстанции №301 до точки «Б» на подстанции №302, применены силовые кабели типа ПвПу-6кВ (1х240) и ПвПу-6кВ (3х240) (РД инв. №15-03883 И3, лист 7), а в проектной документации силовые кабели соответствуют типу ПвП-6кВ (3х240) (см. таблицу).
п/п Наименование проектной документации Лист
1 инв. №17-00336  36
2 инв. №17-00299  10
3 инв. №17-00298 (с изм. 1 от 30.11.2017) 11
  22
4 инв. №17-00321 ( с изм. 2 от 26.03.2018) 77
5 инв. №13-05584 (с изм. 2 от 30.06.2014) 26
6 инв. №17-00295 (с изм. 5 от 29.08.2018) 30
7 инв. №72313/ДСП (с изм. 6 от 21.05.2018 52
Согласно предписания РОСТЕХНАДЗОРА №12-58/2019Пр от 28 августа 2019г., в срок до 31.08.2020г. Необходимо привести проектную документацию в соответствие с рабочей документацией и фактически выполненными работами по устройству кабельных сетей.</t>
  </si>
  <si>
    <t>КЗ-807</t>
  </si>
  <si>
    <t>19-00348</t>
  </si>
  <si>
    <t>Нейкур О.И. №3083 от 02.10.2019</t>
  </si>
  <si>
    <t>1. При составлении сметы расчет стоимости противопожарной мастики произведен по счету №914815242 от 01.08.2018 «АО ХИЛТИ Дистрибьюшен». Цены даны с учетом системной скидки для покупателя «АО АТОМПРОЕКТ». При покупке подрядчиками материалов скидки не предоставляются (п. 45), индекс пересчета 7,54, в смете 7,81. Произвести расчет без учета системных скидок.
2. В поз.40 учесть повышающий коэффициент 1,1 «При изоляции трубопроводов с наличием одного и более изгибов или отводов на каждые 7 м прямых участков» и 1,1 «При расположении наружных поверхностей изоляции на расстоянии до 0,35 м от других поверхностей (без учета толщины изоляции) согласно Приложения 26.2 «Коэффициенты к расценкам, учитывающие условия применения сборника ФЕР 26»;
Приложение:     4 стр. (необходимые эскизы, спецификации и т.д.)</t>
  </si>
  <si>
    <t>СМР 01.01.2019-27.12.2019 (А25430)</t>
  </si>
  <si>
    <t>КЗ-808</t>
  </si>
  <si>
    <t>14-04049 И4</t>
  </si>
  <si>
    <t>1. Позиция 2 «Электропогрузчик Caterpillar 20SMQ20AE001». В графе 8 «Масса единицы, кг» вместо «5152» указать «5591».
2. Лист 3 предлагаем изложить в новой редакции в соответствии с приложением 1 настоящей КЗ. Наименования, габаритные размеры и массы откорректированы в соответствии с фактической поставкой оборудования.
3. Позиция 9 «Система хранения 20KPE30BB001». В графе 2 «Наименование и техническая характеристика» вместо «8х8х6=384» указать «7х6х3=126». 
Приложение:      
1. Файл «Приложение 1 – Сведения для корректировки РД 14-04049 И4.docx»</t>
  </si>
  <si>
    <t>КЗ-809</t>
  </si>
  <si>
    <t>1. В п.14 уточнить на какие монтажные чертежи ссылка.
2. На листах15, 16 не удалена двойная нумерация помещений.
3. На листе 34 в таблице «Характеристика» отсутствует колонка «Отметка установки клапана».
4. Не указан монтаж проходок для установки узлов дистанционного управления, указанных н на листах 32-34.
Прошу Вас внести соответствующие коррективы.</t>
  </si>
  <si>
    <t>КЗ-810</t>
  </si>
  <si>
    <t>16-03151 И1
15-00868 И5</t>
  </si>
  <si>
    <t>Ерошкин Г.В. №3230 от 15.10.2019</t>
  </si>
  <si>
    <t xml:space="preserve">Рассмотрение рабочей документации инв.№15-00868 И5:
Лист 7. Фактически выполненный ранее колодец Д-3 смещен к оси И от оси Е на 525 мм.
Рассмотрение рабочей документации инв.№16-03151 И1:
Лист 9. Фрагмент 2. Колодец Д-3 попадает на фундамент ФМ-1а на 425 мм
Просим изменить армирование фундамента ФМ-1а с учетом выполненного дренажного колодца Д-3.
Приложение: Исполнительная схема фактического положения дренажного колодца и проектного положения фундамента ФМ-1а  </t>
  </si>
  <si>
    <t>СМР 01.06.2019-27.12.2019 (п. 176)</t>
  </si>
  <si>
    <t>АО "Атомпроект" с замечаниями согласны.
Срок корректировки комплекта РД будет понятен после выпуска ТР о замене проводников заземления.
Комплекты РД с изменениями не выданы.</t>
  </si>
  <si>
    <t>Карточка заказчика с замечаниями АО "Атомпроектом" рассмотрена с отклонением, до выпуска ТР по замене типов анкеров.</t>
  </si>
  <si>
    <t>АО "Атомпроект" принято                                        Срок корректировки комплекта РД: не указан.Комплекты РД с изменениями не выданы.</t>
  </si>
  <si>
    <t xml:space="preserve">Карточка заказчика с замечаниями 
АО "Атомпроектом" рассмотрена 17.10.2019 г. Замечания отклонены с объяснением причин: в обозначении арматуры указано рабочее давление
</t>
  </si>
  <si>
    <r>
      <t xml:space="preserve">Карточка заказчика с замечаниями АО "Атомпроектом" рассмотрена 21.10.2019 г. Отклонена с объяснением причины: указанные замечания приведены к МЧ А.29.1020.000МЧ.     </t>
    </r>
    <r>
      <rPr>
        <sz val="12"/>
        <color rgb="FFFF0000"/>
        <rFont val="Times New Roman"/>
        <family val="1"/>
        <charset val="204"/>
      </rPr>
      <t>С ответом не согласны !!!</t>
    </r>
  </si>
  <si>
    <t>16-00665 И2</t>
  </si>
  <si>
    <t>Не ыыдан комплект РД с изменениями, срок корректировки 15.11.2019.
Комплект РД с изменениями не выдан.</t>
  </si>
  <si>
    <t>16-01997 И1</t>
  </si>
  <si>
    <t>16-01770 И3
16-01771 И3
16-01773 И4
16-01774 И5</t>
  </si>
  <si>
    <t>Карточка заказчика с замечаниями АО "Атомпроектом" отклонена с объяснением причины.
Необходимо оформить техрешение с четким указанием причины замены материала.</t>
  </si>
  <si>
    <t>Карточка заказчика с замечаниями АО "Атомпроектом" отклонена с объяснением причины.
Ветрозащитная мембрана учитывается рабочим проектом на монтаж фасадной системы, разрабатываемым монтажной организацией.</t>
  </si>
  <si>
    <t>15-01061 И2</t>
  </si>
  <si>
    <t>19-00802</t>
  </si>
  <si>
    <t>АО "Атомпроект" с замечаниями согласны.
Срок корректировки комплекта РД истек: 15.09.2019 г. Были приостановлены работы, в связи изм.проектных решений 
(письмо №11-110/04-12/3549 от 18.05.2017)
Комплекты РД с изменениями выданы по акту № 110/04-28/123 от 22.10.2019 г.</t>
  </si>
  <si>
    <t>16-01539 И3               15-08667 И2</t>
  </si>
  <si>
    <t xml:space="preserve">АО "Атомпроект" с замечаниями согласны.
Срок корректировки комплекта РД: 19.04.2019 г.
Выданы комплекты РД с изменениями по акту №110/04-28/123 от 22.10.2019 г.
</t>
  </si>
  <si>
    <t>16-02782 И2</t>
  </si>
  <si>
    <t>Карточка заказчика с замечаниями 
АО "Атомпроектом"  рассмотрена 17.10.2019 г. С замечаниями согласны. Срок выдачи РД 30.10.2019 г.
Выдан комплект РД 16-02782 И2 по акту №11/04-28/123 от 22.10.2019 г.
Замечания исправлены!</t>
  </si>
  <si>
    <t>15-03738 И6</t>
  </si>
  <si>
    <r>
      <t xml:space="preserve">Согласовано АО "Атомпроект" без внесения измений в РД и ЛС на трубу </t>
    </r>
    <r>
      <rPr>
        <sz val="12"/>
        <color theme="1"/>
        <rFont val="Calibri"/>
        <family val="2"/>
        <charset val="204"/>
      </rPr>
      <t>Ø</t>
    </r>
    <r>
      <rPr>
        <sz val="12"/>
        <color theme="1"/>
        <rFont val="Times New Roman"/>
        <family val="1"/>
        <charset val="204"/>
      </rPr>
      <t>630х12.
Выдан комплект РД 16-02896 И1 по письму №11-11-110/25701 от 25.10.2019 г.
Внесены изменения в РД.</t>
    </r>
  </si>
  <si>
    <t>АО "Атомпроект" с замечаниями согласны.
Срок корректировки комплекта РД: 30.08.2019 г. (Письмо вх.2531)
Выдан комплект РД 16-03121 И3 по письму 11-11-110/26484 от 05.11.2019 г.
Замечания исправлены!</t>
  </si>
  <si>
    <t>КЗ-811</t>
  </si>
  <si>
    <t>19-00334</t>
  </si>
  <si>
    <t xml:space="preserve">Грищенко А.Н.  </t>
  </si>
  <si>
    <t>1 По вентиляции 20SAG01 в РД  № 19-00344 отсутствуют позиции:
- Клей К-FLEX 0,5 л – 1шт. в соответствии с РД № 15-03949 (лист 3 поз. 24);
-Самоклеящаяся алюминиевая лента К-FLEX – 1шт.- в соответствии с РД № 15-03949 (лист 3 поз. 25).
2 По вентиляции 20SAG02 в РД  № 19-00344 несоответствия:
- На листе 13 поз. 52 … размером 350 х 600 мм, в соответствии с  РД № 15-03949 (лист 4 поз. 11);- 350 х 650 мм;
- На листе 15 поз. 59  Н5-01-02, в соответствии с РД № 15-03949 - Н5-01-01(лист 4 поз. 17).
3 По вентиляции 20SAG12 в РД  № 19-00344 (лист 29 поз.142)-  Н5-01-02, в соответ-ствии с РД № 15-03949 - Н5-01-01(лист 8 поз. 14).
4 По вентиляции 20SAG13 в РД  № 19-00344 (лист 34 поз.170)-  Н5-01-02, в соответ-ствии с РД № 15-03949 - Н5-01-01(лист 9 поз. 9).
5 По вентиляции 20SAG14 в РД  № 19-00344 несоответствия:
- На листе 36 поз. 183…производительностью 860 м3/час,  в соответствии с РД № 15-03949 – L= 80 м3/час (лист 9 поз. 1);
- На листе 38 поз. 194  Н5-01-02, в соответствии с РД № 15-03949 - Н5-01-01(лист 10 поз. 8).
6 По вентиляции 20SAG17÷19 в РД  № 19-00344 отсутствуют позиции:
- Самоклеящаяся лента К-FLEX – 1шт.- в соответствии с РД № 15-03949 (лист 13 поз. 11).
 - Перфорированная лента – 1шт. в соответствии с РД № 15-03949 (лист 13 поз. 12).
7 По отоплению в РД  № 19-00344 отсутствуют позиции:
- Консоль для крепления радиатора к полу (наружная вертикальная) KERMI – 32 шт., в соответствии с РД № 15-03949 (лист 13 поз. 9);
- Кронштейн для крепления регистров отопления – 30 шт., в соответствии с  РД № 15-03949 (лист 14 поз. 26).
Прошу внести изменения в рабочую документацию.</t>
  </si>
  <si>
    <t>СМР 04-10.2019-03.11.2019 (п.2043)</t>
  </si>
  <si>
    <t>КЗ-812</t>
  </si>
  <si>
    <t>Кустов О.Н. №3277 от 18.10.2019</t>
  </si>
  <si>
    <t>1. Проектом предусмотрен подвес лотков освещения (типы крепления 1 и 2) на шпильки при помощи скобы для подвешивания лотка, но код указан для консоли потолочной ВВА1010HDZ (старый код 34110HDZ), а на чертеже показана скоба ВМТ1010HDZ. Т.е. описание в спецификации, код изделия по спецификации и чертеж не совпадают между собой. Прошу уточнить конструкцию и откорректировать спецификацию.
2. Проектом предусмотрен подвес лотков освещения (типы крепления 3 и 4) на консоли потолочные ВВА-2030HDZ длиной 300 мм, по которым монтируется лоток 100 мм. Прошу пояснить необходимость дополнительных 200 мм консоли. Предлагаю заменить на консоли типов ВВА-10, ВВА-30 которые имеет вариант на 100 мм и дешевле.
3. В проекте отсутствуют указания по местам выполнения кабельных конструкций по стенам на консолях, при подсчете предполагаемых трасс на стенах, выявляется нехватка около 100 шт. консолей. Прошу внести указания по способу крепления трасс для точного подсчета.
4. По проекту № 214-0457 изм.1 ЭМ выполняются кабельные трассы для силового электрооборудования. В некоторых местах (Н: отм. +0,000м от 5-Б до 5-В, далее по В до оси 3, далее по оси 3 от В до Д, итого более 30 м) трассы по разделам ЭО и ЭМ совпадают, но в разделе ЭО указана возможность совместной прокладки только на части них, по оси 3 и А-Д, т.е. 12 м, а остальная часть трассы? Прошу рассмотреть возможность совмещения трасс, от оси 5-Б до 5-В, далее по В до оси 3 и  оси 8 - 10 по оси Д и т.д..
5. Проектом предусмотрены консоли настенные BBL4020HDZ, длиной 200 мм, для лотка в 100 мм. Предлагаю заменить на BBL4015HDZ, длиной 150 мм или BBL4010HDZ, длиной 100 мм.
6. По помещениям "грязной зоны" есть указание о том, что распределительные коробки У 409, устанавливаются внутри коробов. Короб имеет размер 50х100 мм, коробка У 409 имеет диаметр 178 мм., высоту 68 мм. Прошу уточнить место установки коробок и их тип, а также как будет выполняться выход кабеля на светильник (сальник, гофра-труба, т.е. узел выхода из короба). Также необходимо учитывать, что трассы предполагаются совмещенные, т.е. кабели на рабочее и аварийное освещение прокладываются через перегородку внутри одного короба, а установка коробок внутри коробов технически не возможна. Предлагаю устанавливать коробки снаружи на коробе, с установкой сальников в коробах для ввода/вывода магистрального кабеля.
7. Прошу дать пояснения по помещениям "чистой зоны" по местам установки распределительных коробок на подвесных трассах? На коробе, потолке, шпильке...
8. В спецификации присутствуют металлические защитные пластины для обеспечения IP44 для коробов 50 и 100 мм в "грязной зоне". Если предполагается обеспечить лотку степень защиты IP44, то необходимо еще добавить: уплотнители, клейкую ленту на стыки, на борт лотка, уплотнительные шайбы на все болты крепления к консолям, светильникам, коробкам и т.д. (см. типовую конструкцию DKC). Также заложить сальники для герметичного ввода/вывода кабеля из лотка. В указаниях к проекту требуемая степень защиты коробов отсутствует. Прошу пояснить требования.
9. Необходимо составить перечень помещений относящихся к "грязной зоне" и "чистой зоне". На планах четкого разделения нет, по некоторым помещениям непонятно как выполнять кабельные трассы, в варианте короба или открытого лотка.
10. По отметке -3,600 м отсутствует указания по типу кабельных трасс, способу прокладки кабельных линий, способу установки светильников. Кабельные конструкции используются или нет, в случае использования где какие и учтены ли они спецификацией? Если прокладываем кабель открыто по потолку, тогда как обходим опорные конструкции, светильники крепим на потолок, что будет с освещенностью из-за металлоконструкций? Необходимо выдать четкие указания по монтажу и при необходимости откорректировать ПСД.
11. Прошу пояснить где монтируются присутствующие в спецификации консоли настенные BBL5560HDZ, длиной 600 мм, в количестве 50 шт. На планах, в указаниях к монтажу упоминание по данным консолям отсутствуют.
12. В проекте №214-0456 изм.1 ЭО предусмотрен монтаж кабельных конструкций в горячеоцинкованном исполнении, а по разделу № 214-0457 изм.1 ЭМ цинкование по методу Сендзимира. Разница в стоимости составляет в среднем около 20-30 %. Конструкции применяются в одних помещениях. Прошу уточнить требования по типу исполнения кабельных конструкций, при необходимости откорректировать ПСД.
13. В спецификации отсутствуют крепежные изделия необходимые для соединения лотков между собой, для крепления в консолям, светильников к коробам и т.д.. Необходимо включить в ПСД метизы.
14. Локальной сметой № 03-04-04.1 по данному проекту не учтены в разделе Материалы следующие комплектующие, которые присутствуют в спецификации см. Приложение.
Приложение: перечень неучтенных изделий на 1 л. в 1 экз.</t>
  </si>
  <si>
    <t>СМР 01.04.2019-15.12.2019 (п.818)</t>
  </si>
  <si>
    <t>КЗ-813</t>
  </si>
  <si>
    <t>Замечания, указанные в карточке заказчика №470 не устранены.
1. В документации отсутствуют требования к стыковке облицовки поз. 14 (горизонтальная часть компенсирующего элемента) указанной на сечении а-а (Лист 11) с облицовкой поз.14 (вертикальная часть компенсирующего элемента) указанной на сечении в-в (Лист 11).
2. В документации отсутствуют требования к стыковке облицовки поз. 13 (горизонтальная часть) указанной на сечении а-а (Лист 11) с облицовкой поз. 2 (вертикальная часть) указанной на сечении в-в (Лист 11).
3. В документации отсутствуют требования к прилеганию («зазор должен отсутствовать», «зазор не более…», а также «методы контроля при монтаже») облицовки поз. 13 к облицовке поз. 14, указанных на сечении а-а (Лист 11) со стороны, где отсутствует сварной шов.
4. В документации отсутствуют требования к прилеганию («зазор должен отсутствовать», «зазор не более…», а также «методы контроля при монтаже») облицовки поз. 2 к облицовке поз. 14 указанных на сечении в-в (Лист 11) со стороны, где отсутствует сварной шов. 
5. Элементы облицовки поз. 14 и поз.13 указанные на сечении а-а (Лист 11) образуют «закрытую» полость, в которой в процессе эксплуатации возможно скопление радиоактивных материалов, жидкости и т.д. (посредством проникновения через зазор между облицовкой поз. 13 и облицовкой поз. 14 со стороны, где отсутствует сварной шов). Просим указать, в какой документации приведены требования к технологическому контролю наличия радиоактивных материалов, жидкости и т.д. в указанной полости, а также методы и способы их удаления.</t>
  </si>
  <si>
    <t>CМР 10.01.2019-27.07.2019 (п.198)</t>
  </si>
  <si>
    <t>КЗ-814</t>
  </si>
  <si>
    <t>14-08694 И8</t>
  </si>
  <si>
    <t xml:space="preserve">Ветлугин Д.А.  </t>
  </si>
  <si>
    <t xml:space="preserve">Спецификация инв. № 14-08694 И8 откорректирована не в полной мере в соответствии с п. 4.1 решающей части «Протокола совещания по устранению замечаний к проектной и рабочей документации» от 25-26.02.2019.
В приложении 1 к настоящей КЗ приведены сведения, требуемые к внесению в спецификацию, в связи с тем, что в существующей редакции спецификации не учтено:
1. Не указаны номера РКД основных узлов установки и отдельных единиц оборудования/комплектов.
2. Не во всех позициях указан Поставщик (АО «СвердНИИхиммаш»).
3. Некорректно указаны номера РКД отдельных позиций.
4. Необходимо выделить отдельно комплексы: «Вспомогательное оборудование» (А.38.1161.04.000) и «Локальная система управления установки цементирования низко- и среднеактивных отходов» (НЯ.03.097.00.000) с указанием входящих в них комплектов.
5. Не учтены такие позиции как: «Локальный пульт управления» (НЯ.03.097.01.200), «Электрошкафы электрооборудования» (НЯ.03.097.01.300), «Программно-технический комплекс» (НЯ.03.097.01.500), «Контейнер» (А.38.1162.700), «Контейнер» (А.30.615.100).
6. Фильтр рукавный 20KPV14AT002, указанный в поз. 1.2.10, согласно А.38.1161.000 Д1 поставляется в составе установка загрузки УЗ-С6 20KPV21AL001 – необходимо объединить поз. 1.2.10 с поз. 1.2.6.
7. В поз. 1.4.2 неверно указаны коды KKS: агрегат высокого давления должен иметь код  20KPJ62AP001, электронасос центробежный – 20KPJ61AP001. Электронасос центробежный необходимо исключить из поз. 1.4.2 – входит в состав дозатора NaOH и учтен в поз. 1.1.4 спецификации.
8. Требуется корректировка наименований в соответствии со спецификациями А.38.1161.000 Д1 и А.46.560.000 Д1, а также фактической поставкой (см. приложение 2).
9. Требуется исключить поз. 2.6 – электрошкаф А.78.1109.070 входит в состав ЛСУ А.78.1109.000.
10. Требуется исключить поз. 3.1-3.7 и 4.1-4.7, так как наименования данных позиций не соответствуют наименованиям узлов фактического комплекта поставки.
11. Требуется корректировка масс единиц оборудования в соответствии с данными паспортов и КД (см. приложение 2), а также РКД на нестандартизированное оборудование.
12.  Требуется внесение прочих сведений в соответствии с приложением 1 к настоящей КЗ.
Приложения: 
1. Файл «Приложение 1 – Сведения для корректировки РД.docx»
2. Файл «Приложение 2 – КД, паспорта.7z».
</t>
  </si>
  <si>
    <t>КЗ-815</t>
  </si>
  <si>
    <t>19-00365</t>
  </si>
  <si>
    <t>Зеленоборская Л.В.  №3273 от 18.10.2019</t>
  </si>
  <si>
    <t>1. При проверке локальной сметы № 09-03-4-1372  выявлено следующее:
В  позициях сметы: п.п.  1, 3, 7, 8, 9, 10, 12, 15, 16, 17 не отражены  затраты  труда  (ТЗ = 0 ).  Просим внести изменения в смету согласно  расценок ФЕРп.</t>
  </si>
  <si>
    <t>КЗ-816</t>
  </si>
  <si>
    <t>30
4
31</t>
  </si>
  <si>
    <t>19-00422
19-00412
19-00447
19-00449</t>
  </si>
  <si>
    <t>Зеленоборская Л.В.  №3272, 3274, 3275, 3276 от 18.09.2019</t>
  </si>
  <si>
    <t>1. При проверке локальной сметы инв.№19-00422 (№ 09-03-4-1068)  выявлено следующее:
      В  позициях сметы: п.п.  1, 3, 8, 9, 10, 11, 27  не  отражены  затраты  труда  (ТЗ = 0).
      Просим внести изменения в смету согласно  расценок ФЕРп.
2. При проверке локальной сметы инв.№ 19-00412 (№ 09-03-4-1384)  выявлено следующее: 
В  позициях сметы: п.п.  1, 2, 7, 8, 9  не отражены  затраты  труда   (ТЗ = 0).  
Просим внести изменения в смету согласно  расценок ФЕРп.
3. При проверке локальной сметы инв.№19-00477 (№ 09-03-4-1387)  выявлено следующее:
В  позициях сметы: п.п.  1, 2, 6, 7, 8, 9  не отражены  затраты  труда   (ТЗ = 0).  
Просим внести изменения в смету согласно  расценок ФЕРп.
4. При проверке локальной сметы инв.№19-00449 (№ 09-03-4-1389)  выявлено следующее:
В  позициях сметы: п.п.  1, 18, 27, 29, 35, 36, 37  не  отражены  затраты  труда    (ТЗ = 0).  Просим внести изменения в смету согласно  расценок ФЕРп.</t>
  </si>
  <si>
    <t>18-00602 И2
В16-107-1 И4</t>
  </si>
  <si>
    <t>АО "Атомпроект" с замечаниями согласны.
Срок корректировки комплектов РД истек: 28.02.2019 г.
Выдан комплект РД 16-01617 И4 по письму №11-11-110/26607 от 06.11.2019 г.
Замечания устранены!</t>
  </si>
  <si>
    <t>АО "Атомпроект" с замечаниями согласны.
Срок корректировки комплекта РД: 30.08.2019 г. (Письмо вх.2531)
Выдан комплект РД 16-01617 И4 по письму №11-11-110/26607 от 06.11.2019 г.
Замечания устранены!</t>
  </si>
  <si>
    <t>15-04377 И3</t>
  </si>
  <si>
    <t>Карточка заказчика с замечаниями 
АО "Атомпроектом" рассмотрена 04.10.2019 г. Замечания отклонены с объяснением причин.
Необходимо оформить техрешение.                                 В комплекте 15-04377 И3 внесены изменения по замечаниям в КЗ -772 см. Сметы</t>
  </si>
  <si>
    <t>АО "Атомпроект" с замечаниями согласны.
Срок корректировки комплекта РД: 30.10.2019 г.
Выдан комплект РД 18-00833 И1 по акту №110/04-28/131 от 07.11.2019 г.
Замечания исправлены!</t>
  </si>
  <si>
    <t>Карточка заказчика с замечаниями АО "Атомпроектом" отклонена с объяснением причины.</t>
  </si>
  <si>
    <t>АО "Атомпроект" с замечаниями согласны.
Срок корректировки комплекта РД: 25.11.2019 г.
Выдан комплекты РД 16-00720 И2 по акту №110/04-28/131 от 07.11.2019 г.
Замечания исправлены!</t>
  </si>
  <si>
    <t>Карточка заказчика с замечаниями 
АО "Атомпроектом" не рассмотрена.
Выдан комплект РД 19-00354 по акту №110/04-28/131 от 07.11.2019 г.
Замечания исправлены!</t>
  </si>
  <si>
    <t xml:space="preserve">
Выдан комплект РД 15-08367 И4, 15-08368 И2 по акту №110/04-28/131 от 07.11.2019 г.
Замечания исправлены!</t>
  </si>
  <si>
    <t xml:space="preserve">
Выдан комплект РД 14-04639 И3 по акту №110/04-28/131 от 07.11.2019 г.
Замечания исправлены!</t>
  </si>
  <si>
    <t>15-04640 И3</t>
  </si>
  <si>
    <t xml:space="preserve">
Выдан комплект РД 14-04640 И3 по акту №110/04-28/131 от 07.11.2019 г.
Замечания исправлены!</t>
  </si>
  <si>
    <t>16-01005 И8</t>
  </si>
  <si>
    <t>КЗ-817</t>
  </si>
  <si>
    <t>62
64
5
16/22
4А</t>
  </si>
  <si>
    <t>14-07823 И4
17-01159
16-01923
16-01917 И2
17-01163 И2</t>
  </si>
  <si>
    <t xml:space="preserve">Тоненчук Е.Н. №3332 от 25.10.2019 </t>
  </si>
  <si>
    <t>Рабочей документацией предусмотрен решётчатый настил Р25х3 Р СТО23083253-003-2008 сталь 08кп ГОСТ 1050-2013.  При производстве прессованного настила сталь 08кп не используется. 
Просим заменить сталь 08кп на рулонную сталь марки 08пс раскисленную алюминием (без кремния) по ГОСТ 1050-20013.
Приложение:  
1. Вх. письмо от торговый дом «БАЛТСЕРВИС»  на 1-ом листе в 1-ом экз.</t>
  </si>
  <si>
    <t>СМР 01.04.19-31.10.19 (п.954); СМР 02.05.19-26.10.19 (п.2042); СМР 02.05.19-31.05.19 (п.2122); СМР 02.05.19-30.06.19 (п.1067).</t>
  </si>
  <si>
    <t>КЗ-818</t>
  </si>
  <si>
    <t>16-01613 И2
16-01615 И4
16-01617 И4</t>
  </si>
  <si>
    <t>На планах облицовки (отметки -6,00; -2,600; 0,000 до +9,600) инв. № 16-01613 И2 (листы 8,10,11), инв. №16-01615 И4 (листы 8-11), инв. №16-01617 И4 (листы 8, 10-17) пом. 20UKS04R001, 20UKS04R016, 20UKS04R036, 20UKS04R046, 20UKS04R086,  20UKS10R125, 20UKS10R165, 20UKS10R175, 20UKS10R185, 20UKS13R219, 20UKS13R229, 20UKS15R218, 20UKS19R319, 20UKS10R140,  20UKS10R150 не указаны технологические проходки и способ их крепления к облицовке в соответствии с монтажными чертежами выпарной установки А.29.1020.000 МЧ и установки цементирования А.38.1161.000 МЧ, а также РД 16-01544 И3</t>
  </si>
  <si>
    <t>СМР 01.02.2019-30.04.2019 (п.1058,1060,1062)</t>
  </si>
  <si>
    <t>КЗ-819</t>
  </si>
  <si>
    <t>19-00620</t>
  </si>
  <si>
    <t>1. Лист 5 – для листа 8 - откорректировать высотную отметку – вместо + 4,550 должно быть +10,250.
2. Лист 8 (схема расположения монтажных деталей) – в основной надписи и схеме расположения монтажных деталей на отм. +4,550 откорректировать высотную отметку – вместо +4,550 должно быть +10,250.</t>
  </si>
  <si>
    <t>КЗ-820</t>
  </si>
  <si>
    <t>Подача приточного воздуха воздуховодом вентсистемы 22KVU01 в помещении 20UKT10R009 (отметка +2,2, вдоль оси 7) запроектирована таким образом, что приточный воздух направлен непосредственно на упаковки с РАО, размещаемые в стеллаже 20KPE30BB001 габаритной высотой порядка 5,0 метров, что не обеспечивает требование, установленные пунктом 6.4 «Проектирование и эксплуатация вентиляции, отопления и газоочистки на радиационно опасных предприятиях (производствах), входящих в контур управления ОАО «ТВЭЛ». Методические указания МУ ФМБА России 2.2.8/2.6.1.036-2014», пунктом 6.11 «Методические указания. Организация вентиляции на радиационно опасных предприятиях (производствах) Госкорпорации «РОСАТОМ». МУ 2.6.5.033-2017».
Требуется воздуховод вентсистемы 22KVU01 в помещении 20UKT10R009 вдоль оси 7 аннулировать, а подачу  приточного воздуха в помещении 20UKT10R009 организовать через воздуховод вентсистемы 22KVU01 вдоль ряда А, с возможностью регулирования расхода.</t>
  </si>
  <si>
    <t>КЗ-821</t>
  </si>
  <si>
    <t>15-08241 И1
15-07844  И1
15-04636 И2</t>
  </si>
  <si>
    <t>Согласно «Проектной документации. Раздела 5. Сведений об инженерном оборудовании, о сетях инженерно-технического обеспечения, перечня инженерно-технических мероприятий, содержания технологических решений. Подраздела 1. Системы электроснабжения. Части 2. Графической части. Книге 2. 0306-МФР-ИОС1.2.2. Тома 5.1.2.2» инв. № 17-00336 Лист 37, Примечание, пункт 2. Кабели под дорогой прокладываются на глубине 1000 мм в жестких двустенных гофрированных трубах D=110, по типовому проекту А11-2011.
Согласно пункту 6 «Общих указаний», рабочего альбома инв.№ 15-07844 И1 на устройство ж/б кабельных лотков «Подземная проходка кабелей под автодорогами и проездами предусматривается из жестких двустенных гофрированных полиэтиленовых труб DKC…».
По рабочим чертежам 15-08241И1, 15-07844 И1, 15-04636 И2 кабель под дорожным полотном проезда №4 от К6 до К1 в сторону здания 34 запроектирован в ж/б лотках, что противоречит указаниям проектной и рабочей документации.
Необходимо привести в соответствие альбомы рабочей документации по прокладке кабельной продукции с проектной документацией, а именно под дорожным полотном проезда №4 от К6 до К1 в сторону здания 34 проложить в жестких двустенных гофрированных трубах.</t>
  </si>
  <si>
    <t>ТП октябрь-ноябрь 2019 (п.27)</t>
  </si>
  <si>
    <t>КЗ-822</t>
  </si>
  <si>
    <t>14-08691 И2
14-08693 И2
14-08695 И1</t>
  </si>
  <si>
    <t>1. Аппаратурно-технологические схемы, приведенные в РД инв. № 14-08691 И2, 
№ 14-08693 И2, не соответствуют аппаратурно-технологическим схемам РКД (см. приложение).
2. В РД инв. № 14-08691 И2, № 14-08693 И2, № 14-08695 И1 габаритные размеры оборудования не соответствуют габаритам оборудования в РКД. Так, например:
2.1. В РД инв. № 14-08691 И2:
 бокс ХПО 20KPH60AX001 (А.00.1191.000) изображен с габаритами 1045520 мм, в то время как в РКД габариты бокса составляют 18101112 мм (см. план на отм. -6,000);
 теплообменник 20KPH61AC001 (А.03.1253.000) изображен как горизонтальный аппарат длиной 2500 мм, диаметром 520 мм, в то время как в соответствии с РКД теплообменник представляет собой вертикальный аппарат габаритами (вид сверху) 293135 мм (см. план на отм. -6,000);
 бачок уравнительный раствора 20KPH11BB001 (А.00.1183.000) изображен с габаритами 622612 мм, в то время как в РКД габариты бачка составляют 680616 мм (см. план на отм. 0,000);
 а также прочие расхождения габаритных размеров оборудования, не соответствующие РКД.
2.2. В РД инв. № 14-08693 И2:
 бункер цемента (силос для цемента) 20KPV11BB001 изображен диаметром 1800 мм, в то время как в РКД диаметр бункера составляет 1700 мм (см. план на отм. 0,000 м/о 6-9 и В-М, разрез 2-2);
 площадка А.34.321.020 узла приема, подготовки и транспортирования сухих компонентов обозначена как отм. +6,100, фактически поверхность площадки возвышается над отм. +3,600 на 2000 мм и должна быть обозначена как отм. +5,600 (см. план на отм. 0,000 м/о 6-9 и В-М, разрез 2-2);
 площадка А.34.321.130 узла приема, подготовки и транспортирования сухих компонентов обозначена как отм. +8,000, фактически поверхность площадки возвышается над отм. +3,600 на 3500 мм и должна быть обозначена как отм. +7,100 (см. план на отм. 0,000 м/о 6-9 и В-М, разрез 2-2);
 а также прочие расхождения габаритных размеров оборудования, не соответствующие РКД.
2.3. В РД инв. № 14-08695 И1:
 габаритные размеры и размеры составных частей бокса сортировки низкоактивных ТРО 20KPB10BU001 (А.48.272.00.000) и установки прессования 20KPB10AK001 (А.48.275.000) не соответствуют размерам, указанным в РКД (см. план на отм. 0,000 м/о 2-6 и Г-М);
 схематичное изображение бокса сортировки низкоактивных ТРО 20KPB10BU001 (А.48.272.00.000) не соответствует конструкторским решениям фактически поставленного оборудования. Так, в РД изображен один рольганг длиной 2000 мм со стороны корпуса А.48.272.02.050, тогда как согласно РКД бокс сортировки комплектуется двумя рольгангами размерами 5001000455 мм и 7001000405 мм – один со стороны корпуса А.48.272.02.050, второй со стороны корпуса А.48.272.02.200, соответственно.
3. В РД инв. № 14-08691 И2 неверно указаны коды KKS дверей защитных – 20SMP30AB031-20SMP30AB033, тогда как в соответствии со спецификацией инв. № 14-08692 И5 двери должны иметь коды KKS 20SMP30AB034-20SMP30AB036.
4. Требуется корректировка наименований оборудования в РД инв. № 14-08691 И2 в соответствии со спецификацией инв. № 14-08692 И5 и выданными замечаниями по КЗ-750.
5. Требуется корректировка наименований и масс единиц оборудования в РД 
инв. № 14-08693 И2 в соответствии со спецификацией инв. № 14-08694 И8 и выданными к спецификации замечаниями по КЗ-814.
6. На разрезе 1-1 РД инв. № 14-08693 И2 плита перекрытия над помещением баков САО 20UKS10R165 изображена как отметка +9,600, в то время как согласно РД инв. 
№ 14-08248 И12 поверхность плиты перекрытия является отметкой +6,400.
7. Требуется корректировка наименований единиц оборудования в РД инв. № 14-08695 И1 в соответствии со спецификацией инв. № 14-08696 И7 и выданными к спецификации замечаниями по КЗ-764.
На основании вышеизложенного и в целях приведения в соответствие габаритных размеров, наименований и обозначений оборудования, необходимо привести в соответствие с РКД основные комплекты рабочих чертежей инв. № 14-08691 И2, № 14-08693 И2, № 14-08695 И1.
Приложение: Файл «Приложение 1 – АТС.7z»</t>
  </si>
  <si>
    <t>КЗ-823</t>
  </si>
  <si>
    <t>14-04813 И4
14-04814 И3
16-00680</t>
  </si>
  <si>
    <t>В рабочей документации не предусмотрены элементы крепления сосуда, не отражены узлы крепления к строительным конструкция воздухосборника V=10м3. Дополнить спецификацию и локальную смету.</t>
  </si>
  <si>
    <t>КЗ-824</t>
  </si>
  <si>
    <t>16-01299</t>
  </si>
  <si>
    <t>При разработке альбома инв.№16-01299 воздухоразделительная азотная станция сооружение 62 использовано технико-коммерческое предложение ООО «Энергоавангард» г.Москва (см. инв.№16-01822).
Поставщиком по итогам конкурентной закупки признан ООО «Энергоавангард» г.Москва.
Разработчиком и изготовителем воздухоразделительной азотной станции (ООО «Энергоавангард» г.Москва) при компоновке оборудования внутри блок-боксов предусмотрен беспрепятственный доступ персонала к узлам и элементам оборудования для планового технического обслуживания и ремонта, что потребовало увеличения габаритных размеров блок-боксов №1 и №2.
Разработчиком и изготовителем воздухоразделительной азотной станции (ООО «Энергоавангард» г.Москва) для управления клапанами с пневматическим приводом в блок-боксе №5 предусмотрен подвод сжатого воздуха (от блок-бокса №4).
Требуется внести изменения в рабочую документацию в соответствии с документацией разработчика оборудования.
Приложения:
1. Блок-бокс № 1 основного компрессорного оборудования и генераторов азота. Газоснабжение внутреннее. 21/06-1-ГС
2. Блок-бокс № 2 основного компрессорного оборудования и генераторов азота. Газоснабжение внутреннее. 21/06-2-ГС
3. Блок-бокс №  4 очистителей азота. Газоснабжение внутреннее. 21/06-4-ГС
4. Блок-бокс № 5 генераторов водорода. Газоснабжение внутреннее. 21/06-5-ГС</t>
  </si>
  <si>
    <t>КЗ-825</t>
  </si>
  <si>
    <t>Рабочей документацией инв.№15-04673 Изм.1 предусмотрен подвод трубопровода хозяйственно-питьевого водоснабжения от магистральной сети В1 до границы фундамента сооружения 62. Трассировка трубопровода в пределах сооружения 62 с подключением к блок-боксу №5 не предусмотрена чертежами 16-01299.
Дополнить РД 16-01299 трассировкой трубопровода В1 соответствии с приложенной документацией разработчика оборудования.
Приложение:
Блок-бокс № 5 генераторов водорода. Технологические решения. 21/06-5-ТХ
Схема привязки трубопровода подачи воды и отвода конденсата модуля № 5</t>
  </si>
  <si>
    <t>КЗ-826</t>
  </si>
  <si>
    <t>15-06873
14-04813 И3</t>
  </si>
  <si>
    <t>В альбоме инв.№15-06873 предусмотрен непрерывный контроль расхода сжатого воздуха из АСУ СИО МФР в пределах от 5 до 24,8м3. Источником сигнала является шкаф управления в составе компрессорной станции.
При разработке рабочей документации АО «Атомпроект» в качестве исходных данных для проектирования компрессорной станции приняты технические решения, предлагаемые             ООО «Энергопром» г.Москва, который и явился фактическим поставщиком компрессорной для нужд МФР.
Комплектация и техническое оснащение станций производства ООО «Энергопром» г.Москва не предполагает наличие сигнала контроля расхода сжатого воздуха для непрерывного мониторинга производительности станции. Оценка производительности станции выполняется расчетным методом с применением таблично-графических материалов. С целью соответствия техническому заданию на поставку станции в части требования о контроле расхода сжатого воздуха в соответствии с инв.№15-06873 поставщик выполнил поставку вихревого расходомера.
Решение:
Выполнить разработку рабочей документации на установку прибора расхода воздуха в соответствии с документацией завода-изготовителя.
Приложения:
1. Расходомер ИРВИС. Паспорт. ИРВС 9100.0000.00 ПС5  на 14 л. в 1 экз.
2. Габаритные размеры и схемы  подключения расходомера на 9 л. в 1 экз.</t>
  </si>
  <si>
    <t>АО "Атомпроект" с замечаниями согласны.
Срок корректировки комплекта РД: 10.10.2019 г.
Выдан комплект РД 15-00681 И2 по акту №110/04-28/131 от 07.11.2019 г.
Замечания исправлены!</t>
  </si>
  <si>
    <r>
      <t xml:space="preserve">АО "Атомпроект" с замечаниями согласны.
Срок корректировки комплекта РД истек: 07.03.2019 г.
Комплект РД 16-01529 И5 получен по акту № 110/04-28/77 от 20.06.2019.   Комплект РД 15-07757 И5 получен по акту № 110/04-28/77 от 20.06.2019 г.
</t>
    </r>
    <r>
      <rPr>
        <sz val="12"/>
        <rFont val="Times New Roman"/>
        <family val="1"/>
        <charset val="204"/>
      </rPr>
      <t>Замечания устранены.</t>
    </r>
    <r>
      <rPr>
        <sz val="12"/>
        <color theme="1"/>
        <rFont val="Times New Roman"/>
        <family val="1"/>
        <charset val="204"/>
      </rPr>
      <t xml:space="preserve">
</t>
    </r>
  </si>
  <si>
    <t>АО "Атомпроект" с замечаниями согласны.  Выдан комплект РД 15-04374 И5 по акту № 110/04-28/43 от  06.05.2019 г.
Выдан комплект РД 15-07757 И5 по акту № 110/04-28/77 от  20.06.2019 г.
Замечания устранены.</t>
  </si>
  <si>
    <t>АО "Атомпроект" с замечаниями согласны.
Выдан комплект РД 15-04374 И6 по акту № 110/04-28/77 от 20.06.2019 г.
Выдан комплект РД 15-07757 И5 по акту № 110/04-28/77 от  20.06.2019
Замечания устранены.</t>
  </si>
  <si>
    <t>АО "Атомпроектом" с замечаниями согласен. Срок выдачи РД 01.11.2019 г. Получена РД 19-00085 И1 раздела КЖ по Акту №110/04-28/127 от 24.10.2019 г.</t>
  </si>
  <si>
    <t>АО "Атомпроект" с замечаниями согласны.
Срок корректировки комплектов РД истек: 09.08.2019 г.
Комплект РД с изменениями не выдан.</t>
  </si>
  <si>
    <t>18-00085 И1</t>
  </si>
  <si>
    <t>19-00757 И1</t>
  </si>
  <si>
    <t>Карточка заказчика с замечаниями 
АО "Атомпроектом"  рассмотрена 07.11.2019 г. С замечаниями согласны.
Срок выдачи РД 25.09.2019 г.
Комплект РД с изменениями не выдан.</t>
  </si>
  <si>
    <t xml:space="preserve">15-02508 И3     </t>
  </si>
  <si>
    <t>Корректировка стадии П</t>
  </si>
  <si>
    <t>Корректоровка стадии П</t>
  </si>
  <si>
    <t>Карточка заказчика с замечаниями 
АО "Атомпроектом"  рассмотрена 26.09.2019 г. С замечаниями согласны.
Срок выдачи РД: 25.10.2019 г.
Выдан комплекты с изменениями по акту №11/04-28/135 от 18.11.2019 г.
Замечания исправлены!</t>
  </si>
  <si>
    <t>АО "Атомпроект" с замечаниями согласны.
Срок корректировки комплекта РД: 27.10.2019 г.
Выдан комплект РД 15-02918 И5 по акту №110/04-28/135 от 18.11.2019 г.
Замечания исправлены!</t>
  </si>
  <si>
    <t>АО "Атомпроект" с замечаниями согласны.  Срок корректировки комплектов РД истек: 31.05.2019 г.
Комплект РД с изменениями не выдан.</t>
  </si>
  <si>
    <t>Не ыыдан комплект РД с изменениями, срок корректировки истек 28.02.2019.
Комплекты РД с изменениями не выданы.</t>
  </si>
  <si>
    <t>Не ыыдан комплект РД с изменениями, срок корректировки истек 07.03.2019.
Комплект РД с изменениями не выдан.</t>
  </si>
  <si>
    <t>Не ыыдан комплект РД с изменениями, срок корректировки истек 11.03.2019.
Комплект РД с изменениями не выдан.</t>
  </si>
  <si>
    <t>15-04461 И2</t>
  </si>
  <si>
    <t>АО "Атомпроект" с замечаниями согласны.
Срок корректировки комплекта 18-00325 И1 истек: 19.02.2019 г.
Комплект РД с изменениями И1 получен по акту № 110/04-28/135 от 18.11.19</t>
  </si>
  <si>
    <t>КЗ-827</t>
  </si>
  <si>
    <t>14-07452
17-00034
19-00184
19-00169
19-00322</t>
  </si>
  <si>
    <t>Самойлова Л.П. № 3376 от 01.11.2019</t>
  </si>
  <si>
    <t xml:space="preserve">1. Стены. (ЛС №1-1184, инв.№14-07452 п.п.17-19; ЛС №5-01-0002С-В1-Д1, инв.№19-00184 п.5) 
Гидроизоляция цоколя «Изопластом» по проекту-240м2, следовательно площадь утепления цоколя S=240м2 (РД 14-07451 И4, лист17, узел 1) и соответственно изменится объем утеплителя: 
а)пеноплекс толщиной 120мм  на высоту 0,65см V=94,8мх0,65х0,12=7,4м3 (где:94,8м-периметр здания за вычетом проемов; 0,65м-высота утепления; 0,12м- толщина утеплителя); 
б) толщина утеплителя 100мм –V=240м2-94,8х0,65=178,38м2х0,1м=17,8м3                              (где:178,38м2- площадь утепления цоколя толщ.0,1м). 
Дюбель тарельчатый для утеплителя  240м2х5 шт/м2=1200шт         
2. Заменить расценки (ЛС №1-1184, инв.№14-07452, п.п.20-38) на устройство перегородок -на тип С362 (листы гипсокартонные по проекту ГВЛВ 12,5мм, утеплитель учесть с расходом 1,03  (РД 14-07451 И4, лист4, Общие указания).
3. Кровля. Включить устройство пароизоляции из пленки Технониколь – S=685,6м2-77,2м2=608,4м2 (РД 14-07451 И4, лист9, разрез 2-2, лист 14, спецификация, п.20) (ЛС №5-01-0002С-В1-Д1, инв.№19-00184, п.14)
      Утепление кровли S=685,6м2.  Утеплитель -плиты минераловатные "Руф Баттс Н" ROCKWOOL-685,6м2х0,15х1,03=105,93м3 (по проекту-95,1м3); - плиты минераловатные "Руф Баттс В" ROCKWOOL-685,6м2х0,05х1,03=35,31м3 (по проекту 31, 4м3) (РД 14-07451 И4, лист 14, спецификация)
       Исключить цементно-стружечные нешлифованные плиты толщ.16мм -16,4439м2 (ЛС№ 05-01-1-1323, инв.№17-00034)
       Расценку на устройство молниезащиты заменить на ФЕРм08-02-472-08 с деталями крепления (РД 14-07451 И4, лист 14, спецификация)
 4.   Внутренняя отделка. Исключить  из ЛС №1-1184, инв.№14-07452, п.90 -334,5м2
       Добавить к расценке ФЕР15-04-007-03 (ЛС №5-01-0002С-В1-Д2, инв.№ 19-00169, п.8), S=352,1м2-334,5м2= 17,6м2 (РД 14-07451 И4, лист12, ведомость отделки помещений)
         Включить в смету покрытие бетонных поверхностей приямков S=229,6м2 (РД 14-07451 И4, лист 12, прим. п.4)
5.  Полы. Учесть армирование бетонной стяжки (тип 1, тип 3); 
                  Учесть  устройство плинтусов
6.  Двери. Стоимость дверных блоков из ПВХ учтена два раза
7.  Отмостка. Учесть укладку бортовых камней в количестве 104шт (РД 14-07451 И4, лист 14, спецификация п.31). Исключены полностью (ЛС №1-1184, инв.№14-07452, п.п.175,176; ЛС № 5-01-0002С-В1-Д3,инв.№19-00322 п.п.60,61)
8. Противопожарные мероприятия. Учесть огнезащиту металлических конструкций. (РД 14-07451 И4, лист 18).  (ЛС №1-1184, инв.№14-07452, п.п.180-184; ЛС № 5-01-0002С-В1-Д3,инв.№19-00322 п.п. 63-67)Исключена полностью           </t>
  </si>
  <si>
    <t>КЗ-828</t>
  </si>
  <si>
    <t>15-02297</t>
  </si>
  <si>
    <t>Тоненчук Е.Н. № 3196 от 14.10.2019</t>
  </si>
  <si>
    <t>Необходимо пересмотреть узлы крепления фасонных элементов в рабочей документации инв. №15-02297, лист 6.</t>
  </si>
  <si>
    <t>КЗ-829</t>
  </si>
  <si>
    <t>19-00621 И1
19-00622</t>
  </si>
  <si>
    <t>Инв. № 19-00621 И1
1. Лист 8 (схема расположения монтажных деталей на отм. 0,000) - отсутствует указание о креплении транспортера поперечного А.62.690.000 (далее – транспортер) к поддону при помощи накладных платиков МС-1 и МС-2, указаны только накладные платики для крепления оборудования участка дезактивации А.48.250.000. В КД на транспортер указан способ крепления опор к полу при помощи сварки, непосредственно к поддону. Необходимо применить накладные платики для крепления транспортера.
2. Лист 8 (схема расположения монтажных деталей на отм. 0,000, разрез 1-1) и лист 11 (МС-3) - изделие МС-3 (далее МС-3) для герметизации анкерной головки, имеет высоту 58 мм, суммарная высота накладного платика (МС-1 или МС-2) и МС-3 составит 78 мм от уровня пола соответственно. Необходимо предложить узел герметизации анкера с исключением выступания за высоту накладного платика для соответствия принятых решений п. 4 общих указаний настоящего альбома.
Инв. № 19-00622
1. Ввиду необходимости введения дополнительных платиков (см. п. 1 замечаний к инв. 
№ 19-00621 И1) необходимо увеличение металлоемкости сметы с изменением соответствующих пунктов сметы (контроль, монтаж и др.).
2. В п. 10, в соответствии с инв. № 19-00621 И1, необходимо применить расценки для сверления отверстий диаметром 30 мм.
3. В п. 12, в соответствии с инв. № 19-00621 И1, необходимо указать анкер 
HDA-PR M16×190/60.
Примечание:
Во исполнение поручения п. 10.4 протокола № ТС-072/1 технического совещания по вопросам сооружения объекта «МФР» от 24.07.2019 актуальные комплекты РКД на оборудование основных технологических линий МФР размещены в ЕИП (в т.ч. и на транспортер поперечный А.62.690.000, расположенного в пом. 20UFB10R039 и 20UFB10R041 на отм. +0.000). Об исполнении данного пункта протокола дополнительно было сообщено в АО «АТОМПРОЕКТ» письмом АО «СХК» исх. № 11-11-01/17643 от 31.07.2019.</t>
  </si>
  <si>
    <t>КЗ-830</t>
  </si>
  <si>
    <t>15-07557 И2
15-07558</t>
  </si>
  <si>
    <t>Колмакова Н.Ф. №3428 от 06.11.2019</t>
  </si>
  <si>
    <t xml:space="preserve">Выявлены несоответствия.
В Общих указаниях:
- на листе 4  в п. 3 ссылка на Правила контроля сварных соединений ПНАЭ Г-7-10-89 некорректна, т.к. этот документ  не является действующим;
- на листе 5 в п.7 отсутствует ссылка на СП 75.13330.2011 “Технологическое оборудование и технологические трубопроводы” (СНиП 3.05.05 – 84);
- на листе 5 в п. 9 указана категория сварных соединений – IIIс. Просьба пояснить, в соответствии с каким нормативным документом задана категория сварных соединений для трубопроводов спецканализации класса безопасности 4Н?  
 Не указана действующая НТД, согласно  которой заданы  методы и объем контроля сварных соединений трубопроводов класса безопасности 4Н.  
Не указана конструкция сварного соединения для трубы Ø57х3 мм.
На листе 8 на разрезе 1-1:
- разночтения в отметках: -5,250 - на узле приема стоков К13 м/о 16-17, В-Г  на ЗВК 42-1 и        -5, 50 на разрезе 1-1;
- при обозначенной цепочке вертикальных размеров от отм. -5.150 крышки трапа 100КН – 250 мм, 100 мм, 150 мм врезка трубы Ø57х3 мм попадает на сварной шов. Длина трубы  Ø108х5 L=100 некорректна - ?
- ЗВК 42-1 ошибочно обозначено как ЗВК 43-6.
На листе 10 спецификации  данные по отдельным позициям ЗВК 42-1 не соответствуют разрезу 1-1 листа 8:
- длина трубы поз. 3 L=1,11 м задана без учета размера колена поз.6 (150 мм);
- количество поз. 6 – колено – 2 шт. задано ошибочно;
- поз. трубы  Ø108х5 L=100 мм - ? отсутствует. 
В спецификации инв. № 15-07558 на листе 2:
- количество поз. 5 – трап с вертикальным выпуском Ду100 мм – 3 шт. указано ошибочно, верно – 2 шт.   </t>
  </si>
  <si>
    <t>СМР 01.09.2019-31.12.2019 (п.238)</t>
  </si>
  <si>
    <t>КЗ-831</t>
  </si>
  <si>
    <t>14-08694 И8
19-00790</t>
  </si>
  <si>
    <t>Позиция 6  РД 14-08694 И8: 
- в графе 7 заменить «91» на «79» в соответствии с письмом АО «АТОМПРОЕКТ» 
от 01.11.2019 № 46-1.2-3.127.3С/20852-дсп. 
Внести соответствующие корректировки в РД, инв. № 19-00790 (позиция 68).</t>
  </si>
  <si>
    <t>КЗ-832</t>
  </si>
  <si>
    <t>Перцев А.И. №3292 от 22.10.2019</t>
  </si>
  <si>
    <t>В рабочей документации указаны отборные устройства СРК без указания типа или марки. Чертеж на данное отборное устройство в РД отсутствует. Ссылки на отраслевые стандарты указаны только на отборные устройства КИП. 
Для корректного запроса ТКП и размещения заказа на закупку необходимо предоставить  документацию на изготовление отборных устройств СРК с указанием типа или марки.</t>
  </si>
  <si>
    <t>СМР 01.03.2019-31.12.2019 (п.1108)</t>
  </si>
  <si>
    <t>КЗ-833</t>
  </si>
  <si>
    <t>16-01162
16-01621
15-08807 И2
16-01919 И3
15-07697
16-01160 И1
16-01158
16-01156
15-07494 И5</t>
  </si>
  <si>
    <t>Чекалкина Г.Л. № 3219 от 15.10.2019</t>
  </si>
  <si>
    <t>В РД (инв. № 15-08807 И2, № 15-07697, № 15-07494 И5) по серии 1.426.2-6 выпуск 1/94 предусмотрены дубовые бруски ГОСТ 2695-71*, но в локальной смете заложены бруски из хвойных пород. 
В РД (инв. №16-01162, №16-01621, №16-01919 И3, №16-01160 И1, №16-01158, № 16-01156) предусмотрены деревянные бруски, в ЛС бруски из хвойных пород. 
Просим согласовать бруски из хвойных пород в РЧ.</t>
  </si>
  <si>
    <t>СМР 15.03.2019-30.04.2019 (п.206) 
СМР 01.01.2019-28.03.2019 (п.1064)</t>
  </si>
  <si>
    <t>КЗ-834</t>
  </si>
  <si>
    <t>14-07106
14-07107</t>
  </si>
  <si>
    <t>Февралева Л.Н. №3314 от 24.10.2019</t>
  </si>
  <si>
    <t>Отопление
1. В пом. 027 прибор отопления РСВ5-21-1 на плане стр. 24 подводка слева, на схеме стр. 28    
 подводка справа. Привести в соответствие.
2.На узле 1 не проставлен диаметр трубопроводов. Привести в соответствие.
3. Во многих местах диаметры трубопроводов не проставлены – например, в пом. 011 диаметр 
указан только после второго прибора отопления, подводки также не проставлены в пом. 006, 
004 и т.д. как на плане, так и на схеме. Привести в соответствие.
4.Подводка к прибору отопления в пом. 020 диаметром ф20х2,8, тогда почему запорный клапан 
RLV в спецификации учтен только диаметром ф15? Привести в соответствие.
5.В узле 1 стр.28 на подводках к прибору отопления указан шаровой кран RLV, в каталоге 
Danfoss клапан RLV – запорный клапан радиаторный. Привести в соответствие.
6. Почему в пом. 029 не выполнена разводка трубопроводов систем отопления и теплоснабжения 
до блок-модулей узла управления? Большая разница при подборе диаметров магистральных трубопроводов систем отопления и теплоснабжения в проекте ОВ и в проекте ИТП. Необходимо уточнить и привести в соответствие.
Вентиляция
7. В РД Сооружения 34 А (00UXR) на планах, схемах систем вентиляции нет указаний где   разработаны оголовки (или вентшахты) для притока и вытяжки воздуха, оборудованные  
противовзрывными устройствами - с привязками, отметками, с профилем подземной прокладки, с указанием уклона и изоляцией воздуховодов из стальных электросварных труб, с удалением конденсата. Необходимо внести изменения и указать РД где выполнена прокладка вытяжных и приточных воздуховодов для Сооружения ГО.
8. Согласно СНиП II-11-77* (СП 88.13330.2014 п.10.2.10) в воздуховодах, проходящих через   линию герметизации, для осмотра и очистки герметических клапанов изнутри после них следует  предусматривать люк-вставки. Привести в соответствие.
9. Необходимо заменить поставщика (завода-изготовителя) арматуры, оборудования ООО  
«ИНТА» из-за отсутствия данной организации на другой завод-изготовитель. 
10. На схемах всех систем проставлены коды KKS элементов (оборудования) вентиляции 
 которых нет в спецификации. Нет возможности определить наименование элемента. 
11. Контроль за зараженностью воздуха отравляющими веществами предусмотрен в проекте «Система радиационного контроля», а где учитывается контроль за концентрацией углекислого газа в убежище, относительной влажности, как осуществляется контроль за подпором воздуха в убежище? 
00SAН01
12. Приточная система рассчитана на производительность L=1150 м³/ч без 10% запаса и без учета расхода воздуха на пом. 013, 015. Уточните и внесите изменения. 
13. Сопловой ирисовый клапан ф125 на схеме имеет код системы 00SAH05, для пом.013 сопловой ирисовый клапан ф200 в спецификации не учтен и на схеме стр.27 также отнесен к системе 00SAH05. Привести в соответствие.
14. На «Фрагменте плана на отм. -3,000 в осях 1-2/А-Б» стр. 25 сечение воздуховода возле клапанов герметических 00SAН01АА101 и 00SAН01АА102 ф325х4,0, на схеме стр.27 сечение воздуховодов уже ф315. На схеме возле клапана 00SAН01АА101 сначала ф315, а после поворота уже ф325х4,0. Необходимо внимательно привести в соответствие и внести изменения.
15. На схеме 00SAH02 стр.27 к коллектору (который относится к системе 00SAH01) показано присоединение воздуховода ф315 системы 00SAH01 и указан расход воздуха L=200 м³/ч. Привести в соответствие.
16. На плане и схеме клапаны герметические 00SAН01АА101 и 00SAН01АА102 диаметром 300, а в спецификации учтены как клапаны диаметром 200. Привести в соответствие и внести изменения.
00SAН02
17. На схеме стр. 27 производительность системы подписана L=1150 м³/ч, в общих данных и в спецификации L=770 м³/ч. Производительность вентагрегата равна Lр=1,1х770=847 м³/ч. Привести в соответствие и внести изменения.
18. На принципиальной схеме стр. 22 позиции 00SAH02АА101 и 00SAH02АА102 – гермоклапаны с электроприводом, 00SAH02АА103 и 00SAH02АА104 – клапаны воздушные с электроприводом. На плане стр. 25, на схеме стр. 27 все клапаны показаны одинакова. В спецификации 00SAH02АА101, 00SAH02АА102, 00SAH02АА103 - гермоклапаны с электроприводом, 00SAH02АА104 - клапаны воздушные. Все привести в соответствие и необходимо внести изменения.
00SAН03
19. На «Фрагменте плана на отм. -3,000 в осях 1-2/А-Б» стр. 25 между гермоклапаном 00SAH03АА102 и клапаном воздушным 00SAH03АА108 показан воздуховод ф200 – в спецификации воздуховод ф200 не учтен. На этом же участке воздуховода есть врезка от вентагрегата, воздуховод еще меньшего сечения размер которого не указан ни на плане, ни на разрезах. Привести в соответствие.
20. Если рассматривать план стр. 25 и разрез 2-2 стр. 26, то привязки, размер помещения отличаются на плане и на разрезе. Привести в соответствие.
21. Колонка из двух фильтров ФГ-70-2 обвязаны воздуховодами, сечение которых не указано ни на разрезах, ни на плане, нет в спецификации. Привести в соответствие.
22. Разрезы полупусты, иногда не соответствуют действительности. Например, в разрез 3-3 на плане попадает опуск к вентагрегату 00SAН03AN001 неизвестного сечения, в разрезе на стр. 26 он не показан. Все вентагрегаты показаны в виде прямоугольников, что также не верно согласно ГОСТ 21.602-2016.
23. Схема системы 00SAH03 стр.27 трудно читаемая, в некоторых местах непонятна. Все это будет создавать определенные трудности при монтаже системы. Привести в соответствие.
00SAН04
24. На все отверстия системы вентиляции 00SAН04 не устанавливаются решетки или не затягиваются сеткой? Уточнить и при необходимости внести изменения.
25. В пом. 003 в стене предусмотрен клапан избыточного давления КИД ф300, для установки которого предусмотрена гильза ф325х4,0. В РД инв. №14-05211 Изм.4 в части КЖ эта гильза ф426 и КИД-300 «провалится» в таком отверстии. Это относится и ко второму отверстию в пом. 003 – в части ОВ гильза ф219х7,0, а части КЖ ф273. Уточнить, привести в соответствие и внимательно внести изменения.
00SAН05
26. Производительность системы L=420 м³/ч без 10% запаса. Уточнить.
27. На принципиальной схеме стр. 22 показаны клапаны воздушные с эл.приводом (по условным обозначениям) 00SAH05АN001KA10 и 00SAH05АN001KA20. Что это за клапана и где они учтены – нет никакой информации про них. 
00SAН06
28. На плане, схеме показаны клапаны 00SAH06АА105 и 00SAH06АА106, которых нет в спецификации. Гермаклапана и клапан воздушный показан одинакова, внешне нет возможности определить принадлежность клапанов. На плане стр.25 клапан 00SAH06АА106 не показан, а только выноска. Привести в соответствие.
29. Воздуховод ф200 системы 00SAH06, забирает воздух из пом.017 в пом. 020 в каком количестве? Эта цифра обычно пишется на схеме. Чем заканчивается этот воздуховод в обоих помещениях? Если решетками, то необходимо учесть решетки в спецификации и подписать на плане, схеме. 
00SAН07
30. Производительность системы L=580 м³/ч без 10% запаса. Уточнить.
31. Вытяжка из пом. 009 на схеме стр. 27 ошибочно показали, как из пом. 019. Исправить и внести изменения.
32. В пом. 009 решетка на системе вентиляции на плане стр. 23 АДР-К 300х200, на схеме стр. 27 эта решетка АДР-К 200х100. Привести в соответствие.
33. Возле расширительной камеры воздуховод на плане ф200, а на схеме ф125. Внести изменения и привести в соответствие.
34. Клапан герметический 00SAH07AA101 на принципиальной схеме стр. 22 и на схеме стр. 27 показан один, в спецификации учтено 4 клапана. Привести в соответствие.
35. После установки клапана противопожарного воздуховод покрывается огнезащитой. Привести в соответствие.
36. Согласно СП 7.13130-2013 п.6.13 воздуховоды с огнезащитным покрытием должны быть толщиной не менее 0,8 мм. Привести в соответствие.
Кондиционирование
37. В общих данных нет никаких указаний о кондиционировании. На плане стр.23 где показаны блоки кондиционеров, в штампе нет соответствующей надписи. Привести в соответствие.
38. В характеристике систем KKS кондиционирования 00SAH08, а в спецификации как 00SAH09. Полная путаница в названии системы, внутренних блоков, наружного блока в характеристике, на плане, в спецификации.
39. Почему на плане нет разводки фреонопроводов и не показан дренаж? 
40. Если нет аксонометрической схемы, то на плане нежно показать отметки установки блоков, примерные отметки прокладки фреонопроводов и дренажа. Привести в соответствие.
41. Фреонопроводы также прокладываются в изоляции. Привести в соответствие и внести изменения.</t>
  </si>
  <si>
    <t>КЗ-835</t>
  </si>
  <si>
    <t>19-00883</t>
  </si>
  <si>
    <t>Самойлова Л.П. №3296 от 22.10.2019</t>
  </si>
  <si>
    <t>Исключить стоимость из «Всего, стоимость общестроительных работ»  ЛС №6-15-0001С-Д1- перевозку, тару, упаковку в сумме  64458руб.</t>
  </si>
  <si>
    <t>КЗ-836</t>
  </si>
  <si>
    <t>17-00269</t>
  </si>
  <si>
    <t xml:space="preserve">Самойлова Л.П. №3412 от 05.11.2019 и  №3437 от  07.11.2019 </t>
  </si>
  <si>
    <t>1. В локальной смете №5-06-0003С-В1, в разделе 1 «Внешний предзонник» не учтена стоимость проволоки 2,5-Ц ГОСТ 3282-74 в объеме 11300м. 
2. Поз.124,174 не учтена добавка на бетон B15, W4 F75 в размере 11,73руб/м3.</t>
  </si>
  <si>
    <t>КЗ-837</t>
  </si>
  <si>
    <t>72313/ДСП И6
17-00367</t>
  </si>
  <si>
    <t>Егорова Н.К.</t>
  </si>
  <si>
    <t>Проектной документацией на здание 4, при разработке котлована, предусмотрено устройство зумфов из железобетонных колец КС10-10 D-1000 мм (6 шт.). При производстве работ фактически были выполнены грунтовые зумфы, без устройства железобетонной обоймы. Работы и затраты по устройству зумфов  из проектной документации необходимо исключить.</t>
  </si>
  <si>
    <t>КЗ-838</t>
  </si>
  <si>
    <t>1. КЗ № 766 АО «СХК» были выданы замечания, что в инв. № 14-08697 И2 на листах 9-15 не указана обвязка для емкостных аппаратов (сдувка сжатого воздуха, сдувка дыхания, вакуумная сдувка).
В ответе АО «АТОМПРОЕКТ» указал, что «в альбоме инв. №14-08697И2 коммуникации систем сдувок доведены до границы проектирования. Обвязка емкостных аппаратов выполняется по документации АО «СвердНИИхиммаш»».
В соответствие с ИТТ инв. № 15-03968 (книга 2. Установка цементирования - п. 5.3, книга 3. Выпарная установка переработки трапных вод с озонированием - п.5) границы проектирования установок принимаются по технологическим схемам. Места расположения точек подвода сред к установкам и точек выдачи сред определяет разработчик по согласованию с генпроектировщиком. 
В соответствии с ТЗ 0374034/295-2016 (Выпарная установка переработки трапных вод с озонированием - п. 9.4), ТЗ 0374034/83-02-2016 (Установка цементирования низко- и среднеактивных отходов - п.1.3.2), согласованными АО «АТОМПРОЕКТ» 30.03.2016 границами проектирования указанных выше сред для АО «СвердНИИхиммаш» являются патрубки оборудования, соответственно обвязка до патрубков – зона ответственности генпроектировщика (АО «АТОМПРОЕКТ»).
В этой связи, необходимо откорректировать инв. № 14-08697 И2.  
2. Инв. № 14-08698 И2 откорректировать в соответствии с пунктом 1.</t>
  </si>
  <si>
    <t>В дополнение к карточке заказчика КЗ-306 выпущена ЛС инв.№19-00083 по акту №110/04-28/48 от 25.04.2019 г.
Замечания исправлены!</t>
  </si>
  <si>
    <t>АО "Атомпроект" с замечаниями согласны.
Срок корректировки комплекта РД: 27.03.2020 г.
Комплекты РД с изменениями не выданы.</t>
  </si>
  <si>
    <t>АО "Атомпроект" с замечаниями согласны.
Срок корректировки комплекта РД: 30.09.2019 г.
Комплект РД с изменениями не выдан.
Повторно оформлена карточка заказчика КЗ-737</t>
  </si>
  <si>
    <t>Карточка заказчика с замечаниями АО "Атомпроектом" отклонена с объяснением причины.
Необходимо оформить техрешение о выполнении трубной прокладки на вышеуказанном участке в районе сооружения 34А.</t>
  </si>
  <si>
    <t>АО "Атомпроект" с замечаниями согласны.
Срок корректировки комплекта РД: 28.02.2020 г.
Комплекты РД с изменениями не выданы.</t>
  </si>
  <si>
    <t>15-06149 И2
15-06151 И2</t>
  </si>
  <si>
    <t>16-00722 И3
16-00723 И2</t>
  </si>
  <si>
    <t>14-04049 И5</t>
  </si>
  <si>
    <t>АО "Атомпроектом" с замечаниями согласен. Срок выдачи РД 30.08.2019 г.
Выдан комплект РД 14-04049 И4 по акту №110/04-28/109 от 20.09.2019 г.
Замечания исправлены!</t>
  </si>
  <si>
    <r>
      <t xml:space="preserve">Карточка заказчика с замечаниями АО "Атомпроектом" рассмотрена 11.11.2019 г. Отклонена с объяснением причины: 1. В п.14 упомянуты настоящие монтажные чертежи инв. № 16-01544 И3. 2. На листах 15, 16 приведены технологические схемы, на которых не указаны помещения. 3. Отметки установки клапанов указаны в монтажных чертежах. 4. Монтажных проходок для установки узлов дистанционного управления не требуется.
</t>
    </r>
    <r>
      <rPr>
        <b/>
        <sz val="12"/>
        <color rgb="FFFF0000"/>
        <rFont val="Times New Roman"/>
        <family val="1"/>
        <charset val="204"/>
      </rPr>
      <t>Ответы на замечания некорректны!!!</t>
    </r>
  </si>
  <si>
    <t>16-01162 И1</t>
  </si>
  <si>
    <t>Карточка заказчика с замечаниями АО "Атомпроектом" отклонена с объяснением причины.
Учесть в КМД без внесения изменений в РД. Изменения незначительные.</t>
  </si>
  <si>
    <t>16-01951 И3</t>
  </si>
  <si>
    <t>АО "Атомпроектом" согласовывает замену марки стали для изготовления настилов при разработке КМД без внесения изменений В РД.</t>
  </si>
  <si>
    <t>Карточка заказчика с замечаниями АО "Атомпроектом" отклонена с объяснением причины.
Способ примыкания указан в РД.
Проходки будут внесены в РД после получения согласованных комплектов КМД по всем помещениям.</t>
  </si>
  <si>
    <t>19-00620 И1</t>
  </si>
  <si>
    <t>АО "Атомпроект" с замечаниями согласны.
Корректировка РД будет производиться после корректировки ПД и ТР и положительного прохождения ГГЭ.</t>
  </si>
  <si>
    <t>АО "Атомпроект" замечания отклонены с объяснением причин.                           Корректировка РД будет производиться после корректировки ПД и ТР и положительного прохождения ГГЭ.</t>
  </si>
  <si>
    <t>Выдан комплект РД с изменениями по акту 110/04-27/18 ДСП от 17.09.2019. Замечания устранены.</t>
  </si>
  <si>
    <t xml:space="preserve">АО "Атомпроект" с замечаниями согласны.
Срок корректировки комплекта РД: 20.09.2019 г.
Комплекты РД с изменениями  выданы по акту № 110/04-28/120 от 10.10 2019 </t>
  </si>
  <si>
    <r>
      <t xml:space="preserve">АО "Атомпроект" с замечаниями согласны.
Срок корректировки комплектов РД   31.08.2019 
Комплекты РД с изменениями выданы по акту № 110/04-28/95 от 20.08.2019. </t>
    </r>
    <r>
      <rPr>
        <sz val="12"/>
        <color rgb="FFFF0000"/>
        <rFont val="Times New Roman"/>
        <family val="1"/>
        <charset val="204"/>
      </rPr>
      <t xml:space="preserve">Остальные не выданы    </t>
    </r>
  </si>
  <si>
    <r>
      <t xml:space="preserve">АО "Атомпроект" с замечаниями согласны.
Срок выдачи комплектов РД   30.09.2019 
Комплекты РД 16-01544 И3, 16-01546 И3 выданы по акту № 110/04-28/120 от 10.10.2019 г. 
Комплект РД 14-08699 И1  выдан по акту № 110/04-28/116 от 04.10.2019 г.
</t>
    </r>
    <r>
      <rPr>
        <b/>
        <sz val="12"/>
        <color rgb="FFFF0000"/>
        <rFont val="Times New Roman"/>
        <family val="1"/>
        <charset val="204"/>
      </rPr>
      <t>Комплект РД 14-08700 И1 - не выдан!</t>
    </r>
  </si>
  <si>
    <t>КЗ-839</t>
  </si>
  <si>
    <t>16-01617  И4</t>
  </si>
  <si>
    <t xml:space="preserve">1. РД инв. № 16-01617 И4 откорректирована не в полной мере в соответствии с замечаниями к проекту инв. № 16-01617 И4 (лист 14) (см. письмо АО «СХК» № 11-11-110/23918 от 09.10.2019), так, не указан способ крепления рельса к облицовке, имеющая ссылка в п.8 примечаний на листе 14 на РКД – не корректна, так как в РКД указан анкерный способ крепления. 
2. Пункт 16 раздела «Общие указания» - исключить, так как учтено в рассматриваемой РД.
3.  На листе 14 (разрез «в-в») не указан рельс.
</t>
  </si>
  <si>
    <t>КЗ-840</t>
  </si>
  <si>
    <t>15-00694
15-00695
19-00359
19-00710</t>
  </si>
  <si>
    <t xml:space="preserve">Согласно «Проектной документации. Раздела 5. Сведений об инженерном оборудовании, о сетях инженерно-технического обеспечения, перечня инженерно-технических мероприятий, содержания технологических решений. Подраздела 1. Системы электроснабжения. Части 1. Текстовой части. Книги 2. Перечень оборудования, изделий и материалов 0306-МФР-ИОС1.1.2. Тома 5.1.1.2» инв. № 17-00177 Лист 67 для монтажа внутреннего контура заземления и уравнивания потенциалов запроектирована сталь полосовая оцинкованная 40х4 мм Т-1006.
Комплектом рабочей документации по монтажу заземления и молниезащиты применена сталь полосовая оцинкованная 40х4 мм Т-1006.
Согласно каталогу АО «ТЭЗИС» под номером Т-1006 производится   плоский токоотвод (полоса) 20*3 мм, материал – медь.
Необходимо привести в соответствие альбомы проектной и рабочей документации.
Приложение:     выкопировка из каталога АО «ТЭЗИС».*pdf
</t>
  </si>
  <si>
    <t>КЗ-841</t>
  </si>
  <si>
    <t>18-00668 И1
14-07207 И7
16-01275 И7</t>
  </si>
  <si>
    <t>Рыхлевич А.Ю. №3235 от 16.10.2019</t>
  </si>
  <si>
    <t>В металлоконструкции для установки системы вентиляции на кровле в осях 3-4 и Г-Е  в соответствии с РД (инв.№ 18-00668 И1 л.10) вплотную примыкают к деформационному шву в    (ось 3 и Г-Е), что влечет за собой невозможность в соответствии с РД № 14-07207 И7 л.33 установку фартуков Ф-3 на деформационный шов.
Требуется внесение изменений в РД № 14-07207 И7, с указанием примыкание фартука к Металлоконструкциям для установки систем вентиляции на кровле.                                                        
 Приложение:
1. План кровли между осями 1-16 РД №14-07207 И7 л.33
2. Фрагмент кровли между осями 1-16 РД №14-07207 И7 л.33
3. Схема расположения плиты покрытия на отм.16.750 РД № 16-01275 И7 л.10
4. Фрагмент плит покрытия между осями 3-9 РД № 16-01275 И7 л.10
5. Разрез 1-1 (между осями Б-В,1-9) РД № 14-07207 И7 л.35
6. Узел 13 инв.№ 16-01275 И7 л.76</t>
  </si>
  <si>
    <t>КЗ-842</t>
  </si>
  <si>
    <t>18-00668 И1
16-01273 И3</t>
  </si>
  <si>
    <t>Рыхлевич А.Ю. № 3237 от 16.10.2019</t>
  </si>
  <si>
    <t xml:space="preserve">      В РД (инв.№ 16-01273 И3 л.10) ж/б основание с закладными деталями в осях 30-31 и Д-Е выполнено в соответствии с рабочей документацией. В виду близкого расстояния шахты Ш-2 не возможна установка конструкции покрытия по РД (инв. №18-00668 И1 л.8, 9). Предлагаем уменьшить размер по длине на 10 см со стороны оси 31 или принять решение о примыкании металлоконструкции вплотную к вентиляционной шахте и обшивать их заодно профлистом либо изменить 2-х скатное покрытие в РД -№18-00668 И1 на односкатное.
Просим внести изменения в  РД.
Приложение:      
1. План у осей 31/Д РД №18-00668 И1 л.9
2. Разрез 1-1 РД №18-00668 И1 л.8
3. Разрез 2-2 РД №18-00668 И1 л.8
4.  Разрез 3-3 РД №18-00668 И1 л.8
5. Схема балок покрытия у осей 31/Д инв.№ РД №18-00668 И1 л.8
6. План покрытия у осей 31/Д инв.№ РД №18-00668 И1 л.9
7. Схема каркаса кровли инв.№ РД №18-00668 И1 л.8
8. Узел 1/8 инв.№ РД №18-00668 И1 л.9
9. Узел 2/8 инв.№ РД №18-00668 И1 л.9
10. Фотография №1
11. Фотография №2
12. Фотография №3</t>
  </si>
  <si>
    <t>КЗ-843</t>
  </si>
  <si>
    <t>32А
34Б</t>
  </si>
  <si>
    <t xml:space="preserve">15-03145
15-03146
15-03157
15-03158
</t>
  </si>
  <si>
    <t xml:space="preserve">Рабочей документацией инв. № 15-03145 и инв. № 15-03157 предусмотрена установка процессорных блоков   управления постами остановки колесного автотранспорта в утепленные обогреваемые шкафы с габаритными размерами 800х1200х400 (ВхШхГ). В спецификациях оборудования к рабочей документации указаны шкафы КШО с габаритными размерами  1200х800х400 (ВхШхГ). В виду того, что шкафы с габаритными размерами 800х1200х400 (ВхШхГ) никогда не выпускались и в линейке завода-изготовителя не существуют, а так же размещение двух процессорных блоков   управления в шкафы с габаритными размерами 1200х800х400 (ВхШхГ) невозможно. 
Необходимо применить на АКПП32А и АКПП32Б утепленные обогреваемые шкафы с аналогичными техническими характеристиками и габаритными размерами 1800х800х600 (ВхШхГ) в соответствии с техническим заданием №110-68/605.
Приложение: 1. Техническое задание от 15.03.2016г. № 110-68/605 (копия) на 9л. в 1экз.
2.Товарная накладная и счет-фактура от 02.12.2016г. №121 (копия) на 3л. в 1экз.
</t>
  </si>
  <si>
    <t>КЗ-844</t>
  </si>
  <si>
    <t xml:space="preserve">А-182619 И4 (В16-107-1И4)
А-182620 И4 (В16-107-2И4)
</t>
  </si>
  <si>
    <t>Маркелов М.Ю. №3485 от 08.10.2019</t>
  </si>
  <si>
    <t xml:space="preserve">По КЗ №274 не отработан вопрос №5. 
РД предусмотрены воздуховоды 1 категории сейсмостойкости по НП-031-01. Сейсмостойкость данных воздуховодов напрямую зависит от количества и места расположения опор. Просим подтвердить наличие расчетов на сейсмостойкость системы «опора-воздуховод» для систем 1 категории сейсмостойкости по НП-031-01, и указать места расположения и типы опор в соответствии с данным расчетом.     
Приложение: Карточка Заказчика №274.
</t>
  </si>
  <si>
    <t>КЗ-845</t>
  </si>
  <si>
    <t>15-07769
15-07770</t>
  </si>
  <si>
    <t xml:space="preserve">Колмакова Н.Ф. №3414 от 05.11.2019 </t>
  </si>
  <si>
    <t xml:space="preserve">Выявлены несоответствия. 
инв. № 15-07770:
В Общих указаниях:
- на листе 4  в п. 3 в действующей нормативной документации 2012 г. подлежит корректировке на 2016 г.
 Правила контроля сварных соединений - ПНАЭ Г-7-10-89 не действуют;
- на листе 5 в п.8 отсутствует ссылка на СП 75.13330.2011 “Технологическое оборудование и технологические трубопроводы”(СНиП 3.05.05 – 84);
- на листе 5 в п. 10 указана категория сварных соединений – IIIс. Просьба пояснить, в соответствии с каким нормативным документом задана категория сварных соединений для трубопроводов спецканализации класса безопасности 4Н?  
 Не указана действующая НТД, согласно  которой заданы  методы и объем контроля сварных соединений трубопроводов класса безопасности 4Н.  
Не указана конструкция сварного соединения для трубы Ø57х3 мм.
На листе 8:
- в ЗВК 32-9 длины труб поз. 2, поз.3 – L=1,25 м и L=0,65 м соответственно заданы некорректно, т.к. при таких длинах поз.5 - штуцер С 108х5 L=0,185 м  по схеме узла приема стоков вваривается в сварной стык между этими трубами.
В спецификации на листе 12:
- в состав ЗВК 32-9 не включен тройник равнопроходной С 900 108х5 – 1 шт.
 В спецификации на листе 14:
- в состав ЗВК 33-3 ошибочно включена поз. 4 - тройник равнопроходной С 900 108х5 – 2 шт.
 В спецификации на листе 17:
- в состав ЗВК 33-10 ошибочно включены поз. 1 – трап с вертикальным выпуском Ду 100 – 1 шт., поз. 3 – колено С 900 108х5 – 1 шт.
Инв. № 15-07770:
на листе 2 - количество поз. 3 – колено С 900 108х5 – 5 шт. указано ошибочно, верно – 11 шт.   
</t>
  </si>
  <si>
    <t>КЗ-846</t>
  </si>
  <si>
    <t>А-182619 И4
16-00722 И2</t>
  </si>
  <si>
    <t xml:space="preserve">1. Отсутствуют привязки воздуховодов какой-либо из систем 22KLB01, 22KLB02, 21KLB01, 22KLB03 к осям здания. 
Оси воздуховодов, указанных вентсистем требуется привязать к осям здания.
2. Несоответствие размеров, указанных в разных марках чертежей ОВ и КЖ для расположения проходки воздуховода Ø100мм вентиляционной системы 22KLB01 через стену помещения. 
По КЖ инв. № 16-00722И2 Лист 15 (разрез 6-6) воздуховод Ø100мм вентсистемы 22KLB01проходит через стену на отметке +7.750м. 
По ОВ № А-182619И4 Лист 17 на плане помещения 20UFB15R024 воздуховод Ø100мм проходит через стену помещения на отметке +7.350м.
Устранить несоответствие отметок проходки и воздуховода вентсистемы 22KLB01в соответствующих марках РД. 
Приложение: (эскиз плана и стены помещения 20UFB15R024 - лист 1)
</t>
  </si>
  <si>
    <t>КЗ-847</t>
  </si>
  <si>
    <t>15-00690</t>
  </si>
  <si>
    <t xml:space="preserve">В РД не показан в разрезах подвод кабеля к электрооборудованию ячеек 6кВ и силовым трансформаторам. Отсутствует способ крепления оборудования ТП к бетонному основанию. Оборудование закуплено в соответствии с РД.
Необходимо откорректировать рабочую и проектную документацию в установленном порядке.
Приложение: Силовое электрооборудование. Раскладка силовых и контрольных кабелей. Основной комплект рабочих чертежей. Инв. №15-00690, стр. 10, 21.
</t>
  </si>
  <si>
    <t>КЗ-848</t>
  </si>
  <si>
    <t xml:space="preserve">15-00434 </t>
  </si>
  <si>
    <t xml:space="preserve">Доронин А. Г.  </t>
  </si>
  <si>
    <t xml:space="preserve">В соответствии со схемой трубных проводок (см. Приложение, лист 1) в локализующих укрытиях (далее ЛУ) 20UFB10R116 и 20UFB10R216 должен осуществляться контроль эффективной очистки воздуха на фильтрах. Для этого, до и после фильтров, расположенных в ЛУ 20UFB10R116 и 20UFB10R216, (см. Приложение, лист 3) устанавливаются отборные устройства (зонды пробоотборные). От этих зондов к пробоотборным стендам, находящимся в соседнем помещении 20UFB10R015, проложены трубки. 
Для проведения трубок через стену выполняются проходки (см. Приложение, лист 2). 
На плане размещения оборудования  СРК эти трубки и их проходки заведены в ЛУ 20UFB10R116 (4 штуки), а в ЛУ 20UFB10R216 их нет. Предположительно, в РД допущена ошибка (2 трубки и проходки должны быть в ЛУ 20UFB10R116, и 2 трубки и проходки в ЛУ  20UFB10R216). 
ЛУ 20UFB10R116 и 20UFB10R216 расположены рядом, но герметично разделены друг от друга.
Прошу обосновать отсутствие проходок и трубок в ЛУ 20UFB10R216.
Прошу обосновать количество - 4 трубки и проходки в ЛУ 20UFB10R116.
Приложение:  Приложение на 3 листах: (1,2 - АСРК № 15-00434 стр. 33 и 47 соотв.;
3 стр. – РД. Вентиляция инв. № В16-107-1 стр. 14).
</t>
  </si>
  <si>
    <t>КЗ-849</t>
  </si>
  <si>
    <t xml:space="preserve">14-08699 И1
14-08700
</t>
  </si>
  <si>
    <t xml:space="preserve">1. Не указана обвязка дезактивирующих растворов до патрубков аппаратов.
В соответствие с ИТТ инв. № 15-03968 (книга 3. Выпарная установка переработки трапных вод с озонированием - п.5) границы проектирования установки принимаются по технологической схеме. Места расположения точек подвода сред к установкам и точек выдачи сред определяет разработчик по согласованию с генпроектировщиком. 
В соответствии с ТЗ 0374034/295-2016 (Выпарная установка переработки трапных вод с озонированием - п. 9.4), согласованным АО «АТОМПРОЕКТ» 30.03.2016, границами проектирования указанных выше сред для АО «СвердНИИхиммаш» являются патрубки оборудования, соответственно обвязка до патрубков – зона ответственности генпроектировщика (АО «АТОМПРОЕКТ»).
В этой связи, необходимо откорректировать инв.№ 14-08699 И1.
2. Инв.№ 14-08700 откорректировать в соответствии с пунктом 1.
</t>
  </si>
  <si>
    <t>КЗ-850</t>
  </si>
  <si>
    <t>15-01924
15-05419</t>
  </si>
  <si>
    <t>Февралева Л.Н.  №3469 от 08.11.2019</t>
  </si>
  <si>
    <t xml:space="preserve">1. В пом. 20UGA10R101 не показан модуль-блок (ИТП) системы отопления в размерах и не показана разводка магистральных трубопроводов отопления. В проекте инв. №15-05419 также не показана разводка магистральных трубопроводов системы отопления, нет перегородок.
Основание: нарушены требования разделов 5 и 6  ГОСТ 21.602-2016.
2. При проектировании регистров из гладких труб по типовым чертежам Т-ОВ-02-2001 предлагаем рассмотреть вариант с последовательным подключением регистров отопительных приборов. 
3. В общих данных лист 4, в характеристике вентсистем, на плане, схемах KKS систем вентиляции  00SAQ и 20SAQ. Необходима однозначность. Привести в соответствие. 
4. В общих данных лист 4 обозначение помещения ИТП и санузла одинаково 20UGA103, вентиляцию этих помещений также осуществляет одна система 00SAQ15 (или все же 20 SAQ15). Привести в соответствие и внести изменения.  
5. В общих данных лист 4 указано, что воздухообмен определен в зависимости от количества санитарных приборов в помещении, т.е. должно быть L=50 м³/ч от одного унитаза. В действительности воздухообмен уборной посчитан по кратности. Привести в соответствие. 
6. Отсутствует план-схема расположения установок вентсистем. Дополнить «общие данные» данной схемой. Основание: нарушены требования п. 5.1 ГОСТ 21.602-2016.
В таблице характеристик вентиляционных систем отсутствует естественная вытяжная  и приточная вентиляция. Дополнить данные таблицы
</t>
  </si>
  <si>
    <t>КЗ-851</t>
  </si>
  <si>
    <t xml:space="preserve">Ранее в карточке заказчика №809 были указаны замечания:
1. На листах 15, 16 не удалена двойная нумерация помещений. В ответе указано, что «на листах приведены технологические схемы, на которых отсутствуют помещения», при этом двойная нумерация присутствует.
2. На листе 34 в таблице «Характеристика» отсутствует колонка «Отметка установки клапана». В ответе указано, что «отметки установки клапанов указаны в настоящих монтажных чертежах», при этом в аналогичных схемах на листах 32, 33 данная информация имеется. 
3. Не указан монтаж проходок для установки узлов дистанционного управления, указанных н на листах 32-34. В ответе указано, что «монтаж проходок для установки узлов дистанционного управления не требуется», при этом на схемах однозначно прорисован монтаж через перекрытия.
Повторно прошу Вас внести соответствующие коррективы.
</t>
  </si>
  <si>
    <t>КЗ-852</t>
  </si>
  <si>
    <t>17-01522 И1</t>
  </si>
  <si>
    <t xml:space="preserve">Циркунов П.Т. </t>
  </si>
  <si>
    <t xml:space="preserve">В РД инв. № 17-01522 (И1) лист 8-9 не учтен проход металлического короба (лоток неперфорированный) через металлическую перегородку:
- на отметке + 7,750;+ 7,550 (см. разрез 5-5 лист 8 инв. №16-01661 И5);*
- на отметке + 8,750;+ 8,550 (см. разрез 7-7лист 8 инв. №16-01661 И5);*
- на отметке + 8,250 поз. 5 СТВА.Э.К.793.109.03СБ (см. Приложение 1).*
Крепление металлического короба (лоток неперфорированный) предусмотреть без нагрузки на металлическую перегородку.
* - Позиции расположения лотков уточняются по месту. Прошу Вас указать это в примечании данного альбома.
Приложение:     
1 – РКД на УТС (СТВА.Э.К.793.109.03СБ; СТВА.Э.К.793.109.03)
</t>
  </si>
  <si>
    <t>КЗ-853</t>
  </si>
  <si>
    <t>Мишин С.И.  №3526 от 15.11.2019</t>
  </si>
  <si>
    <t xml:space="preserve">1. Помещение 04R034 оси АБ\28 система 22KLB11, 22KLB13. Ручные приводы верхних шиберов фильтров практически не доступны для обслуживания, отсутствуют площадки обслуживания.
2. Помещение 04R034 оси АБ\28 система 22KLB11, 22KLB13. Воздуховоды с Ду 800 и 630 секут друг друга .
3. Помещение 04R027 оси АБ\15-16 система 21KLB04, 21KLB14.Воздуховоды секут сами себя на отм+3,15.
4. Помещение 20R030 оси АБ\21-23 система 22KLB14, 21KLB10, 21KLB06, 22KLB30 Воздуховоды спекутся между собой.
5. Помещение 20R027 оси АБ\28 система  22KLB17, 21KLB06, 22KLB30. Нижняя точка воздуховодов ниже верха дверного проема (отм +13,150).
6.  Помещение 10R010 оси ВЕ\1-3 система 22KLB12. Высотная отметка воздуховода приходится на верхнею часть перекрытия.
7  Помещение 04R030 оси ДЕ\26-28 система 21KLB03, 22KLB13. Воздуховоды секут площадки обслуживания (отм -2,7)
</t>
  </si>
  <si>
    <t>КЗ-854</t>
  </si>
  <si>
    <t>16-02188 И6</t>
  </si>
  <si>
    <t xml:space="preserve">Мишин С.И.  №3592 от 20.11.2019 </t>
  </si>
  <si>
    <t>В альбоме инв. № 16-02188 И6 неверно выполнена обвязка и указан диаметр расходомеров. Присоединительные размеры расходомеров Ду150 (см. альбом КИП инв. № 16-02205).</t>
  </si>
  <si>
    <t>Карточка заказчика с замечаниями АО "Атомпроектом" отклонена с объяснением причины.
Деревянные упоры выполнить согласно РД марки КМ и серии 1.426.2-6 выпуск 1/94. В расценке деревянные бруски учтены.</t>
  </si>
  <si>
    <r>
      <t xml:space="preserve">Карточка заказчика с замечаниями АО "Атомпроектом" рассмотрена 11.11.2019 г. Отклонена с объяснением причины: 1. В п.14 упомянуты настоящие монтажные чертежи инв. № 16-01544 И3. 2. На листах 15, 16 приведены технологические схемы, на которых не указаны помещения. 3. Отметки установки клапанов указаны в монтажных чертежах. 4. Монтажных проходок для установки узлов дистанционного управления не требуется.
</t>
    </r>
    <r>
      <rPr>
        <b/>
        <sz val="12"/>
        <color rgb="FFFF0000"/>
        <rFont val="Times New Roman"/>
        <family val="1"/>
        <charset val="204"/>
      </rPr>
      <t>Ответы на замечания некорректны!!! Оформлена КЗ-851</t>
    </r>
  </si>
  <si>
    <t>19-00909</t>
  </si>
  <si>
    <t>15-02297 И1</t>
  </si>
  <si>
    <t>КЗ-855</t>
  </si>
  <si>
    <t xml:space="preserve">Алексеев И.М. </t>
  </si>
  <si>
    <t>Не в полной мере устранены замечания АО «СХК» к проекту РД инв. № 16-03121И3, направленные письмом № 11-11-110/24208 от 11.10.2019, так:
1. Лист 12 «Опалубка. Схема расположения фрагментов» имеет ряд несоответствий с листом 13 «Опалубка. Фрагмент 1» и листом 14 «Опалубка. Фрагмент 2», так проемы, указанные на листе 12, не соответствуют проемам, указанным на листах 13, 14 (см. оси: 8,Е-И; 8,Г-Д).
2. Листы 13, 14. На схемах отсутствует обозначение трубопроводов спецканализации (система К13) в соответствии с РД «Внутренние системы водоснабжения и канализации. Основной комплект рабочих чертежей» инв. № 15-06168И4.
3. Не указано место размещения стеллажа для перегрузки контейнера НЗК, с соответствующими ссылками на примечания по марке бетона.
Кроме того: 
- лист 16. «Опалубка. Узлы» не указан разрез для помещения 20UKS10R150, тогда как, для помещения 20UKS10R140 данный разрез представлен;
 - на листе 18. «Армирование. Схема армирования на отметке -0,100. Разрезы» отсутствуют проемы (см. ось 8, Е-И; 8, Г-Д), тогда как на листах 12, 13, 16 они имеются
Также предлагаем устранить неточность в примечании:
Лист 13, п. 6 изложить в следующей редакции:
«Зона установки оборудования по чертежам «СвердНИИхиммаш»»;
добавить п. 7 «Для фундаментов под изделия закладные МС12, МС13 использовать бетон B30 W8 F200».
Лист 14, п. 6 изложить в следующей редакции:
«Зона установки оборудования по чертежам «СвердНИИхиммаш»».</t>
  </si>
  <si>
    <t>КЗ-856</t>
  </si>
  <si>
    <t>14-07687 И3</t>
  </si>
  <si>
    <t>Необходимо заменить с «Автоматизированный склад хранения ВАО» на «Участок временного хранения технологических оборотов» согласно КТ-17-00003 И4.</t>
  </si>
  <si>
    <t>КЗ-857</t>
  </si>
  <si>
    <t>14-08049 И3
14-08050 И6
19-00020</t>
  </si>
  <si>
    <t>А.Н. Грищенко</t>
  </si>
  <si>
    <t>КЗ-858</t>
  </si>
  <si>
    <t>Расположение листов облицовки для стены вдоль оси 7 помещения 20UKS04R036 (см. лист 9, разрез 7-7) не соответствует расположению монтажных деталей (закладных) для крепления облицовки, указанных в РД инв. № 18-00914 И4 (см. лист 10, разрез 1-1).</t>
  </si>
  <si>
    <t>СМР 15.03.2019-30.09.2019 (п.1060)</t>
  </si>
  <si>
    <t>СМР 10.01.2019-31.03.2019 (п.110)</t>
  </si>
  <si>
    <t>СМР 01.07.2019-31.12.2019 (п.1124)</t>
  </si>
  <si>
    <t>СМР 15.07.2019-15.08.2019 (п.1959)</t>
  </si>
  <si>
    <t>СМР 01.01.2019-28.02.2019 (п. 224)</t>
  </si>
  <si>
    <t>КЗ-859</t>
  </si>
  <si>
    <t>19-00050 И1</t>
  </si>
  <si>
    <t>В РД инв. №19-00050И1(л. 7) пункт 9 указано обратную засыпку выполнять непучинистым грунтом из песчано-дресвяной, супесчанной смеси, а на разрезе 1-1 (л.9) указан среднезернистый песок.
         Устранить несоответствие.</t>
  </si>
  <si>
    <t>ТП октябрь-ноябрь 2019 (п.33)</t>
  </si>
  <si>
    <t>КЗ-860</t>
  </si>
  <si>
    <t>16-02504
19-00804
17-01591</t>
  </si>
  <si>
    <t xml:space="preserve">П.В. Смирнов  </t>
  </si>
  <si>
    <t>В проектной документации №17-01591 п.18, 20, 22, 24 и отмененной локальной смете           №16-02504 п.18, 20, 22, 24 краны шаровые приварные серии 10С17П1 являются материалами.
В новой локальной смете №19-00804 (03-01-2-446 ТМ. Индивидуальный и тепловой пункт. Взамен ЛС 2-942 инв. №16-02504) п.31, 33, 35, 37  краны шаровые приварные серии 10С17П1 переведены из материалов в оборудование. Данные шаровые краны с ручным управлением.
Необходимо привести в соответствие локальные сметы РД и ПД для проведения закупочных процедур.</t>
  </si>
  <si>
    <t>КЗ-861</t>
  </si>
  <si>
    <t>М.М. Филиппов</t>
  </si>
  <si>
    <t>1. Воздуховоды приточной вентсистемы П2 расположены во 2-й зоне. Необходимость такого расположения не обоснована. (нарушен п.12.32 СПП ПУАП-03, п.6.12 МУ 2.6.5.033-2017). Обосновать решение по трассировке через помещения 2-й зоны воздуховодов приточной вентиляции П2.   
2. В помещении 20UKS10R117, оси Л-М и 6, возможно образование невентилируемых застойных зон из-за близкого расположения приточного и вытяжного оборудования (нарушены п.п.12.1, 12.2, 12.3, 12.6 СПП ПУАП-03). В помещении 20UKS10R117, оси Л-М и 6, удлинить на 2 метра воздуховод 315.
3. Воздуховод П7 на отм. ±0,0 в помещениях 20UKS10R102, 20UKS10R112 имеет ответвления, в которых нет необходимости (нарушены п.п.12.3, 12.25 СПП ПУАП-03). Воздуховод вентсистемы П7, вместо двух коробов 160 и 200, провести одним коробом (предположительно 250). Для подачи воздуха в помещение 20UKS10R112 предусмотреть вентиляционные сетки с возможностью регулирования расхода.
4. В помещении 20UKS15R202, между осями Л-М и 6-8, возможно образование невентилируемых застойных зон, в связи с отсутствием в данном помещении вентиляции с механическим побуждением (нарушены п.п.12.1, 12.2, 12.3, 12.6 СПП ПУАП-03). В воздуховод вентсистемы П10, оси Л-М и 7-8, (помещение 20UKS15R202) установить вентиляционные сетки с возможностью регулирования расхода.   
5. В помещении 20UKS15R201 возможно образование невентилируемых застойных зон, в связи с отсутствием в данном помещении вентиляции с механическим побуждением (нарушены п.п.12.1, 12.2, 12.3, 12.6 СПП ПУАП-03). В воздуховод вентсистемы П7 (помещение 20UKS15R201) установить вентиляционные сетки с возможностью регулирования расхода.
6. В помещении 20UKS19R307 расположен воздуховод вентсистемы П7, обслуживающий помещения 20UKS19R307, 20UKS19R321, в котором нет необходимости. Он дублирует вентсистему П9 (нарушены п.п.12.3, 12.25 СПП ПУАП-03). Воздуховод вентсистемы П7 в помещении 20UKS19R307 аннулировать. Подачу приточного воздуха в помещения 20UKS19R321 и 20UKS19R332 обеспечить от вентсистемы П9.</t>
  </si>
  <si>
    <t>1. В РД инв. № 14-08049 И3 (лист 15, план на отм. 0,000 между осями 25-27 и Г-Д) отсутствуют схемы крепления аппаратов KKS 20SRG90BB001, 20SRG90BB002 и 20SRG90BB003 к полу, отсутствуют номера позиций элементов крепления. Конструкция каждого из аппаратов предусматривает по четыре опоры с отверстиями для закрепления оборудования к полу или фундаменту. 
    Для аппаратов KKS 20SRG90BB001, 20SRG90BB002 – 19 мм.
   Для аппарата KKS 20SRG90BB003отверстия в опорах – 18 мм.
        Размеры отверстий в опорах взяты из каталога на емкостные аппараты ООО «Старорусского завода химического машиностроения».
2. В РД инв. № 14-08050 И6 не заложены элементы крепления аппаратов KKS 20SRG90BB001, 20SRG90BB002 и 20SRG90BB003.
3. В РД инв. № 19-00020 отсутствует статья затрат на приобретение креплений и рассверловку отверстий под них  для монтажа аппаратов KKS 20SRG90BB001, 20SRG90BB002 и 20SRG90BB003.
Прошу внести изменения в рабочую документацию.</t>
  </si>
  <si>
    <t>19-00640 И3</t>
  </si>
  <si>
    <t>Карточка заказчика с замечаниями АО "Атомпроектом" отклонена с объяснением причины.
Транспортер устанавливается на рол поддона без переходных платиков. Установочные узлы и приварка к конструкции поддона см. чертежи РКД и МЧ разработчика транспортера.</t>
  </si>
  <si>
    <t>Карточка заказчика с замечаниями АО "Атомпроектом" отклонена с объяснением причины.
Рельс и узел его крепления разрабатывается АО "СвердНИИХиммаш". АО "СХК" направило письмо в АО "СвердНИИХиммаш" исх.№11-11-110/26992 от 11.11.2019 г. о внесении корректировок в РКД в связи с изменением способа крепления ркльса к облицовке.</t>
  </si>
  <si>
    <t>18-00668 И2
16-01273 И4</t>
  </si>
  <si>
    <t>Карточка заказчика с замечаниями АО "Атомпроектом" отклонена с объяснением причины.
Рельс и узел его крепления разрабатывается АО "СвердНИИХиммаш". АО "СХК" направило письмо в АО "СвердНИИХиммаш" исх.№11-11-110/26992 от 11.11.2019 г. о внесении корректировок в РКД в связи с изменением способа крепления рельса к облицовке.</t>
  </si>
  <si>
    <t>АО "Атомпроект" замечания отклонены с объяснением причин.
Отборные устройства по зданию 4А  (20UKS) указаны в РД по СРК инв.№15-00430.</t>
  </si>
  <si>
    <t>Карточка заказчика с замечаниями АО "Атомпроектом" рассмотрена 29.11.2019 г. Отклонена с объяснением причины: корректировка РД после получения утвержденного ТР № 28/ГВС-2019/22</t>
  </si>
  <si>
    <t>Карточка заказчика с замечаниями 
АО "Атомпроектом"  рассмотрена 17.10.2019 г. С замечаниями согласны.
Срок выдачи РД 01.11.2019 г.
Выдан комплект РД 15-03738 И2 по акту №11/04-28/138 от 28.11.2019 г.
Замечания исправлены!</t>
  </si>
  <si>
    <t>16-01546 И4</t>
  </si>
  <si>
    <t>14-04048 И2</t>
  </si>
  <si>
    <t>15-00434 И1</t>
  </si>
  <si>
    <t>15-00434</t>
  </si>
  <si>
    <t>16-02188 И7</t>
  </si>
  <si>
    <t>АО "Атомпроект" с замечаниями согласны.
Срок корректировки комплекта РД: 13.11.2019 г.
Выдан комплект РД 16-01951 И3 по акту №110/04-28/138 от 28.11.2019 г.
Замечания исправлены!</t>
  </si>
  <si>
    <t>14-07451 И5</t>
  </si>
  <si>
    <t>КЗ-862</t>
  </si>
  <si>
    <t>На планах облицовки (отметки -6,00; -2,600; 0,000 до +9,600) инв. № 16-01613 И2 (листы 8,10,11), инв. №16-01615 И4 (листы 8-11), инв. №16-01617 И4 (листы 8, 10-17) пом. 20UKS04R001, 20UKS04R016, 20UKS04R036, 20UKS04R046, 20UKS04R086, 20UKS10R125, 20UKS10R165, 20UKS10R175, 20UKS10R185, 20UKS13R219, 20UKS13R229, 20UKS15R218, 20UKS19R319, 20UKS10R140, 20UKS10R150 не указаны отверстия и вырезы под технологические трубопроводы, электроразводку, вентиляцию с привязочными размерами в соответствии с монтажными чертежами выпарной установки А.29.1020.000 МЧ и установки цементирования А.38.1161.000 МЧ, а также РД 16-01544 И3.
Согласно п.5.3 ГОСТ 21.502 «рабочие чертежи марки КМ должны содержать необходимые и достаточные данные для разработки деталировочных чертежей металлических конструкций марки КМД».</t>
  </si>
  <si>
    <t>Взамен КЗ №818
СМР 01.02.2019-30.04.2019 (п.1058,1060,1062)</t>
  </si>
  <si>
    <t>КЗ-863</t>
  </si>
  <si>
    <t>16-02000</t>
  </si>
  <si>
    <t>Станкевич С.Г.</t>
  </si>
  <si>
    <t>В РД не показаны способ прокладки и точки подключения проводника заземления к корпусу блок-контейнера дизельной электростанции. Необходимо откорректировать рабочую и проектную документацию в установленном порядке.</t>
  </si>
  <si>
    <t>СМР 01.07.2019-30.09.2019 (п.1241)</t>
  </si>
  <si>
    <t>КЗ-864</t>
  </si>
  <si>
    <t>16-01774 И4</t>
  </si>
  <si>
    <t>Для монтажа кабельных трасс в рядах А-Б и Д-Е в спецификации инв.№ 16-01774 И4 (ТП-3) применено: 
1. п. 53 профиль ВРМ-29 (PSM) l=400 мм 
2. п. 55 лоток металлический неперфорированный 300х80 мм l=2м 
3. п. 56 крышка для лотка 300 мм l=2м.
В целях поддержания единой концепции проектирования раздела силового оборудования предлагается применить:
1. профиль ВРМ-29 (PSM) l=3 м – нарезку профиля выполнять по месту
2. лоток металлический неперфорированный 300х80 мм l=3м – выполнение обходов колонн и сокращение количества соединений.
3. крышка для лотка 300 мм l=3м
Указанные материалы применены в спецификация инв.№ 16-01771 И2
Необходимо привести в соответствие альбомы проектной и рабочей документации.</t>
  </si>
  <si>
    <t>СМР 01.05.2019-30.11.2019 (п.450)</t>
  </si>
  <si>
    <t>КЗ-865</t>
  </si>
  <si>
    <t>19-00519</t>
  </si>
  <si>
    <t>Андольщик М.Ю.</t>
  </si>
  <si>
    <t>1. Монтажную деталь позиция 5 необходимо откорректировать (увеличить длину детали) в соответствии с новыми исходными данными см. приложения «А.36.747.000 МЧ Лист 3» (изменено расположение опоры рамы А.36.747.030).
2. Вид 2-2, поз. 12 и поз. 13 (далее «проходка») исключить (а так же сопутствующие виды, элементы, детали и требования к ним), т.к. не соответствуют месту расположению «проходок» и требованию к монтажным деталям этих «проходок» по РД «Устройство трубных проходок на отм.0,000 в помещениях 20UFB10R116, 20UFB10R216, 20UFB10R021, 20UFB10R022, 20UFB10R023, 20UFB10R024» инв.№ 19-00335.</t>
  </si>
  <si>
    <t>КЗ-866</t>
  </si>
  <si>
    <t>Доронин А. Г.</t>
  </si>
  <si>
    <t>В соответствии со Схемой трубных проводок (см. Приложение, лист 1) в локализующем укрытии (далее ЛУ) 20UFB10R014 должен осуществляться контроль эффективной очистки воздуха на фильтре. Для этого, до и после фильтра, расположенном в ЛУ 20UFB10R014, согласно РД Вентиляция В16-107-1 (см. Приложение, лист 2), устанавливаются отборные устройства (зонды пробоотборные). От этих зондов к пробоотборным стендам, находящимся в соседнем помещении 20UFB10R015, должны быть проложены трубки. 
Для проведения трубок через стену выполняются проходки. 
На Плане расположения оборудования АСРК(см. Приложение, лист 3) должны быть показаны эти трубки и проходки для них, но их там нет. 
В РД допущена ошибка. 
РД необходимо откорректировать.
Приложение: Приложение на 3 листах: (1, 3 - АСРК № 15-00434 стр. 18 и 47 соотв.;
3 стр. - РД Вентиляция SH11.D.046.2.0UFB&amp;&amp;.&amp;&amp;&amp;&amp;&amp;.051.DC.0001 инв. № В16-107-1
 стр. 14).</t>
  </si>
  <si>
    <t>КЗ-867</t>
  </si>
  <si>
    <t>15-06378</t>
  </si>
  <si>
    <t>1. В Локальной смете ПНР инв. № 15-06378 в расценке ФЕРп 01-11-011-01 (проверка наличия цепи между заземлителями и заземлёнными элементами на 100 точек.) неверно указан объём в количестве 14. 
1.1. Необходимо внести изменения в рабочую документацию в объёме 0,14.</t>
  </si>
  <si>
    <t>КЗ-868</t>
  </si>
  <si>
    <t>18-00475</t>
  </si>
  <si>
    <t>1. В Локальной смете ПНР инв. № 18-00475 в расценке ФЕРп 01-11-011-01 (проверка наличия цепи между заземлителями и заземлёнными элементами на 100 точек.) неверно указан объём в количестве 16. 
1.1. Необходимо внести изменения в рабочую документацию в объёме 0,16.</t>
  </si>
  <si>
    <t>КЗ-869</t>
  </si>
  <si>
    <t>В РД инв. № 15-00681 И2 не показана точка подключения щитка питания крана козлового 30/5т. Подключение крана от I и II секции зд.15А указано в РД (инв. № 14-05461). Необходимо откорректировать рабочую и проектную документацию в установленном порядке.</t>
  </si>
  <si>
    <t>КЗ-870</t>
  </si>
  <si>
    <t>18-01721</t>
  </si>
  <si>
    <t>Самойлова Л.П. №3480 от 11.11.2019</t>
  </si>
  <si>
    <t>1. п.п.23,39- бетонная стяжка В22,5 по проекту толщ.47мм (в смете учтена толщ.46мм), соответственно изменится объем бетона В22,5 (п.п.24,40);
2. п.95-объем бетона В22,5 равен 0,092м3 (в смете 0,052м3);
3. Учесть отвердитель А1401(0,3%) для полов (тип 8);
4. В помещениях по периметру пола предусмотреть плинтуса из эпоксидно-песчаной смеси, согласно п.5, лист16, РД №18-01720 изм.1;
5. п.п.200 и т.д. -ошибка в объеме площади отделки потолков S=1127,47м2 (в смете 1107,4м2);
6. п.п.225,227,229,239,248-учесть поправку на производство работ на высоте более 15м от уровня земли (п.1.12.1 к сборнику ФЕР12)
7. п.225-утепление покрытий плитами на каждый последующий слой –учесть коэффициент 3 (слои: 50 мм(основной)+(50мм+50мм+50мм) последующие);
8. п. 226-ошибка в объеме утеплителя, объем утеплителя V=398х0,15х1,03;
9. п. 228- ошибка в объеме утеплителя, объем утеплителя V=398х0,05х1,03;
10. п. 232-объем геотекстиля 490м2х1,1=588,5м2 (где 1,10 – расход материала на м2);
11. п.233-объем мембраны  - 535м2х1,15=615,25м2 (где 1,15 – расход материала на м2);
12.  п.237-ошибка в объеме HARPOON HT-R 4,8*80 мм (по проекту 2405шт);
13. п.241-ошибка в объеме пленки пароизоляционной Технониколь-517м2, (в смете 0,173м2) 
14. п.257-учесть достоверно количество костылей (стоимость на штуки, а в смете 47,26шт);
15. Учесть устройство вентилируемых фасадов с пароизоляционным слоем металлосайдингом (профнастил –С10-1000-0,6), согласно п.7, лист16, РД №18-01720 изм.1;
16. п.281-указать в проекте и в локальной смете марку ЦПР, на который укладываются   облицовочные камни. По ТУ5741-008-49975776-2010 кладочный раствор должен быть не ниже М75. В расценке ФЕР08-02-009-01учтен раствор М25;
17. п.282-достоверно указать объем  камней бетонных стеновых -7,4м3 (в смете 1055,07м3)
18. п.297-достоверно указать объем бетона -11,3м3 (в смете 1129,65м3)
19. Фасонные элементы О-1,О-2,О-3,Ф-1 предусмотреть с полимерным и ПВХ покрытием с наружной стороны, согласно п.4, лист18, РД №18-01720 изм.1.</t>
  </si>
  <si>
    <t>Карточка заказчика с замечаниями АО "Атомпроектом" отклонена с объяснением причины.
Способ примыкания указан в РД.
Проходки будут внесены в РД после получения согласованных АО "СХК" схем размещения по всем помещениям.</t>
  </si>
  <si>
    <t>АО "Атомпроект" с замечаниями согласны.
Срок корректировки комплекта РД истек: 20.07.2019 г.
Выдан комплект РД 14-05453 И5 по письму №11-114/01/30096 от 11.12.2019 г.
Замечания исправлены!</t>
  </si>
  <si>
    <t>15-03145 И1
15-03146 И1
15-03157 И1
15-03158 И1</t>
  </si>
  <si>
    <t>14-08694 И9</t>
  </si>
  <si>
    <t>Карточка заказчика с замечаниями АО "Атомпроектом" рассмотрена 06.12.2019 г. Отклонена с объяснением причины: корректировка РД после получения утвержденного ТР № 62/ГВС-2019/23</t>
  </si>
  <si>
    <t>15-07557 И3
15-07558 И1</t>
  </si>
  <si>
    <t>16-02715 И2 - АТХ 
16-00671 И1 - ТХ</t>
  </si>
  <si>
    <t xml:space="preserve">14-06272 И4
16-02016 И1 </t>
  </si>
  <si>
    <t>15-07769 И1
15-07770 И1</t>
  </si>
  <si>
    <t>АО "Атомпроект" с замечаниями согласны.
Срок корректировки комплектов РД истек: 28.06.2019 г.
Выдан комплект РД 15-03464 И1 по акту №110/04-28/107 от 17.09.2019 г. Замечания исправлены!
Комплекты РД 16-01773 И4 - не выдан.</t>
  </si>
  <si>
    <t>15-00695 И1</t>
  </si>
  <si>
    <t xml:space="preserve">АО "Атомпроект" с замечаниями согласны. Выдан комплект РД 16-00671 И2 - акт № 110/04-28/43 от 06.05.2019. 
Комплект РД 16-02715 И3  выдан по акту № 110/04-28/104 от 12.09.2019 г. Спецификация 16-02716 И2 выдана по акту № 110/04-28/107 от 17.09.2019
</t>
  </si>
  <si>
    <t>АО "Атомпроект" с замечаниями согласны.
Срок корректировки комплекта РД: 31.03.2020 г.
Комплекты РД с изменениями не выданы.</t>
  </si>
  <si>
    <t>16-01552 И3
16-01553 И3</t>
  </si>
  <si>
    <t>15-02599 И2
15-02600 И2
15-02605 И2</t>
  </si>
  <si>
    <t>1. Отсутствуют привязки воздуховодов какой-либо из систем 22KLB01, 22KLB02, 21KLB01, 22KLB03 к осям здания. 
Оси воздуховодов, указанных вентсистем требуется привязать к осям здания.
2. Несоответствие размеров, указанных в разных марках чертежей ОВ и КЖ для расположения проходки воздуховода Ø100мм вентиляционной системы 22KLB01 через стену помещения. 
По КЖ инв. № 16-00722И2 Лист 15 (разрез 6-6) воздуховод Ø100мм вентсистемы 22KLB01проходит через стену на отметке +7.750м. 
По ОВ № А-182619И4 Лист 17 на плане помещения 20UFB15R024 воздуховод Ø100мм проходит через стену помещения на отметке +7.350м.
Устранить несоответствие отметок проходки и воздуховода вентсистемы 22KLB01в соответствующих марках РД. 
Приложение: (эскиз плана и стены помещения 20UFB15R024 - лист 1)</t>
  </si>
  <si>
    <t>15-01924 И1
15-05419 И1</t>
  </si>
  <si>
    <t xml:space="preserve"> АО "Атомпроект" c замечаниями частично согласны .
Срок корректировки комплектов РД: 15.03.2020 г.
Комплекты РД с изменениями не выданы.</t>
  </si>
  <si>
    <t xml:space="preserve">1. В пом. 20UGA10R101 не показан модуль-блок (ИТП) системы отопления в размерах и не показана разводка магистральных трубопроводов отопления. В проекте инв. №15-05419 также не показана разводка магистральных трубопроводов системы отопления, нет перегородок.
Основание: нарушены требования разделов 5 и 6  ГОСТ 21.602-2016.
2. При проектировании регистров из гладких труб по типовым чертежам Т-ОВ-02-2001 предлагаем рассмотреть вариант с последовательным подключением регистров отопительных приборов.
3. В общих данных лист 4, в характеристике вентсистем, на плане, схемах KKS систем вентиляции  00SAQ и 20SAQ. Необходима однозначность. Привести в соответствие. 
4. В общих данных лист 4 обозначение помещения ИТП и санузла одинаково 20UGA103, вентиляцию этих помещений также осуществляет одна система 00SAQ15 (или все же 20 SAQ15). Привести в соответствие и внести изменения.  
5. В общих данных лист 4 указано, что воздухообмен определен в зависимости от количества санитарных приборов в помещении, т.е. должно быть L=50 м³/ч от одного унитаза. В действительности воздухообмен уборной посчитан по кратности. Привести в соответствие. 
6. Отсутствует план-схема расположения установок вентсистем. Дополнить «общие данные» данной схемой. Основание: нарушены требования п. 5.1 ГОСТ 21.602-2016.
В таблице характеристик вентиляционных систем отсутствует естественная вытяжная  и приточная вентиляция. Дополнить данные таблицы
</t>
  </si>
  <si>
    <t>АО "Атомпроект" замечания отклонены с объяснением причин.
В РД внесены изменения.</t>
  </si>
  <si>
    <t>Карточка заказчика с замечаниями АО "Атомпроектом" отклонена с объяснением причины.
Способ крепления и характеристики сварных швов не относятся к чертежам марки КЖ и к чертежам расположения оборудования.</t>
  </si>
  <si>
    <t>Карточка заказчика с замечаниями АО "Атомпроектом" отклонена с объяснением причины.
При таком приближении колодца к опорам и фундаменту лестницы изменить габариты фундамента невозможно.</t>
  </si>
  <si>
    <t>Карточка заказчика с замечаниями АО "Атомпроектом" отклонена с объяснением причины.
1. Схема дана для ориентации Фрагментов 1, 2 и узла Д;
2. Обозначения приведены в РД технологических систем;
3. Марка бетона повышена для необходимости установки зпкладных деталей под оборудование.
Разрезы по помещениям в РД представлены.
Примечания переделывать нет смысла: теряется указание на использование бетона.</t>
  </si>
  <si>
    <t>Карточка заказчика с замечаниями АО "Атомпроектом" отклонена с объяснением причины.
Комплект КМ будет откорректирован после получения согласованных АО "СХК" схем размещения проходок по всем помещениям.</t>
  </si>
  <si>
    <t>Карточка заказчика с замечаниями АО "Атомпроектом" отклонена с объяснением причины.
Требования к обратной засыпке изложены в комплекте РД №15-05941 И4.</t>
  </si>
  <si>
    <t>АО "Атомпроект" с замечаниями согласны.
Срок корректировки комплекта РД: 15.11.2019 г.
Выдан комплект РД 19-00620 И1 по письму №11-114/01/30096 от 11.12.2019 г.
Замечания исправлены!
Отметка должна быть +5.250!</t>
  </si>
  <si>
    <r>
      <t xml:space="preserve">18-00325 И1
</t>
    </r>
    <r>
      <rPr>
        <sz val="12"/>
        <rFont val="Times New Roman"/>
        <family val="1"/>
        <charset val="204"/>
      </rPr>
      <t>18-00326 И1</t>
    </r>
  </si>
  <si>
    <t>АО "Атомпроектом" с замечаниями согласен. Срок выдачи РД 31.10.2019 г.
Выдан комплект РД 18-00325 И1 по акту №110/04-28/135 от 18.11.2019 г.
Выдан комплект РД 18-00326 И1 по письму №11-114/01/30096 от 11.12.2019 г.
Замечания исправлены!</t>
  </si>
  <si>
    <t>АО "Атомпроект" с замечаниями согласны.
Срок выдачи комплекта РД 31.10.2019 г.
Выдан комплект РД 18-00325 И1 по акту №110/04-28/135 от 18.11.2019 г.
Выдан комплект РД 18-00326 И1 по письму №11-114/01/30096 от 11.12.2019 г.
Замечания исправлены!</t>
  </si>
  <si>
    <t>КЗ-180</t>
  </si>
  <si>
    <t>15-04806 И5
15-04807 И5</t>
  </si>
  <si>
    <t>Ранее в карточке заказчика №809 были указаны замечания:
1. На листах 15, 16 не удалена двойная нумерация помещений. В ответе указано, что «на листах приведены технологические схемы, на которых отсутствуют помещения», при этом двойная нумерация присутствует.
2. На листе 34 в таблице «Характеристика» отсутствует колонка «Отметка установки клапана». В ответе указано, что «отметки установки клапанов указаны в настоящих монтажных чертежах», при этом в аналогичных схемах на листах 32, 33 данная информация имеется. 
3. Не указан монтаж проходок для установки узлов дистанционного управления, указанных н на листах 32-34. В ответе указано, что «монтаж проходок для установки узлов дистанционного управления не требуется», при этом на схемах однозначно прорисован монтаж через перекрытия.
Повторно прошу Вас внести соответствующие коррективы.</t>
  </si>
  <si>
    <t>АО "Атомпроект" с замечаниями согласны.
Срок корректировки комплекта РД: 30.10.2019 г.
Выдан комплект РД 16-02852 И2 по акту №110/04-28/123 от 22.10.2019 г. Замечания исправлены!
Комплект РД 17-01104 с изменениями не выдан.</t>
  </si>
  <si>
    <t>КЗ-871</t>
  </si>
  <si>
    <t>А-182619 И4
А-182620 И4
А-182621 И4</t>
  </si>
  <si>
    <t>Февралева Л.Н.  №3652 от 28.11.2019 и №3688 от 29.11.2019</t>
  </si>
  <si>
    <t>Вентиляция
22 KLB12
1. Л. 5 (инв. № А-182619), л. 24 (инв. № А-182621)
      в КЗ №30 вопрос п.3 в Изм. 4 не правильно откорректирован – у воздуховода ф630 изменили 
      отметку на -2,150 и воздуховод нужно было опускать с отм. -1,850 до отм. -2,150, а по схеме 
      воздуховод подняли. В итоге: воздуховод ф560 с отм. -2,150 так и сталкивается с воздуховодом 
      ф630, у которого отметку поменяли на -2,150 – в осях 7-8/А.
21 KLB02
2. Л. 5 (инв. № А-182619), л. 3 (инв. № А-182621) в пом. 20UFB04R112 в осях 4-5/В на плане воздуховод ф500 с отм. -2,950, на схеме эта  отметка -2,750. Привести в соответствие и внести изменения.
21 KLB14
3. Л. 12 (инв. № А-182619), л. 6 (инв. № А-182621 – на плане в пом. 20UFB10R317 указана отм. +4,100; на схеме отм. +4,000. Замечание не откорректировано. Привести в соответствие и внести изменения.
21KLB15
4. На схеме л. 14 (инв. № А-182621) перед пом. 20UFB10R014 показан клапан противопожарный 21KLB15AA902, на плане л. 10 (инв. № А-182619) клапана нет. Замечание не откорректировано. Привести в соответствие и внести изменения. 
21KLB13
5. На плане л. 17 (инв.№ А-182619) в осях 16-20/Д-Е воздуховоды системы 21KLB13 с отм. +8,700, системы 21KLB01 с отм. +8,570 и воздуховоды еще покрываются огнезащитой. Замечание не откорректировано. Привести в соответствие и внести изменения. 
21KLB12
6. На плане л.23 (инв.№ А-182619) и на схеме л.15 (инв.№ А-182621) для пом. 20UFB20R054 показан клапан противопожарный 22KLB12АА901, а в спецификации л.л. 103-106 (инв.№А-182620) он не учтен. Замечание не откорректировано. Привести в соответствие и внести изменения. 
7. В спецификации л.105 в строке «Позиция» ссылка для дроссель-клапанов ошибочно указана система 21KLB10. Замечание не откорректировано. Привести в соответствие и внести изменения. 
21KLB06
8. На плане л.23 в осях 22-23/А-Б воздуховод ф450 с отм. +13,620 системы 21KLB06 пересекается с воздуховодом 900х200 с отм. +13,700 системы 21KLB10. Воздуховоды сталкиваются – замечание не откорректировано. Привести в соответствие и внести изменения.
9. На плане л.22 в осях 19-20/Г-Д воздуховод ф450 с отм. +14,100 (на схеме эта отм. +14,200 – исправить) системы 21KLB06 проходит на расстоянии 25 мм от воздуховода ф500 с отм. +13,600 системы 22KLB15, который еще и покрыт огнезащитой. Замечание не откорректировано. Привести в соответствие и внести изменения. 
21KLB07
10. На плане л.7 ось 21/Г отметка воздуховода ф315 «-2,000», на плане л.8 в тех же осях         отм. «-1,950». Замечание не откорректировано. Привести в соответствие и внести изменения. 
21KLB05
11. На плане л.15 ось 9-10/Д-Е указан воздуховод ф280, на схеме в этом месте сечение воздуховода ф400. Замечание не откорректировано. Привести в соответствие и внести изменения. 
21KLB04
12. На плане л.11 в осях 14-15/А-Б в пом. 20UFB10R027 воздуховод сечением ф400 системы 21KLB04 проходит на отм. +3,150, пересекается с воздуховодом системы 21KLB14 сечением ф250 на плане, а на схеме л.6 сечением ф200 и с отм. +3,150. Воздуховоды пересекаются друг с другом. Замечание не откорректировано. Привести в соответствие и внести изменения. 
13. На плане л.11 в осях 14-15/А-Б воздуховод системы 21KLB04 с отм. +3,150, а на схеме л.5 в этом же месте отм. +3,100. Замечание не откорректировано. Привести в соответствие и внести изменения. 
22KLB17
14. На плане л.14 в пом. 20UFB10R048 и на схеме л.13 прокладка воздуховода ф100 (на нем находится клапан противопожарный 22KLB17АА902) показан по-разному. Замечание не откорректировано. Привести в соответствие и внести изменения. 
15. На плане л.19 в пом. 20UFB15R043 для вытяжки предусмотрены отверстие затянутые сеткой 400х150 (показаны два отверстия, а количество указано 3 шт.), на схеме л.13 этих отверстий 2 шт. и размер сечения 400х70. Привести в соответствие.
16. В системах вентиляции 21KLB06 и 21KLB11 в спецификации инв.№ А-182620 изм.4 заменить клапаны противопожарные КПУ-1НА коррозионностойкого исполнения на клапаны противопожарные из углеродистой стали.</t>
  </si>
  <si>
    <t>КЗ-872</t>
  </si>
  <si>
    <t>Февралева Л.Н./ Мишин С.И №3757 от 06.12.2019 и №3763 от 06.12.2019</t>
  </si>
  <si>
    <t>1. В выданном комплекте РД «Вентиляция. Компоновочные чертежи систем вентиляции» инв.№А-182619 изм.4, на планах систем вентиляции на отм. -5,250, на отм. 0,000 по письмам от 13.11.2019 №46-1.2-3.77С/21582 и от 27.11.2019 №46-1.2-3.142.3С/22718 санитарные зоны и экспликации помещений не совпадают с РД «Архитектурные решения» инв.№14-07207 изм.7. В пом. 20UFB04R040 на плане на отм. -5,250, присланного по письму от 13.11.2019 №46-1.2-3.77С/21582 по чертежам АР инв.№14-07207 изм.7 выполнена перепланировка помещения и по трассировке воздуховодов системам вентиляции 21KLB03 и 22KLB13 необходимо вносить изменения. 
2. Согласно общих данных РД инв.№А-182619 изм.4 п.8 воздуховоды системы 21KLB01 проходящие в санитарной зоне 2 выполняются из тонколистовой коррозионно-стойкой стали 08Х18Н10Т. В пом. 20UFB10R107 и 20UFB10R015, относящихся к санитарной зоне 2, проходят воздуховоды сечением ф280, ф315, ф450, ф500, 630, в спецификации  инв.№А-182620 изм.4 учтены воздуховоды из коррозионно-стойкой стали только сечением ф160 и ф200. Необходимо привести в соответствие.
3. Поскольку в составе одной вентиляционной системы одновременно могут быть участки из углеродистой стали, а также из нержавеющей стали, необходимо четко указать эти участки на чертежах аксонометрии РД инв.А-182619 изм.4.
4. В спецификации инв. №А-182620 для 21KLB01 отдельные воздуховоды и клапаны указаны с классом безопасности 3Н, однако в п. 4 О.У. инв.№А-182619 изм.4 данная система относится к классу безопасности 4Н.   
5. В альбоме инв.№А-182619 И4 НВ соответствие с пунктом 26.1 Договора №24/24-2140 от 12.12.2014г.  уведомляю Заказчика о выявленных Подрядчиком противоречиях, ошибках,  расхождениях в рабочей документации: На листе 23 РД А-182619 И4, листах 31, 40 РД 14-07207 И7 показано утепление воздухозаборной камеры расположенной в\о 21-24 рядах Д-Е. Выполнено утепление стены по оси Д и пола камеры. Камера разделена железобетонной перегородкой без утепления. Перегородка конструктивно является единым целым с межэтажным перекрытием, что образует мостик холода. Учитывая теплопроводность железобетона 2,04 для обеспечения нормируемой теплопередачи ограждающих конструкций при температуре в нижнем помещении  20UFB15R012 +18 градусов толщина железобетона должна быть около 6 метров, а для обеспечения минимального сопротивления теплопередачи — 1,85 метра. Толщина перекрытия составляет всего 600 мм.</t>
  </si>
  <si>
    <t>КЗ-873</t>
  </si>
  <si>
    <t>А-182619 И4
А-182620 И4
19-00909</t>
  </si>
  <si>
    <t>Перцев А.И.   № 3557 от 18.11.2019</t>
  </si>
  <si>
    <t>1. Клапаны герметические вентиляционных систем 22KLB01 (22KLB01AA101 - 22KLB01AA112) и 22KLB03 (22KLB03AA101-22KLB03AA108) в соответствии с А-182619, А-182620 относятся к 2НЛ по НП-016-05, по смете №19-00909 к 3Н по НП-016-05. ( Лист 3,7 СП, Поз.1,49 ЛС)
2. Клапан избыточного давления 21KLB02AA602 в спецификации А-182620 имеет диаметр 500мм, в смете №19-00909 указан диаметр 400мм. (Лист 72 СП, Поз.920 ЛС)
3. Клапан избыточного давления 21KLB03AA602 в спецификации А-182620 приведен диаметр 500мм, в смете №19-00909 указан диаметр 300мм. (Лист 76 СП, поз. 967 ЛС)
4. Клапан сильфонный 26410-10М DN10 системы 22KLB27 в спецификации А-182620  указан в количестве 3 шт., в смете №19-00909  указано 2 шт. (Лист 147 СП, Поз.1939 ЛС)
Прошу привести в соответствие.</t>
  </si>
  <si>
    <t>КЗ-874</t>
  </si>
  <si>
    <t>19-00889</t>
  </si>
  <si>
    <t>Рысинова Н.Б. №3601 от 20.11.2019</t>
  </si>
  <si>
    <t>К локальной смете №02-01-3-448ТМ инв.№19-00889 следующие замечания:
1. к пунктам 1, 2, 3:
1.1. отсутствуют работы по изготовлению опорных конструкций из углеродистой стали, состоящих из «отдельных элементов» прим. по ФЕР09-07-011-01 «Изготовление конструкций..» или заменить расценку по стоимости в п.3 ФССЦ-07-2.07.12-0019 «Отдельные конструктивные элементы..» на ФССЦ-07.2.07.11-0004  Группа 07.2.07.11: Опоры, стойки: «Опоры стальные»;
1.2. масса опорных конструкций из углеродистой стали по смете (3,03 т - 0,026 т? = 3004 кг) с учетом массы направленного металла 1,5% (без учета 1,03 на разработку КМД) не соответствует. Ведомости элементов (л.8 проекта инв.№19-00877), т.е. общая масса 3030 кг в т.ч. из 12Х18Н10Т (н/ж = 650 кг) = 3030 - 650 = 2380 кг. 
2. к пунктам 4, 5, 6, 7, 8, 9:
2.1. масса подпорных конструкций из стали листовой 12Х18Н10Т (0,062 т = 62 кг) – не соответствует данным Ведомости элементов = 650 кг (л.8 проекта инв.№19-00877 п.7) и соответственно объем неучтенных материалов; 
2.2. не учтен повышающий коэффициент 1,1 на монтаж конструкций по каменным опорам (прил.9.3 п.2);
Требуется – внесение корректировки в объемы конструкций в соответствии с Ведомостью элементов и добавить не учтенные коэффициенты и работы.</t>
  </si>
  <si>
    <t>КЗ-875</t>
  </si>
  <si>
    <t>Ерошкин Г.В. №3593 от 22.11.2019</t>
  </si>
  <si>
    <t>- в РД инв. № 18-01507 И1 лист 12 план на отм. +20,100 и лист 15 спецификация, ведомость деталей не совпадают размеры по позициям армирования. Например, позиция 5 – на листе 12 размер L=2590 мм, на листе 15 L=1230 мм.
- также, из расчета арматурных стержней длиной 11700 мм при муфтовом соединении позиций на нужную длину остаются неприменяемые в остальных позициях отходы.
- при высоте каркаса КР – 1 равной 780 мм, толщина защитного слоя получается 6 мм, что является недопустимым.
Просим привести с соответствие рабочую документацию.</t>
  </si>
  <si>
    <t>СМР 01.07.2019-30.07.2019 (п.137)</t>
  </si>
  <si>
    <t>КЗ-876</t>
  </si>
  <si>
    <t>18-01531      
19-00286</t>
  </si>
  <si>
    <t>Самойлова Л.П. №3616 от 25.11.2019 и №3718 от 03.12.2019</t>
  </si>
  <si>
    <t>В п.1. вышеуказанной локальной смете учтен монтаж:
-подкрановых балок в объеме (5,8+0,92+0,96)*1,03 тн – просим применить расценку ФЕР09-03-003-07- Монтаж блоков подкрановых балок, укрупняемых на монтаже, на отметке до 25 м пролетом до 12 м массой до 2,0 т (в состав работ входит только установка и крепление подкрановых балок);
- так же в п. 1 вышеуказанной сметы учтены объемы работ по конструктивам, которые не являются балками, а именно:
 - детали крепления подкрановых балок 32шт *0,00938тн = 0,3 тн.- учесть по расценке  ФЕР06-01-015-08  как  монтаж  деталей весом до 20кг
- тормозные планки в объеме  0,1тн*1,03 – просим применить по расценке ФЕР06-01-015-08 - монтаж деталей весом до 20г;
- антисейсмический зацеп в объеме (0,976+1,807) тн *1,03 просим учесть по расценке ФЕР09-03-014-03- монтаж связей и распорок из одиночных и парных уголков, гнуто-сварных профилей для пролетов более 24 м при высоте здания до 25 м.
     Объем монтажа антисейсмического зацепа из уголка учтен в смете неверно: объем конструкции из уголка 160*100*10 составляет 45м.п.*0,0253тн *2= 2,277тн*1,03, в смете учтено 1,807*1,03тн.</t>
  </si>
  <si>
    <t>СМР 01.01.2019-28.03.2019 (п.1064)</t>
  </si>
  <si>
    <t>КЗ-877</t>
  </si>
  <si>
    <t>Самойлова Л.П. №3717 от 03.12.2019</t>
  </si>
  <si>
    <t xml:space="preserve">поз.44,45 ЛС№03-01-3-443ТМ инв.№19-00648, РЧ инв.№14-08692И4 рассматривать совместно с РЧ КМ инв.№16-01919И3.  
           Учесть в вышеуказанной смете дополнительно к монтажу крановых путей:
1.Монтаж подкладных пластин в объеме 222шт*0,01тн=2,2тн. по расценке ФЕР06-01-015-08 как монтаж   деталей весом до 20кг, Данные подкладные пластины (в объеме 2,2тн) исключены из проекта КМ из спецификации проекта изм.3 инв.№16-01919, так же   монтаж подкладных пластин  исключен  сметой №3-01-0028С-В1-Д1 инв.№19-00286  пункт 1, так как поставляются с оборудованием.
2.Расценка на монтаж подкрановых путей ФЕР09-03-005-03 учитывает только монтаж деталей крепления рельса (п. 44 ЛС 03-01-3-443ТМ) и не учитывает монтаж подкладных пластин.
            - установку резиновой подрельсовой прокладки толщ.10мм в объеме 89,48м.п.*0,5=44,74 м2 по расценке ФЕР07-01-060-01(материалы 0) –применительно;
              -сверление отверстий: в резиновых подкладках диаметром до 10 мм глубиной до 20 см по расценке ФЕРр69-2-4(применительно) и ФЕРр69-2-6 на каждые 10 мм диаметра свыше 10 мм  в количестве 222*2*2=888шт; </t>
  </si>
  <si>
    <t>КЗ-878</t>
  </si>
  <si>
    <t>19-00831</t>
  </si>
  <si>
    <t>Самойлова Л.И. №3691 от 29.11.2019</t>
  </si>
  <si>
    <t xml:space="preserve">Пробивка ниши в железобетонной стене в ЛС №2-01-0185С учтена по расценке ФЕР 46-04-005-02(в перегородках), которая не отражает в полном объеме: технологию выполнения работ; затрат по механизмам и материалам, учтенных в этой расценке (компрессор и отбойный молоток), а также точность разметки отверстия для пробивки, т.к. материал конструкций Здания 4 – тяжелый бетон класса В30, W6, F150, насыщенный арматурой сверх норматива. Толщина железобетонной стены 800мм: 
 Необходимо: учесть работы по резке дисковыми стенорезными машинами ж/б конструкций стены (длина-0,8х4х6=19,2 м реза) по расценке ФЕР46-04-016-01 и затем только выполнять пробивку (разборку) бетона по расценке ФЕР 46-03-007-02 (с поправкой по прил.46.1, п.3.4)
2. Включить в локальную смету, где есть пробивка ниш – погрузку вручную строительного  мусора и отвозку автомобильным транспортам на 10 км, согласно ПОС, п.2.2. </t>
  </si>
  <si>
    <t>КЗ-879</t>
  </si>
  <si>
    <t>14-06526 И4
15-04818</t>
  </si>
  <si>
    <t>В РД предусмотрены выпуска инженерных сетей в стене СМ 3-0-2, через сальники-набивные ТМ 96.00.00 (№14-06526 И4 лист 6 поз. 10, 11, 12) сальник заложен в смете 15-04818.
Сообщаю, что при прохождение трубопроводов через сальники не предусмотрена заделка труб со стороны улицы.
Прошу принять заделку выпусков трубопроводов в соответствии с альбомом 17-01498 лист 6 разрез 2, за исключением использования гидроизоляции Технониколь 21, так как это гидроизоляция для кровли. Применить гидроизоляцию Технониколь 24. Так же прошу внести материалы для выполнения работ в смету №15-04818.</t>
  </si>
  <si>
    <t>СМР 01.01.2019-30.03.2019 (п.77)</t>
  </si>
  <si>
    <t>КЗ-880</t>
  </si>
  <si>
    <t>15-03270
15-03759</t>
  </si>
  <si>
    <t>1. В РД 15-03270 обвязка сжатого воздуха не доведена до патрубков аппаратов.
Так, в соответствие с ИТТ инв. № 15-03968 (книга 3. Выпарная установка переработки трапных вод с озонированием - п.5) границы проектирования установки принимаются по технологической схеме. Места расположения точек подвода сред к установкам и точек выдачи сред определяет разработчик по согласованию с генпроектировщиком. 
В соответствии с ТЗ 0374034/295-2016 (Выпарная установка переработки трапных вод с озонированием - п. 9.4), согласованным АО «АТОМПРОЕКТ» 30.03.2016, границами проектирования указанной рабочей среды  для АО «СвердНИИхиммаш» являются патрубки оборудования, соответственно обвязка до патрубков – зона ответственности генпроектировщика (АО «АТОМПРОЕКТ»).
В этой связи, необходимо откорректировать инв.№ 15-03270.
2. Инв.№ 15-03759 откорректировать в соответствии с пунктом 1.</t>
  </si>
  <si>
    <t>СМР 01.07.2019-30.11.2019 (п.1096)</t>
  </si>
  <si>
    <t>КЗ-881</t>
  </si>
  <si>
    <t>16-02006</t>
  </si>
  <si>
    <t>В РД (инв. № 16-02006 п. 8.7.12) не обозначено, в каких помещениях ДЭС должны быть установлены светильники аварийного эвакуационного освещения со встроенными автономными аккумуляторными батареями. Необходимо откорректировать рабочую и проектную документацию в части отсутствия необходимости применения светильников со встроенными аккумуляторными батареями в неотапливаемом отсеке с расходным баком топлива блок-контейнера ДЭС.</t>
  </si>
  <si>
    <t>КЗ-882</t>
  </si>
  <si>
    <t>18-01221
18-01222</t>
  </si>
  <si>
    <t>Чекалкина Г.Л. №3644 от 26.11.2019</t>
  </si>
  <si>
    <t>В рабочей документации №18-01221 предусмотрено выполнение шахт дымоудаления. При рассмотрении РД выявлено несоответствие:
п/п В РД инв. №18-01221 В спец-ии инв. №18-01221
 Наименование Кол-во Наименование Кол-во
Блок 4. (в осях Д-Г, 18-19)
1 ИНЗАПЛИТ ХПС-850 
разрез 3-3 л.7
(0,46+1,3)х2х5,3х2+1,2 39 м2 ИНЗАПЛИТ ХПС-850 
л.10 поз.1 18 м2
Блок 6 ( в осях В-Г, 30-31)
1 ИНЗАПЛИТ ХПС-850 
разрез 7-7 л.8
(0,7+1,1)х2х16,45х2+1,54 120 м2 ИНЗАПЛИТ ХПС-850 
л.10 поз.1 95 м2
2 уголок 50х5, L=1200
разрез 7-7л.8 6 шт уголок 50х5, L=1200 
л.10 4 шт
3 Закладные детали МС-2 
разрез 7-7 л.8 12 шт Закладные детали МС-2 
л.10 8 шт</t>
  </si>
  <si>
    <t>КЗ-883</t>
  </si>
  <si>
    <t>214-0569 
(1-11доп)</t>
  </si>
  <si>
    <t>В ЛС инв. №214-0569 не учтен утеплитель «пеноплекс», предусмотренный в РД инв. №214-0507И5(л.15-17) экспликация полов.
         Устранить несоответствие.</t>
  </si>
  <si>
    <t>КЗ-884</t>
  </si>
  <si>
    <t>16-01770 И2
16-01773 И3
16-01539 И5</t>
  </si>
  <si>
    <t>При рассмотрении перечисленных альбомов рабочей документации и предоставленным, со-проводительным письмом № 46-1.2-3.77С/21391 от 11.11.2019, планом трассировки кабельных коммуникаций на отметке -5,250 выявлено наложение между собой инженерных сетей: ка-бельных коммуникаций и системы спецканализации К-13.
Необходимо разнести инженерные сети по отметкам исключающих наложение.
Внести изменения в проектную и рабочую документацию.</t>
  </si>
  <si>
    <t xml:space="preserve">СМР </t>
  </si>
  <si>
    <t>КЗ-885</t>
  </si>
  <si>
    <t>16-01770 И2
16-01773 И3</t>
  </si>
  <si>
    <t>При рассмотрении перечисленных альбомов рабочей документации и предоставленным, со-проводительным письмом № 46-1.2-3.155.4С/22705 от 27.11.2019, планом трассировки кабель-ных коммуникаций на отметке 0.000, прошу рассмотреть варианты крепления кабельных лот-ков в местах отступа от стены на 300 мм:
- по прилагаемому эскизу;
- применить потолочные крепления ДКС: BSD 2120 или BSD 2130.</t>
  </si>
  <si>
    <t>КЗ-886</t>
  </si>
  <si>
    <t>14-05457 И3
14-05458 И3
18-01762</t>
  </si>
  <si>
    <t>В альбоме не показан узел крепления шпильки М8х1000 для крепления консоли ВВА2030 к потолочному перекрытию, спецификацией и локальной сметой не учтены детали крепления шпильки.
Необходимо привести в соответствие альбомы рабочей документации.</t>
  </si>
  <si>
    <t>АО "Атомпроект" с замечаниями согласны.
Срок корректировки комплекта РД: 30.08.2020 г.
Комплекты РД с изменениями не выданы.</t>
  </si>
  <si>
    <t>214-0625 И1</t>
  </si>
  <si>
    <t>Карточка заказчика с замечаниями АО "Атомпроектом" отклонена с объяснением причины.
Фильтры переместили на стену по оси Г, над транспортером.</t>
  </si>
  <si>
    <t>АО "Атомпроект" принято                                        Срок корректировки комплекта РД: не указан (После получения от СХК технической документации завода-изготовителя на контейнер ДЭС).Комплекты РД с изменениями не выданы.</t>
  </si>
  <si>
    <t>АО "Атомпроект" принято                                        Срок корректировки комплекта РД: не указан (После корректировки РД 14-05473 и 14-05474).Комплекты РД с изменениями не выданы.</t>
  </si>
  <si>
    <t>АО "Атомпроект" принято                                        Срок корректировки комплекта РД: не указан (После получения от СХК принципиальной схемы и компоновку подстанции ТП-12).Комплекты РД с изменениями не выданы.</t>
  </si>
  <si>
    <t>Карточка заказчика с замечаниями АО "Атомпроектом" отклонена с объяснением причины.
Проходки под приводы клапанов выполняются по месту во время монтажа согласно п.4 Протокола от 12.02.2016 г.</t>
  </si>
  <si>
    <t>Карточка заказчика с замечаниями АО "Атомпроектом" отклонена с объяснением причины.
Металлические лотки врезаются по месту.</t>
  </si>
  <si>
    <t>1. КЗ № 767 АО «СХК» были выданы замечания, что в инв. № 14-08697 И2 на листах 9-15 не указана обвязка для емкостных аппаратов (сдувка сжатого воздуха, сдувка дыхания, вакуумная сдувка).
В ответе АО «АТОМПРОЕКТ» указал, что «в альбоме инв. №14-08697И2 коммуникации систем сдувок доведены до границы проектирования. Обвязка емкостных аппаратов выполняется по документации АО «СвердНИИхиммаш»».
В соответствие с ИТТ инв. № 15-03968 (книга 2. Установка цементирования - п. 5.3, книга 3. Выпарная установка переработки трапных вод с озонированием - п.5) границы проектирования установок принимаются по технологическим схемам. Места расположения точек подвода сред к установкам и точек выдачи сред определяет разработчик по согласованию с генпроектировщиком. 
В соответствии с ТЗ 0374034/295-2016 (Выпарная установка переработки трапных вод с озонированием - п. 9.4), ТЗ 0374034/83-02-2016 (Установка цементирования низко- и среднеактивных отходов - п.1.3.2), согласованными АО «АТОМПРОЕКТ» 30.03.2016 границами проектирования указанных выше сред для АО «СвердНИИхиммаш» являются патрубки оборудования, соответственно обвязка до патрубков – зона ответственности генпроектировщика (АО «АТОМПРОЕКТ»).
В этой связи, необходимо откорректировать инв. № 14-08697 И2.  
2. Инв. № 14-08698 И2 откорректировать в соответствии с пунктом 1.</t>
  </si>
  <si>
    <t>Карточка заказчика с замечаниями АО "Атомпроектом" рассмотрена 26.08.2019 г. Отклонена с объяснением причины: верные значения нагрузки от колеса на путь 16 кН. В опросном листе опечатка. Корректировку РД производить не планируется</t>
  </si>
  <si>
    <t>Карточка заказчика с замечаниями АО "Атомпроектом" рассмотрена 12.12.2019 г. Отклонена с объяснением причины: обвязка емкостных аппаратов выполняется по документации АО "СвердНИИхиммаш" и не входит в объем работ АО "АП", см п.2 протокола согласительного совещания по ТЗ оборудования здания 4А от 30.03.2016 г.</t>
  </si>
  <si>
    <t>Карточка заказчика с замечаниями АО "Атомпроектом" рассмотрена 12.12.2019 г. Отклонена с объяснением причины: обвязка показана в чертежах АО "СвердНИИхиммаш" А.29.1020.000 МЧ на листе 34. В объем работ АО "АП" не входит</t>
  </si>
  <si>
    <t xml:space="preserve">Карточка заказчика с замечаниями АО "Атомпроектом" рассмотрена 12.12.2019 г. Отклонена с объяснением причины: по п.1. В скобках указаны номера помещений по ранее выпущенной ПД. По п. 2. Отметку установки клапана см. размер Н в таблице характеристик  </t>
  </si>
  <si>
    <t>АО "Атомпроект" замечания отклонены с объяснением причин.
Ссылка на письмо ХИЛТИ от 12.11.2019 №24/9921</t>
  </si>
  <si>
    <t>АО "Атомпроект" замечания отклонены с объяснением причин.
Данные замечания будут учтены после утверждения техрешений и положительного прохождения ГГЭ.</t>
  </si>
  <si>
    <t>Карточка заказчика с замечаниями АО "Атомпроектом" рассмотрена с отклонением, до выпуска ТР при возникновении вопросов в процессе монтажа кмк и кл в части усиления.</t>
  </si>
  <si>
    <t>15-01726 И1
15-01722 И1</t>
  </si>
  <si>
    <t>АО "Атомпроект" с замечаниями согласились. Выданы комплекты РД 15-01726 И1, РД 15-01722 И1 по акту  № 11-114/01/30887 от 19.12.2019</t>
  </si>
  <si>
    <t xml:space="preserve">15-01722 И1
15-01723 И1 </t>
  </si>
  <si>
    <t xml:space="preserve">АО "Атомпроект" с замечаниями согласны.
Срок корректировки комплекта РД: 27.09.2019 г.
Комплекты РД 15-01722 И1, 15-01723 И1 выданы по акту № 11-114/01/30887 от 19.12.2019 г. </t>
  </si>
  <si>
    <t>АО "Атомпроектом" с замечаниями согласен. Срок выдачи РД 31.10.2019 г.
Комплект РД с изменениями выдан по акту № 11-114/01/30887 от 19.12.2019 г.</t>
  </si>
  <si>
    <t>АО "Атомпроект" с замечаниями согласны.
Срок корректировки комплекта РД истек: 22.07.2019 г.
Выдан комплекты РД 16-01917 И3 по письму №11-114/01/308871 от 19.12.2019 г.
Замечания исправлены!</t>
  </si>
  <si>
    <t>АО "Атомпроект" согласен с необходимостью пересмотреть узлы крепления фасонных элементов в РД №15-02297 лист 6.
Выдан комплект РД 15-01062 И3 по письму №11-114/01/30887 от 19.12.2019 г.
Замечания исправлены!</t>
  </si>
  <si>
    <t>АО "Атомпроект" с замечаниями согласны.
Срок корректировки комплекта РД: 30.12.2019 г.
Выдан комплект РД 14-06513 И2 по письму №11-114/01/30887 от 19.12.2019 г.
Замечания исправлены!</t>
  </si>
  <si>
    <t>АО "Атомпроект" с замечаниями согласны.
Срок корректировки комплекта РД: 22.11.2019 г.
Выдан комплект РД 15-01061 И2 по акту №11-114/01/30887от 19.12.2019 г.
Замечания исправлены!</t>
  </si>
  <si>
    <t>АО "Атомпроект" с замечаниями согласны.
Срок корректировки комплекта РД: 27.12.2019 г.
Выдан комплект с изменениями по акту №11-114/01/30887от 19.12.2019 г.
Замечания исправлены!</t>
  </si>
  <si>
    <t>АО "Атомпроектом" с замечаниями согласен. Срок выдачи РД 01.10.2019 г.
Комплект РД с изменениями выдан по акту № 11-114/01/30887 от 19.12.2019 г.
Комплект РД с изменениями не выдан.</t>
  </si>
  <si>
    <t>18-00603 И2
А-182619 И5
16-00720 И4</t>
  </si>
  <si>
    <t>КЗ-887</t>
  </si>
  <si>
    <t>15-04806 И4</t>
  </si>
  <si>
    <t>1. Лист 9 (Общие данные. Перечень закладных конструкций и первичных приборов (продолжение)) – в столбце «Обозначение точки контроля» указана точка 20FDC30CT001. В столбце «Место отбора импульса и …» отсутствует указание о пом. 20UFB10R039, соответствующее точке контроля 20FDC30CT001. Необходимо дополнить соответствующий столбец.
2. Лист 14 (План расположения датчиков КИП) – на плане между осями 5-21 / Б-Д на отм. 0,000 в осях Б-В неверно указаны границы (стены монолитные), а также нумерация помещений между осями 14-21. Необходимо привести в соответствии с архитектурными решениями.</t>
  </si>
  <si>
    <t>КЗ-888</t>
  </si>
  <si>
    <t xml:space="preserve">Матвиенко М.А. </t>
  </si>
  <si>
    <t>Замечания по карточке заказчика № 779 не устранены. Предусмотреть датчики газоанализатора водорода (ДАМ-Н2) в локализующих укрытиях 20UFB10R031 участка спекания таблеток и 20UFB10R021 участка карботермического синтеза (требование пункта 6.1.16 НП016-05).</t>
  </si>
  <si>
    <t>КЗ-889</t>
  </si>
  <si>
    <t>14-07207 И8
16-01007 И4</t>
  </si>
  <si>
    <t>Хорошко А.А.</t>
  </si>
  <si>
    <t>В соответствии с  письмом АО «АТОМПРОЕКТ» №46-1.2-3.187/22681 от 27.11.2019 и для обеспечения концепции глубоко эшелонированной защиты необходимо бокс окисления на отметке +10,950 в 5-7 осях рядах В-Г заключить в локализующую оболочку.</t>
  </si>
  <si>
    <t>ТП 1 кв.</t>
  </si>
  <si>
    <t>КЗ-890</t>
  </si>
  <si>
    <t>15-07309</t>
  </si>
  <si>
    <t>Козлова М.Н.</t>
  </si>
  <si>
    <t>При составлении сметы расчет стоимости кабеля компьютерного, витая пара FTP Cat 5 2х2х0,53 (поз.2) произведен по п/л «Тинко» от 06.11.2015.
Цена в прайсе указана за 1 км., а в смете принята, как за 1 м. 
Необходимо внести изменения.</t>
  </si>
  <si>
    <t xml:space="preserve"> СМР 01.12.2019-30.12.2019 (п.1915)</t>
  </si>
  <si>
    <t>КЗ-891</t>
  </si>
  <si>
    <t>Рысинова Н.Б. №3622 от 22.11.2019</t>
  </si>
  <si>
    <t>К локальной смете №02-01-2-1133 инв.№19-00909 следующие замечания:
при расчете базовой стоимости материалов по прайс-листам и по коммерческим предложениям допущены ошибки:
1. В п.п. 3, 5, 6, 7, 29, 31, 32, 33, 53, 55, 56, 82, 96, 110, 129, 147, 148, 172, 173, 174, 175, 189, 191, 192, 193, 194, 216, 218, 220, 222, 265, 266, 267, 268, 269, 270, 276, 277, 278, 279, 280, 281, 283, 285, 325, 326, 327, 328, 329, 355, 357, 358, 359, 360, 361, 362, 401, 403, 404, 405, 406, 407, 409, 410, 411, 412, 450, 452, 454, 456, 458, 460, 461, 462, 463, 464, 465, 466, 505, 507, 509, 511, 553, 555, 556, 557, 558, 593, 594, 595, 599, 605, 629, 631, 648, 703, 711, 713, 761, 791, 793, 794, 796, 798, 799, 800, 801, 802, 844, 846, 848, 850, 852, 853, 854, 855, 856, 857, 924, 926, 928, 929, 930, 931, 969, 970, 971, 1006, 1008, 1010, 1012, 1014, 1015, 1016, 1077, 1079, 1080, 1081, 1082, 1121, 1122, 1123, 1124, 1126, 1127, 1128, 1129, 1130, 1131, 1132, 1133, 1184, 1207, 1209, 1211, 1213, 1215, 1278, 1279, 1280, 1281, 1282, 1283, 1284, 1285, 1303, 1304, 1305, 1306, 1307, 1324, 1325, 1326, 1327, 1328, 1329, 1330, 1331, 1369, 1370, 1371, 1372, 1373, 1406, 1407, 1408, 1409, 1427, 1428, 1429, 1430, 1431, 1433, 1434, 1435, 1436, 1437, 1438, 1478, 1479, 1547, 1549, 1551, 1567, 1569, 1571, 1596 не учтены транспортные расходы (3%). Согласно коммерческого предложения ООО «ВЕЗА» исх.№1701/6 от 17.01.2019г.  (л.л.451-512 ЛС инв.19-00909) цена оборудования указана без учета транспортных расходов до склада Покупателя (л.512);
- п.410 в гр.2 исправить "п.260" на "п.254", стоимость клапана в текущих ценах составляет 3000,00 руб. без НДС по ТКП;
- п.411 в гр.2 исправить "п.262" на "п.260";
- п.1305-1306 стоимость клапана в текущих ценах составляет 40662,00 руб. без НДС по ТКП;
- п.1567, 1569 в ТКП отсутствует данный материал с примененной стоимостью, ссылка в гр.2 на поз. ТКП не соответствует.
2. в п.п.60,62 при расчете базовой цены применен коэффициент 1,2 (НДС 20%). Согласно коммерческому предложению ЗАО «Филар» исх.№128 от 26.03.2019г (л.566-568 ЛС) – цена за единицу в рублях указана без НДС 20%; 
Также в п.62 неверно рассчитана стоимость единицы комплекта (фильтр+кожух) по п.п3,4 ЗАО «Филар» = 45200,00+82300,00=127500,00 без учета НДС - итого базовая стоимость с учетом ЗСР 2% составит = 127500,00/7,88*1,02=16503,81руб. (по смете 5265,69 руб.);
3.  в п.п.1588,1590 не учтены транспортные расходы (3%). Согласно коммерческого предложения ООО «Инновент» № 42493/6 от 05.03.2019г. (л.513-514 ЛС) данные затраты не входят в сумму стоимости оборудования, а рассчитываются отдельной суммой (п.24 «Доставка оборудования на объект Заказчика через транспортную компанию»).
 4. в п.1598 не учтены транспортные расходы (3%). Согласно Счета №ВН-00000534 от 09.04.2018 ООО «ВЕНТЗАЩИТА» – п.3 - Отгрузка производится САМОВЫВОЗОМ со склада поставщика.
5. в п.1600,1602,1604, не учтены транспортные расходы (3%). Согласно п.3 Договор-счета №4530 от 01.03.2019 ООО «ЭЛИТА-Центр» (л.539-540 ЛС) - Поставка товара осуществляется самовывозом силами и транспортом Покупателя. В стоимость оборудования входят транспортные затраты при условии поставки Продавцом со склада в г.Березовске Свердловской области по области или до г.Новосибирска (на склад Поставщика) с последующим самовывозом (пояснение менеджера по продажам ООО «ЭЛИТА-Центр» Павлычева Александра).
6. в 1795,1799,1803,1807,1811,1815,1819,1823,1827,1831,1835,1839,1843,1847,1851,1855 при расчете базовой цены учтен НДС 20%, коэффициент пересчета =7,88???. Согласно Расчета стоимости оборудования АО «Прогресс-экология» № б/н от без даты (л.л.516-538 ЛС) – стоимость учтена с НДС 18% - требуется пересчет с НДС 18% и запрос актуального Расчета стоимости оборудования от АО «Прогресс-экология» с указанием номера и даты составления;
в п.1795 при пересчете в базовые цены неверно указана стоимость единицы в текущих ценах по Расчету (п.984) = 31377,50 руб. с НДС 18% - по смете = 3802,77 руб. с НДС 20%;
7. в п.1797,1801,1805,1809,1813,1817,1821,1825,1829,1833,1837,1841,1845,1849, 1853,1857 при расчете базовой цены не учтены транспортные расходы (3%). Согласно коммерческого предложения АО «ЭНМАШ» №003/006-05/116 от 11.03.2019г. (л.444 ЛС) – Доставка самовывоз либо транспортной компанией за счет Покупателя;
8. в п.18591863,1865,1869,1871,1875,1877,1881,1883,1887,1889,1893,1895,1899, 1901,1905,1907,1911,1913,1917,1919,1923,1925,1929,1931,1935,1937,1941,1943,1947,1949,1953 при расчете базовой цены не учтены транспортные расходы (3%). Согласно коммерческого предложения ООО ПК «Стройкомплект» №70/СК от 17.04.2019г. (л.443 ЛС) – Цены указаны на условиях самовывоза со склада поставщика.
9. в п.1512,1513,1519,1520,1530,1531 – учесть стоимость за ед. изм. с учетом длины трубки, т.к. согласно прайс-листа ООО «Белка-Урал» исх.№71 от 01.03.2019 цена за «Флекс ТермоЭКО…» указана за 1 метр, а не за 1шт (длиной 2м); В п.1511, в п.1513 и 1530 учтенная стоимость не соответствует дюймовым размерам.
                 Не учтены повышающие коэффициенты на работы:
1. по  ФЕР26-01-008 - К=1,1 - Прил.26.2 «При расположении наружных поверхностей изоляции на расстоянии до 0,35 м от других поверхностей (без учета толщины изоляции)»  и К=1,1 – Прил.26.2 «При изоляции трубопроводов с наличием одного и более изгибов или отводов на каждые 7 м прямых участков» к п.п. 22, 44, 75, 89, 103, 118, 136, 165, 207, 257, 316, 386, 445, 488, 538, 578, 614, 695, 732, 825, 894, 900, 952, 1049, 1055, 1100, 1159, 1192, 1235, 1299, 1336, 1387, 1423, 1473, 1490, 1543, 1584, 1617, 1649, 1651, 1791;
2. по ФЕР26-02-008 – К=1,1 - Прил.26.2 «При расположении наружных поверхностей изоляции на расстоянии до 0,35 м от других поверхностей (без учета толщины изоляции)»  и К=1,1 – Прил.26.2 «При изоляции трубопроводов с наличием одного и более изгибов или отводов на каждые 7 м прямых участков» к п.п.24, 46, 77, 91, 105, 120, 138, 167, 209, 259, 318, 388, 447, 490, 540, 580, 616, 734, 827, 896, 954, 1051, 1102, 1161, 194, 1237, 1301, 1338, 1389, 1425, 1475, 1492, 1545, 1586, 1619, 1793;
3. по ФЕР13-03-002 и ФЕР13-03-004 – К=1,2 - Прил.13.2 п.3.12.4 п.3.12.5 «При выполнении работ в оборудовании (конструкции) диаметр (ширина) которых менее 1 м: грунтовка» к п.п.181,184,393,437,440,497,500,545,548,585,588,621,624,640,643,660,663,686, 689, 724, 727, 832, 835,907,912,915,959,962,988,991,1062,1067,1070,1109,1112,1166, 1169, 1199, 1202, 1242, 1245, 1290, 1293, 1343,1346,1378,1381,1414,1417,1465,1468, 1497,1500;
4. по ФЕР13-06-001 - К=1,05 Прил.13.2 п.3.6.3 « При наличии заклепочных швов, ребер жесткости и выступов на защищаемой поверхности аппаратов и конструкций, составляющих, св. 10 до 30 %, при следующих видах работ: пескоструйная или дробеструйная очистка» в п.п.178,390,434,494,542,582,618, 637, 657, 683, 721, 829, 904, 909, 956, 1059, 1064,1106,1163,1196,1239,1287,1340,1375, 1411,1462,1494;
5. по ФЕР09-03-039 – К=1,1 Прил.9.3 п.2 «Монтаж конструктивных элементов по железобетонным и каменным опорам» в  п.п.1627,1631;</t>
  </si>
  <si>
    <t>КЗ-892</t>
  </si>
  <si>
    <t>18-00669</t>
  </si>
  <si>
    <t>Самойлова Л.П. №3708 от 02.12.2019</t>
  </si>
  <si>
    <t xml:space="preserve">1. В ЛС №2-01-0099С поз.6 учтен профилированный лист Н35-1000-0,7, а в рабочей документации НС35-1000-0,7 (РД 18-00668И1, лист 8);
2. Поз.8 учтен профилированный лист Н57-750-0,8, а в рабочей документации Н75-750-0,8 (РД 18-00668И1, лист 8) 
Необходимо применить соответствующие расценки.    </t>
  </si>
  <si>
    <t>КЗ-893</t>
  </si>
  <si>
    <t>16-00690
15-03694</t>
  </si>
  <si>
    <t>Мишин С.И.  №3638 от 26.11.2019 и №3716 от 03.12.2019</t>
  </si>
  <si>
    <t>Инв.№16-00690
1. На листе 8 планировка стен помещений не соответствует архитектурной части №14-
       07207 И7 в осях В-Д\4-9 и Д6. В альбоме №16-00690 показана стена вместо проема с
       воротами, а во альбоме №14-07207 трубопроводы свободно проходят через проем на
       месте монтажа гермодвери.
       Прошу привести данный лист в соответствие с АР. Также прошу учесть, что в осях Г\5-6
       находится монтажный проем.
Инв.№15-03694
2. В спецификации указан электромагнитный клапан DN25 (20QJF02AA101), в функциональной схеме он ставится на трубопровод DN15 после перехода с 25 на 15. На разрезе в другой последовательности. 
Прошу привести функциональную схему в соответствие с разрезом и спецификацией.
3. Трубопровод 20SCC12BR101 Ду50 после отвода на потребителей первого этажа превращается в Ду15, после чего от него идет отвод Ду40 и далее он к потребителям третьего этажа Ду15. Переход с Ду50 в Ду15 на функциональной схеме отсутствует. 
Прошу приведите в соответствие диаметры и соответственно длинны труб в спецификации.</t>
  </si>
  <si>
    <t>ТП декабрь-январь (п.21)</t>
  </si>
  <si>
    <t>КЗ-894</t>
  </si>
  <si>
    <t>18-01678
19-00190
19-00776
19-00898</t>
  </si>
  <si>
    <t>Ерошкин Г.В. №3707 от 02.12.2019</t>
  </si>
  <si>
    <t>1. Учесть в смете детали из арматуры кл.А500С диаметром 12,16 в количестве 402,3кг (РЧ 18-       01768 И2, лист 11,30);
2. Учесть изготовление закладных деталей - 7,993т по РЧ (в ЛС №2-01-0144С-Д3 учтено 5,706 т).</t>
  </si>
  <si>
    <t>СМР 05.05.2019-05.07.2019 (п.149)</t>
  </si>
  <si>
    <t>КЗ-895</t>
  </si>
  <si>
    <t>Чекалкина Г.Л. №3852 от 16.12.2019</t>
  </si>
  <si>
    <t>В РД отсутствуют крепления вентиляции. 
В РД в общих указаниях на л.1 п.14 крепление воздуховодов приняты торговой марки Hilti с ссылкой на внутренние комплекты № 1095778, 1077158, 1080368, 1089253.
Необходимо выдать рабочую документацию и смету на расстановку опор и подвесов систем вентиляции здания 4.</t>
  </si>
  <si>
    <t>КЗ-898</t>
  </si>
  <si>
    <t>КЗ-896</t>
  </si>
  <si>
    <t>15-00608
15-00609</t>
  </si>
  <si>
    <t>В здании 4А, согласно № 15-00608, узлы пожарной сигнализации (КДЛ, ПИ, КПБ, РИП, БЗК) монтируются в коридорах (тамбурах) 20UKS19R307, 20UKS15R201, 20UKS10R101 с установкой на стену. Шкаф для монтажа оборудования не предусмотрен в спецификации №15-00609. При этом командные линии на отключение технологической вентиляции оказываются не защищенными, в свободном доступе.
Прошу обосновать монтаж узлов пожарной сигнализации в свободном доступе.</t>
  </si>
  <si>
    <t>КЗ-897</t>
  </si>
  <si>
    <t>214-0420 И6
214-0421 И3</t>
  </si>
  <si>
    <t>Овчинникова В.П.  №3851 от 16.12.2019</t>
  </si>
  <si>
    <t>Разночтение в указаниях ПД и РД в части анкеровки железобетонных перекрытий и покрытия по несъемной опалубке из стального профилированного настила на отметках  -0,250; +3,350; +10,550; +14,150; 
В соответствии с техническим решением №110/04-03/2289 от 28.06.2017 при монтаже плит перекрытия и покрытия был применен способ анкеровки с помощью анкерных упоров. В связи с этим в рабочую документацию было внесено изменение с заменой анкерных стержней из арматурного проката, привариваемых к верхней полке стальной балки на упоры из листовой стали с креплением упоров к балке дюбелями марки ENP Hilti.
№ п/п Указания ПД Указания РД Необходимо привести в соответствие ПД и РД
1. 17-00069 И2 лист 64.
Перекрытие и покрытие- монолитное железобетонное из бетона В30, F100, W4 армированное арматурой класса А240 марка стали Ст3сп, класса А400 марка стали 25Г2С по по несъемной опалубке из стального профилированного настила по ГОСТ24045-2016. 214-0420 И6, лист 37.
п.3 В качестве анкерных устройств приняты стержни (поз.1), привариваемые в процессе монтажа с шагом 1000 к верхней полке стальной балки.
п.18 Крепление упоров (поз. 1) осуществлять дюбелями (по 2 штуки на один упор) марки ENP Hilti.
214-0421 И3, лист 2.
п.3 В качестве анкерных устройств приняты стержни (поз.1), привариваемые в процессе монтажа с шагом 1000 к верхней полке стальной балки.
п.16 Крепление упоров (поз. 1) осуществлять дюбелями (по 2 штуки на один упор) марки ENP Hilti.
214-0421 И3, лист 4,7,8,10.
На разрезе 2-2 показано крепление анкеров Уп1 с помощью сварки по ГОСТ 14098-91 Н1-Рш, что противоречит п.16 на листе 2. 214-0420 И6, лист 37, п.18 и 214-0421 И3, лист 2, п.16 
Исключить п.3.
В качестве анкерных устройств приняты стержни (поз.1), привариваемые в процессе монтажа с шагом 1000 к верхней полке стальной балки.
214-0421 И3, лист 4,7,8,10
на разрезе 2-2 сварку убрать;
17-00069 И2 лист 64
Заменить армирование арматурой на армирование с помощью анкерных упоров из листовой стали с креплением упоров к балке дюбелями марки ENP Hilti.
Вопрос о несоответствии ПД и РД в части анкеровки железобетонных перекрытий включен в Предписание №12-47/2019Пр от 20.06.2019 Северского отдела МТУ по надзору за ЯРБ Сибири и Дальнего Востока Ростехнадзора.
Приложения: 
1. Техническое решение №110/04-03/2289 от 28.06.2017 на 2-х листах в 1 экз.;</t>
  </si>
  <si>
    <t>4
5</t>
  </si>
  <si>
    <t>15-05091 И2
15-05092 И1
18-00380
14-05560 И1
14-05561
19-00772</t>
  </si>
  <si>
    <t>Тоненчук Е.Н. №3674 от 29.11.2019</t>
  </si>
  <si>
    <t xml:space="preserve">В рабочей документации №15-05091И2, 14-05560И1 (отопление и теплоснабжение) предусмотрено крепление трубопроводов по типовым чертежам 5-900-7. Выполнить крепление по данной серии невозможно. В РД не учтены типы и количество опор для крепления трубопроводов и регистров. 
Просим разработать и внести изменения аналогично креплений в галереи 4А/5 (РД № 15-06177 л.14). </t>
  </si>
  <si>
    <t>СМР (п.295, 1113)</t>
  </si>
  <si>
    <t>АО "Атомпроект" с замечаниями согласны.
Срок корректировки комплектов РД: 31.01.2020 г, ЛС: 14.02.2020г..
Комплекты РД с изменениями не выданы.</t>
  </si>
  <si>
    <t>14-05458 И4</t>
  </si>
  <si>
    <t>214-0456 И2</t>
  </si>
  <si>
    <t>КЗ-899</t>
  </si>
  <si>
    <t>18-01768 И2</t>
  </si>
  <si>
    <t>Тоненчук Е.Н. №3753 от 05.12.2019</t>
  </si>
  <si>
    <t xml:space="preserve">Необходима корректировка РД в части применения материалов фактически выполненных и установленных закладных изделий МС-7 (лист 33); МС-8 (лист 34); МС-9 (лист 35); МС-10 (лист 36); МС-11 (лист 37); МС-12 (лист 38); МС-13 (лист 39); МС-14 (лист 40); МС-15 (лист 41); МС-16 (лист 42); МС-17 (лист 43).
Учесть тип сварки.
Приложение: 1. Документы о качестве арматурных закладных изделий;
2. Исполнительные схемы.
</t>
  </si>
  <si>
    <t>КЗ-900</t>
  </si>
  <si>
    <t xml:space="preserve">16-01921
17-01045
</t>
  </si>
  <si>
    <t>Рысинова Н.Б. №3533 от 15.11.2019</t>
  </si>
  <si>
    <t xml:space="preserve">1. На основании ранее выданных локальных смет по облицовкам инв.№№19-00751, 19-00767, 19-00268…, требуется замена расценок по монтажу облицовок с конструкций специального назначения по ФЕР09-06… на конструкции атомных электрических станций по ФЕР09-07…, т.к. МФР  является объектом использования атомной энергии пристанционного ядерного топливного цикла ОДЭК с РУ БРЕСТ-ОД-300 и согласно ст.3 ФЗ от 21.11.1995г. № 170-ФЗ «Об использовании атомной энергии» относится к ядерным установкам.
2. Внести исправление в инв.№16-01921, лист 6 в ячейке «инв.№ подл.» с 16-01007 на 16-01921.
</t>
  </si>
  <si>
    <t>КЗ-901</t>
  </si>
  <si>
    <t>19-00884</t>
  </si>
  <si>
    <t>Рысинова Н.Б. №3744 от 05.12.2019</t>
  </si>
  <si>
    <t xml:space="preserve">К локальной смете №2-01-0174С-Д2 инв.19-00884 следующие замечания:
1. к п.п.4,5,6,7,8 -  Горизонтальное сверление установками алмазного бурения Д25мм
для разборки (по устройству, увеличению) проемов - общее количество = 1365шт, 
в т.ч. глубиной 600мм = 1320шт (в т.ч. на высоте более 1м от пола = 1235шт) по ФЕР46-03-002-33глубиной 800мм = 45шт (см.приложение «Расчет по выполнению работ..»)
2. к п. 9 «Разборка монолитных перегородок» по ФЕР46-04-005-02 в объеме = 15,23м3:
учесть объем общий = 15,162м3, в т.ч. (см.Приложение)
по расценке ФЕР46-04-003-10 «Разборка железобетонных конструкций объемом более 1 м3 при помощи отбойных молотков из бетона марки: 300» объем 13,206м3, т.к объем конструктива более 1м3 для разборки;
по расценке ФЕР46-04-005-02 «Разборка монолитных перегородок: железобетонных» с объемом конструкций менее 1м3 = 1,956м3
3. К п.10 – общий объем горизонтальных отверстий диаметром 70мм составляет = 10шт (4шт по разрезу 5-5 и 6шт по разрезу 17-17) в т.ч. на высоте более метра 9шт  (не учтено сметами) по ФЕР46-03-002-33;
4. К п.п.14,15 Добавить работы по горизонтальному сверлению отверстий Д150мм (по разрезу 16-16) в количестве 4шт на высоте более 1м = 3шт по ФЕР46-03-002-33;
5. к п.п.16,17,18  - более 160мм (180,240,300мм) согласно расчета (см.приложение) в количестве 522шт в т.ч. на глубину 600мм = 140шт (в т.ч. на высоте более 1м от пола 125шт) по ФЕР46-03-002-33, на глубину 800мм = 382шт (в т.ч. на высоте более 1м от пола = 382шт) по ФЕР46-03-002-33 и добавить разборку объемом 0,992м3 с оплатой по расценке ФЕР46-04-005-02 «Разборка монолитных перегородок: железобетонных» с объемом конструкций менее 1м3; 
6. к п.20,21 - Согласно ТЧ п.1.46.1. В сборнике 46 наряду с работами, перечисленными в «составах работ», учтены: уборка материалов, отходов и мусора, полученных при разборке, вертикальный транспорт (опускание через окно в лотках) и транспортировка их на расстояние до 50 м от реконструируемого объекта – фактически отсутствуют в здании окна, технологические наружные проемы  и расстояние до ближайших входов (выходов) составляет более 100м - учесть дополнительные затраты по затариванию мусора в мешки по ФЕРр69-15-1 и спуску мусора на носилках или в мешках с учетом стоимости мешков в объеме = 16,154м3 + 0,073м3+0,085м3 = 16,312м3 с перечетом в тонны с расчетом 2,5т/м3 (ТЧ к ФЕР 46 п.2.46.9 раздела 2 «Исчисление объемов работ» как строительный мусор от железобетонных конструкций)  массой 40,775т с последующей погрузкой вручную при автомобильных перевозках по ФССЦпг-01-01-01-041 и перевозкой грузов автомобилями-самосвалами;
7. К п.п.28-35 Учесть работы  по приготовлению в построечных условиях подливочного раствора Sikagrout-311, т.к в составе работ к п.28 «Установка анкерных болтов… в готовые гнезда» по ФЕР06-01-015-01 (прим) предусмотрено использование готового раствора.
8. К п.42 по ФЕР13-03-004-16 «Окраска металлических огрунтованных поверхностей органосиликатной композицией ОС-12-01» с расходом 180г/м2 = добавить 2-й слой, т.к. согласно Технической инструкции нанесения на металлические поверхности АО «Морозовский химический завод» - композиция наносится не менее чем в 2 слоя, а также при расходе согласно Инструкции  в 350г/м2 (без учета технологических потерь…) толщина слоя (по сухому слою) составляет 100мкм. В соответствии с п.16 Общих указаний к проекту толщина слоя антикоррозионного покрытия должна составлять 120мкм.
Приложение:    7 стр. 
</t>
  </si>
  <si>
    <t>КЗ-902</t>
  </si>
  <si>
    <t>15-05098 И1 
15-05099 И1 
19-00804</t>
  </si>
  <si>
    <t xml:space="preserve">В рабочей документации №15-05098И1 лист 6 указаны расчетные параметры на вводе в тепловой пункт:
- рабочее давление в подающем трубопроводе 1,0 МПа;
- рабочее давление в обратном трубопроводе 0,2 Мпа.
В спецификации №15-05099 И1 на краны шаровые приварные с ручным управлением серии  10С17П1 (п. 9, 10, 11, 12) и локальной смете №19-00804 (пю31, 33 ,35 ,37) в технических ха-рактеристиках указано рабочее давление 4 Мпа.
В связи с тем, что на данном трубопроводе рабочее давление не превышает 1Мпа предла-гаем применить краны шаровые серии 10С17П1 с давлением 1,6 Мпа, что снизит затраты на приобретение данных кранов. Перевести данные краны по статье затрат «оборудование» в материалы и привести в соответствие рабочую документацию.   
</t>
  </si>
  <si>
    <t>КЗ-903</t>
  </si>
  <si>
    <t xml:space="preserve">В дополнении к карточке заказчика № 852.
Комментарий АО «АТОМПРОЕКТ» не принимается. 
В РД инв. № 17-01522 (И1) на листах 8,9,10:
- требуется указать вырез для прохода металлического короба (6 шт.):
1. на отметке + 7,750; + 7,550 (см. разрез 5-5 лист 8 инв. № 16-01661 И5);
2. на отметке + 8,750; + 8,550 (см. разрез 7-7лист 8 инв. № 16-01661 И5);
3.  на отметке + 8,250 поз. 5 СТВА.Э.К.793.109.03СБ (см. Приложение 1 к КЗ 852).
- добавить примечание: «Корректировка расположения лотков (лоток неперфорированный) возможна при монтаже»;
- в ЛС к РД инв. № 17-01522 добавить оценку стоимости вышеуказанных работ.
</t>
  </si>
  <si>
    <t>КЗ-904</t>
  </si>
  <si>
    <t>14-02016 И1</t>
  </si>
  <si>
    <t>Грищенко  А.Н.</t>
  </si>
  <si>
    <t xml:space="preserve">1. В РД инв. № 16-02016 И1 (лист 2, позиция 7,8), строка «Наименование и техническая характеристика» в обозначении отводов по ГОСТ 17375-2001 отсутствует марка материала.
2. В РД инв. № 16-02016 И1 (лист 2, позиция 10,11) в строке «Наименование и техниче-ская характеристика» обозначения фланцев указаны в соответствии с ГОСТ 12820-80, хотя в строке «Тип, марка, обозначение документа, опросного листа» дается ссылка на ГОСТ 33259-2015. В обозначении фланцев отсутствует марка материала.
3. В РД инв. № 16-02016 И1 (лист 3, позиция 20,21, 22) используются крепежные детали диаметром 16 мм. Для фланца  Ду 50 мм (лист 2, позиция 10) применяется крепеж диаметром 12 мм.
Прошу внести изменения в рабочую документацию.
</t>
  </si>
  <si>
    <t>КЗ-905</t>
  </si>
  <si>
    <t xml:space="preserve">В соответствии с карточкой заказчика № 820 подача приточного воздуха воздуховодом вентсистемы 22KVU01 в помещении 20UKT10R009 запроектирована таким образом, что приточный воздух направлен непосредственно на упаковки с РАО, что нарушает ряд НД. Требуется аннулировать воздуховод, а подачу  приточного воздуха в помещении 20UKT10R009 организовать через воздуховод вентсистемы 22KVU01 вдоль ряда А, с возможностью регулирования расхода.
Карточка заказчика № 820 отклонена АО «АТОПРОЕКТ» с формулировкой: Корректировка РД будет производиться после корректировки ПД по ТР и положительного прохождения ГГЭ.
Считаем корректировку РД инв. № 14-05560 И1 необходимой, в связи с отсутствием в ПД прямых указаний по расположению трубопроводов вентсистемы здания 5. 
Приложение:      
1. Файл «Карточка заказчика №820 (АП).pdf»
</t>
  </si>
  <si>
    <t>КЗ-906</t>
  </si>
  <si>
    <t>14-07207 И8</t>
  </si>
  <si>
    <t>На «плане между осями 1-9, А-И на отм. +5,250» в помещении 20UFB15R057 отсутствует проем 300300 мм в перекрытии между рядами Б и В и осями 4 - 5, расположенный в 300 мм от стены по ряду Б в сторону ряда В, 500 мм от стены в сторону оси 4, указанный в альбоме инв. №15-06153_И9.</t>
  </si>
  <si>
    <t>КЗ-907</t>
  </si>
  <si>
    <t>19-00099</t>
  </si>
  <si>
    <t>Валиева М.Н.</t>
  </si>
  <si>
    <t xml:space="preserve">К работе «Устройство выравнивающих стяжек асфальтобетонных» поз. 51, 53 применить материал по поз. 55 «Бетон тяжелый, крупность заполнителя 20 мм, класс В15 (М200)» в соответствие со спецификацией РЧ инв.№17-02111, лист 13.
Поз. 52, 54 «Смеси асфальтобетонные» исключить, т.к. данный материал отсутствует в РД.
</t>
  </si>
  <si>
    <t>КЗ-908</t>
  </si>
  <si>
    <t>19-00329</t>
  </si>
  <si>
    <t xml:space="preserve">1. поз. 1-10 необходимо учесть стоимость оборудования по Договору на поставку продукции № 11/10390-Д от 20.07.2018.
2. на странице 3 в основании исправить «16-01771» на «16-01779».
Приложение:  Договор № 11/10390-Д от 20.07.2018
</t>
  </si>
  <si>
    <t>КЗ-909</t>
  </si>
  <si>
    <t>15-04379 И5</t>
  </si>
  <si>
    <t xml:space="preserve">В РД предусмотрены выпуска из здания 5 инженерных сетей (К1.1; В1; В2; К2) выполненные в футляре, с изоляцией и греющим кабелем. При проведении сварочных работ внутреннего трубопровода сети, так и внешней трубы (футляра) возникает вероятность повредить изоляционный слой в углах поворота и пережечь греющий кабель внутри футляра.
Для исключения прожогов изоляционного слоя и греющего кабеля при сварке футляра, предлагаю частично исключить внешнюю трубу и участок от углов поворота (после вывода трубопровода из земли) до ввода в здание. Защитный слой поверхности тепловой изоляции выполнить из оцинкованного металла. При этом, в дальнейшем при эксплуатации сетей исключается необходимость демонтажа участка футляра и повреждение кабеля при проведении ремонтных работ.
</t>
  </si>
  <si>
    <t>КЗ-910</t>
  </si>
  <si>
    <t xml:space="preserve">1.1 Лист 18. На отм. +5,250, в осях В–Д, 22–25  в помещении ремонтной зоны 20UFB15R536  (протяженностью 17 м) участка материаловедческих исследований отсутствует вытяжная вентиляция,  вследствие чего возможно образование невентилируемых застойных зон  (нарушены п.п. 12.1, 12,2, 12.3, 12.6 СПП ПУАП-03).
1.2  В связи с тем, что в пом. 20UFB15R336 (электронная микроскопия)  отсутствует вытяжная вентиляция, предусмотреть вытяжную вентиляцию (рабочую, ремонтную) из боксов электронной микроскопии на отм. +5,250, в осях В–Д, 25–28, пом.  20UFB15R336.
</t>
  </si>
  <si>
    <t>СМР 15.03.2019-15.05.2019 (п.196)</t>
  </si>
  <si>
    <t>ТП 2 кв.</t>
  </si>
  <si>
    <t>В рабочей документации №15-05098И1 лист 6 указаны расчетные параметры на вводе в тепловой пункт:
- рабочее давление в подающем трубопроводе 1,0 МПа;
- рабочее давление в обратном трубопроводе 0,2 Мпа.
В спецификации №15-05099 И1 на краны шаровые приварные с ручным управлением серии  10С17П1 (п. 9, 10, 11, 12) и локальной смете №19-00804 (пю31, 33 ,35 ,37) в технических ха-рактеристиках указано рабочее давление 4 Мпа.
В связи с тем, что на данном трубопроводе рабочее давление не превышает 1Мпа предла-гаем применить краны шаровые серии 10С17П1 с давлением 1,6 Мпа, что снизит затраты на приобретение данных кранов. Перевести данные краны по статье затрат «оборудование» в материалы и привести в соответствие рабочую документацию.</t>
  </si>
  <si>
    <t>В дополнении к карточке заказчика № 852.
Комментарий АО «АТОМПРОЕКТ» не принимается. 
В РД инв. № 17-01522 (И1) на листах 8,9,10:
- требуется указать вырез для прохода металлического короба (6 шт.):
1. на отметке + 7,750; + 7,550 (см. разрез 5-5 лист 8 инв. № 16-01661 И5);
2. на отметке + 8,750; + 8,550 (см. разрез 7-7лист 8 инв. № 16-01661 И5);
3.  на отметке + 8,250 поз. 5 СТВА.Э.К.793.109.03СБ (см. Приложение 1 к КЗ 852).
- добавить примечание: «Корректировка расположения лотков (лоток неперфорированный) возможна при монтаже»;
- в ЛС к РД инв. № 17-01522 добавить оценку стоимости вышеуказанных работ.</t>
  </si>
  <si>
    <t>1. поз. 1-10 необходимо учесть стоимость оборудования по Договору на поставку продукции № 11/10390-Д от 20.07.2018.
2. на странице 3 в основании исправить «16-01771» на «16-01779».
Приложение:  Договор № 11/10390-Д от 20.07.2018</t>
  </si>
  <si>
    <t>В РД предусмотрены выпуска из здания 5 инженерных сетей (К1.1; В1; В2; К2) выполненные в футляре, с изоляцией и греющим кабелем. При проведении сварочных работ внутреннего трубопровода сети, так и внешней трубы (футляра) возникает вероятность повредить изоляционный слой в углах поворота и пережечь греющий кабель внутри футляра.
Для исключения прожогов изоляционного слоя и греющего кабеля при сварке футляра, предлагаю частично исключить внешнюю трубу и участок от углов поворота (после вывода трубопровода из земли) до ввода в здание. Защитный слой поверхности тепловой изоляции выполнить из оцинкованного металла. При этом, в дальнейшем при эксплуатации сетей исключается необходимость демонтажа участка футляра и повреждение кабеля при проведении ремонтных работ.</t>
  </si>
  <si>
    <t>КЗ-911</t>
  </si>
  <si>
    <t xml:space="preserve">В дополнении к Карточке заказчика № 708 (ответ на комментарии АО «АТОМПРОЕКТ»)
Поз. 3 (комментарий АО «АТОМПРОЕКТ» не принимается).
1. К позиции 3 «Устройство электромонтажное» в ЛС № 19-00138 шифр ФЕРм08-01-10 «Шкаф управления и регулирования» к позиции 3 применен не верно (повторно прилагается РКД на устройство электромонтажное СТВА.Э.К.793.109.03 (исх. № 11-11-01/16123 от 12.07.2019)) (см. Приложение 1).
2. Расценку на проведение электромонтажных работ требуется включить в ЛС или разработать РД для выполнения электромонтажных работ для подключения оборудования УТС. К данной карточке заказчика прилагается ведомость физических объемов электромонтажных работ по участку технологического сопровождения от ООО «УС БАЭС» (см. Приложение 2).
Поз. 7
Шифр к работам по монтажу стойки измерительной применен неверно – согласно спецификации № 14-07939 поз. 8 масса стойки 448 кг, а шифр по локальной смете 19-00138 применен для монтажа оборудования массой до 40 кг.
Поз. 30, 32 (комментарий АО «АТОМПРОЕКТ» не принимается).
Не соответствует информации между РД инв. № 19-00138 и инв. № 14-07939 изм.5.
Поз. 30 – в боксе карботермического синтеза устанавливается печь по п. 29 спецификации 
14-07939 И5. 
Поз. 32 – в боксе спекания устанавливается печи по п. 29 и п. 30 спецификации 14-07939 И5.
Смотреть сборочный чертеж участка технологического сопровождение СТВА.Э.К.793.109СБ (лист 2) и СТВА.Э.К.793.109 (см. Приложение 3).
Поз. 49, 50 (комментарий АО «АТОМПРОЕКТ» не принимается).
1. Оборудование АСК ТП УТС (поз. 27 инв. № 14-07939 изм. 5) входит только в РД инв. № 14-07939 (отдельно разработанных альбомов РД для АСК ТП УТС нет).
2. РКД на АСК ТП УТС согласовано АО «АТОМПРОЕКТ» письмом № 46-2.43-3.13/18738 от 23.08.2016 (см. Приложение 3).
3. Расценку на проведение электромонтажных работ требуется включить в ЛС или разработать РД для выполнения электромонтажных работ для подключения оборудования УТС. Ведомость физических объемов электромонтажных работ по участку технологического сопровождения от ООО «УС БАЭС» (см. Приложение 2).
Приложения:
1. Исх. № 11-11-01_16123 от 12.07.2019 АО «СХК».
2. (2019) 3968 - МФР. Здание 4. УТС (Объемы ЭМР).
3. РКД на УТС (СТВА.Э.К.793.109СБ, СТВА.Э.К.793.109).
4. Исх. № 46-2.43-3.13_18738 от 23.08.2016 АО «АТОМПРОЕКТ».
</t>
  </si>
  <si>
    <t>КЗ-912</t>
  </si>
  <si>
    <t>Тоненчук Е.Н. №3715 от 03.12.2019</t>
  </si>
  <si>
    <t>В рабочей документации инв. №15-03464 И1 на л. 8 п. 18 указано то, что опорные металлоконструкции разработаны в чертежах КМ. Необходимо указать ссылку на инв.№ РД, в которой разработаны опорные конструкции под трубный лоток.</t>
  </si>
  <si>
    <t>ТП декабрь-январь (п.23)</t>
  </si>
  <si>
    <t>КЗ-913</t>
  </si>
  <si>
    <t>14-07207 И8
14-07208
18-00276
18-01247
18-01354
18-01665
19-00030
19-00087
19-00151
19-01175</t>
  </si>
  <si>
    <t>1. В РД инв.№14-07207 И8 нет указаний по изоляции cтяжек от стен и перегородок демпферными лентами (при необходимости) в соответствии с СП 71.13330-2017 табл.8.2.
2. В ЛС инв.№18-01665 не учтена нарезка швов в полах (тип 1, 1/1, 1/2, 2, 2/1, 7) и их заполнение в соответствии с ТИ 003/04, раздел 3, п. 3.8.
3. В ЛС инв.№18-01665 отсутствует работа по затирке бетонных поверхностей – без  выполнения затирки поверхности бетонной стяжки - невозможно подготовить под укладку керамической плитки (тип 3, 3/1).
4. Необходимо пояснить исключение работ по обеспыливанию бетонных стяжек полов (тип 1, 1/2, 2, 2/1, 6, 7, 5) в ЛС инв.№19-00151 и инв.№19-00087 (кроме тип 1/1).</t>
  </si>
  <si>
    <t>ТП 1 кв. (п.30)</t>
  </si>
  <si>
    <t>КЗ-914</t>
  </si>
  <si>
    <t>Самойлова Л.П. №3896 от 20.12.2019</t>
  </si>
  <si>
    <t>В ЛС №6-17-2-1042:
   п.п.70, 71, 72 - объемы не соответствуют РД инв.№15-04377 И3 лист22, п.п.15.1, 15.2, 15.3
   п.п.102, 104 - недостоверно учтены индексы на 1кв. 2016г - 7,03 (в смете 7,54). На сегодня цены на гофрированные раструбные трубы из полипропилена не актуальны. Предлагаем учесть стоимости труб по ФССЦ в зависимости от класса жесткости и диаметра. 
   Стоимости затворов в локальной смете учтены по прайс-листам на 2,3 кварталы 2016г (индексы пересчета 7,03 и 7,14, а в смете учтены 7,54). Марки затворов в прайс-листах не совпадают с марками в РД инв.№15-04377 И3 (листы 18,20,21) Сегодня эти цены неактуальны. Прилагаем прайс-лист от 19.12.2019 г.       
Необходимо внести в локальную смету изменения.</t>
  </si>
  <si>
    <t>КЗ-915</t>
  </si>
  <si>
    <t>А-182619 И4
 А-182621 И4</t>
  </si>
  <si>
    <t>Сапунов Ю.Н. №3857 от 16.12.2019</t>
  </si>
  <si>
    <t>1. Ввоздуховоды, перечисленные в п.8 ОУ А-182619И4 и проходящие через санитарную зону 2 должны быть выполнены из нержавеющей стали.
-необходимо привести спецификацию. А-182620И4  в соответствие с этими требованиями.
2. В соответствии с 19-00335 участки вентиляции, проходящие через стены в локализующие помещения, заменены на проходки.
-необходимо внести изменения в А-182619И4, А-182621И4 в части границ систем и узлов приварки вентиляции к проходкам внутри и снаружи локализующих помещений.
3. В соответствии с п.8 ОУ А-182619И4 воздуховоды должны изготовляться по ТУ 4860-001-59007492-2009 из нерж. стали 08Х18Н10Т.
-необходимо согласовать возможность изготовления воздуховодов из нерж. стали 12Х18Н10Т, разрешённой к применению по ТУ 4860-001-59007492-2009 (табл.14).</t>
  </si>
  <si>
    <t>ТП 2 кв. (п.68)</t>
  </si>
  <si>
    <t>16-02016 И1</t>
  </si>
  <si>
    <t>АО "Атомпроект" с замечаниями согласны.
Срок корректировки комплекта РД истек: 30.12.2018 г.
Выдан комплекты РД 15-09102 И5 по акту №11-114/609 от 16.01.2020 г.
Замечания устранены.</t>
  </si>
  <si>
    <t>14-06526 И5</t>
  </si>
  <si>
    <t>АО "Атомпроект" с замечаниями согласны.
Срок корректировки комплекта РД: 12.12.2019 г.
Выдан комплект РД 19-00640 И3 по акту №11-114/609 от 16.01.2020 г.
Замечания исправлены!</t>
  </si>
  <si>
    <t>АО "Атомпроект" с замечаниями согласны.
Срок корректировки комплекта РД И3: 12.12.2019 г.
Выдан комплект РД 19-00640И1 по акту  №110/04-28/114 от 03.10.2019 г.
По п.1 - замечание остается!
По п. 2 - замечание исправлено!
Повторно оформлена карточка заказчика КЗ-804
Выдан комплект РД 19-00640 И3 по акту №11-114/609 от 16.01.2020 г.
Замечания исправлены!</t>
  </si>
  <si>
    <t>АО "Атомпроект" с замечаниями согласны.
Срок корректировки комплекта РД: 22.11.2109 г.
Выдан комплект РД 15-04461 И2 по акту №11-114/609 от 16.01.2020 г.
Замечания исправлены!</t>
  </si>
  <si>
    <t>15-02509 И5</t>
  </si>
  <si>
    <t>РД 15-02509 И5 получен по Акту № 11-114/609 от 16.01.2020 г. Изм. 5 внесены после получения актуальногй РКД линии изготовления таблеток СНУП-ТОПЛИВА</t>
  </si>
  <si>
    <t xml:space="preserve">        15-02509 И5 </t>
  </si>
  <si>
    <t>АО "Атомпроект" с замечаниями согласны.
Срок корректировки истек 08.11.2018
Корректировка будет выполнена после получения недостающей РКД на оборудование направлено письмо в адрес АО "СХК" с запросом данных исх. № 46-1.2С-3.127С/23096 от 11.12.2018.                                                                          РД 15-02509 И5 получен по Акту № 11-114/609 от 16.01.2020 г. Изм. 5 внесены после получения актуальногй РКД линии изготовления таблеток СНУП-ТОПЛИВА</t>
  </si>
  <si>
    <t xml:space="preserve">15-02508 И3          </t>
  </si>
  <si>
    <t>АО "Атомпроект" с замечаниями согласны.
Срок корректировки комплектов РД истек: 30.10.2018 г.
Корректировка будет выполнена после получения недостающей РКД на оборудование направлено письмо в адрес АО "СХК" с запросом данных исх. № 46-1.2С-3.127С/23096 от 11.12.2018.                                                                         РД 15-02508 И3 получен по Акту № 11-114/609 от 16.01.2020 г. Изм. 3 внесены после получения актуальногй РКД линии изготовления таблеток СНУП-ТОПЛИВА</t>
  </si>
  <si>
    <t>Карточка заказчика с замечаниями 
АО "Атомпроектом"  рассмотрена 17.10.2019 г. С замечаниями согласны.
Срок выдачи РД после выдачи РКД
Комплект РД с изменениями выдан по Акту № 11-114/609 от 16.01.2020 г. Изм. 3 внесены после получения актуализированной версии РКД</t>
  </si>
  <si>
    <t xml:space="preserve">Карточка заказчика с замечаниями 
АО "Атомпроектом"  рассмотрена 06.12.2019 г.      С замечаниями согласны.
Срок выдачи РД  09.12.2019 г.                                                РД 15-07557 И3, 15-07558 И1 выданы по акту № 11-114/609 от 16.01.2020 г.
</t>
  </si>
  <si>
    <t xml:space="preserve">Карточка заказчика с замечаниями 
АО "Атомпроектом"  рассмотрена 06.12.2019 г.      С замечаниями согласны.
Срок выдачи РД  27.12.2019 г.                                                   РД  15-07769 И1, 15-07770 И1 выдана по Акту № 11-114/609 от 16.01.2020 г.
</t>
  </si>
  <si>
    <t>18-00832 И3
А-182619 И4</t>
  </si>
  <si>
    <t>АО "Атомпроект" с замечаниями согласны.
Срок корректировки комплекта РД истек: 31.01.2019 г.
Выдан комплект РД 18-00832 И2 по акту №110/04-28/71 от 31.05.2019 г.
Выдан комплект РД №А182619 И4 по акту №110/04-28/133 от 08.11.2019 г.
Замечания устранены.</t>
  </si>
  <si>
    <t>АО "Атомпроект" с замечаниями согласны.
Срок корректировки комплекта РД истек: 31.01.2019 г.
Выдан комплект РД №А182619 И4 по акту №110/04-28/133 от 08.11.2019 г.
Замечания устранены.</t>
  </si>
  <si>
    <t>АО "Атомпроект" с замечаниями согласны.
Срок корректировки комплекта РД: 30.01.2020 г.
Выдан комплект РД 16-01162 И1 по акту №11-114/968 от 20.01.2020 г.
Замечания исправлены!</t>
  </si>
  <si>
    <t>АО "Атомпроект" с замечаниями согласны.
Срок корректировки комплекта РД истек: 31.07.2019 г.
Выданы комплекты РД 14-08895 И1; 14-08901 И1 по акту №11-114/609 от 16.01.2020 г.; 14-08907 И1 по акту 11-114/968 от 20.01.2012 г.
Замечания исправлены!</t>
  </si>
  <si>
    <t>АО "Атомпроект" с замечаниями согласны.
Срок корректировки комплектов РД: 27.12.2019 г.
Выданы комплекты с изменениями по акту №11-114/968 от 20.01.2020 г.
Замечания исправлены!</t>
  </si>
  <si>
    <t>Рабочей документацией предусмотрено покрывать конструкции фундаментов проникающей
гидроизоляцией «Консолид-1» по ТУ 5772-173-46854090-2003, в локальных сметах стоимость
материала взята по прайс-листам фирмы ООО «ПТЦ Иртех». При закупке материала выяснилось, что ТУ 5772-173-46854090-2003 устаревшее и защитная композиция «Консолид» готовится по ТУ 5772-002-72023828-2004.
Необходимо внести изменение в РД.
Приложение:  Технические условия ТУ 5772-002-72023828-2004 - 13 листов.</t>
  </si>
  <si>
    <t>19-00519 И2</t>
  </si>
  <si>
    <t>АО "Атомпроект" с замечаниями согласны.
Срок корректировки комплекта РД: 30.12.2019 г.
Выдан комплект РД 19-00519 И2 по акту №11-114/968 от 20.01.2020 г.
Замечания исправлены!</t>
  </si>
  <si>
    <t>КЗ-916</t>
  </si>
  <si>
    <t>19-00877</t>
  </si>
  <si>
    <t>Дорофеев В.И. №4004 от 30.12.2019</t>
  </si>
  <si>
    <t>В РД  инв.№ 19-00877 допущен ряд несоответствий, неточностей и ошибок:
1. Лист 8 – сечении 1-1 отсутствуют необходимые размеры элементов поз.1;
2. Лист 8 – отсутствуют размеры Оп3 на плане и сечении 5-5;
Лист 8 – узлы у крепления Оп5 и Оп6 не соответствуют профилю конструкции (поз. 1 и узел 5); Оп4 не соответствует Оп4 на листе 9 (разные профили, опорные пластины, узлы крепления); размеры опорных пластин у Оп5 отличаются от опорных пластин на листе 9; Оп17 не соответствует Оп17 на листе 9 (разные размеры, узлы крепления); 
3. Лист 9 – узел крепления у Оп8 (узел 1) не соответствуют замаркированному элементу (поз. 3);
4. Лист 9 – на видах Оп9, Оп10, Оп12 и Оп16 не замаркированы элементы;
5. Лист 9 – отсутствуют необходимые виды, сечения, размеры и узлы для Оп17 (сеч. 10-10. Узел 2);
6. Количество марок в ведомости элементов не соответствует количеству, согласно видам, сечениям и узлам на листах 8 и 9;
7. В рабочей документации отсутствует ведомость опорных конструкций. 
Необходимо внести соответствующие корректировки в рабочую и сметную документацию.</t>
  </si>
  <si>
    <t>КЗ-917</t>
  </si>
  <si>
    <t>16-00905 И2</t>
  </si>
  <si>
    <t>Доронин А.Г.</t>
  </si>
  <si>
    <t>Лист 9. Схема автоматизации:
1. 7 линия измерения. Код KKS точки контроля указан 20FED70CL002. Заменить на 20FED30CL002.
2. 8 линия измерения. Код KKS точки контроля указан 20FED10CT002. Заменить на 20FED30CT002.
3. 9 линия измерения. Код KKS точки контроля указан 20FDE30CP005. Заменить на 20FED30CP005.
4. 10 линия измерения. Код KKS точки контроля указан 20FDE30CP007. Заменить на 20FED30CP007.
5. 11 линия измерения. Код KKS точки контроля указан 20FDE30CP004. Заменить на 20FED30CP003.
6. 12 линия измерения. Код KKS точки контроля указан 20FDE30CP003. Заменить на 20FED30CP004.
7. 15 линия измерения. Указать тип входного сигнала 4...20 мА.</t>
  </si>
  <si>
    <t>КЗ-918</t>
  </si>
  <si>
    <t xml:space="preserve">Фомичев К.В.         </t>
  </si>
  <si>
    <t>В РД инв. 16-02229_И1 лист 6 - Цепи предупредительной сигнализации, «Отключен автомат трансформатора напряжения». В схеме указан блок-контакт QF автомата SF5 цепей «треугольника» ТН. Данный автомат не используется (отсутствует «нагрузка» /потребитель). 
В схеме необходимо указать блок-контакт QF автомата SF4 цепей «звезды» ТН.</t>
  </si>
  <si>
    <t>КЗ-919</t>
  </si>
  <si>
    <t>Поз.1104 ЛС №19-00909 «Клапан противопожарный диаметром 500мм» (вентсистема 21KLB06) отнесена к категории «оборудование», в ЛС В16-107-3 И3 (взамен которой была разработана ЛС №19-00909)   и ранее данная позиция была отнесена к «материалам». Так же все остальные позиции противопожарных клапанов в ЛС №19-00909 (44 позиции) относятся к категории «материалы». Прошу устранить несоответствие.</t>
  </si>
  <si>
    <t>КЗ-920</t>
  </si>
  <si>
    <t>Позиция 8 «Контейнер ОНАО (оборотный) …». Заменить наименование контейнера на «Контейнер ОНАО (оборотный) типа КРАД-1,36 (с опорами) или эквивалент…» на основании писем АО «АТОМПРОЕКТ» от 07.11.2019 № 46-1.2-3.127.3С/21049, от 25.12.2019 
№ 46-1.2-3.127.3С/25130.
Приложение:      
1. Файл «О применении контейнера ОНАО 21049.pdf»
2. Файл «О контейнере ОНАО 25130.pdf»</t>
  </si>
  <si>
    <t>КЗ-921</t>
  </si>
  <si>
    <t>По А-182619 И4:
1 В помещении фильтровальной камеры вентсистемы 22KLB08 (пом.20UFB04R522, 20UFB04R 512, в осях 6-7, Г-Д) отсутствует вытяжная вентсистема. 
Нарушены п.п.12.1-12.3, 12.6, 12.46 СПП ПУАП-03, п.3.9.12 ОСПОРБ-99/2010.
Предлагаем в помещении фильтровальной 20UFB04R522 (оси Г-Д, 6-7), во всасывающем воздуховоде вентсистемы 22KLB08, предусмотреть сетку с возможностью регулирования расхода, аналогично  конструкторскому решению на вентсистеме  22KLB12 в пом.20UFB04R522.
По А-182619 И4, А-182620 И4, А-182621 И4:
2 В компоновочных чертежах систем вентиляции (А-182619 И4) на вентсистеме 22KLB24 указан УПВК1П 400×410 ( оси 28-29, Г-Д, на отм+10,950), KKS-22KLB24AA601. 
Спецификация А-182620 И4 (лист 56) указывает, что на данной вентсистеме установлено устройство перекрытия вентиляционных каналов с размером 400×410 и маркой УПВК2, KKS-22KLB24AA601. В аксонометрии (А-182621 И4, лист 31) вентсистемы 22KLB24, указана марка УПВК1, с размером 400×410. 
 Модельный ряд производителя АО «ИЭМЗ «Купол» содержит следующую номенклатуру: УПВК1 400×410, УПВК1П 400×410, УПВК2 500×500.
Прошу привести УПВК KKS-22KLB24AA601 к одному типу и внести изменения в рабочую документацию.
3 Лист 1 В16-107-1 Изм.4. План-схема. Общие указания, Лист 2, «Характеристика систем» и далее по всем листам РД. Обозначение вентиляционных систем не соответствует требованиям п.4.5 ГОСТ 21.602-2016. Код KKS необходимо дополнить обозначением требуемым по ГОСТ. Пример: В1 22KLB01, П1 21KLB01 и т.д.
Основание: Нарушены требования п.4.5 ГОСТ 21.602-2016 «Правила выполнения рабочей документации систем отопления, вентиляции и кондиционирования»
По А-182621 И4:
4 Вентсистема 22KLB01 имеет неправильное расположение места подключения системы пробоотбора 22KLBCR003. Необходимо перенести место подключения системы пробоотбора 22KLBCR003 в любое место сразу после фильтров третьей ступени (22KLB01AT003, 22KLB01AT004), до вентиляторов.
5 Вентсистемы 22KLB9, 22KLB14, 22KLB15, 22KLB16, 22KLB17, 22KLB22, 22KLB23, 22KLB25 должны быть оборудованы автоматически открывающимися - закрывающимися запорными устройствами как на всасывающей, так и на нагнетательной стороне каждого вентилятора.
Основание: нарушен п.5.24 МУ ФМБА России 2.2.8/2.6.1.036-2014 «Проектирование и эксплуатация вентиляции, отопления и газоочистки на радиационно опасных предприятиях (производствах), входящих в контур управления ОАО «ТВЭЛ»
6 Показать на аксонометрических схемах (Лист 2-32) места установки лючков для замеров параметров воздуха и лючков для чистки воздуховодов.
Основание: нарушен п 6.2.8, 6.2.9, Приложение Г ГОСТ 21.602-2016 «Правила выполнения рабочей документации систем отопления, вентиляции и кондиционирования», п.3.4, 3.5 Пособия к СНиП 3.05.01-85 (СП 73.13330).
7 21KLB01 (Лист 2) не содержит участков с аэрозольными фильтрами. Рабочая документация А-182621 И4не содержит отображения запорной арматуры после фильтров вентсистемы 21KLB01, кроме разреза 5-5, лист 27. (нарушен п. 6.2.8 ГОСТ 21.602-2016). Внести изменения в рабочую документацию (А-182621 И4), дополнив аксонометрию 21KLB01 участками с фильтрами, а так же отобразить на всех схемах вентсистемы 21KLB01 (А-182621 И4)  запорную арматуру с фильтрами.
Основание: нарушен п 6.2.8, 6.2.9, Приложение Г ГОСТ 21.602-2016 «Правила выполнения рабочей документации систем отопления, вентиляции и кондиционирования», п.3.4, 3.5 Пособия к СНиП 3.05.01-85 (СП 73.13330).</t>
  </si>
  <si>
    <t>КЗ-922</t>
  </si>
  <si>
    <t>Строительные конструкции (балка - ось 13, Г-Д отм. +10,950, балка - ось 18, Г-Д, отм. +10,950 и стены - ось 16-17, Г-Д, отм. -2,700) зд.4 МФР не позволят смонтировать в проектном положении технологическое оборудование: транспортер вертикальный 20FDB93AE001 (A.62.685.000), транспортер вертикальный 20FDB93AE002 (A.62.684.000) и шибер отсечной 20FDB91AВ003 
(A.51.830.000). Зона наложения строительных конструкций и технологического оборудования показана в приложениях 1, 2 и 3.
Приложения: 1. Файл - «Приложение №1 (Трансп. А.62.684.000).pdf», размер – 72,3 КБ.
2. Файл - «Приложение №2 (Трансп. А.62.685.000).pdf», размер – 58,3 КБ.
3. Файл - «Приложение №3 (Шибер А.51.830.000).pdf», размер – 208 КБ.</t>
  </si>
  <si>
    <t>КЗ-923</t>
  </si>
  <si>
    <t>16-02777 И1</t>
  </si>
  <si>
    <t>Федоров В.О.</t>
  </si>
  <si>
    <t>Согласно примечанию 3 чертежа SH11.D.046.2.0UFB&amp;&amp;.FED&amp;&amp;10.072.LK.0003 силовые шкафы 20FED10GS101(102) заказаны в SH11.D.046.2.0UFB&amp;&amp;.BL&amp;04.031.DC.10.   В указанном альбоме на чертеже SH11.D.046.2.0UFB&amp;&amp;.BL&amp;04.031.LH.0088 данные шкафы  обозначены как 20BLE04GS101(102). Привести маркировку шкафов к единому коду KKS.</t>
  </si>
  <si>
    <t>КЗ-924</t>
  </si>
  <si>
    <t>14-08098 И1</t>
  </si>
  <si>
    <t>Схема автоматизации. 
1)На схеме помещения 101, в колодце с приямком 450х450х700 установлен насос с некорректным кодом KKS(исправить на 00GMR08AP004).
2) На схеме помещения 00UXZ10R004 не отображен прибор от которого исходит сигнал №11</t>
  </si>
  <si>
    <t>КЗ-925</t>
  </si>
  <si>
    <t>16-01024 И1</t>
  </si>
  <si>
    <t>Схема электрических соединений. Шкаф 20QKT00GH002.Лист 10.
1) Поправить сбитую нумерацию позиций авт. выключателей в клеммной колодке левой боковины.
2) Привести условные графические отображения разветвления многожильного провода к клеммной колодке левой боковины к единому на чертеже (в соответствии с ГОСТ 2.721-74)</t>
  </si>
  <si>
    <t>КЗ-926</t>
  </si>
  <si>
    <t>15-00681 И2
15-00682 И1
15-05543 И1</t>
  </si>
  <si>
    <t>Копылов И.И.</t>
  </si>
  <si>
    <t>15-00681И2
1. Отсутствуют схемы электрические принципиальные силовых шкафов 20GKE01GS101,  20GKC01GS101 управления дисковыми затворами 20GKС01АА101, 20GKC01АА102, 20GKE01АА101,  20GKЕ01АА102.
15-00682И1
2. Отсутствуют планы раскладки силовых и контрольных кабелей до силовых шкафов 20GKE01GS101,  20GKC01GS101 (шкафы управления дисковыми затворами 20GKС01АА101, 20GKC01АА102, 20GKE01АА101,  20GKЕ01АА102).
15-05543И1
3.  Отсутствует информация о кабелях силовых шкафов 20GKE01GS101,  20GKC01GS101.</t>
  </si>
  <si>
    <t>КЗ-927</t>
  </si>
  <si>
    <t>19-00816
15-07328 И1
15-07327 И1</t>
  </si>
  <si>
    <t>19-00816, 15-07328И1
1. Отсутствует информация о силовых шкафах 20GKE01GS101,  20GKC01GS101.
2. Нет сведений о кабельных изделиях.
15-07327И1
3. Отсутствует информация о месте расположения силовых шкафов 20GKE01GS101,  20GKC01GS101 - управления дисковыми затворами 20GKС01АА101, 20GKC01АА102, 20GKE01АА101,  20GKЕ01АА102.
4. Нет структурной и монтажной схемы силовых шкафов 20GKE01GS101,  20GKC01GS101.
5. В таблицах информационных сигналов  в АСУ СИО в столбце «Источник/ приемник сигнала» везде соединительная коробка, а еще должны быть силовые шкафы 20GKE01GS101,  20GKC01GS101.</t>
  </si>
  <si>
    <t>КЗ-928</t>
  </si>
  <si>
    <t>Шабанов А.М. №3859 от 17.12.2019</t>
  </si>
  <si>
    <t>При рассмотрении комплекта рабочих чертежей на листе 13 в спецификации элементов заполнения оконных и дверных проемов указан ГОСТ 30970-2002 на двери, который перестал действовать с 01.07.2015 г. Сейчас действует ГОСТ 30970-2014, и в нем условное обозначение дверей отличается от обозначений, которые были в предыдущей редакции.
Просим рассмотреть данные несоответствия и откорректировать комплект РД.</t>
  </si>
  <si>
    <t>ТП 1 кв. 2020</t>
  </si>
  <si>
    <t>КЗ-929</t>
  </si>
  <si>
    <t>В альбоме 16-02569И2 на  листах 6.1 и 9.1 показан сбор стоков с полов 3 зоны в приямки 31 и 62  в систему К3 (условно чистых вод) и дальнейшая перекачка из приямков 31 и 62   в приямки 33 и 64 системы К13 (спецканализации).  
Сбор стоков с полов 3 зоны необходимо осуществлять в приямки спецканализации К13.
В альбоме 16-02569И2 приямки 31 и 62 аннулировать. Добавить сбор стоков и перекачку приямков 31 и 62  в соответствующие альбомы системы К13.</t>
  </si>
  <si>
    <t>КЗ-930</t>
  </si>
  <si>
    <t>В локальной смете не учтены работы по монтажу профлиста и его стоимость.</t>
  </si>
  <si>
    <t>ТП 1 кв. (п.29)</t>
  </si>
  <si>
    <t>18-01221 И1
ЛС-?</t>
  </si>
  <si>
    <t>Карточка заказчика с замечаниями АО "Атомпроектом" отклонена с объяснением причины.
Данное отверстие является технологической проходкой, и нанесение на планы АР не требуется.</t>
  </si>
  <si>
    <t>15-04371 И4
16-00847 И4</t>
  </si>
  <si>
    <t xml:space="preserve"> АО "Атомпроектом" с замечаниями согласен.  Срок 01.12.2019
Комплекты РД 15-04371 И4, 16-00847 И4 выданы по акту № 11-114/968 от 20.01.2020 г.</t>
  </si>
  <si>
    <t xml:space="preserve">15-05098 И2 
15-05099 И2 </t>
  </si>
  <si>
    <t>14-07687 И4</t>
  </si>
  <si>
    <t>14-08049 И4
14-08050 И7</t>
  </si>
  <si>
    <t>АО "Атомпроект" с замечаниями согласны.
Срок корректировки комплекта РД истек: 31.05.2019 г.
Выданы комплекты РД с изменениями по акту №11-114/609 от 16.01.2020 г.
Замечания исправлены!</t>
  </si>
  <si>
    <t>АО "Атомпроект" с замечаниями согласны.
Срок корректировки комплектов РД истек: 11.06.2019 г.
Выданы комплекты РД с изменениями по акту №11-114/609 от 16.01.2020 г.
Замечания исправлены!</t>
  </si>
  <si>
    <t>АО "Атомпроект" с замечаниями согласны.
Срок корректировки комплекта РД истек: 30.09.2019 г.
Выданы комплекты РД с изменениями по акту №11-114/609 от 16.01.2020 г.
Замечания исправлены!</t>
  </si>
  <si>
    <t>16-02000 И1</t>
  </si>
  <si>
    <t>15-00681 И3</t>
  </si>
  <si>
    <t>Итого карточек заказчика по РД за 2018-2020 г.г.</t>
  </si>
  <si>
    <t>АО "Атомпроект" с замечаниями согласны.
Срок корректировки комплектов РД истек: 27.09.2019 г.
Выдан комплект РД 14-05433 И1 по акту №11-114/609 от 16.01.2020 г.
Замечания исправлены!</t>
  </si>
  <si>
    <t>14-05433 И1</t>
  </si>
  <si>
    <t>КЗ-931</t>
  </si>
  <si>
    <t xml:space="preserve">16-01257 И3 
14-08693 И2   </t>
  </si>
  <si>
    <t>КЗ-932</t>
  </si>
  <si>
    <t>16-02202 И1
16-02565 И1</t>
  </si>
  <si>
    <t>Колмакова Н.Ф. №3894 от 19.12.2019</t>
  </si>
  <si>
    <t xml:space="preserve">Выявлены несоответствия.
В Общих указаниях № 16-02202 И1:
- на листе 3 в СП 73.13330.2012  год 2012  подлежит корректировке на 2016 г.
На листе 16:
- на аксонометрической схеме № 3 код затвора дискового с э/приводом поз. 2 – 00GKE15AA112 повторяется два раза.
На листе 17:
- на аксонометрической схеме № 4 код затвора дискового с э/приводом поз. 2 – 00GKE15AA102 указан ошибочно, верно - 00GKС15AA102
В спецификации:
- на листе 3 коды затворов дисковых поз. 7 – 00GKE15AA001 – АА004 указаны ошибочно, верно - 00GKС15AA001 – АА004.
В Спецификации  оборудования, изделий и материалов инв. № 16-02565 И1:
- на листе 4 коды затворов дисковых поз. 7 – 00GKE15AA001 – АА004 указаны ошибочно, верно - 00GKС15AA001 – АА004. </t>
  </si>
  <si>
    <t>КЗ-933</t>
  </si>
  <si>
    <t>15-02297
15-01062 И3
15-02296
17-02080
19-00374</t>
  </si>
  <si>
    <t>Чекалкина Г.Л. №34 от 13.01.2020</t>
  </si>
  <si>
    <t>В рабочей документации №15-02297,15-01062 предусмотрено применение фасонных изделий. При рассмотрении РД выявлено несоответствие:
№№  п/п В РД инв. №15-01062 И3 В спец-ии инв. №15-02297
 Наименование Кол-во Наименование Кол-во
Фасонные элементы
1
 В РД на разрезе  1-1, л.9 по ряду А  узел   К-8 со  ссылкой на ЗАО «Петропанель» должен  быть фасонный элемент ФЭ-8.                                              25.2 мп  В спецификации фасонные детали ФЭ-8 отсутствуют.      
 25,2 пм
2 В РД в осях 1-3, рядах А,И л.9 выполнен парапет, но  не применен фасонный элемент.    25,2 мп Предлагаем применить фасонную деталь ФЭ-27 ЗАО «Петропанель». 25,2 мп
3 В РД  № 15-01062 и в спецификации РД № 15-02297  не учтено количество погонных метров на нахлест фасонных элементов.   
4 В РД  № 15-01062 л.9,10 разработаны фасонные элементы ФЭ-1,2,3,4,5  Предлагаем внести элементы ФЭ-1,2,3,4,5  в спецификацию РД  №15- 02297 
5 В спецификации РД № 15-02297
предусмотрены фасонные элементы ФЭ-1 на цоколь 107 п.м. В РД  № 15-01062 л.10 разработан узел «А» на цоколь с  фасонными элементами  ФЭ-4, ФЭ-5. Нужен ли фасонный элемент ФЭ-1. 
6 В спецификации РД № 15-02297
предусмотрены фасонные элементы ФЭ-3 на стык панелей при вертикальном монтаже  Так как в РД № 15- 02297 л.6  предусмотрен горизонтальный монтаж панелей, нужен ли фасонный элемент ФЭ-3. 
7 В спецификации РД № 15-02297
предусмотрены фасонные элементы ФЭ-9 на окна, деформационный шов.  Так как в РД № 15- 01062 л.8 не предусмотрены окна и деформационный шов, нужен ли фасонный элемент ФЭ-9 
8 В спецификации РД № 15-02297
предусмотрены фасонные элементы ФЭ-14 на примыкание кровельных панелей к кирпичной стене.  Так как в РД № 15- 01062 л.9 не предусмотрена кирпичная кладка  на кровле, нужен ли фасонный элемент ФЭ-14 
9 В спецификации РД № 15-02297
предусмотрены фасонные элементы ФЭ-21 на карниз торцевой.  Так как в РД № 15- 02297 , разработан узел свеса кровли, нужен ли фасонный элемент ФЭ-21 
10 В РД № 15-01062 на плане л.8 предусмотрены узлы В-1, Д-1 на ЗАО «Петропанель» на которых должен  быть фасонный элемент ФЭ-16.                                              27,3 мп В спецификации фасонные детали ФЭ-16 отсутствуют.      
 27,3 мп</t>
  </si>
  <si>
    <t>ТП 1кв.</t>
  </si>
  <si>
    <t>КЗ-934</t>
  </si>
  <si>
    <t>15-03955 И1
15-03956 И1</t>
  </si>
  <si>
    <t>Колмакова Н.Ф. №3861 от 17.12.2019</t>
  </si>
  <si>
    <t xml:space="preserve">Выявлены несоответствия.
В Общих указаниях:
- на листах 1, 3 в СП 30.13330.2012, СП 73.13330.2012  год 2012  подлежит корректировке на 2016 г.
В Спецификации:
- на листе 2 количество поз. 11 – кран шаровый латунный DN15 – 3 шт. задано ошибочно, верно – 4 шт. согласно схемам В1, Т3 на листе 3
В Спецификации  оборудования, изделий и материалов инв. № 15-03956 И1:
- на листе 3 количество поз. 10 – кран шаровый латунный DN15 – 5 шт. задано ошибочно, верно – 6 шт. 
- не задано количество эмали ПФ-115 и грунтовки ГФ-021 для выполнения антикоррозионной защиты трубопроводов из углеродистой стали </t>
  </si>
  <si>
    <t>КЗ-935</t>
  </si>
  <si>
    <t>Протяженность системы 22KLB02 по планам около 806 м, при 10% запасе общая длина воздуховодов должна быть 890 м. В спецификации инв.№ А-182620 изм.4 общая длина воздуховодов 470 м. Необходимо проверить и внести изменения в спецификацию.</t>
  </si>
  <si>
    <t>Февралева Л.Н.  №3939 от 25.12.2019</t>
  </si>
  <si>
    <t>КЗ-936</t>
  </si>
  <si>
    <t>Согласно согласованной РКД на бокс дезактивации в состав бокса входят 2 рельсовые тележки, разработанные в рамках исполнения договора № 11/11121-Д от 18.12.2018.
В ЛС 18-01120 в состав участка дезактивации входят тележки моторные шлейфовые (20SMP10AE004, 20SMP10AE005 поз.5 ЛС № 18-01120.) Для исключения задвоения поставляемого оборудования необходимо откорректировать локальную смету в части исключения из состава участка дезактивации тележки моторные шлейфовые (20SMP10AE004, 20SMP10AE005 поз.5 ЛС № 18-01120) в количестве 2 шт.
Приложение: Письмо о согласовании РКД от 03.12.2019 № 46-1.2-3.187.2/23180.</t>
  </si>
  <si>
    <t>КЗ-937</t>
  </si>
  <si>
    <t>19-00899
19-00900</t>
  </si>
  <si>
    <t>Инв.№19-00899:
1. Листы 10, 11, 12, 13 приведены ссылки на инв. № 15-04192. Этот документ аннулирован.  Необходимо указать актуальную ссылку.
2. Листы 9 15, 16, 17, 18, 19, 20, 32 приведены ссылки на инв. № 17-00812 И1 (в адрес СХК не поступал). Необходимо выдать инв. №17-00812 И1.
3. Листы 12, 24, 39. Код KKS насосной установки 20QKT49AP001 не совпадает с кодом KKS 20QKT40AP001 указанной в ПД инв. № 17-00311 И1 раздел 5.7.8.. Привести в соответствие РД и ПД.
4. Листы 13, 41-43. Дисковых затворов (20QKT10AA102, 20QKT20AA102, 20QKT30AA102) нет в ПД (раздел 5.7.8. инв. № 17-00311 И1). Привести в соответствие РД и ПД.
5. Лист 13. Шкафы силовые (20QKT10GS101, 20QKT10GS102, 20QKT20GS101, 20QKT20GS102, 20QKT30GS101, 20QKT30GS102) в спецификации инв. №19-00901 отсутствуют, ссылки на документ в котором они учтены для закупки. Внести шкафы силовые (20QKT10GS101, 20QKT10GS102, 20QKT20GS101, 20QKT20GS102, 20QKT30GS101, 20QKT30GS102) в спецификацию, или привести ссылку на документ на основании которого они будут закупаться.
6. Листы 14, 16, 19, 25, 39. Код KKS насоса погружного (20QKT70AP002) не совпадает с кодом KKS (20QKT71AP001) в ПД (раздел 5.7.8. 17-00311_И1).  Привести в соответствие РД и ПД.
7. Листы 15, 32, 44-47.  Коды KKS на датчики в документации: 17-00812 «Здание 64. Холодильная станция. Технологический контроль. Основной комплект.» и в 19-00899 «Здание 64.  Автоматизация комплексная. Система холодоснабжения. Схемы электрические принципиальные. Схемы (таблицы) электрические подключения» не совпадают:
 17-00812 19-00899
Датчики
давления хладоносителя   20QKT10CP001
20QKT12CP001
20QKT20CP001
20QKT22CP001
20QKT30CP001
20QKT32CP001
20QKT42CP001
20QKT43CP001
20QKT40CP005
20QKT40CP001
20QKT40CP004
20QKT61CP001
20QKT62CP001
20QKT70CP001
20QKT50CP002
20QKT40CP002
20QKT40CP003
20QKT50CP001 20QKT10CP001
20QKT10CP002
20QKT20CP001
20QKT20CP002
20QKT30CP001
20QKT30CP002
20QKT30CP004
20QKT30CP005
20QKT40CP001
20QKT30CP003
20QKT40CP002
20QKT40CP004
20QKT60CP001
20QKT60CP002
20QKT50CP001
20QKT50CP002
20QKT40CP003
20QKT40CP005
Привести в соответствие.
8. Лист 17, 33, 47-48. Коды KKS на датчики в документации: 17-00812 «Здание 64. Холодильная станция. Технологический контроль. Основной комплект.» и в 19-00899 «Здание 64.  Автоматизация комплексная. Система холодоснабжения. Схемы электрические принципиальные. Схемы (таблицы) электрические подключения» не совпадают:
 17-00812 19-00899
Датчики температуры 20QKT12CT001
20QKT22CT001
20QKT32CT001
20QKT10CT001
20QKT20CT001
20QKT30CT001
20QKT42CT001
20QKT43CT001
20QKT40CT001 20QKT10CT001
20QKT10CT002
20QKT20CT001
20QKT20CT002
20QKT30CT001
20QKT30CT002
20QKT30CT003
20QKT30CT004
20QKT40CT001
Привести в соответствие.
Инв.№19-00900:
1. Лист 4 пункт 6 в текстовой части приведена ссылка на инв. № 15-04192. Этот документ аннулирован. Необходимо указать актуальную ссылку.
2. Лист 4 пункт 6 в текстовой части приведена ссылка на инв. № 17-00812 И1 (в адрес СХК не поступал). Необходимо выдать инв. №17-00812 И1.</t>
  </si>
  <si>
    <t>Карточка заказчика с замечаниями АО "Атомпроектом" отклонена с объяснением причины. Конструкции креппдения подкрановых путей, в том числе крепежные анкерные болты и опорные платики, находится вне зоны ответственности АО "АТОМПРОЕКТ".</t>
  </si>
  <si>
    <t>Карточка заказчика с замечаниями АО "Атомпроектом" рассмотрена с отклонением, так как заводом - изготовителем блок-контейнера ДЭС определяется объем освещения.</t>
  </si>
  <si>
    <t>Карточка заказчика с замечаниями АО "Атомпроектом" рассмотрена с отклонением, так как КМК не накладываются на системы канализации К-13.</t>
  </si>
  <si>
    <t>АО "Атомпроект" с замечаниями согласны.
Срок корректировки комплектов РД: 31.01.2020 г.
Комплекты РД с изменениями не выданы.</t>
  </si>
  <si>
    <t>16-01770 И3
16-01773 И4</t>
  </si>
  <si>
    <t>Карточка заказчика с замечаниями АО "Атомпроектом" рассмотрена с отклонением, до проведения закупочных процедур и направления АО "СХК" в адрес АО "Атомпроект" ИДП по закупленному оборудованию.</t>
  </si>
  <si>
    <t>Карточка заказчика с замечаниями АО "Атомпроектом" рассмотрена с отклонением ввиду отсутствия в Здании 15А силовых шкафов 20GKC01GS101 и 20GKE01GS101.</t>
  </si>
  <si>
    <t>18-01507 И3</t>
  </si>
  <si>
    <t>15-05092 И2
14-05561 И1</t>
  </si>
  <si>
    <r>
      <t xml:space="preserve">Карточка заказчика с замечаниями АО "Атомпроект" рассмотрена 26.12.2019 г.  Решением руководителя ГрАН отклонена с объяснением причины: </t>
    </r>
    <r>
      <rPr>
        <sz val="12"/>
        <color rgb="FFFF0000"/>
        <rFont val="Times New Roman"/>
        <family val="1"/>
        <charset val="204"/>
      </rPr>
      <t xml:space="preserve">Рам направлены ВСЕ необходимые отверстия если еще нужны добавляйте в ранее направленные.  </t>
    </r>
    <r>
      <rPr>
        <sz val="12"/>
        <rFont val="Times New Roman"/>
        <family val="1"/>
        <charset val="204"/>
      </rPr>
      <t>Орфография и пунктуация объяснения сохранены!!! Из ответа неясно, в каком виде направлена информация - чертеж, эскиз, письмо ? Номера, даты отправки ?</t>
    </r>
  </si>
  <si>
    <r>
      <t xml:space="preserve">Карточка заказчика с замечаниями АО "Атомпроект" рассмотрена 26.12.2019 г.  Решением руководителя ГрАН отклонена с объяснением причины: </t>
    </r>
    <r>
      <rPr>
        <sz val="12"/>
        <color rgb="FFFF0000"/>
        <rFont val="Times New Roman"/>
        <family val="1"/>
        <charset val="204"/>
      </rPr>
      <t xml:space="preserve">Рам направлены ВСЕ необходимые отверстия если еще нужны добавляйте в ранее направленные.  </t>
    </r>
    <r>
      <rPr>
        <sz val="12"/>
        <rFont val="Times New Roman"/>
        <family val="1"/>
        <charset val="204"/>
      </rPr>
      <t>Орфография и пунктуация объяснения сохранены!!! Из ответа неясно, в каком виде направлена информация - чертеж, эскиз, письмо ? Номера, даты отправки ?
Решение АО "АТОМПРОЕКТ": Внесение изменений в РД будет после корректировки проектной документаци.</t>
    </r>
  </si>
  <si>
    <t>15-04806 И5</t>
  </si>
  <si>
    <r>
      <t xml:space="preserve">Карточка заказчика с замечаниями АО "Атомпроект" рассмотрена 27.01.2020 г. Отклонена с объяснением причин: локализующее помещение будет добавлено при корректировке ПД по утвержденному техническому  решению. Корректировка РД будет выполнена после прохождения ГГЭ стадии ПД. </t>
    </r>
    <r>
      <rPr>
        <sz val="12"/>
        <color rgb="FFFF3300"/>
        <rFont val="Times New Roman"/>
        <family val="1"/>
        <charset val="204"/>
      </rPr>
      <t xml:space="preserve">Решение об отклонении замечания вызывает сомнение, т.к. АП замечание подтверждает и  потребуется  корректировка РД   </t>
    </r>
  </si>
  <si>
    <t xml:space="preserve">Карточка заказчика с замечаниями АО "Атомпроект" рассмотрена 22.01.2020 г. Отклонена с объяснением причины: замечание не принимается, т.к. предложения в КЗ не оформлены в виде Технического решения  </t>
  </si>
  <si>
    <t>16-00905 И3</t>
  </si>
  <si>
    <t>14-08098 И2</t>
  </si>
  <si>
    <t>19-00877 И1</t>
  </si>
  <si>
    <t>КЗ-938</t>
  </si>
  <si>
    <t>13-05627 
14-00917 И4</t>
  </si>
  <si>
    <t>1. Изготовителем оборудования разработан, изготовлен и поставлен козловой кран 30/5 т по альбому 13-05627 ИТ. В альбоме КЖ 14-00917 И4, сооружение 37, отсутствует основание рельсового пути козлового крана.
Доработать необходимую документацию.
Приложения:
1. SH11.D.337.2.0UZF10.SMA10.AE1.DE.0001 ПП30_5.00-00.00.00.000 Установка пути.
2. SH11.D.337.2.0UZF10.SMA10.AE1.EB.0001 КК30_5.00-00.00.00.000 КП. ПС пути.
3. Паспорт. Упор тупиковый.
4. Рельс 65.
5. Установка линеек пути.
6. SH11.D.337.2.0UZF10.SMA10.AE1.DH.0001 КК30_5.00-00.00.00.000 СБ Кран козловой</t>
  </si>
  <si>
    <t>КЗ-939</t>
  </si>
  <si>
    <t>15-00434
15-00435
17-01082 И1
17-01083 И1
14-07562  И1</t>
  </si>
  <si>
    <t>В рабочей документации отсутствуют установочные чертежи ротационных компрессоров – газодувок:
- требования к массогабаритным размерам
- узлы крепления к строительным конструкциям
- обвязка технологическими трубопроводами
- и т.д.
Необходимо привести РЧ в соответствие с фактически закупленным оборудованием (см. приложения)</t>
  </si>
  <si>
    <t>АО "Атомпроект" с замечаниями согласны.
Срок корректировки комплектов РД: 28.02.2020 г.
Комплекты РД с изменениями не выданы.</t>
  </si>
  <si>
    <t>16-01024 И2</t>
  </si>
  <si>
    <t>15-07327 И2
15-08661 И1</t>
  </si>
  <si>
    <t>17-01522 И2</t>
  </si>
  <si>
    <t>Карточка заказчика с замечаниями АО "Атомпроект" отклонена с объяснением причины: корректировка РД будет выполнена после вступления в силу Дополнения № 6 к заданию на проектирование № 24-18/3212 от 17.05.2013 г.</t>
  </si>
  <si>
    <t>16-02202 И2
16-02565 И2</t>
  </si>
  <si>
    <t>15-03955 И2
15-03956 И2</t>
  </si>
  <si>
    <t>КЗ-940</t>
  </si>
  <si>
    <t xml:space="preserve"> 16-01158</t>
  </si>
  <si>
    <t>Антонов М.В. №214 от 28.01.2020</t>
  </si>
  <si>
    <t>1. Монорельс подвесного пути в районе: ось 17; Б-Г. Верх монорельса отм.+4.150, попадает на перемычку, выполненную по проекту КЖ 15-06141 (Стены между осями 16-21 на отм -0.300) Низ перемычки отм.+4.050.
2. Промежуточная опора монорельса ПД1 попадает на перемычку над проемом.</t>
  </si>
  <si>
    <t>КЗ-941</t>
  </si>
  <si>
    <t>18-01586
19-00490</t>
  </si>
  <si>
    <t>Гнездилов М.В. №189 от 27.01.2020</t>
  </si>
  <si>
    <t>В рабочей документации не учтены работы по демонтажу облицовки потолка помещения перед штроблением (объем демонтажа: 2,28 м2 облицовки или 11,8м реза).</t>
  </si>
  <si>
    <t>КЗ-942</t>
  </si>
  <si>
    <t>24А1
24А2
24Б1
24Б2</t>
  </si>
  <si>
    <t>13-06304 И4
14-00855 И3</t>
  </si>
  <si>
    <t xml:space="preserve">В рабочих документациях на сооружения 24А1, 24А2, 24Б1, 24Б2 гидроизоляция предусмотрена полотном иглопробивным геотекстильным «Дорнит». В связи с тем, что в настоящее время полотно геотекстильное «Дорнит» не производится, просим согласовать замену полотна геотекстильного «Дорнит», изготавливаемого по ТУ 8397-011-01862073-2003 на нетканый геотекстильный иглопробивной «Геотек» марка 400, тип С-СТО 06982702-001-2017 с аналогичными харкатеристиками.
В случае принятия положительного решения, прошу Вас внести изменения в рабочую и проектную документацию.
Приложение: Приложение 1; Приложение 2.     </t>
  </si>
  <si>
    <t>СМР 2020 A48910, A50110, A50130</t>
  </si>
  <si>
    <t>КЗ-943</t>
  </si>
  <si>
    <t>16-01773 И3
16-01661 И5
16-01770 И2
16-00720 И3</t>
  </si>
  <si>
    <t>Зорькин А.И.
Циркунов П.Т.</t>
  </si>
  <si>
    <t>1. В РД инв. № 16-01773 изм.3 лист 44.1 (см. разрез 1-1) неверно указаны размеры металлического короба (указано 80×200). Согласно РД инв. № 16-01661 изм.5 (см. разрез 3-3) размеры короба 80×400.
2. В РД инв. № 16-01773 изм.3 лист 44 (см. разрез 9-9) отсутствует короб металлический с перегородкой для контрольных кабелей (1 шт.) размером 80×200, в 
РД инв. № 16-01661 изм.5 лист 8, (см. разрез 6-6) указано данных коробов – 2 шт.
3. В РД инв. № 16-01661 изм.5 лист 8 (см. разрез 5-5 и 8-8) для короба металлического не показана перегородка.
4. РД инв. № 16-01661 изм.5 лист 8 и инв. № 16-01773 изм.3 лист 44 привести к единообразию  представленные разрезы, а именно: 
4.1 в РД инв. № 16-01773 изм.3 лист 44 не обозначены разрезы из РД инв. № 16-01661 изм.5 (разрезы 7-7, 4-4); 
4.2 в РД инв. № 16-01661 изм.5 лист 8 не обозначены разрезы из РД инв. № 16-01773 изм.3 лист 44 (разрезы 7-7).
5. В РД инв. № 16-01661 изм.5 лист 8 в осях 13-14, А-Б на отметке +8,250 расположены 4 трубы (32×2,8 (1 шт.) и 90×3,5 (3 шт.) ГОСТ 3262-75), которые пересекаются с лотками из РКД УТС СТВА.Э.К.793.109.03СБ (см. Приложение 1 к КЗ № 852).
6. Металлические короба в РД инв. № 16-01773 изм.3 лист 44 (см. разрез 7-7) пересекаются с лотками из РКД УТС СТВА.Э.К.793.109.03СБ (см. Приложение 1 к КЗ № 852).
Примечание: Необходимо привести к единообразию  информацию в РД 16-01773 (изм. 3) и 
16-01661(изм. 5).
7. В РД инв. № 16-01661 (И5) на листе 6 указан подвод к ящикам силовым (20BLA04GS202,  20BLВ04GS001) и на листе 7 к ящику силовому (20BLA04GS201) – на них имеется ссылка на РД инв. № 16-01770 (И2) Просьба отобразить данные подводы на монтажной схеме на листе 47 в РД инв. № 16-01770 (И2)  
8. Обращаем Ваше внимание, что в РД инв. № 16-00720 (И3) не учтены проходки в стенах: 
8.1 подвод кабелей к шкафу с переключателем (20BLA04GS203) и шкафу АВР (20BLB04GS201) будет осуществляться через отверстия в стене в осях 13-14, А-Б лист 47 РД инв. № 16-01770 (И2).
8.2 подвод кабелей к ящику с рубильником (20BLQ04GS201) будет осуществляться через отверстие в стене в осях 14-15, А-Б лист 39 РД инв. № 16-01773 (И3).
8.3 подвод кабелей к ящику силовому (20BLA04GS202) будет откорректирован по п. 7 данной карточки заказчика и проход кабелей будет отображен на листе 47 РД инв. 
№ 16-01770 (И2).
8.4 подвод кабелей освещения помещения будет осуществляться через отверстия в стене в осях 12-13, А-Б лист 39 РД инв. № 16-02340 (И2).
8.5 подвод кабелей к извещателям и оповещателю пожарной сигнализации будет осуществляться через отверстия в стене в осях 12-13, А-Б лист 47 и в 14-15, А-Б лист 68 РД инв. № 15-00614.
8.6 подвод кабелей радиационного контроля к участку технологического сопровождения со стороны помещения 20UFB15R019 будет осуществляться через отверстия в стене в осях 12-13, В-Г и 15-16, В-Г лист 52 РД инв. № 15-00434.
Прошу Вас проанализировать возможность прокладывание кабелей через существующие проходки с целью минимизации их количества, после чего произвести корректировки 
в РД № 16-00720 (И3) для выполнения работ по изготовлению отверстий в стенах.</t>
  </si>
  <si>
    <t>КЗ-944</t>
  </si>
  <si>
    <t>В РД инв.№15-04748 И1 и инв.№15-06153 И9 предусмотрено устройство перекрытий в/о 1-3 на отметках -0,300, +5,000. В РД инв.№14-07207 И8 предусмотрено устройство полов на отметках 0,000, +5,250 (h=100 мм). Отсутствует рабочая документация на устройство набетонок в данных осях и отметках.</t>
  </si>
  <si>
    <t>КЗ-945</t>
  </si>
  <si>
    <t>19-01315
19-01312</t>
  </si>
  <si>
    <t>инв. №19-01315
Необходимо в смете разделить устройство и стоимость трапов на исключение и включение согласно основной сметы № 2-914 инв. № 15-07771 по участкам монтажа (вместо кол-ва 17 шт. разделить на 1шт. по участкам монтажа). 
В разделе 1 «Исключить» указать привязку к поз. основной сметы № 2-914 инв. № 15-07771 по участкам монтажа.
инв. №19-01312
Необходимо в смете разделить устройство и стоимость трапов на исключение и включение согласно основной сметы № 2-913 инв. № 15-07559 по участкам монтажа (вместо кол-ва 3 шт. разделить на 1шт. по участкам монтажа). 
В разделе 1 «Исключить» указать привязку к поз. основной сметы № 2-913 инв. № 15-07559 по участкам монтажа.</t>
  </si>
  <si>
    <t>СМР (А32530)</t>
  </si>
  <si>
    <t>КЗ-946</t>
  </si>
  <si>
    <t>19-01176 И1</t>
  </si>
  <si>
    <t>1. Лист 7:расположение монтажных элементов МС-1(под блок технологический А.36.744.010) не соответствует расположению опор технологического блока А.36.744.010 по А.36.744.000 МЧ (лист 3).
2. Лист 7: количество монтажных элементов МС-1 под блок технологический А.36.744.010 (8 шт.) не соответствует количеству опор блока технологического А.36.744.010 (10 шт.) по А.36.744.100 СБ.
3. Размеры монтажной детали МС-2, изображённой на листе 7 не соответствуют размерам этой детали на листе 9.
Приложение: файл Пом 166.jpg на 1 листе, файл Вид А(вариант 2). jpg на 1 листе.</t>
  </si>
  <si>
    <t>КЗ-947</t>
  </si>
  <si>
    <t>4
4А
16
22</t>
  </si>
  <si>
    <t>15-06168И4 
214-0487
15-03740И1 
15-03849И1
15-00951</t>
  </si>
  <si>
    <t>В рабочей документации  №15-06168И4 установлено два насоса АЦМЛ-1106/232-30,0/2, №214-0487ВК установлено два насоса АХ 125-100-315-К-СД УХЛ4, №15-03740И1 установле-но два насоса АХ50-32-160К, №15-03849И1 установлено три насоса АХ50-32-160К,                   №15-00951 установлено два насоса  АНС-60. Все насосы устанавливаются на бетонное осно-вание. Крепеж насосов к бетонному основанию в рабочей документации не предусмотрен.
Необходимо проработать узлы крепления (анкерные шпильки) насосов к бетонному основа-нию и внести изменения в рабочие чертежи, спецификацию и смету.</t>
  </si>
  <si>
    <t>КЗ-948</t>
  </si>
  <si>
    <t>14-06743 И2</t>
  </si>
  <si>
    <t>1. Лист 6. В схеме отсутствует изображение и место установки катушки реле К12, от которого разрывается цепь управления насосом( контакт к12 перед катушкой К11)
2. Лист 7. В цепи управления на закрытие из АСУ СИО отсутствует шунтирование контакта «СИО» контактом реле К12((К22), как в цепи управления на открытие.</t>
  </si>
  <si>
    <t>КЗ-949</t>
  </si>
  <si>
    <t>14-07628 И1</t>
  </si>
  <si>
    <t xml:space="preserve">Копылов И.И. </t>
  </si>
  <si>
    <t>1. Листы 7, 8 столбец №3 «Наименование и тип прибора» датчики уровня РОС-301 длинны электродов привести в соответствие с позицией №6 листа №10 и с листом №11.</t>
  </si>
  <si>
    <t>КЗ-950</t>
  </si>
  <si>
    <t>15-00679 И1</t>
  </si>
  <si>
    <t>Альбомом рабочей документации на Листе 7 показан узел крепления полосы заземления (узел А), который монтируется на отметке +0,500. На этой отметке стена - это сэндвич-панель. Крепление к сэндвич-панели в данном случае невозможно.
Предложение: рассмотреть вариант крепления полосы к сэндвич-панели с применением резьбовых заклепок.</t>
  </si>
  <si>
    <t>СМР 2020 А24440, А24450</t>
  </si>
  <si>
    <t>КЗ-951</t>
  </si>
  <si>
    <t>18-00325 И1</t>
  </si>
  <si>
    <t>1. На  листе 8, в/о 3-4, Г-Д, приведена информационная надпись «далее см. отдельный альбом РД – из эксплуатационного опыта работы», при этом напорный коллектор К13н в/о 3-11, Г-Д  и насосы (8 шт.,. №№ 9 ÷ 16) приямков ду 300 х Н300 с обвязкой отсутствуют. Предусмотреть схему откачки приямков №№ 9 ÷ 16 отсеков НЗК в/о 3-11, Г-К.
2. На листе 6 убрать перепад отметок с +7,8 м на +2,0 м в/о 1, В-Д для исключения застойных зон в нижнем кармане трубопровода 57х3 мм (коллектора). Оставить в/о 1, В-Д единую отметку трубопровода +7,8 м.
3. Указать уклоны коллектора 57х3 мм. Общий уклон коллектора 57х3 мм принять в сторону здания 4А. Врезку напорного трубопровода 32х2,5 обвязки каждого насоса предусмотреть в верхнюю часть коллектора 57х3 с уклоном в сторону от трубопровода 32х2,5 к 57х3 мм (как на приямке № 7), а не снизу, для предотвращения обратного стока из коллектора к насосам при работе соседнего насоса.
4. Напорные трубопроводы К13н от насосов приямков №№ 1, 5, 6, 7, 8 таковыми не являются, т.к. перекачиваемые 15 литров (условно) из приямка растекутся на ближайших 8 метрах трубопровода 57х3, не создавая в коллекторе давления и не достигнув сборных баков зд. 4А. Организовать промежуточный слив приямков №№ 1, 5, 6, 7, 8 ÷ 16  в приямки №№ 3, 4 (основной и резервный) и дальнейшую перекачку из приямков №№ 3, 4 в приемные емкости зд. 4А. Добавить прочистки ду 50 мм.
5. Растворы по напорному трубопроводу 32х2,5  из приямков №№ 1, 3, 4, 5, 6, 7, попадая в коллектор 57х3 (см. схему на л. 8), будут растекаться и в сторону зд. 4А, и в обратную  сторону к приямку № 8. Направить перекачку только в сторону зд. 4А.
6. На схеме л.8 размеры приямков № 3 и № 4 указать 1000х1500х800 мм.
7. Перепуск с предохранительных клапанов 20GMR05AA401÷408 по трубопроводу 32х2,5 обратно в приямок прорисовать с верхней точки клапана.
8.  Предусмотреть фланцевые прочистки в возможных застойных зонах горизонтальных длинных участков трубопровода 57х3 мм.
9. Отсутствует трассировка коллектора по галерее 5/4А. Указать альбом на схеме л. 8.
10. Не указаны опоры на схеме л. 10. Указать опоры.
11. Приямки отсеков НЗК ду 300 х Н300 имеют датчики уровней, которые попадают в необслуживаемую зону после закрытия отсека НЗК. От датчиков уровней включаются и отключаются насосы. Предусмотреть обслуживание датчиков.
12. Насосы «Бурун» №№ 3, 4 на схеме л. 8 расположить рядом с приямками на отметке пола. Сейчас насосы внутри приямков.
13. Приямок № 2 системы К3 перевести в систему К13, т.к. все растворы зд. 5 должны собираться и контролироваться перед выдачей.
В целом, предлагаемая схема системы К13 не работоспособна и требует масштабной корректировки. На основании выше изложенного, предлагаем вернуться к самотечной схеме К13, представленной в РД инв. № 14-05551. Возможно применение схемы  вакуумной откачки с монжусами.</t>
  </si>
  <si>
    <t>ТП 2 кв. 2020</t>
  </si>
  <si>
    <t>КЗ-952</t>
  </si>
  <si>
    <t>18-01221 И1
18-01222</t>
  </si>
  <si>
    <t>Чекалкина Г.Л. №84 от 16.01.2020</t>
  </si>
  <si>
    <t>В рабочей документации №18-01221 предусмотрено выполнение шахт дымоудаления. При размещении заявки на поставку материалов для изготовления огнестойкой линии  «ИНЗАПЛИТ ХПС-ШВ» (ООО «АТОМИНОПРОМ») нами получено технико-коммерческое замечание, что не учтены обязательные по расчету 10% к поставке огнезащитных материалов с сохранением работоспособности Е1 120
№ п/п Наименование Кол-во по РД Кол-во факт.
1 Плита ИНЗАПЛИТ ХПС-850 на технологические потери 10% от общей площади плит, толщиной 25 мм 698 м2 767,8м2
Просим внести изменения в РД и ЛС.
Приложение:  6 стр.</t>
  </si>
  <si>
    <t>КЗ-953</t>
  </si>
  <si>
    <t xml:space="preserve"> 14-07607</t>
  </si>
  <si>
    <t>Рыхлевич А.Ю. №148 от 23.01.2020</t>
  </si>
  <si>
    <t xml:space="preserve">  В РД 14-07607, лист 13 на фрагменте плана на отм.+5,250  ось 31 трубопровод с конденсатом 20QHB20DR001 показан на отм.+8,320, а на разрезе 3-3 лист 13 этот трубопровод с конденсатом 20QHB20DR001 показан на отм.+7,550. В связи с этим монтаж трубопровода с конденсатом 20QHB20DR001 невозможно выполнить в соответствии с РД 14-07607. 
Необходимо изменить отметку трассировки трубопровода с конденсатом 20QHB20DR001 и разработать узел врезки трубопровода по оси 31 ряд А.                                                                                                                                   Просим внести изменения в РД14-07607. 
Приложение: РД №14-07607 л.13 (2 л.)</t>
  </si>
  <si>
    <t>СМР 2020  A17590</t>
  </si>
  <si>
    <t>КЗ-954</t>
  </si>
  <si>
    <t>КЖ
ЭМР</t>
  </si>
  <si>
    <t xml:space="preserve">214-0457
(214-0457 И1)
214-0420
(214-0420 И6) </t>
  </si>
  <si>
    <t xml:space="preserve">Предусмотренные закладные детали МН1, МН2 согласно РД  инв.№ 214-0420 л.38 не позволяют установить на них силовые трансформаторы согласно РД инв.№ 214-0457 И1 л.10. Необходимо увеличить длину закладных деталей МН1, МН2 для установки на них силовых трансформаторов. 
При корректировке РД и ЛС требуется учесть, что полы в помещении 146 выполнены. </t>
  </si>
  <si>
    <t>КЗ-955</t>
  </si>
  <si>
    <t>1) Разночтение материалов устройства кровли ПД инв. № 17-00070 (л.19) с РД инв. 
№ 14-07451И4;И5 (л 9).
2) В РД инв. №14-07451И4;И5(л.9) на кровле показаны стаканы (СТ1, СТ2) в ПД инв. № 17-00070 (л.19) не предусмотрены.
3) В РД инв. №14-07451И4;И5 на отм. 0,000 имеются перегородки из газобетонных блоков в  ПД инв. № 17-00070 (л.19)не предусмотрены.
       Устранить несоответствие.</t>
  </si>
  <si>
    <t>АО "Атомпроект" с замечаниями согласны.
Срок корректировки комплектов РД: 21.02.2020 г.
Комплекты РД с изменениями не выданы.</t>
  </si>
  <si>
    <t>16-02229 И2</t>
  </si>
  <si>
    <t>АО "Атомпроект" замечания отклонены с объяснением причин.
В спецификации и смете крепления учтены. Альбомы HILTI переданы в СХК</t>
  </si>
  <si>
    <t>АО "Атомпроект" замечания отклонены с объяснением причин.
Корректировка РД будет выполнена после корректировки ПД согласно утвержденного ТР.</t>
  </si>
  <si>
    <t>А-182619 И5
 А-182621 И5</t>
  </si>
  <si>
    <t>А-182619 И5
А-182620 И5
А-182621 И5</t>
  </si>
  <si>
    <t>А-182620 И5</t>
  </si>
  <si>
    <t>№15-04748 И1
№15-06153 И9
№14-07207 И8</t>
  </si>
  <si>
    <t>20-00090-ЛС</t>
  </si>
  <si>
    <t>20-00054</t>
  </si>
  <si>
    <t>АО "Атомпроект" с замечаниями согласны.
Срок корректировки комплекта РД: 31.01.2020 г.
Выдан комплект РД 19-000877 И1 по письму №11-01/3989 от 17.02.2020 г.
Замечания исправлены!</t>
  </si>
  <si>
    <t>АО "Атомпроект" с замечаниями согласны.
Срок корректировки комплекта РД: 18.12.2019 г.
Выдан комплект РД 214-0625 И1 по акту №11-114/3515 от 12.02.2020 г.
Замечания исправлены!</t>
  </si>
  <si>
    <t>Шабанов А.М. №2806 от 04.09.2019</t>
  </si>
  <si>
    <t>КЗ-956</t>
  </si>
  <si>
    <t>19-00954 И1
19-01148 И1
19-01176 И1
19-01218 И1</t>
  </si>
  <si>
    <t>1. Монтаж детали для крепления оборудования (далее – деталь) поз.5 (МС-5), вид Г (19-00954) привести в соответствии с приложением 2 лист 1 «Протокола совещания по вопросам проектирования МФР 10-12.12.2020 г. Санкт-Петербург».
2. Монтаж детали поз.10 (МС-10), вид Д (19-01148) привести в соответствии с приложением 2 лист 1 «Протокола совещания по вопросам проектирования МФР 10-12.12.2020 
г. Санкт-Петербург».
3. Монтаж деталей поз.6 (МС-6) и поз.7 (МС-7), виды В и Г (19-01176) привести в соответствии с приложением 2 лист 1 «Протокола совещания по вопросам проектирования МФР 
10-12.12.2020 г. Санкт-Петербург».
4. Монтаж детали поз.9 (МС-9), вид Д (19-01218) привести в соответствии с приложением 2 лист 1 «Протокола совещания по вопросам проектирования МФР 10-12.12.2020 
г. Санкт-Петербург».
Приложение: Файл - «Приложение 2_1 к протоколу от 10-12_12_2019.pdf», размер – 203 КБ.</t>
  </si>
  <si>
    <t>КЗ-957</t>
  </si>
  <si>
    <t>18-00546 И1
 19-00197</t>
  </si>
  <si>
    <t>В дополнение к исх. от 27.12.2019 №11-110/31775 сообщаю Вам, что в рабочей документации инв. № 18-00546_И1 «Линия сборки ТВС. Спецификация оборудования, изделий и материалов к инв. № 18-00488» и инв. № 19-00197 «Локальная смета № 02-01-3-412ТМ. Линия сборки ТВС» указано оборудование линии сборки ТВС, оборудование 4 участков и АСУТП линии сборки ТВС, но не указана система видеонаблюдения и видеорегистрации 62881726.42 5510 4.007.В4, также входящая в состав оборудования линии сборки ТВС.
Требуется корректировка альбомов инв. № 18-00546_И1 «Линия сборки ТВС. Спецификация оборудования, изделий и материалов к инв. №18-00488» и инв. № 19-00197 «Локальная смета № 02-01-3-412ТМ. Линия сборки ТВС» с указанием системы видеонаблюдения и видеорегистрации 62881726.42 5510 4.007.В4 линии сборки ТВС.
Приложение: АКТ № 216 стр. 4</t>
  </si>
  <si>
    <t>КЗ-958</t>
  </si>
  <si>
    <t>15-00485 И1</t>
  </si>
  <si>
    <t>1) П.6 код KKS контрольной точки приведен 20USU11SQ001, а должен быть 20STQ00CQ001 (согласно «Технологический контроль. Основной комплект рабочих чертежей.» инв. № 15-00484 И1);
2) П.7 код KKS контрольной точки приведен 20USU11SQ007, а должен быть 20STQ00CQ007 (согласно см. п.п.1);
3) П.8 код KKS контрольной точки приведен 20USU11SQ006, а должен быть 20STQ00CQ006 (согласно см. п.п.1);
4) П.9 код KKS контрольной точки приведен 20USU11SQ004, а должен быть 20STQ00CQ004 (согласно см. п.п.1).
        Привести в соответствие.</t>
  </si>
  <si>
    <t>КЗ-959</t>
  </si>
  <si>
    <t>15-01062 И3</t>
  </si>
  <si>
    <t>В РД инв.№15-01062 И1 на листе 9 узел Б разработать конструкцию костыля для крепления фартука ФЭ-3 и внести в РД.</t>
  </si>
  <si>
    <t>КЗ-960</t>
  </si>
  <si>
    <t>17-00069 И2
17-00072
17-00336
15-07844 И1
15-08241 И1
15-04636 И2</t>
  </si>
  <si>
    <t xml:space="preserve">Медведев С.Н.         </t>
  </si>
  <si>
    <t xml:space="preserve">1. Согласно ПД инв.№17-00069И2 «Раздел 4. Конструктивные и объемно планировочные решения Часть1. Текстовая часть. Книга 2. Здания и сооружения МФР» лист 141 и в РД инв.№ 15-07844И1 «Кабельный канал 20UAZ от сооружения 63. Конструкции железобетонные. Основной комплект рабочих чертежей» в пункте №6 общих указаний сказано, что подземная проходка кабелей под автодорогами и проездами предусматривается в блоках из жестких двустенных гофрированных полиэтиленовых труб (DKC), а в соответствие с ПД инв.№ 17-00072 лист 24 «Раздел 4. Конструктивные и объемно планировочные решения Часть2. Графическая часть. Книга 6.», ПД инв.№ 17-00336 «Проектная документация. Раздел 4. Конструктивные и объемно планировочные решения Часть2. Графическая часть. Книга 6.», РД инв.№15-08241И1 «Кабельный канал 20UAZ  у здания 34 и 16. Конструкция железобетонные. Основной комплект рабочих чертежей» и РД инв.№15-04636И2 «Наружные сети 6кВ. Основной комплект рабочих чертежей» кабель под дорожным полотном проезда №4 от К6 в сторону здания 34 запроектирован в железобетонных лотках, что противоречит текстовому указанию в проектной и рабочей документации.
2. Необходимо привести в соответствие ПД и РД. </t>
  </si>
  <si>
    <t>КЗ-961</t>
  </si>
  <si>
    <t>На схеме облицовки потолка помещений на отметке -0,700 между осями 1-8 и А-В:
- не указаны отверстия и вырезы c привязочными размерами под технологические трубопроводы, электроразводку, привода клапанов дренажного монжуса 20KPJ70BB001;
- отсутствуют указания по способу вырезания технологических отверстий и вырезов в облицовке;
- отсутствуют требования по способу приваривания облицовки к проходкам.
 (Нарушение требований п.5.3 ГОСТ 21.502 «рабочие чертежи марки КМ должны содержать необходимые и достаточные данные для разработки деталировочных чертежей металлических конструкций марки КМД»).
Кроме того, в письмах от 31.12.2019 № 11-110/32054, от 03.02.2020 № 11-110/2447 (прилагается) АО «СХК» указал свою позицию по не обоснованно отклоненного АО «АТОМПРОЕКТ» КЗ 785. 
Ни ответа, ни откорректированной РД до настоящего времени не поступало.
В этой связи, необходимо откорректировать инв. №15-04461 И2
Приложение:  письмо АО «СХК» от 03.02.2020 № 11-110/2447</t>
  </si>
  <si>
    <t>АО "Атомпроект" с замечаниями согласны.
Срок корректировки комплектов РД: 31.03.2020 г.
Комплекты РД с изменениями не выданы.</t>
  </si>
  <si>
    <t>15-00679 И2
15-00680 И2</t>
  </si>
  <si>
    <t>АО "Атомпроект" с замечаниями согласны.
Срок корректировки комплектов РД: 30.01.2020 г, ЛС: 15.02.2020г.
Выдан комплект РД 214-0456 И2 по акту №11-114/4379 от 20.02.2020 г.
Замечания исправлены!</t>
  </si>
  <si>
    <t>АО "Атомпроект" с замечаниями согласны частично.
Срок корректировки комплекта РД: 20.03.2020 г.
Выданы комплекты РД 15-05092 И2; 14-05561 И1 по письму №11-01/4612 от 25.02.2020 г.
Замечания устранены.</t>
  </si>
  <si>
    <t>АО "Атомпроект" с замечаниями согласны.
Срок корректировки комплекта РД: 30.08.2019 г.
Выдан комплекты РД 15-07682 И2 по акту №110/04-28/102 от 05.09.2019 г.
Замечания исправлены!</t>
  </si>
  <si>
    <t>КЗ-962</t>
  </si>
  <si>
    <t>18-01720 И1
18-01721</t>
  </si>
  <si>
    <t>Чекалкина Г.Л. №300 от 04.02.2020</t>
  </si>
  <si>
    <t>В рабочей документации № 18-01720 И1 л.14,17 предусмотрен узел «16» на устройство парапета с применением крепежных элементов К-2 и фасонных изделий Ф-1. При рассмотрении РД выявлены трудности в их изготовлении:
1. В спецификации № 18-01720И1л.18 и на узле «Б» указано, что крепежный элемент К-2 выполняется из листа 
Б-ПН-О-4х2000х600 ГОСТ 19903-2015                                             
    Ст3 ПС2 СВ ГОСТ 14637-89     
1.1. Просим указать точные размеры крепежного элемента К-2, так как при ширине развертки элемента получается 1030 мм.  
1.2. При толщине листа 4 мм невозможно загнуть К-2 на длину 2000 мм. (гнется лист до толщины 1 мм).
1.3. Предлагаем выполнить узел крепления фасонных элементов на парапете по узлу «2» РД № 14-07207 И4 здания 4. (узел прилагается)
2. В РД № 18-01720 И1 л.18 в разработанном узле «Б» при устройстве парапета применен фартук Ф-1 с ПВХ- покрытием с наружной стороны.        
Предлагаем применить фасонный элемент (фартук Ф-1) на парапете с полимерным    покрытием в цвет фасада RAL-9007
3. В РД № 18-01720 И1 л.18, узел «16» в утеплении парапета применены теплоизоляционные плиты ROCKWOOL ВЕНТИ БАТТС в количестве 6м3  (118 м2х0.05), а в спецификации л.18 теплоизоляционные плиты ROCKWOOL ЛАЙТ БАТТС в количестве  0,7 м3.
4. На изготовление фасонных изделий не учтен нахлест изделий по длине.                                              Просим внести изменения в РД и ЛС. 
Приложение: № 18-01720И1-2л., №14-07207И4-2л.</t>
  </si>
  <si>
    <t>КЗ-963</t>
  </si>
  <si>
    <t xml:space="preserve">24А/1
24А/2
24Б/1
24Б/2 </t>
  </si>
  <si>
    <t xml:space="preserve">Тоненчук Е.Н. №151 от 23.01.2020         </t>
  </si>
  <si>
    <t>СМР  2020 (A50110, A49260)</t>
  </si>
  <si>
    <t>КЗ-964</t>
  </si>
  <si>
    <t>16-02453 И2</t>
  </si>
  <si>
    <t>1. Лист 2 столбец №2 «Наименование»: Клапан электромагнитный. Схема электрическая принципиальная. Разные коды KKS 10QJF02AA101 и 20QJF00AA101 прошу привести в соответствие (наверное оба кода должны начинаться с цифры 20).  
2. Лист 8: Коды KKS обозначения клапанов электромагнитных, шкафов силовых и постов управления начинаются на цифру 10 что относит данное оборудование к сооружениям реактора БРЕСТ, а не к модулю фабрикации прошу привести в соответствие.
3. Лист 8 примечание пункт №4 идет ссылка на альбом 
SH11.D.046.2.0UFB15.QJD&amp;&amp;.072.DC.0001, где заказаны клапаны электромагнитные. В данном альбоме и в спецификации с локальной сметой таких клапанов нет, прошу уточнить альбом в котором указаны электромагнитные клапаны. 
4. Лист 8. Клапаны электромагнитные коды KKS 10QJF02AA101 и 10QJF00AA101 (должны быть коды KKS 20QJF02AA101 и 20QJF00AA101) запитаны от силовых шкафов ЯС М5111М1 коды KKS 10QJF02GS101 и 10QJF00GS101 (должны быть коды KKS 20QJF02GS101 и 20QJF00GS101). В Примечание п. 2 и п. 3 говорится что силовые шкафы учтены в альбоме         SH11.D.046.2.0UFB&amp;&amp;.8L&amp;04.031.DC.0010. Инв. №16-01770. 
В альбомах SH11.D.046.2.0UFB&amp;&amp;.8L&amp;04.031.DC.0010 Инв. №16-01770 и
 SH11.D.046.2.0UFB&amp;&amp;.BL&amp;04.031.SD.0009 Инв. 16-01771 выше указанные шкафы и схемы их «запитки» отсутствуют. Прошу уточнить альбомы, в которых учтены силовые шкафы ЯС М5111М1 коды KKS 20QJF02GS101 и 20QJF00GS101 и от каких шкафов они «запитаны». Если данных альбомов нет, то прошу учесть шкафы ЯС5111М1 коды KKS 20QJF02GS101 и 20QJF00GS101 и все схемы связанные с ними в документации.</t>
  </si>
  <si>
    <t>КЗ-965</t>
  </si>
  <si>
    <t>15-06447</t>
  </si>
  <si>
    <t>Страница 4 пункт 2.2  идет описание насосов с кодами KKS 01GKС30АР001, 01GKС30АР002, ранее на листе 2 «Общие данные. Ведомость рабочих чертежей» в столбце «наименование» и далее по документу на схеме листа 6 представлены эти же насосы с кодами KKS 01GKС30WM001,  01GKС30WM002. Прошу привести в соответствие коды KKS по данным насосам к единому правильному виду.</t>
  </si>
  <si>
    <t>КЗ-966</t>
  </si>
  <si>
    <t>16-01997 И1 
16-01998 И1
16-01999</t>
  </si>
  <si>
    <t xml:space="preserve">1. В РД 16-01997И1 не указан способ подвода кабельных трасс к модульному зданию компрессорной станции низкого давления по площадке здания 28 (лист 6) и далее к шкафу 20BLB28GH001(лист  8).
2. Отсутствуют требования к поставке шкафа 20BLB28GH001(в комплекте станции либо отдельно)
3. Отсутствуют технические требования к электрооборудованию шкафа 20BLB28GH001.
Предложение: Внести шкаф 20BLB28GH001 в спецификацию и локальную смету по сооружению 28 с учетом, что оборудование сооружения 28 уже приобретено. </t>
  </si>
  <si>
    <t>ТП 2кв. 2020</t>
  </si>
  <si>
    <t>КЗ-967</t>
  </si>
  <si>
    <t>В РД инв. 15-00689_И1:
1.1. Лист 31. Распределительные шкафы 20BLA4AGB004, 20BLB4AGB004. В схеме подключения аппарата для магнитной обработки воды АМО-25 УХЛ код KKS 20QHB10BT001 указана мощность 0,0075 кВт. Данная мощность не совпадает с мощностью АМО-25 УХЛ завода-изготовителя Лист 2, РД инв. 14-05626-1-21 «Спецификация оборудования, изделий и материалов к инв. №14-04820». SH11.D.046.2.20UKS&amp;.QH&amp;&amp;&amp;.021.DC.0001.
Прошу уточнить мощность аппарата для магнитной обработки воды АМО-25, при необходимости внести изменения.</t>
  </si>
  <si>
    <t>КЗ-968</t>
  </si>
  <si>
    <t>КЖ
ММР</t>
  </si>
  <si>
    <t>19-01308
19-01179
19-01321
19-01319</t>
  </si>
  <si>
    <t>1. инв. № 19-01308 
Поз.4 - Необходимо в смете на исключение пересчитать ПЗ (прямые затраты), применив к-1,15  на нержавеющую сталь и к-0 на материалы, согласно поз.45 основной сметы № 2-01-0006С-В1 инв. № 16-02026.
2. инв. № 19-01179
Поз.8 Необходимо в смете на исключение откорректировать количество с «0» на «0,003» и пересчитать согласно поз.19 основной сметы № 2-01-0184С инв. № 19-00623.
3. инв. №19-01321
Необходимо в смете в разделе 1 на исключение указать привязку к поз. основной сметы № 2-975 инв. № 16-03100 по участкам монтажа (поз.26 участок 3ВК11 или поз.36 участок 3ВК12).
4. инв. № 19-01319
Необходимо в смете разделить устройство и стоимость трапов на исключение и включение согласно основной сметы № 2-951 инв. № 16-01534 по участкам монтажа (вместо кол-ва 19 шт. и 4шт. разделить на 1 шт. по участкам монтажа). 
В разделе 1 «Исключить» указать привязку к поз. основной сметы № 2-951 инв. № 16-01534 по участкам монтажа.</t>
  </si>
  <si>
    <t>Замечание 3 – ТП 2 кв. 2020</t>
  </si>
  <si>
    <t>КЗ-969</t>
  </si>
  <si>
    <t>18-00006
17-01210 И3</t>
  </si>
  <si>
    <t xml:space="preserve">1. Согласно РД инв.№ 18-00006 «Силовое электрооборудование. Основной комплект рабочих чертежей» лист 10, электроснабжение координатного манипулятора осуществляется от распределительного шкафа 20BLA04GB014 автомат QF2 (один ввод). В соответствие с ИТТ на разработку координатного манипулятора инв.№ 17-01210И3 лист 9 таблица 3.3.2 указано два ввода внешнего питания, а в п. 3.11.8 сказано предусмотреть ввод по одной кабельной линии от одного из главных распределительных щитов, разрабатываемых Генпроектировщиками, что противоречит таблице 3.3.2.       
2. Необходимо привести в соответствие ИТТ и РД. </t>
  </si>
  <si>
    <t>СМР 2020 А12630</t>
  </si>
  <si>
    <t>КЗ-970</t>
  </si>
  <si>
    <t>1. На листе 6  в примечании пункт 3  ссылаются на альбом
 SH11.D.046.2.0UFB&amp;&amp;.BL&amp;05.031.DC.0001 Силовое электрооборудование. Обозначение UFB в коде KKS указывает на принадлежность документа к зданию №4, должно быть  SH11.D.046.2.0UKT&amp;&amp;. BL&amp;05.031.DC.0001 где UKT это здание № 5. Прошу указать верный код KKS.
2. На листе 6  в примечании пункт 3 указано, что силовые шкафы типа ЯС5114 коды KKS 20GMR05GS101, 20GMR05GS103, 20GMR05GS104, 20GMR05GS105, 20GMR05GS106, 20GMR05GS107, 20GMR05GS108 заказаны в альбоме 
SH11.D.046.2.0UKT&amp;&amp;. BL&amp;05.031.DC.0001  инв. №14-05357 Силовое электрооборудование. В данном альбоме эти силовые шкафы отсутствуют. Прошу учесть силовые шкафы в альбоме Силовое электрооборудование инв. №14-05357, а также в локальной смете и в спецификации к этому альбому.
3.  На листе 7 в примечании пункт 3 указано, что силовой шкаф типа ЯС5424 код KKS 20GKE05GS101 заказан в альбоме SH11.D.046.2.0UKT&amp;&amp;. BL&amp;05.031.DC.0001 инв. №14-05357 Силовое электрооборудование. В данном альбоме этот силовой шкаф отсутствует. Прошу учесть силовой шкаф в альбоме Силовое электрооборудование инв. №14-05357, а также в локальной смете и в спецификации к этому альбому.</t>
  </si>
  <si>
    <t>КЗ-971</t>
  </si>
  <si>
    <t>15-00862</t>
  </si>
  <si>
    <t>Шабанов А.М. №2996 от 23.09.2019</t>
  </si>
  <si>
    <t>При рассмотрении комплекта рабочих чертежей на листах 10…13 выявлены несоответствия, а именно: на чертежах изделий Марка МИ 1…МИ 4 перепутаны между собой номера позиций 1 и 2.
Просим рассмотреть данные несоответствия и откорректировать комплект РД.</t>
  </si>
  <si>
    <t>КЗ-972</t>
  </si>
  <si>
    <t>Самойлова Л.П. №313 от 05.02.2020</t>
  </si>
  <si>
    <t>В  ЛС 2-01-0029С-Д10 (п. 14) учтены свесы-226,2м2. 
       В ЛС2-01-0029С-Д10 (поз.16) учтена сталь толщ.0,5 мм, а в РД14-07207 И8 стр.71 -сталь  толщ.0,7мм.
      1. Необходимо пересмотреть объемы в локальной смете на устройство парапетов кровли в/о 1-32/ рядах А-Е здания 4. (РД 14-07207 И8, стр.72, узел 2, стр.76). Учитываемый расценкой способ крепления, не дает достаточной жесткости и надежности крепления элементов фартука к парапету. В связи с чем предлагаем применить способ крепления по 224-КМД (деталь 7) с включением дополнительных работ и материалов в локальную смету:
а) кронштейны ККУ-150, t=2мм -344шт
б) направляющий уголок 50*50*4мм, l=350мм -344шт
в) элемент жесткости (Э1) 4*390*40мм -344шт
г )нащельник стальной оцинкованный 740*0,7 мм (RAL 9010) -361п.м.
д) саморез 4,8*19 с прокладкой ЭПДМ – резины -3440шт
е) саморез по металлу 4,8*19 -688шт
ж) анкер SDP –KB – 10 S*80-F -344шт
     2. Учесть устройство обшивки деформационного шва на кровле (узел 13, стр.60, стр.75-151,3м/п). Деформационный шов был выполнен с таким расходом материалов 
а) Костыль К-1 160х40х4 мм -867шт
б) Фартук оцинк. 1120х0,7 (RAL 9010)-151,3 м/п
в) Компенсатор 340х0,7 мм  -47,74м2
г) саморез d 4,8 -1737шт  
 Приложение: 2 стр.</t>
  </si>
  <si>
    <t>КЗ-973</t>
  </si>
  <si>
    <t xml:space="preserve">14-08249
18-00278 </t>
  </si>
  <si>
    <t>Самойлова Л.П №.314 от 05.02.2020</t>
  </si>
  <si>
    <t>Необходимо пересмотреть объемы в локальной смете на устройство парапетов кровли в/о 1-9/ рядах А-Н здания 4А. (РД 14-08248 И12, стр.14, деталь 2). Учитываемый расценкой способ крепления, не дает достаточной жесткости и надежности крепления элементов фартука к парапету. В связи с чем предлагаем применить способ крепления по 245-КМД (деталь 7) с включением дополнительных работ и материалов в локальную смету:
1. Нащельник стальной оцинкованный 970*0,7 мм (RАL 9010) - 272,2м2
2. Саморез по металлу 4,8х19 мм с подкладкой из резины – 544шт
3. Направляющий уголок 50х50х4, L=500 мм – 0,46тн
4. Элемент жесткости (Э1). Полоса 4х360х40 мм -0,13тн
5. Крепежный кронштейн ККУ-200,t=2 мм (Кр1)
6. Саморез по металлу 4,8х19 мм - 816 шт.+ Анкер SDP-KB-10Sx80-F-272шт</t>
  </si>
  <si>
    <t>КЗ-974</t>
  </si>
  <si>
    <t>14-07207 И8
14-07208</t>
  </si>
  <si>
    <t>Самойлова Л.П. №315 от 05.02.2020</t>
  </si>
  <si>
    <t>РД 14-07207 И8, стр. 71 - включить уклон из цементно-песчаного раствора подпольного канала на отм. -5.900 - 7,2 м3 ЦПР М150.
Необходимо внести изменения в РД  и ЛС.</t>
  </si>
  <si>
    <t>КЗ-975</t>
  </si>
  <si>
    <t>18-01665
19-00030</t>
  </si>
  <si>
    <t>Самойлова Л.П. №318 от 06.02.2020</t>
  </si>
  <si>
    <t>1. Актуализировать прайс-листы в ЛС № 2-01-0029С-Д6 (поз. 236) и ЛС № 2-01-0029С-Д7 (поз. 77) на стоимость профиля DEFLEX 420/SP для деформационных швов.
2. В ЛС не учтен монтаж и стоимость опорных стальных уголков (см. РД 14-07207 И8, стр. 68, деталь 9).
3. Актуализировать прайс-лист в ЛС №2-01-0029С-Д6 (поз. 240) на стоимость шва «Аквастоп ДША 175/0».
Необходимо откорректировать ЛС.</t>
  </si>
  <si>
    <t>КЗ-976</t>
  </si>
  <si>
    <t>16-01534
16-03100
19-01319
19-01321</t>
  </si>
  <si>
    <t>Самойлова Л.П. №254 от 31.01.2020</t>
  </si>
  <si>
    <t>Необходимо устранить несоответствие количества трапов в локальных сметах с количеством трапов в РД (смотри таблицу «Сопоставление количества трапов»)
Приложение: Файл</t>
  </si>
  <si>
    <t>КЗ-977</t>
  </si>
  <si>
    <t>14-05389 И2</t>
  </si>
  <si>
    <t>Тоненчук Е.Н. №2911 от 16.09.2020</t>
  </si>
  <si>
    <t xml:space="preserve">При корректировки рабочей документации (на листе 6 РД инв. № 14-05389 И2) изменена геометрия, радиус и количество закладных деталей М2. Необходимо привести проектную документацию инв. №17-00071 п.4.2.5 (лист 33) в соответствие с рабочей документацией и фактически выполненными работами по устройству фундаментной плиты.
Согласно предписания РОСТЕХНАДЗОРА №12-58/2019Пр от 28 августа 2019г., в срок до 31.08.2020г. </t>
  </si>
  <si>
    <t>В рабочей документации инв. №13-06304 И4; №14-00855 И3 на листе 8 указаны узлы заполнения пазухов между плитами покрытия резервуаров бетоном марки В25. В спецификации изделий и материалов объем бетона В25 составляет 0.3 м3 для резервуара 24А/1,2 и 0.5 м3 для резервуара 24Б/1,2.
 В локальных сметах №17-00550(1-1087 поз.43), 18-00370(1-0088 поз.43) в расценке ФЕР 07-01-027-01 учтено 2,112 м3(для одного резервуара), а в локальных сметах №15-09057(1-1094 поз.59,61), 18-00366(1-1095 поз.59,61) учтено 3,168 м3 (для одного резервуара). 
По расчетам при составлении исполнительной документации объем бетона марки В25 на эти виды работ составил 8.95 м3 для резервуаров 24А/1,2 и 14.44 м3 для резервуаров 24Б/1,2.
В ЛС №17-00550(поз.43), 18-00370(поз.43) в расценке ФЕР 07-01-027-01м заложен бетон В12,5, а согласно РД инв. №13-06304 И4 необходимо принимать бетон В25.
Просьба включить недостающий объем бетона В 25 в РД и ЛС. 
Приложение:  схема БС-24А-15-19, БС-24Б-15-19</t>
  </si>
  <si>
    <t>214-0420 И7
214-0421 И4</t>
  </si>
  <si>
    <t xml:space="preserve"> 16-01158 И1</t>
  </si>
  <si>
    <t>18-01221 И2</t>
  </si>
  <si>
    <t>Карточка заказчика с замечаниями АО "Атомпроектом" рассмотрена 21.02.2020 г. Отклонена с объяснением причины: в п. 5 листа 10 дано пояснение, что при монтаже следует выполнить промеры дополнительных электродов и монтажных длин датчиков сигнализаторов и скорректировать их в соответствии с фактическими габаритами приямков.</t>
  </si>
  <si>
    <t>16-01773 И4
16-01661 И6</t>
  </si>
  <si>
    <t>АО "Атомпроект" с замечаниями согласны.
По вопросу корректировки РД направлено письмо №46-1.2-3.118.2С/2952 от 17.02.2020 г. в Томский филиал АО"ГСПИ".
Срок корректировки комплекта РД: не указан
Выданы комплекты РД с изменениями по акту №11-114/4953 от 27.02.2020 г.
Замечания исправлены!</t>
  </si>
  <si>
    <t>КЗ-978</t>
  </si>
  <si>
    <t>19-01252</t>
  </si>
  <si>
    <t>Тарасова Е.А.. Рысинова Н.Б.  №275 от 03.02.2020</t>
  </si>
  <si>
    <t xml:space="preserve">При проверке локальной сметы № 6-17-2-1135 выявлено следующее:
В итогах сметы допущены следующие ошибки:
1. Допущена арифметическая ошибка по итогам к данному виду работ :
по ЛС инв.19-01252 =  прямые = -20228,00 руб., НР = -624,00руб., СП -426,00 руб., Материалы, не учтенные в расценках = -8210,00 руб.
       фактически  =  прямые = -15306,00 руб., НР = -624,00 руб., СП = -426,00 руб., Материалы, не    
       учтенные в расценках = -3288,00 руб. 
2. Допущена арифметическая ошибка по Итогам стоимости САНТЕХНИЧЕСКИХ РАБОТ (п.19-20)
по ЛС инв.19-01252 =  прямые = -314,00 руб., НР = -83,00руб., СП -54,00 руб., Материалы, не учтенные в расценках = 0,00 руб.
фактически  =  прямые = -1114,00 руб., НР = -83,00 руб., СП = -54,00 руб., Материалы, не    
            учтенные в расценках = -800,00 руб. 
3. Фактически ИТОГО по смете:
Сметная стоимость = -17607,00 руб. , в т.ч. Прямые затраты = -16420,00 руб. НР = -707,00 руб СП = -480,00 руб. Материалы неучтенные в расценках = -4088,00 руб.
Внести корректировку в сметную документацию. </t>
  </si>
  <si>
    <t>КЗ-979</t>
  </si>
  <si>
    <t>16-02337 И2
16-02004 И2
16-01503 И2
16-01504 И1
16-02340 И2
16-01666 И1
16-01510 И1
16-01512 И1
16-02338 И2
16-02005 И2
16-01503 И2
16-01505 И1
16-02341 И2
16-02003 И1
16-01511 И1
16-01513 И1</t>
  </si>
  <si>
    <t>1. В комплектах рабочей документации запроектирован монтаж светильников на подвесах с применением сварных соединений. Предлагается рассмотреть способ подвеса светильников по прилагаемому эскизу (такой способ крепления применен в РД по зданию 22 инв.№214-0456, является типовым решением АО «DKC») и указать привязку относительно стен в местах монтажа подвесных светильников;
2. Не показан узел крепления коробок ответительных.
3. Альбомами рабочей документации применена продукция DKC в исполнении INOX (нержавеющая сталь) в группе «S5 Combitech» - кабельные лотки. Данная продукция выведена из ассортимента с появлением новой серии лотков и монтажных элементов «I5 Combitech».
Приложение: Выкопировка из альбома рабочей документации по зданию 22 инв.№ 214-0456 (к п.п.1);
информационные письма АО «DKC» (по п.п. 3).</t>
  </si>
  <si>
    <t>КЗ-980</t>
  </si>
  <si>
    <t>1. Лист 13, поз.18 указанно кол-во датчиков (ДТНМП-100-М1) – 2 шт., в то время как в РЧ .№15-00484 Изм.1. на листе 11, последняя строка таблицы приведено 4 прибора( Они же представлены в нижней части схемы на листе 15).</t>
  </si>
  <si>
    <t>КЗ-981</t>
  </si>
  <si>
    <t>Зеленоборская Л.В. №462 от 20.02.2020</t>
  </si>
  <si>
    <t>При проверке локальной сметы № №  3-01-0033С-Д2  выявлено следующее:
Арифметическая ошибка  при подсчете общей стоимости  по смете  -  1170826 руб.  Должно быть  1208557 руб. (Итоги по разделам: №  исключить из ЛС 1-11451, № 1, № 2, № 4, № 10            1208557 =  -1257318 + 795526 + 1709068 - 35810 - 2909). 
Необходимо внести изменения в ЛС.</t>
  </si>
  <si>
    <t>ТП 3 кв. 2020</t>
  </si>
  <si>
    <t>КЗ-982</t>
  </si>
  <si>
    <t>Зеленоборская Л.В.  №470 от 21.02.2020</t>
  </si>
  <si>
    <t>Ошибка  при подсчете общей стоимости  по смете  -  33254 руб.  Должно быть  33157 руб.  Дополнительно к итогу по смете  включены затраты на перевозку, тару, упаковку - 97 руб.  В сметную стоимость материалов входят  затраты на перевозку, тару, упаковку.  Если это расчет стоимости  перевозки материалов сверх учтенных в расценке  (свыше 30 км),  то эти затраты включаются в прямые затраты по расценкам сборника ФССЦпг03 " Перевозка грузов автомобильным транспортом".  
Необходимо внести изменения в ЛС.</t>
  </si>
  <si>
    <t>ТП 2 кв. 2020 (A45990)</t>
  </si>
  <si>
    <t>КЗ-983</t>
  </si>
  <si>
    <t>18-01668</t>
  </si>
  <si>
    <t>Зеленоборская Л.В.  №458 от 20.02.2020</t>
  </si>
  <si>
    <t>Отсутствуют накладные расходы (%=80 по стр.54,55,57,59,60; %=95 по стр. 53,56,58; %=100 по стр. 65; %=105 по стр. 50) и сметная прибыль (%=45 по стр. 54,55,57,59,60; %=50 по стр. 53,56,58; %=65 по стр. 50,65).
Необходимо внести изменения в ЛС.</t>
  </si>
  <si>
    <t>СМР ПЭМ 2020 (A48150)</t>
  </si>
  <si>
    <t>КЗ-984</t>
  </si>
  <si>
    <t xml:space="preserve">Циркунов П.Т. 
Бердников А.В. </t>
  </si>
  <si>
    <t>В РД инв. № 17-01522 (изм. 1) лист 8 на виде «План на отм. 5,250 между осями 12-16 и 
Б-В» указана длина технологических боксов 19800 мм. Согласно СТВА.Э.К.793.109СБ (приложение 1) первый и последний бокс (СТВА.Э.С.793.110, СТВА.Э.С.793.121 – приложение 1) имеют выступы (металлический лист), при этом общая длина технологических боксов составляет 20745 мм. 
При разработке РД на закладную (исх. письмо от 20.01.2020 № 46-1.2-1С/694 АО «АТОМПРОЕКТ» (приложение 2)) будут размещены закладные для крепления межзональной перегородки между полом и боксами.
Для исключения «наложения», прошу Вас внести корректировки в РД инв. № 17-01522 (изм. 1).
Приложение:      
1 - РКД на УТС (СТВА.Э.К.793.109СБ, СТВА.Э.С.793.110, СТВА.Э.С.793.121);
2 - Письмо АО «АТОМПРОЕКТ» – «О корректировке РД на УТС АП»</t>
  </si>
  <si>
    <t>КЗ-985</t>
  </si>
  <si>
    <t>В рабочей документации Инв. № 16-01544_И3. Здание 4а. Схема № 1, 2, 3. Листы тома 33, 34. 35. Дистанционное управление клапаном НГ26526-050М-13 отсутствует прорисовка узлов прохода дистанционного привода через стену и перекрытие (крепление колонки привода к стене, перекрытию, устройство проходки в стене между помещениями 1-й и 2-й зоны по ОСПОРБ 99/2010. В целях своевременного формирования технических заданий и выполнения плана закупок 2020г для оборудования класса безопасности 3Н, прошу отразить в РД конструктив, указанных узлов с учётом обеспечения биологической защиты персонала и герметичности.
Для выполнения корректировки чертежей прошу использовать решения ЗАО «НПФ ЦКБА» (в приложении).
Приложения (справочные): Лист 1. Муфта шарнирная с компенсатором МШК-24/24.
   Лист 2, 3. Элементы управления запорной арматурой. Пояснения к схемам монтажа.
   Лист 4. Шток ЦКБ У059.540.
   Лист 1. Том Инв. № 16-01544_И3 Схема № 1. Дистанционное управление клапаном НГ26526-      050М-13 (с пометками).</t>
  </si>
  <si>
    <t>КИП</t>
  </si>
  <si>
    <t>АО "Атомпроект" с замечаниями согласны.
Выдан комплект РД 16-02016 И2 по акту №11-114/5410 от 03.03.2020 г.
Замечания исправлены!</t>
  </si>
  <si>
    <t>16-02016 И2</t>
  </si>
  <si>
    <t>АО "Атомпроект" с замечаниями согласны.  Срок выдачи РД  28.02.2020 г
Выдан комплект РД 14-08098 И2 по акту №11-114/5410 от 03.03.2020 г.
Замечания исправлены!</t>
  </si>
  <si>
    <t>15-01062 И4</t>
  </si>
  <si>
    <t>13-06304 И5
14-00855 И4</t>
  </si>
  <si>
    <t>АО "Атомпроект" с замечаниями согласны частично.
Срок корректировки комплекта РД: 28.08.2019 г. (Письмо вх.2531)
Выдан комплект РД 16-01007 И5 по письму №11-114/5408 от 03.03.2020 г.
Замечания исправлены!</t>
  </si>
  <si>
    <t>14-06743 И3</t>
  </si>
  <si>
    <t>Карточка заказчика с замечаниями АО "Атомпроектом" рассмотрена с отклонением, до выпуска ТР. 
14-07562  И1 - аннулирован.</t>
  </si>
  <si>
    <t>15-00434 И1
15-00435 И1
17-01082 И2
17-01083 И2
15-03732 И1
15-03733 И1</t>
  </si>
  <si>
    <t>АО "Атомпроект" с замечаниями согласны.
Срок корректировки комплекта РД: 20.02.2020 г.
Выдан комплект РД с изменениями по акту №11-114/5408 от 03.03.2020 г.
Замечания исправлены!</t>
  </si>
  <si>
    <t>АО "Атомпроект" с замечаниями согласны.
Срок корректировки комплекта РД: 31.08.2019 г.
Выдан комплект РД 18-01768 И1 по акту №110/04-28/116 от 04.10.2019 г.
Выдан комплект РД 16-01621 И1 по акту №11-114/5410 от 03.03.2020 г.
Замечания исправлены!</t>
  </si>
  <si>
    <t>АО "Атомпроект" с замечаниями согласны.
Срок корректировки комплекта РД: 30.01.2020 г.
Выдан комплект РД с изменениями по акту №11-114/5410 от 03.03.2020 г.
Замечания исправлены!</t>
  </si>
  <si>
    <t>АО "Атомпроект" с замечаниями согласны.
Срок корректировки комплекта РД истек: 19.07.2019 г.
Комплекты РД 15-03852 И1, 15-03853 И2 выданы по Акту № 11-114/5410 от 03.03.2020 г.</t>
  </si>
  <si>
    <t xml:space="preserve">АО "Атомпроект" с замечаниями согласны.
Срок корректировки комплектов РД истек: 06.07.2019 г.
Комплекты РД 15-03849 И2, 15-03850 И3 выданы по Акту № 11-114/5410 от 03.03.2020 г.                            </t>
  </si>
  <si>
    <t>Карточка заказчика с замечаниями 
АО "Атомпроектом"  рассмотрена 29.11.2019 г.      С замечаниями согласны.
Срок выдачи РД  27.12.2019 г.
Комплекты РД 16-02188 И7, 16-02190 И7 выданы по Акту № 11-114/5408 от 03.03.2020 г.</t>
  </si>
  <si>
    <t xml:space="preserve">Карточка заказчика с замечаниями АО "Атомпроект" рассмотрена 22.01.2020 г. С замечаниями согласны. Срок выдачи РД  28.02.2020 г.                                                                                   Комплект РД 16-00905 И3 выдан по Акту № 11-114/5410 от 03.03.2020 г. </t>
  </si>
  <si>
    <t>Карточка заказчика с замечаниями АО "Атомпроектом" рассмотрена 27.02.2020 г. Отклонена с объяснением причины: после покупки насосов необходимо направлять а АП документацию для возможности корректировки РД</t>
  </si>
  <si>
    <r>
      <t xml:space="preserve">АО "Атомпроект" с замечаниями согласны.
Срок корректировки комплектов РД: 05.04.2019 г. Работы выполнены по РД без изменений. </t>
    </r>
    <r>
      <rPr>
        <b/>
        <i/>
        <sz val="12"/>
        <color rgb="FFFF0000"/>
        <rFont val="Times New Roman"/>
        <family val="1"/>
        <charset val="204"/>
      </rPr>
      <t>Комплекты РД 15-07765 И4, 15-07766 И4 получены по Акту № 11-114/5410 от 03.03.2020 г.</t>
    </r>
  </si>
  <si>
    <r>
      <t xml:space="preserve">АО "Атомпроектом" с замечаниями согласен. Корректировка РД № 14-06272 И3 и 16-02016 будет выполнена в рамках договора на
 корректировку РД по ТР Заказчика. Срок корректировки не указан.                                          Комплект РД 16-02016 И1 выдан по акту № 110/04-28/107 от 17.09.2019
Комплект РД 14-06272 И4 выдан по акту № 110/04-28/116 от 04.10.2019
Замечания исправлены!                                                      </t>
    </r>
    <r>
      <rPr>
        <b/>
        <sz val="12"/>
        <color theme="1"/>
        <rFont val="Times New Roman"/>
        <family val="1"/>
        <charset val="204"/>
      </rPr>
      <t xml:space="preserve"> Комплект 16-02016 И2 выдан по Акту № 11-114/5410 от 03.03.2020 г.</t>
    </r>
  </si>
  <si>
    <r>
      <t xml:space="preserve">АО "Атомпроектом" с замечаниями согласен. Срок выдачи РД 31.10.2019 г.
Комплект РД с изменениями выдан по Акту № 11-114/5087 от 28.02.2020 г.                                                      </t>
    </r>
    <r>
      <rPr>
        <b/>
        <sz val="12"/>
        <color theme="1"/>
        <rFont val="Times New Roman"/>
        <family val="1"/>
        <charset val="204"/>
      </rPr>
      <t>Комплекты РД с изменениями И1 выданы повторно по Акту № 11-114/5410 от 03.03.2020 г.</t>
    </r>
  </si>
  <si>
    <r>
      <t>АО "Атомпроектом" с замечаниями согласен. Срок выдачи РД 29.11.2019 г.
Комплект РД 15-03697 И1 выдан по акту № 110/04-28-138 от 28.11.2019. 
Комплекты РД 15-03694 И1, 15-03696 И1 выданы по письму № 11-114/2091 от 29.01.2020 г.   Комплекты РД 15-03694 И1, 15-03696 И1 выданы повторно  по Акту № 11-114/3904 от 17.02.2020 г.,</t>
    </r>
    <r>
      <rPr>
        <b/>
        <sz val="12"/>
        <color theme="1"/>
        <rFont val="Times New Roman"/>
        <family val="1"/>
        <charset val="204"/>
      </rPr>
      <t xml:space="preserve"> по Акту № 11-114/5410 от 03.03.2020 г.</t>
    </r>
  </si>
  <si>
    <t>18-00325 И3                     18-00326 И3</t>
  </si>
  <si>
    <r>
      <rPr>
        <b/>
        <i/>
        <sz val="12"/>
        <color rgb="FFFF0000"/>
        <rFont val="Times New Roman"/>
        <family val="1"/>
        <charset val="204"/>
      </rPr>
      <t>14-04333 И3 - нет
14-04334 И4 - нет</t>
    </r>
    <r>
      <rPr>
        <i/>
        <sz val="12"/>
        <color theme="1"/>
        <rFont val="Times New Roman"/>
        <family val="1"/>
        <charset val="204"/>
      </rPr>
      <t xml:space="preserve">
15-03852 И1 - есть
15-03853 И2 - есть</t>
    </r>
  </si>
  <si>
    <t>АО "Атомпроект" с замечаниями согласны.
Срок корректировки комплектов РД   30.09.2019
Комплекты РД 15-03852 И1, 15-03853 И2 получены по Акту № 11-114/5410 от 03.03.2020 г.</t>
  </si>
  <si>
    <t>КЗ-986</t>
  </si>
  <si>
    <t>На отм. +5,250, в осях 21-28 приведена не актуальная планировка помещений и компоновка оборудования  АЛ МФР.
Привести в  соответствие с требованиями   инв. № 14-07207 И8 «Здание 4. Рабочая документация. Архитектурные решения» планировку помещений и  с  инв. № 14-08049 И3 «Здание 4. Рабочая документация. Аналитическая лаборатория. Чертежи расположения оборудования» компоновку оборудования. 
Пересмотреть размещение  СРК в помещениях АЛ МФР.</t>
  </si>
  <si>
    <t>КЗ-987</t>
  </si>
  <si>
    <t>15-02509 И5
15-03738 И6</t>
  </si>
  <si>
    <t>Нестеренко М.П.</t>
  </si>
  <si>
    <t>Необходимо внести изменения в  РД на основании откорректированных значений масс на отдельные единицы оборудования МФР.</t>
  </si>
  <si>
    <t>АО "Атомпроект" с замечаниями согласны.
Выданы комплекты РД 16-01962 И2, 16-01951 И4 по акту №11-114/968 от 20.01.2020 г.
Выдан комплект РД 16-03151 И2 по акту №11-114/5524 от 04.03.2020 г.
Замечание устранено.
Остальные комплекты РД с изменениями не выданы.</t>
  </si>
  <si>
    <t>АО "Атомпроект" с замечаниями согласны.
Выдан комплект РД 18-01507 И2 по письму №11-114/01/30887 от 19.12.2019 г.
По замечаням 1,2 - внесены корректировки.
Срок корректировки комплекта РД: 24.01.2020 г.
Выдан комплект РД 18-01507 И3 по акту №11-114/5524 от 04.03.2020 г.
Комплект РД с изменениями не выдан.</t>
  </si>
  <si>
    <t>АО "Атомпроект" с замечаниями согласны.
Срок корректировки комплекта РД: по графику выдачи РД.
Выдан комплект РД 19-00878 по акту №11-114/5750 от 06.03.2020 г.
Замечания исправлены!</t>
  </si>
  <si>
    <t>КЗ-988</t>
  </si>
  <si>
    <t>16-01997 И1
19-01003</t>
  </si>
  <si>
    <t xml:space="preserve">1. В РД «Наружные кабельные сети от здания 15Б. Основной комплект рабочих чертежей» предусмотрена прокладка кабеля ВБбШвнг(А)-LS 5х25 от ТП-11 до потребителей в количестве 10 шт.,
а в РД «Локальная смета. Наружные кабельные сети 0,4кВ от здания 15Б до следующих зданий и сооружений:21, 27, 28, 62, 63» отсутствуют концевые кабельные муфты в количестве 20 шт. 
1.1 Необходимо внести изменения в рабочую документацию в объёме 20 шт. концевых кабельных муфт и исключить медные кабельные наконечники (25-8-8) в количестве 20шт. </t>
  </si>
  <si>
    <t>КЗ-989</t>
  </si>
  <si>
    <t>14-07607
14-07608
14-07609</t>
  </si>
  <si>
    <t>Чекалкина Г.Л.   №538 от 02.03.2020</t>
  </si>
  <si>
    <t xml:space="preserve"> 1. В РД № 14-07607 поставка трубопроводной арматуры должна осуществляться  «ОАО ИКАР г. Курган». Так как  поставщик  «ОАО ИКАР г. Курган» прекратил свое существование, следовательно в буквенной аббревиатуре  марка запорной арматуры проектного поставщика буква «М» может меняться (в связи с иными поставщиками трубопроводной арматуры). См. приложение.
             2. В РД № 14-07607 «Трубопроводы системы пароснабжения» предусмотрены клапана запорные  КЗ15с52НЖ10(м), данный вид запорного клапана применяется для присоединения трубопроводов пароснабжения через фланцевое соединение, тогда как в спецификации данный клапан указан  под приварку. В связи с несоответствием аббревиатуры в спецификации, в марке запрашиваемых клапанов по виду присоединения к трубопроводу (см. КЗ 15с 52 НЖ стр.2), необходимо уточнить вид соединения трубопровода с задвижкой и определить по какому из вариантов аббревиатуры ( 10 или 11) в марке КЗ по присоединению к трубопроводу будут устанавливаться  запорные устройства:
            - 10 – фланцевое с КОФ (комплект ответных фланцев – рис.2)
            - 11 – под приварку встык  (рис.3)
Просим внести изменения в РД и ЛС.
Приложение: Приложение</t>
  </si>
  <si>
    <t>КЗ-990</t>
  </si>
  <si>
    <t>19-00063
19-00769</t>
  </si>
  <si>
    <t>Самойлова Л.П. №499 от 26.02.2020</t>
  </si>
  <si>
    <t>В ЛС№ 3-05-0004С-В2 (п.п.23,24,28,29), №3-05-0004В2-Д3 (п.п.23,24) не учтена норма расхода на арматурную сетку под керамзитобетон и  бетонную стяжку. Просим Вас учесть норму расхода сетки при монтаже внахлёст на одну ячейку.</t>
  </si>
  <si>
    <t>КЗ-991</t>
  </si>
  <si>
    <t xml:space="preserve">Кустов О.Н. №552 от 03.03.2020 </t>
  </si>
  <si>
    <t>Требуется внести в РД и ЛС изменения, согласно, приложения №БС-4-07-20, а также дополнительные согласованные элементы металлоконструкции для установки систем вентиляции на кровле. 
Приложение:      Приложение №БС-4-07-20</t>
  </si>
  <si>
    <t>СМР 2020 (A19060)</t>
  </si>
  <si>
    <t>КЗ-992</t>
  </si>
  <si>
    <t xml:space="preserve">18-00804
19-00346 </t>
  </si>
  <si>
    <t>Самойлова Л.П. №490 от 26.02.2020</t>
  </si>
  <si>
    <t>В ЛС№ 3-01-0033С-Д3 (п.п.170,171), №3-01-0033С-Д5 (п.п.6,7,12,13) не учтена норма расхода на арматурную сетку под керамзитобетон, стяжку и бетонную подготовку под отмостку. Просим Вас учесть норму расхода сетки при монтаже внахлёст на одну ячейку.</t>
  </si>
  <si>
    <t>КЗ-993</t>
  </si>
  <si>
    <t>Чекалкина Г.Л. №543 от 02.03.2020</t>
  </si>
  <si>
    <t>В рабочей документации инв. № 18-01221 предусмотрено выполнение шахт дымоудаления из плит марки ИНЗАПЛИТ ХПС  толщиной 50 мм, т. е. 2 плиты толщиной 25 мм., а силиконовый герметик  ИНЗАГЕРМ ХПС посчитан на толщину плит 50 мм, поэтому расход герметика увеличивается. Так же не учтены обязательные по расчету 10% к поставке огнезащитных материалов с сохранением работоспособности Е1 120 при выполнении СМР. 
В связи с подтверждением физического объема на плиту ИНЗАПЛИТ ХПС – 767.8 м2    (в том числе технологические потери), соответственно увеличивается расход герметика для монтажа шахт дымоудаления.
Просим согласовать объем ИНЗАГЕРМ ХПС, необходимого для изготовления шахт дымоудаления.
п/п Наименование Кол-во по РД Кол-во фактич
1 ИНЗАГЕРМ ХПС силиконовый герметик толщиной 1 мм.
разрезы 1-1…5-5 л.9
(312,4 х2 ) 625 п м/500 кг      (0,8 кг/мп) 687,5 пм/550кг
Просим внести изменения в РД и ЛС.
Приложение:  №18-01221 л.9</t>
  </si>
  <si>
    <t>КЗ-994</t>
  </si>
  <si>
    <t>КЗ-995</t>
  </si>
  <si>
    <t>В альбоме инв. № 15-04636 И2 отсутствует линейная привязка оси кабельных лотков подключения к зданиям 22,64,65,15в. Невозможно выполнить геодезическую разбивку осей линейного объекта. Необходимо дать линейную привязку оси кабельных лотков подключения к зданиям 22,64,65,15в, а также указать значение углов поворотов трассы.</t>
  </si>
  <si>
    <t>СМР 2020 A48150</t>
  </si>
  <si>
    <t xml:space="preserve">Копылов И. И. </t>
  </si>
  <si>
    <t xml:space="preserve">На листе 6 указаны неверные коды KKS ёмкостей, в таблице строка 3, 4 столбец 4 (место отбора импульса и требование к размещению прибора). Указан 20FED10BB001, 20FED10BB002. Заменить на 20FED30BB001, 20FED30BB002
Приложение:  Выкопировка:  1   стр. </t>
  </si>
  <si>
    <t>КЗ-996</t>
  </si>
  <si>
    <t>Чекалкина Г.Л. №554 от 03.03.2020</t>
  </si>
  <si>
    <t>КЗ-997</t>
  </si>
  <si>
    <t>32Б</t>
  </si>
  <si>
    <t>19-00507</t>
  </si>
  <si>
    <t>Зеленоборская Л.В.  №469 от 21.02.2020</t>
  </si>
  <si>
    <t>Ошибка  при подсчете общей стоимости  по смете  -  4219 руб.  Должно быть  4197 руб.  Дополнительно к итогу по смете  включены затраты на перевозку, тару, упаковку - 22 руб.  В сметную стоимость материалов входят  затраты на перевозку, тару, упаковку.  Если это расчет стоимости  перевозки материалов сверх учтенных в расценке  (свыше 30 км),  то эти затраты включаются в прямые затраты по расценкам сборника ФССЦпг03 " Перевозка грузов автомобильным транспортом".  
Необходимо внести изменения в ЛС.</t>
  </si>
  <si>
    <t>ТП 2 кв. 2020 (A32370)</t>
  </si>
  <si>
    <t>КЗ-998</t>
  </si>
  <si>
    <t>1) Общие данные (таблица лист 7) датчик расхода 00GKC08CF001 установлен на трубопровод хоз.-питьевого водопровода В1, а на схеме автоматизации (лист 9) этот датчик установлен на трубопровод производственно-противопожарный В2. Привести в соответствие.
2) Общие данные (таблица лист 7) датчик расхода 00GKE08CF001 установлен на трубопровод производственно-противопожарный В2, а на схеме автоматизации (лист 9) этот датчик установлен на трубопровод хоз.-питьевого водопровода В1. Привести в соответствие.
3) Схема автоматизации (лист 9). Исправить номера помещений:
a.  00UXZ10R014 на UZX10R014;
b.  00UXZ10R004 на UZX10R004;
c. 101 на UZX10R001.
4) Схема автоматизации (лист 9). Указать код KKS колодца с приямком 450х450х700 (00GMQ08BB003).
5) Схема автоматизации (лист 9). Указать размеры бака 00GMQ08BB001 (1200х1000х1000).
6) Схема автоматизации (лист 9).  От датчика уровня 00GMQ08CL005 (6 линия контроля) сигнал аварийной сигнализации должен уходить в АСУ СИО МФР (поставить точку и подписать АП, аналогично 3 линии).
7) Схема автоматизации (лист 9). Код KKS приямка 700х700х750 указан неверно 00GMQ08BB001, заменить на 00GMQ08BB002.</t>
  </si>
  <si>
    <t>КЗ-999</t>
  </si>
  <si>
    <t>16-03087 И1
16-03090 И1
16-03091</t>
  </si>
  <si>
    <t>1. В РЧ № 16-03087 И1 на стр.41 представлена схема шкафа САИН и указана ссылка на КП № 41143 (Тепловая завеса в комплекте с автоматикой). Этот же шкаф заказан в спецификации №16-03090 И1 (п.21) и проходит по смете № 16-03091 (п.21) как оборудование. В тоже время оборудование по КП  № 41143 проходит по разделу «Вентиляция» в спецификации №15-02577 И1 (стр.30) и смете № 19-00194 (п.815, материалы). Согласно КП должна поставляться тепловая завеса в сборе (с калорифером, вентилятором, шкафом управления…).
      Прошу  указать в РЧ № 16-03087 И1 ссылку на альбом с заказанным шкафом и убрать данный шкаф из № 16-03090 И1 и №16-03091, т.к. указанный шкаф с обвязкой входит в комплект поставки ТЗК-ИННОВЕНТ-В-6,3-4ИК-5,0В-144ВМ по КП № 41143.</t>
  </si>
  <si>
    <t>КЗ-1000</t>
  </si>
  <si>
    <t>16-03092 И1</t>
  </si>
  <si>
    <t>1. В РЧ № 16-03092 И1 на стр.10-13 представлены схемы автоматики на силовые шкафы управления насосами типа ЯС5114 и ЯС5114М1 (20GMS04AP01 - 20GMS04AP01, 10 шт.) c примечанием, что данные шкафы заказаны в альбоме ЭМ №15-00689 И1. В указанном альбоме шкафы 20GMS04AP03 - 20GMS04AP08 (6 шт.) отсутствуют (стр. 26,  насосы запитаны напрямую), а шкафы 20GMS04AP01,02,09,10 (управление насосами БУРУН) заменены появившимися шкафами 20GMS04GH01,09,10 (стр.30) с указанием, что шкафы идут комплектно с насосами. Однако в спецификации ВК №15-06169 И3 заказаны только насосы БУРУН без шкафов управления (соответственно в спецификации АК №16-03094 данные шкафы также отсутствуют.). Также искомые 10 шкафов не  нашли отражения и в спецификации ЭМ №15-00691.
2. В РЧ № 16-03092 И1 на стр.14-16 представлены схемы автоматики на силовые шкафы управления задвижками (20GMR04AA201-202, 4 шт.) типа H-A2-05 c примечанием, что данные задвижки заказаны в альбоме ВК №15-06168 И4. В указанном альбоме данные задвижки отсутствуют, как и в спецификации ВК №15-06169 И3.</t>
  </si>
  <si>
    <t>КЗ-1001</t>
  </si>
  <si>
    <t xml:space="preserve">16-03006 </t>
  </si>
  <si>
    <t>1. В РЧ № 16-03006 на стр.9 представлена таблица клапанов и силовых шкафов управления 20KPG11GS001, 20KPG32GS111, 20KPG31GS111, 20KPH10GS111, 20KPF40GS111, 20KPJ70GS109, 20KPH30GS111, 20KPH50GS111, 20KPH51GS111, 20KPJ41GS111, 20KPJ30GS111, 20KPJ11GS110, 20KPF10GS111, 20KPJ44GS111, 20KPH40GS111, 20KPJ13GS110 типа ЯС5414 (16 шт.) с примечанием, что силовые шкафы заказаны в альбоме ЭМ №15-00691.
В указанной спецификации данное оборудование отсутствует.</t>
  </si>
  <si>
    <t>КЗ-1002</t>
  </si>
  <si>
    <t>24А
24Б</t>
  </si>
  <si>
    <t>19-00064
19-00046
14-00855 И3
13-06304 И4</t>
  </si>
  <si>
    <t>1) В РД инв. 14-00855И3, инв. №13-06304И4 в конструкции пирога плиты покрытия гидроизоляция предусмотрена «PLASTFOIL POLAR 2мм», а в локальных сметах инв. №19-00064(л. 8), инв. №19-00046(л.10) приложены прайс листы на полимерную гидроизоляцию в которых толщина  «PLASTFOIL POLAR» 1,2 мм и 1,5 мм.
2) Неверно произведено ценообразование. Внести исправление 485,3/1,18/(7,6*1,03)*1,03*1,02.
       Устранить несоответствие.</t>
  </si>
  <si>
    <t>КЗ-1003</t>
  </si>
  <si>
    <t>19-00877 И1
19-00889</t>
  </si>
  <si>
    <t>Чекалкина Г.Л. №589 от 06.03.2020</t>
  </si>
  <si>
    <t>При рассмотрении рабочей документации РД №19-00877 И1, л.5 выявилось несоответствие количества анкеров HILTI  HSL-3.
п/п Наименование Количество по  
РД  19-00877 И1, шт Количество фактическое, шт
1 HSL-3 М10/20 40 48
2 HSL-3 М12/25 312 380
3 HSL-3 М16/25 56 48
Необходимо внести изменения в РД и ЛС.</t>
  </si>
  <si>
    <t>КЗ-1004</t>
  </si>
  <si>
    <t>Кустов О.Н. №596 от 10.03.2020</t>
  </si>
  <si>
    <t xml:space="preserve">    1)   Согласно РД инв. № 214-0456 И2, л.2 и спецификации л.14,15 для выполнения креплений 1,2,3,4,5 применена шпилька резьбовая, оцинкованная М8х1000, L=500 мм (CM200801), требуется учесть, что высота от потолка до низа отверстий под кабельный короб выполненных по РД инв. № 214-0507 (АР) л.15,16,17 для креплений 1,3,5 составляет 800 мм. 
  Для соблюдения высоты прокладки кабельного короба требуется применить для каждого креплений 1,3,5 отдельную шпильку резьбовую, оцинкованную М8х1000, L=1000 мм (CM200801) и длину нарезать по месту производства работ.
    2)  Так же требуется учесть в спецификации л.14,15, что для креплений 3,4 согласно л.2 необходимо использовать двойное количество всех электромонтажных изделий, учтенных в спецификации для крепления 3,4.</t>
  </si>
  <si>
    <t xml:space="preserve">В рамках реализации проекта «Строительство модуля фабрикации и пускового комплекса рефабрикации смешанного уранплутониевого топлива для реакторов на быстрых нейтронах» согласно РД инв. № 17-02111 И1 «Здание 21. Газобаллонная» предусмотрено изготовление дверей производства НПО «Пульс» г. Москва.
В целях минимизации транспортных расходов,  исключения транспортировочного брака и оперативного решения возможных вопросов по замене бракованной продукции:
Прошу согласовать поставку дверей с аналогичными характеристиками от регионального поставщика ООО «Фабрика дверей», находящегося в г. Томске.
№ Согласно РД инв. №17-02111 Предлагаемый вариант                                               ООО «Фабрика Дверей» Кол-во
1 Дверь металлическая двупольная ДМ-200, строит. проем 1510*2370, наружная, утепленная, со взломостойкими петлями,           с приборами для самозакрывания и уплотнения в притворах, не имеет запоров, препятствующих их открыванию без ключа             с внутренней стороны, с замками, ручками. RAL 9006 (серый).  Дверь металлическая двупольная ДМ-200, строит. проем 1510*2370, наружная, правая, утепленная, один замок, бугельная ручка, доводчик, взломостойкие петли, уплотняющие прокладки по периметру притворов, RAL 7040 (серый). Не имеет запоров, препятствующих их открыванию без ключа с внутренней стороны. 2
2 Дверь металлическая ДМ-100, строит. проем 910*2370, наружная, утепленная,                            со взломостойкими петлями, с приборами для самозакрывания и уплотнения в притворах, не имеет запоров, препятствующих их открыванию без ключа                     с внутренней стороны, с замками, ручками. RAL 9006 (серый).  Дверь металлическая однопольная ДМ-100, строит. проем 910*2370, наружная, левая, утепленная, один замок, бугельная ручка, доводчик, взломостойкие петли, уплотняющие прокладки по периметру притворов, RAL 7040 (серый). Не имеет запоров, препятствующих их открыванию без ключа с внутренней стороны. 1
3 Дверь противопожарная ДМП-02/30К (ЕI30) двупольная, строит. проем 1510*2370, RAL 9006 (серый). Дверь противопожарная ДМП-02/60К (EI60) двупольная, строит. проем 1510*2370, правая, один замок, бугельная ручка, доводчик, RAL 7040 (серый).
ЕI60 улучшенный показатель предела огнестойкости двери. 1
</t>
  </si>
  <si>
    <t>АО "Атомпроект" с замечаниями согласны.
Срок корректировки комплектов РД: 16.03.2020 г.
Комплекты РД с изменениями не выданы.</t>
  </si>
  <si>
    <t>15-00485 И2</t>
  </si>
  <si>
    <t>АО "Атомпроект" с замечаниями согласны.
Срок корректировки комплектов РД: 27.03.2020 г.
Комплекты РД с изменениями не выданы.</t>
  </si>
  <si>
    <t>16-02453 И3
16-01770 И4</t>
  </si>
  <si>
    <t>15-06447 И1</t>
  </si>
  <si>
    <t>Карточка заказчика с замечаниями АО "Атомпроектом" рассмотрена с отклонением. Необходимые разъяснения указаны в данной КЗ.</t>
  </si>
  <si>
    <t>АО "Атомпроект" с замечаниями согласны.
Срок корректировки комплектов РД: 30.04.2020 г.
Комплекты РД с изменениями не выданы.</t>
  </si>
  <si>
    <t>15-00689 И2</t>
  </si>
  <si>
    <t>АО "Атомпроект" с замечаниями согласны.
Срок корректировки комплектов РД: 15.04.2020 г.
Комплекты РД с изменениями не выданы.</t>
  </si>
  <si>
    <t>18-00006 И1</t>
  </si>
  <si>
    <t>14-06743 И3
14-05357 И1</t>
  </si>
  <si>
    <t>19-01176 И2</t>
  </si>
  <si>
    <t xml:space="preserve">214-0420
(214-0420 И8) </t>
  </si>
  <si>
    <t>14-05473 И2
14-05474 И3
ЛС-?</t>
  </si>
  <si>
    <t>19-01255</t>
  </si>
  <si>
    <t>АО "Атомпроект" с замечаниями согласны.
Срок корректировки комплектов РД: 17.12.2020 г.
Выдана ЛС по акту №11-114/580 от 16.01.2020 г.
Замечания исправлены!</t>
  </si>
  <si>
    <t>АО "Атомпроект" с замечаниями согласны.
Срок корректировки комплектов РД: не указан
Выдан комплект РД 17-00812 И1 по акту №11-114/5410 от 03.03.2020 г.
Комплекты РД 15-04192 - не выдан.</t>
  </si>
  <si>
    <t>Карточка заказчика с замечаниями АО "Атомпроектом" рассмотрена 13.03.2020 г. Отклонена с объяснением причины: РД выполнена на основании полученных ИД, для внесения изменений в документацию необходимо оформить ТР</t>
  </si>
  <si>
    <t>Карточка заказчика с замечаниями АО "Атомпроектом" рассмотрена. С замечаниями согласны. Срок выдачи РД  15.02.2020 г. Комплекты РД 15-05098 И2, 15-05099 И2 получены по Акту № 11-114/5750 от 06.03.2020 г.</t>
  </si>
  <si>
    <t>КЗ-367; КЗ-588</t>
  </si>
  <si>
    <t>КЗ-1005</t>
  </si>
  <si>
    <t>18-01720 И2
18-01721</t>
  </si>
  <si>
    <t>Самойлова Л.П. №503 от 27.02.2020</t>
  </si>
  <si>
    <t xml:space="preserve"> 1. РД № 18-01720 И2 (лист 18, узел 16). По расчету площадь утепления боковой и верхней  поверхности  парапета  63,15 м * 2,11 м =133,25 м2, где (6,43+19,21+18,3+19,21=63,15 м) -длина парапета  и высота (26,9-25,1-0,2) =1,6 м + 0,51 м = 2,11 м (ширина парапета 0,51 м). Объем утепления парапета плитами ROCKWOOL ВЕНТИ БАТТС толщ. 50 мм 133,25*0,05=6,7 м3 (лист 18, деталь 16/16)
В РД № 18-01720 И2 (лист 18, спецификация строительных материалов) объем минеральной плиты ROCKWOOL ВЕНТИ БАТТС – 50 мм - 0,76 м3 - это для утепления карниза (лист 18, узлы 15, 18), а не для утепления парапета. Просим учесть утепление парапета плитами ROCKWOOL ВЕНТИ БАТТС толщ. 50 мм в объеме 6,7 м3.
2. В ЛС № 2-01-0172С (п.п.246, 247, 251, 252) не учтена норма расхода на арматурную сетку под керамзитобетон на кровле. 
Необходимо учесть норму расхода сетки при монтаже внахлест  на одну ячейку. 
Коэффициент на расход сетки, так как укладывается «внахлест»
Сетка 3000х2000 мм 
(Размер ячеек 100х100 мм)  
Площадь сетки: 2м*3м=6 м2
Площадь нахлёста:  (3м+2м)*0,1=0,5 м2 
Нахлёст сеток (в%): (0,5м2/6м2)/2*100=4% от площади сетки
3. Необходимо состав кровли привести в соответствие с составом кровли как на здании 4.</t>
  </si>
  <si>
    <t>КЗ-1006</t>
  </si>
  <si>
    <t>19-01277</t>
  </si>
  <si>
    <t>Самойлова Л.П. №515 от 27.02.2020</t>
  </si>
  <si>
    <t>В ЛС № 2-01-0189С-В1 (п.п.58, 90, 95, 99, 126, 135, 137) накладные расходы и сметная прибыль учтены с коэффициентами на глубину сверления. 
Необходимо привести локальную смету в соответствие.</t>
  </si>
  <si>
    <t>КЗ-1007</t>
  </si>
  <si>
    <t>214-0535 И1</t>
  </si>
  <si>
    <t xml:space="preserve">В состав оборудования входят шкафы ШК1 и ШК2 (листы 2 - 5, 9, 10, 30 - 32). Прошу привести информацию по назначению, составу, функциям, алгоритмам работы ШК1 и ШК2. Как (интерфейс, протокол), откуда (из какого здания и помещения), с какой системой будут обмениваться информацией ШК1 и ШК2. </t>
  </si>
  <si>
    <t>КЗ-1008</t>
  </si>
  <si>
    <t>17-00071           
19-00485</t>
  </si>
  <si>
    <t>В РД инв. №19-00485(л. 7) показан проем в осях 8-9 по оси Б, в ПД инв. №17-00071 (л. 17) данный проем не предусмотрен..
         Устранить несоответствие.</t>
  </si>
  <si>
    <t>КЗ-1009</t>
  </si>
  <si>
    <t>70388 ДСП И3
15-06875
15-06876
15-06877</t>
  </si>
  <si>
    <t xml:space="preserve">Попов Р. Ю. </t>
  </si>
  <si>
    <t>1. В схему, спецификации и смету не включено изделие «Контроллер АТКПП (ЗАО «ЦеСис», которое необходимо для сопряжения пульта управления шлюзам с адаптерами всех внешних исполнительных устройств, которыми оборудован проезд (шлюз) АКПП 32В.
 2. Не приведен алгоритм (последовательность) работы проезда (шлюза). Отсутствуют места расположения выносных (ручных) постов (пультов) управления исполнительными механизмами.
 3. На распашных воротах АКПП 32В применены привода типа 400СВАС-winter с однофазными электродвигателями, которые не совмещаются со шкафами управления приводами (фирмы ЗАО «ЦеСис»), предназначенными для управления трехфазными электродвигателями. Предлагается применить штатные приводы фирмы ЗАО «ЦеСис».
 4. Применены посты остановки автотранспорта типа «Покат-3000У», «Покат-5000У». Посты интегрируются с системой управления шлюзом и должны управляться со шкафа управления шлюзом по интерфейсу RS-485. В связи с тем, что посты «Покат» произведены не ЗАО «ЦеСис», необходимо подтвердить полную работоспособность предложенного решения, либо заменить их на посты остановки «Препона-П» для обеспечения гарантированной совместимости всего комплекса.</t>
  </si>
  <si>
    <t>КЗ-1010</t>
  </si>
  <si>
    <t xml:space="preserve">Тоненчук Е.Н. </t>
  </si>
  <si>
    <t>Рабочей документацией инв. № 16-02749 И2 предусмотрено бурение скважин в кол-ве 1651 шт. глубиной 2450 мм (2200 мм тело фундамента + 250 мм гравийно-песчаная подготовка). В локально сметном расчете учтено бурение глубиной 2200мм с общим количеством 3632,2 м.
Наименование работ Предусмотренное кол-во в РД Необходимо предусмотреть в РД
Шнековое бурение скважин станками типа ЛБУ-50 глубиной бурения до 10 м в грунтах группы 3. (ФЕР 04-01-037-3) 
3622,2 м 
4044,95 м
Наобходимо внести указанные изменения в РЧ и ЛС.</t>
  </si>
  <si>
    <t>ТП 2 кв. 2020 A8780</t>
  </si>
  <si>
    <t>КЗ-1011</t>
  </si>
  <si>
    <t>15-02419
15-02420
15-02421</t>
  </si>
  <si>
    <t>В схему, спецификацию и смету не включено изделие «Контроллер АТКПП (ЗАО «ЦеСис», которое необходимо для сопряжения пульта управления шлюзам с адаптерами всех внешних исполнительных устройств, которыми оборудован проезд (шлюз) автотранспортного КПП 32.
 Не приведен алгоритм (последовательность) работы проезда (шлюза). Отсутствуют места расположения выносных (ручных) постов (пультов) управления исполнительными механизмами.</t>
  </si>
  <si>
    <t>КЗ-1012</t>
  </si>
  <si>
    <t>32А</t>
  </si>
  <si>
    <t>70043 ДСП И5
15-03145 И1
15-03146 И1
15-03147</t>
  </si>
  <si>
    <t>1. В схему, спецификации и смету не включено изделие «Контроллер АТКПП (ЗАО «ЦеСис», которое необходимо для сопряжения пульта управления шлюзам с адаптерами всех внешних исполнительных устройств, которыми оборудован проезд (шлюз) АКПП 32А.
 2. Не приведен алгоритм (последовательность) работы проезда (шлюза). Отсутствуют места расположения выносных (ручных) постов (пультов) управления исполнительными механизмами.
 3. На распашных воротах АКПП 32А применены привода типа 400СВАС-winter с однофазными электродвигателями, которые не совмещаются со шкафами управления приводами (фирмы ЗАО «ЦеСис»), предназначенными для управления трехфазными электродвигателями. Предлагается применить штатные приводы фирмы ЗАО «ЦеСис».
 4. Применены посты остановки автотранспорта типа «Покат-3000У», «Покат-5000У». Посты интегрируются с системой управления шлюзом и должны управляться со шкафа управления шлюзом по интерфейсу RS-485. В связи с тем, что посты «Покат» произведены не ЗАО «ЦеСис», необходимо подтвердить полную работоспособность предложенного решения, либо заменить их на посты остановки «Препона-П» для обеспечения гарантированной совместимости всего комплекса.
 5. Для унификации оборудования всех комплексов автомобильных КПП ОДЭК необходимо исключить противотаранное устройство (ПТУ) с заменой на пост остановки автотранспорта «Покат» («Препона-П»).</t>
  </si>
  <si>
    <t>КЗ-1013</t>
  </si>
  <si>
    <t>70046 ДСП И5
15-03157 И1
15-03158 И1
15-03159</t>
  </si>
  <si>
    <t>1. В схему, спецификации и смету не включено изделие «Контроллер АТКПП (ЗАО «ЦеСис», которое необходимо для сопряжения пульта управления шлюзам с адаптерами всех внешних исполнительных устройств, которыми оборудован проезд (шлюз) АКПП 32Б.
 2. Не приведен алгоритм (последовательность) работы проезда (шлюза). Отсутствуют места расположения выносных (ручных) постов (пультов) управления исполнительными механизмами.
 3. На распашных воротах АКПП 32Б применены привода типа 400СВАС-winter с однофазными электродвигателями, которые не совмещаются со шкафами управления приводами (фирмы ЗАО «ЦеСис»), предназначенными для управления трехфазными электродвигателями. Предлагается применить штатные приводы фирмы ЗАО «ЦеСис».
 4. Применены посты остановки автотранспорта типа «Покат-3000У», «Покат-5000У». Посты интегрируются с системой управления шлюзом и должны управляться со шкафа управления шлюзом по интерфейсу RS-485. В связи с тем, что посты «Покат» произведены не ЗАО «ЦеСис», необходимо подтвердить полную работоспособность предложенного решения, либо заменить их на посты остановки «Препона-П» для обеспечения гарантированной совместимости всего комплекса.</t>
  </si>
  <si>
    <t>КЗ-1014</t>
  </si>
  <si>
    <t>32Г</t>
  </si>
  <si>
    <t>69576 ДСП И5
15-02422
15-02423
15-02424</t>
  </si>
  <si>
    <t>1. В схему, спецификации и смету не включено изделие «Контроллер АТКПП (ЗАО «ЦеСис», которое необходимо для сопряжения пульта управления шлюзам с адаптерами всех внешних исполнительных устройств, которыми оборудован проезд (шлюз) АКПП 32В.
 2. Не приведен алгоритм (последовательность) работы проезда (шлюза). Отсутствуют места расположения выносных (ручных) постов (пультов) управления исполнительными механизмами.
 3. На распашных воротах АКПП 32Г применены привода типа 400СВАС-winter с однофазными электродвигателями, которые не совмещаются со шкафами управления приводами (фирмы ЗАО «ЦеСис»), предназначенными для управления трехфазными электродвигателями. Предлагается применить штатные приводы фирмы ЗАО «ЦеСис».</t>
  </si>
  <si>
    <t>18-01720 И2</t>
  </si>
  <si>
    <t>18-00668 И2</t>
  </si>
  <si>
    <t>16-02337 И3
16-02004 И3
16-01503 И3
16-01504 И2
16-02340 И3
16-01666 И2
16-01510 И2
16-01512 И2
16-02338 И3
16-02005 И3
16-01505 И2
16-02341 И3
16-02003 И2
16-01511 И2
16-01513 И2</t>
  </si>
  <si>
    <t>16-02337 И2
16-02004 И2
16-01503 И2
16-01504 И1
16-02340 И2
16-01666 И1
16-01510 И1
16-01512 И1
16-02338 И2
16-02005 И2
16-01505 И1
16-02341 И2
16-02003 И1
16-01511 И1
16-01513 И1</t>
  </si>
  <si>
    <t>Карточка заказчика с замечаниями АО "Атомпроект" отклонена с объяснением причины.
Количество датчиков указано верно. Все объяснения в карточке заказчика.</t>
  </si>
  <si>
    <t>15-05941 И4 - есть
15-04430 И1
19-00050 И2</t>
  </si>
  <si>
    <t>АО "Атомпроект" с замечаниями согласны.
Срок корректировки комплекта РД: 25.02.2020 г.
Выданы комплекты РД с изменениями по акту №11-114/7157 от 20.03.2020 г.
Замечания исправлены!</t>
  </si>
  <si>
    <t>АО "Атомпроект" с замечаниями согласны.
Срок корректировки комплекта РД: не указан
Выдан комплект РД с изменениями по акту №11-114/7157 от 20.03.2020 г.
Замечания исправлены!</t>
  </si>
  <si>
    <t>АО "Атомпроект" с замечаниями согласны.
Срок корректировки комплекта РД: 16.03.2020 г.
Выдан комплект РД с изменениями по акту №11-114/7157 от 20.03.2020 г.
Замечания исправлены!</t>
  </si>
  <si>
    <t>АО "Атомпроект" с замечаниями согласны.
Срок корректировки комплекта РД: 20.12.2019 г.
Выдан комплект РД 14-05201 И5 по акту №110/04-28/109 от 20.09.2019 г.
Выдан комплект РД 14-05203 И3 по акту №11-114/7157 от 20.03.2020 г.
Замечания исправлены!</t>
  </si>
  <si>
    <t>КЗ-1015</t>
  </si>
  <si>
    <t>1) На схеме «Система хоз-питьевого водоснабжения. Схема автоматизации» показана связь между Шкафом управления насосами Control MPC H-AR3 и АСКУ.  При этом непонятно сигнал с датчика давления (1) передается в АСКУ? Какие сигналы принимаются из АСКУ (можно-ли включить/отключить, основной/резервный насос через АСКУ). Сигнал о работе насосов передается в АСКУ или нет.
2) На схеме «Система хоз-питьевого водоснабжения. Схема автоматизации» показана связь между задвижкой №3, шкафом ШК-2 и АСКУ (линия 6), при этом непонятно в каком виде (дискретном или по сети) этот сигнал передается из ШУ-2 в АСКУ. По задвижке №4 такой-же вопрос.
3) На схеме «Система хоз-питьевого водоснабжения. Схема автоматизации» показана связь между пультом местного управления (ПМУ) 3Д-HSB2, шкафом ШК-2 и АСКУ, при этом непонятно для чего сигналы с ПМУ передаются из ШУ-2 в АСКУ.
4) В опросном листе в графе «другие требования» 0306-22-АК.OL3-v0 на Шкаф управления насосами ШУ H-AR3 написано «датчик давления на трубопроводе после каждого насоса». Предлагаю эту фразу убрать поскольку насосы работают параллельно и датчик на выходе один. 
5) Насосы NB 50-160/177 предназначены для поддержания давления воды в системе хоз-питьевого водоснабжения. Для их запитки предполагается использовать частотные преобразователи, но датчик контролирующий давление воды на выходе насосов указан ДМ2010Сг. Это датчик показывающий по месту (стрелка) и сигнализирующий о превышении/снижении давления (замыкая/размыкая контакты). Регулирование и поддержание давления воды по датчику ДМ2010Сг невозможно. Это обстоятельство вынуждает крутить электродвигатели насосов круглосуточно с частотой соответствующей заданному давлению при максимальном расчетном расходе воды. Подобное техническое решение делает абсолютно бессмысленным применение «умного» Шкафа управления насосами Control MPC H-AR3 стоимостью 212 207 рубл. (в ценах на 01.01.2000 г). Подобная задача решается простыми пускателями. Предлагаю заменить, или установить дополнительно еще один датчик давления (с токовым выходом) на выходе насосов для замыкания цепи обратной связи по давлению. В этом случае давление в системе будет постоянным все время независимо от расхода воды. Система получится экономичной и энергоэффективной.
6) В проектной документации на систему водоснабжения п 5.2.1 инв №17-00300И1 для зд. 22 «Система хоз-питьевого водопровода» (стр. 58) указан насос Grundfos NB-50-200-181, а в рабочей документации 0306-22-АК лист 10 схема «Система хоз-питьевого водоснабжения. Схема автоматизации» указан насос NB 50-160/177. Привести в соответствие.</t>
  </si>
  <si>
    <t>КЗ-1016</t>
  </si>
  <si>
    <t>В РД инв. 16-00665И2 отсутствует в разрезах подвод кабеля в сооружение 61 (выход кабеля на бетонное основание и подъём кабеля по стене сооружения).</t>
  </si>
  <si>
    <t>КЗ-1017</t>
  </si>
  <si>
    <t>15-00485 И2
15-00484 И1</t>
  </si>
  <si>
    <t>Малухин К.О.</t>
  </si>
  <si>
    <t>1) П.5 код KKS помещения приведен 20USU11R043, а должен быть 20USU11R044 (согласно «Технологический контроль. Основной комплект рабочих чертежей» инв. № 15-00484 И1).
2) В документе «Технологический контроль. Основной комплект рабочих чертежей» инв. № 15-00484 И1 лист 4 код KKS точек контроля приведен 20GUA33CL001, 20GUA33CL002, 20GUA33CL003, а должен быть 20GUA33CL005, 20GUA33CL006, 20GUA33CL007 (согласно схеме автоматизации. Водопровод и канализация. «Технологический контроль. Основной комплект рабочих чертежей» инв. № 15-00484 И1)
Привести в соответствие</t>
  </si>
  <si>
    <t>КЗ-1018</t>
  </si>
  <si>
    <t>1) На схеме «Система бытовой канализации ЗКД. Схема соединений внешних проводок (окончание)» 214-0535 АК лист 26 показано подключение Задвижки №1, Задвижки №2, и Поста местного управления (ПМУ) задвижками №1 и №2 к шкафу ШК2.  На схеме «Шкаф ШК2 Схема подключения внешних проводок» 214-0535 АК лист 31 не показано подключение Задвижки №1, №2 и ПМУ задвижками №1 и №2 к шкафу ШК2. Привести в соответствие.
2) На схеме «Система бытовой канализации ЗКД. Схема автоматизации» указано, что оба насоса АХ125-100-315 включаются одновременно одним сигналом (6 линия). Но при закрытом вентиле (а он должен быть закрыт) между насосами (см. Приложение), один из насосов будет работать без воды, т.е. «насухую». Это недопустимо и ведет к выходу насоса из строя. На схеме необходимо разделить управление насосом 1 и 2. (Если указанный вентиль будет открыт, то баки будут объединены и сточные воды будут перетекать из одного бака в другой). Если разделить управление насосами не получается, то изменить схему вентилей (см. Приложение) в этом случае насосы смогут резервировать друг друга независимо от того из какого бака идет откачка.
3) На схеме «Система бытовой канализации ЗКД. Схема автоматизации» в условиях на включение насоса написано «Включение при уровне в баках …». Это условие необходимо заменить на «Разрешение на включение насоса» (подается с операторской через АСКУ, либо по месту), т.к. насос будет включаться после замера пробы на радиационную загрязненность и принятия решения в какую канализацию «чистую» или «грязную» будет производиться перекачка стоков (см. ПД 5.3.1 п.п. 1.4.12.2 лист 16). Для второго насоса то же самое. Доступ к ключам «Разрешение на включение насоса» по месту должен быть ограничен. В опросном листе 0306-22-АК.OL2-v0 на Шкаф управления циркуляционными насосами ШУ H-AR2 в разделе Другие требования фразу «включение насоса при верхнем уровне в баках №1 и №2» - убрать.
4) На схеме «Система бытовой канализации ЗКД. Схема автоматизации» показана связь между Шкафом управления насосами Control DC H-AR2 и АСКУ.  При этом непонятно сигналы с каких датчиков (со всех или нет) передаются в АСКУ, и какие сигналы принимаются из АСКУ (можно-ли включить/отключить насос через АСКУ). Сигнал о работе насосов передается в АСКУ или нет.
5) На схеме «Система бытовой канализации ЗКД. Схема автоматизации» показана связь между задвижкой №1, шкафом ШК-2 и АСКУ (линия 7), при этом непонятно в каком виде (дискретном или по сети) этот сигнал передается из ШУ-2 в АСКУ. По задвижке №2 (8 линия) такой-же вопрос.
6) На схеме «Система бытовой канализации ЗКД. Схема автоматизации» показана связь между пультом местного управления (ПМУ) 3Д-HSB1, шкафом ШК-2 и АСКУ, при этом непонятно для чего сигналы с ПМУ передаются с ШУ-2 в АСКУ.
7) В проекте 214-0535АК отсутствует таблица выходных сигналов шкафов ШК-1, ШК-2. Добавить таблицу.
8) Что обозначает фраза «переключение насосов при понижении давления на выходе» в опросном листе (другие требования) 0306-22-АК.OL2-v0 на Шкаф управления циркуляционными насосами ШУ H-AR2. Если это включение резервного насоса, то это надо убрать причина - см. п.2.
9) На схеме «Система бытовой канализации ЗКД. Схема автоматизации» в условиях на отключение насоса написано «При уровне в баках отм. +0,600…» заменить на «при уровне в баке отм. +0,600 от низа бака» соотв.
10) Прошу обосновать применение частотных преобразователей для запитки электродвигателей насосов АХ 125-100-315 в шкафу управления насосами Control DC H-AR2. Эти насосы предназначены для эпизодической перекачки сточных вод из бака в канализацию. Поддержания или регулирования: давления, расхода, температуры, производительности не требуется. Нужно всего перекачать жидкость из бака. Достаточно пускателя для 3-фазного двигателя, для каждого насоса. Как следствие отпадает необходимость в Шкафе управления циркуляционными насосами ШУ H-AR2. Включать и выключать насосы, отслеживать условия работы насосов, контролировать датчики обвязки насосов может ШК-2. Стоимость ШК-2 100 тыс. рубл., а ШУ H-AR2 238 тыс. рубл. (в ценах на 01.01.2000 г.)</t>
  </si>
  <si>
    <t>КЗ-1019</t>
  </si>
  <si>
    <t>20-00107</t>
  </si>
  <si>
    <t>Беклемышев Г.В. / Бондарев А.А.</t>
  </si>
  <si>
    <t>Выявлены замечания в части пом. 20UFB15R024:
1. Отсутствуют указания о проходках в стенах по ряду Д и оси 21;
2. На стене монолитной лист 8, разрез 2-2 показаны 6 проходок без обозначения и не указан вид проходок;
3. Лист 8, разрез В-В, вид Б - не указана облицовка ЛУ и сварка с ней;
4. Лист 8, разрез В-В, вид Б – указано крепление к стене при помощи анкеров HUS-CR 8*75/15 через облицовку ЛУ. Необходимо предусмотреть способ герметизации анкеров.
Выявлены замечания в части пом. 20UFB15R114, 20UFB15R014:
5. Лист 10 вид 1-1 и вид 2-2 – не на всех проходках показаны виды проходок (в частности проходки технологических систем – Б и электрический проём  – А);
6.  Лист 10 – на виде 2-2 показана позиция 3(Д) в спецификации №2 она обозначена как 7(Д);
7. Лист 11 вид 1-1 и вид 2-2 – не на всех проходках показаны виды проходок (в частности проходки технологических систем – Б и электрический проём  – А);
8.  Лист 11 вид 1-1 – не показан проём ворот на отметке +10, 850;
9.  Лист 11 – не показан вид стены по оси Д;
10. Лист 11 – на виде 1-1 показана позиция 3(Е) в спецификации №3 она обозначена как 8(Е);
11. Лист 11 – на виде 1-1 показана позиция 6(Д) в спецификации №3 она обозначена как 9(Д);
12. Лист 11 – на виде 2-2 показана позиция 7(Е) в спецификации №3 она обозначена как 10(Е);
13. Лист 9 – для проходок (проемов) не подлежащих корректировке по настоящему альбому необходимо указать на выноске инвентарный номер РД, по которой они выполнены (пример – альбом инв. № 20-00137).
14. В соответствии с вышеизложенными замечаниями в спецификациях добавятся демонтажные работы.</t>
  </si>
  <si>
    <t>КЗ-1020</t>
  </si>
  <si>
    <t>214-0569
214-0507 И7</t>
  </si>
  <si>
    <t>В ЛС инв. №214-0569 и в РД инв. №214-0507И7(л. 13) в спецификации элементов системы КНАУФ не учтены объёмы подшивки потолка из ГВЛ по серии 1.045.9-2.08 П113. 
       Устранить несоответствие.</t>
  </si>
  <si>
    <t>КЗ-1021</t>
  </si>
  <si>
    <t>17-02111 И1                         
19-00099</t>
  </si>
  <si>
    <t>Чекалкина Г.Л. №542 от 02.03.2020</t>
  </si>
  <si>
    <t>В РД 17-02111 И1 л.13 в спецификации поз.8 предусмотрены фасонные элементы из оцинкованной стали L=9900 мп в количестве 2-х шт., а в смете № 19-00099  учтена стоимость фасонных элементов в количестве 1 шт.
Внести изменения в РЧ и ЛС.</t>
  </si>
  <si>
    <t>КЗ-1022</t>
  </si>
  <si>
    <t>19-00556</t>
  </si>
  <si>
    <t>В РД № 19-00556 (лист 10, поз.19) кран шаровый под приварку 11 нж38п, DN 10, PN 16 МПа, УХЛ 1, сталь 12 Х18Н10Т, (лист 10, поз.21) кран шаровый под приварку 11 лс38п, DN 10, PN 16 МПа, УХЛ 1, сталь 09Г2С заложены в раздел «оборудование».
Необходимо перевести вышеперечисленные позиции в раздел «материалы» по следую-щим причинам:
- в ЛС № 3-267 инв. № 16-00683 краны были отнесены в раздел «материалы»;
- краны имеют ручной привод;
- диаметр условного прохода кранов 10 мм.
Прошу произвести корректировку  рабочей документации  инв. №№ 19-00556.</t>
  </si>
  <si>
    <t>Карточка заказчика с замечаниями АО "Атомпроектом" отклонены с объяснением.
ПД будет откорректирована в ходе очередной корректировки ПД.</t>
  </si>
  <si>
    <t>Карточка заказчика с замечаниями АО "Атомпроект" отклонена с объяснением причины.
Для внесения изменений в РД требуется выдача строительных заданий.</t>
  </si>
  <si>
    <t>15-00862 И1</t>
  </si>
  <si>
    <t>Карточка заказчика с замечаниями АО "Атомпроект" отклонена с объяснением причины.
Физический объем на плиту ИНЗАГЕРМ ХПС не подтвержден.</t>
  </si>
  <si>
    <t>Карточка заказчика с замечаниями АО "Атомпроект" отклонена с объяснением причины.
Внесение изменения возможно после предоставления согласованного ТР.</t>
  </si>
  <si>
    <t>АО ""Атомпроект"" с замечаниями согласны.
Срок корректировки комплектов РД: 20.04.2020 г.
Комплекты РД с изменениями не выданы.</t>
  </si>
  <si>
    <t>АО ""Атомпроект"" с замечаниями согласны.
Срок корректировки комплектов РД: 30.04.2020 г.
Комплекты РД с изменениями не выданы.</t>
  </si>
  <si>
    <t>16-03087 И1
16-03090 И2</t>
  </si>
  <si>
    <t>АО ""Атомпроект"" с замечаниями согласны.
Срок корректировки комплектов РД: 30.06.2020 г.
Комплекты РД с изменениями не выданы.</t>
  </si>
  <si>
    <t>15-00689 И1
15-00691 И1</t>
  </si>
  <si>
    <t>Комплекты РД 16-00671 И3, 16-00672 И4 выданы по акту № 11-01/7693 от 25.03.2020 г.</t>
  </si>
  <si>
    <t>Карточка заказчика с замечаниями АО "Атомпроектом" рассмотрена 20.03.2020 г. Отклонена с объяснением причины: изменения будут внесены в контрольный экземпляр РД ГрАН. На продолжение СМР замечания не влияют. Корректировка спецификации и ЛС не требуется.</t>
  </si>
  <si>
    <t>14-08098 И3</t>
  </si>
  <si>
    <t>Карточка заказчика с замечаниями АО "Атомпроектом" рассмотрена 28.01.2020 г. С замечаниями согласны.
Срок выдачи РД  23.03.2020 г.
Выдан комплект РД с изменениями по акту №11-114/8588 от 13.04.2020 г.
Замечания исправлены!</t>
  </si>
  <si>
    <t>АО "Атомпроект" с замечаниями согласны.
Срок корректировки комплекта РД: 30.03.2020 г.
Выданы комплекты РД с изменениями по акту №11-114/8588 от 13.04.2020 г.
Замечания исправлены!</t>
  </si>
  <si>
    <t>АО "Атомпроект" с замечаниями согласны.
Срок корректировки комплекта РД: 20.03.2020 г.
Выданы комплекты РД с изменениями по акту №11-114/8588 от 13.04.2020 г.
Замечания исправлены!</t>
  </si>
  <si>
    <t>КЗ-1023</t>
  </si>
  <si>
    <t>16-00911 И2</t>
  </si>
  <si>
    <t>1. На листах 3, 12 позиции 1, 10 приводятся преобразователи температуры ТПУ 0304/М2-Н с первичным преобразователем 100П, диапазоном измерений (-50…+100)0С с длинами монтажных частей зондов 100 мм и 60 мм, обеспечивающими класс точности “A” производства ООО “ Элемер”. В соответствии с формой заказа производителя термопреобразователей ТПУ 0304/М2-Н (таблицы 5 и 6) индекс точности “А” для 100П и указанного выше диапазона доступен лишь с длинной монтажной части 120 мм и выше. Прошу рассмотреть изменение класса точности указанных приборов на индекс  “Б” под который данные приборы попадают в соответствии с таблицами 5 и 7 формы заказа производителя.</t>
  </si>
  <si>
    <t>КЗ-1024</t>
  </si>
  <si>
    <t>15-04380 И1
18-01275</t>
  </si>
  <si>
    <t>Рябуха Д.В.</t>
  </si>
  <si>
    <t>Инв. №15-04380 И1 Лист 18 п.6;7;8 предусмотрена врезка трубы Ø63х3,8 ПЭ 100 SDR17 в
магистральную сеть Ø180 ПЭ 100 SDR17 через тройники и 2 перехода, при этом не
предусмотрены муфты электросварные полиэтиленовае ПЭ 100 SDR11 для сварки тройника и
переходов.
Вышеуказанные материалы не учтены в РЧ инв. №15-04380 И1 и ЛС инв. № 18-01275.
Необходимо внести изменения в РД</t>
  </si>
  <si>
    <t>КЗ-1025</t>
  </si>
  <si>
    <t>17-00312
15-00436
15-00437И1</t>
  </si>
  <si>
    <t>1. Производительности насосного блока БН-1 (до 50 л/мин) не достаточно для создания скорости прокачки воздуха 94 л/мин (47 л/мин через УДА-1АБ и 47 л/мин через фильтр АФА-РСП-20).
2. Установка индивидуального насосного блока для каждого потребителя не решит проблему, так необходимо 100% резервирование. Прекращать измерение объёмной активности в выбросной трубе не допускается.
Предложение:
Заменить 6 насосных блоков на 2 газодувки или 2 вакуумных насоса (основной+резервный) производительностью по 34 м3/ч при разрежении -40 кПа. Данная замена оборудования позволит обеспечить все 12 потребителей вакуума и позволит производить измерение объёмной активности при проведении ремонтных работ на газодувке (вакуумный насос).</t>
  </si>
  <si>
    <t>КЗ-1026</t>
  </si>
  <si>
    <t>Описание вопроса: 
В соответствии с карточками заказчика №№ 820, 905 подача приточного воздуха воздуховодом вентсистемы 21KLU01 в помещении 20UKT10R009 здания 5 запроектирована таким образом, что приточный воздух направлен непосредственно на упаковки с РАО, что нарушает ряд НД. Требуется аннулировать воздуховод, а подачу  приточного воздуха в помещении 20UKT10R009 организовать через воздуховод вентсистемы 21KLU01 вдоль ряда А, с возможностью регулирования расхода.
Карточка заказчика № 820 отклонена АО «АТОМПРОЕКТ» с формулировкой: «Корректировка РД будет производиться после корректировки ПД по ТР и положительного прохождения ГГЭ».
Карточка заказчика № 905 отклонена АО «АТОМПРОЕКТ» с формулировкой: «Корректировка РД будет выполнена после корректировка ПД согласно утверждённого ТР».
Формулировки АО «АТОМПРОЕКТ», приведенные выше, являются некорректными, т.к. проектная документация МФР не должна содержать схемы системы вентиляции здания 5, требующей корректировки (подготовки ТР).
В настоящее время РД инв. № 14-05560 И1 нарушает требования:
- п. 6.4 «Проектирование и эксплуатация вентиляции, отопления и газоочистки на радиационно опасных предприятиях (производствах), входящих в контур управления ОАО «ТВЭЛ». Методические указания МУ ФМБА России 2.2.8/2.6.1.036-2014»;
- п. 6.11 «Методические указания. Организация вентиляции на радиационно опасных предприятиях (производствах) Госкорпорации «РОСАТОМ». МУ 2.6.5.033-2017». 
На основании вышеизложенного, требуется внести соответствующие изменения в РД 
инв. № 14-05560 И1 и ЛС. 
Приложение:      
1. Файл «Карточка заказчика №820 (АП).pdf»
2. Файл «Карточка заказчика №905.pdf»</t>
  </si>
  <si>
    <t>КЗ-1027</t>
  </si>
  <si>
    <t>15-00434 
15-00435 
17-01082 И1 
17-01083 И1 
15-00437 
15-00430 
15-00431 И1
15-04268 И1
15-05124 И2</t>
  </si>
  <si>
    <t xml:space="preserve">Федоров В.О.   </t>
  </si>
  <si>
    <t>1. В документах №15-00434 Лист 12,14,20, № 17-01082И1 л.10, № 15-00430 л.9 – под обозначением датчика “PIA” и соответственно в спецификациях № 15-00435 п.17, № 17-01083И1 п.8, № 15-00431И1 п.19 указан вакуумметр с диапазоном измерения от -100кПа до 0. Применительно к схеме последовательного соединения ротаметра и фильтра АФА, такой диапазон крайне избыточен (согласно ТУ 2282-004-0208982-2012 таблица 6, максимальный перепад давлений на фильтре АФА-РСП20 – 2,5кПа без сетки и 5,0 кПа с опорной сеткой) и может являться причиной большой погрешности измерения разрежения в коллекторе. Прошу подобрать прибор с диапазоном -10…0 кПа (например дифференциальный манометр) позволяющим более оптимально и с высокой точностью работать в реальном диапазоне вакуумметрического давления.
2. В спецификациях № 15-00437 п.6, 15-04268И1 п.6, № 15-05124И2 п.8 указаны каплеотбойники с характеристикой расхода выходящего воздуха не более 5х10-4 м3/с, что соответствует 30 л/мин. У установленного следом по схеме ротаметра РМ-0,4-2,5 ГУЗ предел измерений по воздуху составляет 41,7 л/мин. Прошу подобрать каплеотбойник, обеспечивающий работу ротаметра во всем диапазоне расходов.
3. В спецификации № 15-00437 п.5 в качестве блока насосного указан БН-01. Указанный блок насосный является пластинчато-роторным, преимуществом которого является создание глубокого вакуума, что в данной схеме не требуется. Также пластинчато-роторные насосы, по опыту использования, являются крайне недолговечными аппаратами (ускоренное стирание пластин). Также данный насосный агрегат используется в составе мобильной установки для измерения объемной активности радиоактивных аэрозолей УДА-1АБ указанный в спецификации №15-00435 п.12. На основании изложенного прошу заменить указанные насосы на агрегаты, с наработкой на отказ не менее 10000 часов.</t>
  </si>
  <si>
    <t>КЗ-1028</t>
  </si>
  <si>
    <t>20-00381</t>
  </si>
  <si>
    <t>1. В РД отсутствуют чертежи (схемы расположения стен, разрезы стен), с указанием местоположений отверстий для трубных проходок технологических трубопроводов.
2. В п.13 раздела «Общие указания» указано, что «Местоположение отверстий под установку проходок выбирается в соответствии с рабочими чертежами монтажных трасс трубопроводов», однако ссылки (обозначение, номера) рабочих чертежей монтажных трасс трубопроводов отсутствуют.
3. В п. 10 раздела «Общие указания» указано, что «Работы по установке трубных проходок и монтажных деталей выполнять в соответствии с указаниями на монтажных и технологических чертежах», однако ссылки (обозначение, номера) монтажных и технологических чертежей отсутствуют.
В этой связи, по РД инв. № 20-00381 отверстия для проходок технологических трубопроводов выполнить не представляется возможным.</t>
  </si>
  <si>
    <t>КЗ-1029</t>
  </si>
  <si>
    <t>14-08894 И1
14-08900 И1
14-08906 И1</t>
  </si>
  <si>
    <t>Мишин С.И. №829 от 03.04.2020</t>
  </si>
  <si>
    <t>В РД 14-08894И1 (АКПП32А), показано расположение опор освещения. Отсутствует узел устройства фундаментов опор как в РД 14-08894И1 (раздел ЭО), так и в РД 14-07496И5 (раздел КЖ).
Аналогичная ситуация по АКПП32Б (РД 14-08900И1), ЖД КПП32Г (РД 14-08906И1).
В спецификации РД 14-08895И1 (АКПП32А) не учтен объем земляных работ по прокладке кабеля в траншеи.
Прошу:
1. Показать узел устройства фундаментов опор освещения. Либо применить узел фундаментов как на периметре РД 16-02614, либо иной. И внести соответствующие корректировки в спецификацию и сметы.
2. Учесть земляные работы по прокладке кабеля (в спецификации и смете).</t>
  </si>
  <si>
    <t>КЗ-1030</t>
  </si>
  <si>
    <t>КЗ-1031</t>
  </si>
  <si>
    <t>17-01762 И1
14-07207 И8</t>
  </si>
  <si>
    <t>В РД инв.№17-01762И1 не учтена набетонка на лестничных площадках лестничных клеток в осях11-12/Е-Ж, 16-17/Е-Ж, по АР 14-07207 И8 пом.№ 20UFB10R019, 20UFB10R035. 
В РД 14-07207 И8 отсутствуют номера помещений и типы полов в помещениях в осях 25-28, 29-32/ Е-А ось А ось здания 4</t>
  </si>
  <si>
    <t>18-01720 И3</t>
  </si>
  <si>
    <t>14-08691 И2                          14-08692 И5                        16-01919 И3                          19-01191</t>
  </si>
  <si>
    <t>Чекалкина Г.Л. №598 от 11.03.2020 и №717 от 23.03.2020</t>
  </si>
  <si>
    <t>В РД 16-01919 И3 разработан монтаж подкрановых путей с упорами для крана  г/п 16 тн.  Но в спецификации РД № 14-08692 И5  и в смете  № 19-01191 не учтены дополнительные монтажные детали;
          1.Монтаж подкладных пластин  в объеме 222шт*0,01тн=2,2тн. по расценке  ФЕР06-01-015-08  как монтаж  деталей весом до 20кг., Данные подкладные пластины (в объеме 2,2тн) исключены   из спецификации проекта КМ инв.№16-01919 И3, так же    монтаж подкладных пластин  исключен  сметой  инв.№19-00286  пункт 1, так как поставляются с оборудованием (стоимость  учтена в ЛС 03-01-3-442 ТМ п.7), следовательно монтаж данных пластин нужно учесть дополнительно в локальной смете на монтаж оборудования  ЛС 03-01-3-450 ТМ.
Расценка на монтаж подкрановых путей ФЕР09-03-005-03 учитывает только монтаж  деталей крепления рельс (п. 44 ЛС 03-01-3-450ТМ) и не учитывает монтаж подкладных пластин  (Комплектность деталей узлов крепления указаны в ГОСТ 24741-81 стр.6 таблица 4).
         2.Установку резиновой подрельсовой прокладки толщ.10мм в объеме 89,48м.п.*0,5=44,74 м2 по расценке ФЕР07-01-060-01(материалы 0) – применительно, так как поставляются с оборудованием (была поставлена рулоном без отверстий), следовательно установку резиновой подрельсовой прокладки  нужно учесть дополнительно в локальной смете на монтаж оборудования  ЛС 03-01-3-450ТМ.;
           3.Сверление отверстий: в резиновых подкладках диаметром до 10 мм глубиной до 20 см по расценке ФЕРр69-2-4(применительно)  и ФЕРр69-2-6 на каждые 10 мм диаметра свыше 10 мм  в количестве 222*2*2=888 шт.
Необходимо внести дополнительные изделия в РД и смету.</t>
  </si>
  <si>
    <t>СМР 2020 А27440</t>
  </si>
  <si>
    <t>КЗ-1032</t>
  </si>
  <si>
    <t>70036 ДСП И6</t>
  </si>
  <si>
    <t>Мишин С.И. №773 от 25.03.2020</t>
  </si>
  <si>
    <t>На листе 17 РД № РД 70036 ДСП И6, показано подключение двух спаренных кнопок к одному входу контроллера АСАД. При данном подключении «ближняя» кнопка вместо команды «сработка» будет давать команду «обрыв». «Дальняя» кнопка будет работать нормально.
На листе 16.1 РД № РД 70036 ДСП И6, показан проход кабеля к оборудованию, выполненный в пластиковой трубе диаметром 40мм и 25мм ТУ 5296-003027459005-2003. Пластиковая труба выходит из земли на 500мм без защиты, что приведет к разрушению трубы и проложенного в ней кабеля при кошении травы.
Просим:
1. Заменить схему подключение спаренных кнопок ко входу контроллера.
2. Предусмотреть защиту выходящей из земли пластиковой трубы металлической трубой или коробом с заглублением в землю на 20-30 сантиметров.
3. Предусмотреть возможность ввода пластиковой трубы непосредственно в короб без применения металлорукова, а так-же подвода ее к оборудованию.</t>
  </si>
  <si>
    <t>СМР 01.06.2020-30.12.2020 (п.538)</t>
  </si>
  <si>
    <t>КЗ-1033</t>
  </si>
  <si>
    <t>15-04377 И3                               
16-00816 И3
18-00659</t>
  </si>
  <si>
    <t>Чекалкина Г.Л. №631 от 16.03.2020</t>
  </si>
  <si>
    <t>В РД № 15-04377 И3  л.10 разработан план производственно-противопожарного водопровода В-2.  На листе 12, РД № 15-04377 И3  выполнен продольный профиль В-2, где показан затвор дисковый запорно-регулирующийся с симметричным диском и с рукояткой DN 150 PN 1,6 ЗДО.150.16.31.1132  в комплекте с прокладками, шпильками ( L=0,5м) и гайками. 
На листе 21 этого же проекта  в спецификации затвор DN 150 PN 1,6 ЗДО.150.16.31.1132 в количестве 25 шт., а в проекте № 16-00816 И3 л.5  (спецификация оборудования, изделий и материалов к инв. № 15-04377) указано количество затворов  DN 150 PN 1,6  - 2 шт.
Необходимо привести в соответствие количество затворов DN 150 PN 1,6 ЗДО.150.16.31.1132 в спецификациях проектов  № 16-00816 И3, № 15-04377 И3.</t>
  </si>
  <si>
    <t>СМР 2020 A3290</t>
  </si>
  <si>
    <t>КЗ-1034</t>
  </si>
  <si>
    <t>В РД инв. № 17-01522 (изм. 2) на листе 10 в таблице (ведомость элементов) для уголка 50х5 указана длина 19,8 п.м. (поз. 5). На листе 9 разрез 1-1 длина закладной под уголок 50х5 20745 мм. Необходимо привести в соответствие общую длину для уголка 50х5 в п.м. Также прошу Вас уточнить общую длину в п.м. для амортизирующей накладки в таблице (лист 10).
На чертеже указать: тип сварного соединения, ГОСТ по которому будет выполнен сварной шов и требования к сварным швам.
Примечание: В ЛС к РД инв. № 17-01522 изм. 2  прошу Вас внести корректировки по
вышеуказанным элементам.</t>
  </si>
  <si>
    <t>КЗ-1035</t>
  </si>
  <si>
    <t>Альбомом рабочей документации показана прокладка кабельной продукции в кабельной траншее ТК-3 в жестких гофрированных трубах «ДКС» (разрез 10-10). В одной из гофрированных труб прокладывается два кабеля 5х70. 
По причине невозможности протяжки двух кабелей в одной гофрированной трубе (расчетный диаметр кабеля 5х70 – 41мм, внутренний диаметр гофрированной трубы – 94 мм) с соблюдением требований норм прокладки кабеля необходимо кабели 5х70 проложить в разных трубах, т.е. добавить еще одну гофрированную трубу.
Внести соответствующие изменения в ПД и РД изменения.</t>
  </si>
  <si>
    <t>КЗ-1036</t>
  </si>
  <si>
    <t>16-01648</t>
  </si>
  <si>
    <t>В спецификации инв 16-01648 «Электроосвещение автодорог и проездов МФР» предусмотрен монтаж вводных щитков NTB-1 “ROSA” в количестве 165шт для включения/отключения светильников мощностью 40Вт и вводных щитков NTB-2 “ROSA” в количестве 2 шт. для включения/отключения светильников мощностью 200Вт. Щитки выпускаются с предохранителями номиналом: 4; 6; 10; 16А.  В РД не указан номинал предохранителей.</t>
  </si>
  <si>
    <t>КЗ-1037</t>
  </si>
  <si>
    <t>15-07844 И1</t>
  </si>
  <si>
    <t>В альбоме инв.№15-07844 И1 при сооружении кабельного колодца К2Б не учтены закладные гильзы для прокладывания кабельной продукции в сторону сооружения 7А потому как, альбомом рабочей документации инв.№16-02000 запроектирована трассировка кабельной продукции к сооружению 7А.
Необходимо внести соответствующие изменения в проектную и рабочую документацию.</t>
  </si>
  <si>
    <t>ТП 2 кв.2020</t>
  </si>
  <si>
    <t>КЗ-1038</t>
  </si>
  <si>
    <t>15-03694 И1
16-02188 И7</t>
  </si>
  <si>
    <t>Рыхлевич А.Ю. №691 от 19.03.2020</t>
  </si>
  <si>
    <t>Отметки трассировки смонтированного водопровода (В-2), РД№16-02188И7, исключает возможность монтажа опорных конструкций трубопровода ГВС РД№ 15-03694 И1.
Требуется изменение проектных отметок всех опорных конструкций трубопроводов ГВС, РД № 15-03694 И1</t>
  </si>
  <si>
    <t>КЗ-1039</t>
  </si>
  <si>
    <t>19-00271
19-00268</t>
  </si>
  <si>
    <t>Самойлова Л.И. №872 от 08.04.2020</t>
  </si>
  <si>
    <t>В ЛС №2-01-0167С не учтена стоимость трубы из нержавеющей стали диам.48х3 марки 12Х18Н10Т (лист 16, РД19-00270И2), а учтена стоимость листа толщ.3мм из стали марки 12Х18Н10Т (поз.8). Необходимо учесть стоимость трубы диам.48х3 марки 12Х18Н10Т по расценке ФССЦ-23.3.05.01-0023 применит. (L=3427*0,05=171,35м.п.), а также стоимость листа толщ.3мм из стали марки 12Х18Н10Т- по ФССЦ-08.3.05.04-0042 – 171,35*1,04=178,2кг.
              В ЛС №2-01-0095С-В3-Д1 не учтена стоимость трубы из нержавеющей стали диам.48х3 марки 12Х18Н10Т (лист 17, РД18-00250 И7), а учтена стоимость листа толщ.3мм из стали марки 12Х18Н10Т (поз.6). Необходимо учесть стоимость трубы диам.48х3 марки 12Х18Н10Т по расценке ФССЦ-23.3.05.01-0023 применит. (L=5210*0,05=260,5м.п.), а также стоимость листа толщ.3мм из стали марки 12Х18Н10Т- по ФССЦ-08.3.05.04-0042 – (136,95+81,2+42,35)*1,04=270,92кг</t>
  </si>
  <si>
    <t>КЗ-1040</t>
  </si>
  <si>
    <t>18-00832 И3
18-00833 И3
18-00835 И1
18-00836 И1
А-182619 И4</t>
  </si>
  <si>
    <t>Чекалкина Г.Л. №862 от 09.04.2020</t>
  </si>
  <si>
    <t>КЗ-1041</t>
  </si>
  <si>
    <t>18-00612
18-00613 И2
18-00614 И1
18-00615
18-00616
А-182619 И4</t>
  </si>
  <si>
    <t>Чекалкина Г.Л. №733 от 24.03.2020</t>
  </si>
  <si>
    <t>При рассмотрении рабочей документации №№18-00612, 18-00613И2, 18-00614И1,         18-00615, 18-00616 и  № А-182619И4 при устройстве дополнительных проемов для систем вентиляции в стенах  выявилось несоответствие:
п/п Описание по рабочей документации КЖ по рабочей документации ОВ      
1 Ось 3, ряд Г
22КLВ12 Ø200                21КLВ02 Ø250 18-00612 л.8; разрез 1-1 л.8 А-182619И4 л.5
  Ширина проема от стены -600 мм Ширина проема от стены - 845 мм
2 Ось 6, ряды В-Г         22КLВ08 Ø250 18-00612 л.9; разрез 2-2 л.9 А-182619И4 л.5
  Низ проема (-2,700) Низ проема (-2,745)
3 Ось 16-17,ряды В-Г       22КLВ08 Ø125 18-00614 л.7; разрез 2-2 л.8 А-182619И4 л.7
  Низ проема (-2,500) Низ проема (-1,710)
4 Ось 21, ряд Е                   21КLВ07     200х200 18-00615 л.8; разрез 4-4 л.9 А-182619И4 л.8
  Низ проема (-2,150) Низ проема (-2,200)
5 Ось 22, ряд Г                       22КLВ13 Ø160 18-00615 л.8; разрез 5-5 л.9 --
  Низ проема (-2,200),  узел 5 л.11  низ проема  (-3.000) --
6 Ось 25, ряд Г                        18-00615 л.8; разрез 6-6 л.9 --
  Низ проема (-2,300),  узел 5 л.11  низ проема  (-3.000) --
7 Ось 25-26, ряд Г-В                       22КLВ11 Ø250 18-00615 л.8; разрез 7-7 л.9 А-182619И4 л.8
  Низ проема (-2,500) Низ проема ( -2,525)
8 Ось 27-28, ряд Е                       21КLВ03 Ø560           22КLВ13 Ø315 18-00615 л.8; разрез 4-4 л.9 --
  Привязка проема от оси 27 на плане – (450 мм), разрез 4-4 л.9  - (750 мм) --
9 Ось 26-27, ряд Б                       22КLВ11 Ø800 18-00616 л.7; разрез 1-1 л.8 А-182619И4 л.8
  Отметка верха проема -       (-1,950) Верх проема (-1,700)
10 Ось 30-31, ряд Б                       22КLВ06 Ø200 18-00616 л.7; разрез 5-5 л.8 А-182619И4 л.9
  Низ проема( –1,700) Низ проема – (1,900)
11   А-182619И4
   Не все привязки от осей.
 Просим внести изменения в РД и ЛС.</t>
  </si>
  <si>
    <t>При рассмотрении рабочей документации №№18-00832И3, 18-00833И3,  18-00835И1,   18-00836И1 - ОВ  при устройстве дополнительных проемов для систем вентиляции в стенах  выявилось несоответствие:
п/п Описание по рабочей документации КЖ по рабочей документации ОВ      
1 Ось 5, ряд Д-Е
21КLВ01 Ø450 18-00832И3л.9 А-182619И4 л.10
  Привязка  проема от р.Е -2000 мм, а на разрезе 6-6  л.9  -1600мм -
2 Ось 5-6 , ряд Г
21КLВ01 Ø630 18-00832И3л.9  А-182619И4 л.10
   разрез   10-10 л.10 отм. по верху проема  (+4.250) Верх проема (+4.300)
3 Ось 12-13, ряд В-Г        22КLВ03 Ø160 18-00833И3 л.8 А-182619И4 л.11
  Разрез 2-2 л.9  отм.по центру (+ 0,900), а по узлу 2 л.10 отм.по центру (+4,150) Отм.по центру проема (+2,500)
4 Ось 12-13, ряд В-Г        22КLВ01 Ø100 18-00833И3 л.8 А-182619И4 л.11
  Разрез 2-2 л.9  отм.по центру проема ( + 4,150) Отм.по центру проема (+2,500)
5 Ось 11-12, ряд В-Г        22КLВ02 Ø160 18-00833И3 л.8  А-182619И4 л.11
  Разрез 2-2 л.9  отм.по центру проема  (+ 2,500) а по узлу Ш л.10 отм. (+3.500)  Отм.по центру проема (+2,500)
6 Ось 13-14, ряд Г                      22КLВ03 Ø160 18-00833И3 л.8 А-182619И4 л.11
  Узел П л.10 (+4.150) Отм. по центру проема (+3.500)
7 Ось 14-15, ряд Г                       21КLВ01 Ø160            18-00833И3  л.8;   А-182619И4 л.11
   разрез 3-3 л.9 отм.центра отв.(+2.000) а по узлу  П л.10  отм. (+4,150)  Отм. по центру проема (+3.300)
8 Ось 14-15, ряд Г                       22КLВ01 Ø100   18-00833И3  л.8; А-182619И4 л.11
   разрез 3-3 л.9 отм.центра отв.(+2.500), а по узлу  П л.10  отм. (+4,150) Отм. по центру проема (+2,500)
9     Ось 22-23, ряд.Б         21КLВ04АА609 Ø250           18-00835 И1 л.8; разрез   1-1 л.9 А-182619И4 л.13
  Низ проема (+3,410) Низ проема – (+3,325)
10 Ось 25-26, ряд Б      21КLВ04АА608 Ø150                            18-00835 И1 л.8 А-182619И4 л.13
  Отм. по центру оси (+3.550) Отм. по центру оси (+3.450)
11 Ось 31-32, ряд Г-Д                        25SAB03 Ø160            18-00836 И1 л.7 А-182619И4 л.14
  Разрез 2-2 л.8 отм.низа проема от р.Г (+3,350) отм.низа проема от р.Г _(+ 3,220)
12 Ось 30-31, ряд Д-Е                    25 SAB 02АА914- 800х300                           18-00836 И1 л.7 А-182619И4 л.14
  Низ проема (+2,350), привязка проема по плану л.7 (805-900 мм), а разрез 4-4 л.8 (200-800мм) Низ проема – (+2,200)
13     Ось 29, ряд.Б -В        21КLВ03АА602 Ø500           18-00836 И1 л.7 -
  привязка проема по плану л.7от р.В до центра проема (1700 мм), а разрез 7-7 л.8 (1500мм) -
14     Ось 31-32, ряд. А       21КLВ03АА602 Ø500           18-00836 И1 л.7 -
  привязка проема по плану л.7от о.31до центра проема (680 мм), а разрез 8-8 л.8 (660мм) -
15 Оси 29-30, р. А-Б                22КLВ17 Ø100                            18-00836 И1 л.7 
  На схеме расположения стен л.7  указан разрез 10-10 с доп. проемом, но разрез 10-10 отсутствует. 
16 Ось 31, ряд Б-В               21КLВ11 Ø200                            18-00836 И1 л.7 А-182619И4 л.14
  Низ проема (+3,750), Низ проема (+3,650),
17 Ось 32, ряд Г-Д                        25SAB03 Ø160            18-00836 И1 л.7 А-182619И4 л.14
  Низ проема от р.Д (+3,350), Низ проема от р.Д (+3,220),
 Просим внести изменения в РД и ЛС.</t>
  </si>
  <si>
    <t>КЗ-1042</t>
  </si>
  <si>
    <t>19-01189</t>
  </si>
  <si>
    <t>Самойлова Л.П. №891 от 10.04.2020</t>
  </si>
  <si>
    <t>В ЛС№5-06-0003С-В1-Д3 (п.п.59,86) ошибка в стоимости панели металлической Profi 1,53*3,09м. По прайсу стоимость панели -3165,20руб, а в локальной смете стоимость панели учтена ошибочно -3859,77 руб. Просим привести локальную смету в соответствие с прайсом.</t>
  </si>
  <si>
    <t>КЗ-1043</t>
  </si>
  <si>
    <t>70040 ДСП И2
68372ДСП И2</t>
  </si>
  <si>
    <t>Мишин С.И.  №772 от 26.03.2020</t>
  </si>
  <si>
    <t>Описание вопроса:
На листе 17 РД № РД 68372 ДСП И2, показано подключение наружных видеокамер в терм кожухе UHO-HBGS-51.  Данный терм кожух питается напряжением 220в, но при этом по документации производителя в нем отсутствует блок преобразователь питания в напряжение 24\12 вольт (для питания видеокамеры). Дополнительный блок питания для установки в терм кожух в спецификации 68373 и2 ДСП отсутствует.
В РД 68709ДСП, 70039ДСП И2, применен терм кожух UHO-HBGS-51, не имеющий блока питания на 12\24 вольта для видеокамеры. Коммутатор, к которому подключается видеокамера на имеет функции РоЕ (возможности питать видеокамеру).
Прошу:
1. Заменить схему подключение видеокамер в терм кожухе. Либо использовать РоЕ, либо добавить в спецификацию блок питания с учетом возможности размещения его в терм кожухе, либо применить видеокамеру с питающим напряжением 220 вольт.
2. Изменить тип видеокамеры с возможностью питаться от 220 вольт или изменить тип терм кожуха.</t>
  </si>
  <si>
    <t>ТП 2кв. (п.203)</t>
  </si>
  <si>
    <t>КЗ-1044</t>
  </si>
  <si>
    <t>69501 И3 ДСП</t>
  </si>
  <si>
    <t>Попов Р. Ю</t>
  </si>
  <si>
    <t>Схема подключения электромагнитных замков ML-395 предусматривает подачу питания на обмотку в положении «Закрыто», и закорачивание обмотки при помощи реле в положении «Открыто». Опыт эксплуатации свидетельствует о низкой надежности работы реле при такой схеме, так как ток ЭДС самоиндукции замыкается через контакты реле, что вызывает его преждевременный выход из строя. Кроме того, разработчиком замков прямо рекомендуется схема подключения с освобождением обмотки в положении «Открыто». Необходима корректировка схем подключения электромагнитных замков.</t>
  </si>
  <si>
    <t>КЗ-1045</t>
  </si>
  <si>
    <t>70042 И2 ДСП</t>
  </si>
  <si>
    <t>1. Откорректировать тип замков в схемах в соответствии со спецификацией. Должно быть ML-395;
 2. Не показано подключение питания удлинителя интерфейса УИ-2 (разъем XT3) к кросс-плате АЛГО-429М (разъем XT7);
 3. Требуется пояснение/корректировка подключения замка 00CZD01GJ001-A04 к контактам REQ, GND разъема XT1;
 4. Требуется пояснение/корректировка. Не скоммутировано внешнее питание на управляющие реле для электромагнитных замков 00CZD01GJ001-A03, 00CZD01GJ001-A04;
 5. Схема подключения электромагнитных замков ML-395 предусматривает подачу питания на обмотку в положении «Закрыто», и закорачивание обмотки при помощи реле в положении «Открыто». Опыт эксплуатации свидетельствует о низкой надежности работы реле при такой схеме, так как ток ЭДС самоиндукции замыкается через контакты реле, что вызывает его преждевременный выход из строя. Кроме того, разработчиком замков прямо рекомендуется схема подключения с освобождением обмотки в положении «Открыто». Необходима корректировка схем подключения электромагнитных замков.</t>
  </si>
  <si>
    <t>КЗ-1046</t>
  </si>
  <si>
    <t>71531 И3 ДСП</t>
  </si>
  <si>
    <t>1. Отсутствует схема электрическая принципиальная внешних соединений для субблоков вывода СДВ-8;
 2. Схема подключения электромагнитных замков ML-395 предусматривает подачу питания на обмотку в положении «Закрыто», и закорачивание обмотки при помощи реле в положении «Открыто». Опыт эксплуатации свидетельствует о низкой надежности работы реле при такой схеме, так как ток ЭДС самоиндукции замыкается через контакты реле, что вызывает его преждевременный выход из строя. Кроме того, разработчиком замков прямо рекомендуется схема подключения с освобождением обмотки в положении «Открыто». Необходима корректировка схем подключения электромагнитных замков</t>
  </si>
  <si>
    <t>КЗ-1047</t>
  </si>
  <si>
    <t>69574 И2 ДСП</t>
  </si>
  <si>
    <t>1. Откорректировать тип замков в схемах в соответствии со спецификацией. Должно быть ML-395;
 2. Не показано подключение питания удлинителя интерфейса УИ-2 (разъем XT3) к кросс-плате АЛГО-429М (разъем XT7);
 3. Неверная нумерация проводников в шине (кабеле) на разъеме XT1;
 4. Требуется пояснение/корректировка подключения замка 00CZD03GJ001-A04 к контактам REQ, GND разъема XT1;
 5. Требуется пояснение/корректировка. Не скоммутировано внешнее питание на управляющие реле для электромагнитных замков;
 6. Схема подключения электромагнитных замков ML-395 предусматривает подачу питания на обмотку в положении «Закрыто», и закорачивание обмотки при помощи реле в положении «Открыто». Опыт эксплуатации свидетельствует о низкой надежности работы реле при такой схеме, так как ток ЭДС самоиндукции замыкается через контакты реле, что вызывает его преждевременный выход из строя. Кроме того, разработчиком замков прямо рекомендуется схема подключения с освобождением обмотки в положении «Открыто». Необходима корректировка схем подключения электромагнитных замков.</t>
  </si>
  <si>
    <t>КЗ-1048</t>
  </si>
  <si>
    <t>70387 И1 ДСП</t>
  </si>
  <si>
    <t>1. Откорректировать тип замков в схемах в соответствии со спецификацией. Должно быть ML-395;
 2. Не показано подключение питания удлинителя интерфейса УИ-2 (разъем XT3) к кросс-плате АЛГО-429М (разъем XT7);
 3. Неверная нумерация проводников в шинах (кабелях) 3М-1, 3М-2, 3М-3, 3М-4;
 4. Требуется пояснение/корректировка. Не скоммутировано внешнее питание на управляющие реле для электромагнитных замков 13М, 23М, 33М, 43М.
 5. Схема подключения электромагнитных замков ML-395 предусматривает подачу питания на обмотку в положении «Закрыто», и закорачивание обмотки при помощи реле в положении «Открыто». Опыт эксплуатации свидетельствует о низкой надежности работы реле при такой схеме, так как ток ЭДС самоиндукции замыкается через контакты реле, что вызывает его преждевременный выход из строя. Кроме того, разработчиком замков прямо рекомендуется схема подключения с освобождением обмотки в положении «Открыто». Необходима корректировка схем подключения электромагнитных замков.</t>
  </si>
  <si>
    <t>КЗ-1049</t>
  </si>
  <si>
    <t>71703 И1 ДСП</t>
  </si>
  <si>
    <t>Необходима корректировка схем подключения электромагнитных замков 00CZD09GJ001Y01-Y02. Имеющееся подключение к контактам реле NC и NO блока СДВ-8 (ЦРПА.426488.016, 00CZD09GJ001) неработоспособно.</t>
  </si>
  <si>
    <t>КЗ-1050</t>
  </si>
  <si>
    <t>71516 И2 ДСП</t>
  </si>
  <si>
    <t>КЗ-1051</t>
  </si>
  <si>
    <t>70045 И2 ДСП</t>
  </si>
  <si>
    <t>1. Откорректировать тип замков в схемах в соответствии со спецификацией. Должно быть ML-395;
 2. Не показано подключение питания удлинителя интерфейса УИ-2 (разъем XT3) к кросс-плате АЛГО-429М (разъем XT7);
 3. Требуется пояснение/корректировка. Не скоммутировано внешнее питание на управляющее реле для электромагнитного замка 00CZD02GJ001-A03;
 4. Схема подключения электромагнитных замков ML-395 предусматривает подачу питания на обмотку в положении «Закрыто», и закорачивание обмотки при помощи реле в положении «Открыто». Опыт эксплуатации свидетельствует о низкой надежности работы реле при такой схеме, так как ток ЭДС самоиндукции замыкается через контакты реле, что вызывает его преждевременный выход из строя. Кроме того, разработчиком замков прямо рекомендуется схема подключения с освобождением обмотки в положении «Открыто». Необходима корректировка схем подключения электромагнитных замков.</t>
  </si>
  <si>
    <t>КЗ-1052</t>
  </si>
  <si>
    <t>71664 И1 ДСП</t>
  </si>
  <si>
    <t>КЗ-1053</t>
  </si>
  <si>
    <t>20-00026</t>
  </si>
  <si>
    <t>В РД инв. № 20-00026 «Здание 4 (20UFB). Рабочая документация. Устройство трубных проходок на отм. 0,000 в помещении 20UFB10R014. Основной комплект рабочих чертежей», лист 9, разрез 2-2 необходимо откорректировать расположение следующих проходок:
1. По проходке 8/Д, расположенной на отм. +2,500 на расстоянии 2000 мм от оси 6 в сторону оси 5 – необходимо отм. +2,500 заменить на +2,200, размер 2000 мм заменить на 2250 мм, размер 500 мм заменить на 250 мм.
2. По проходкам 7/К, расположенным на отм. +2,650 на расстоянии 1000 мм от оси 6 в сторону оси 7 – необходимо заменить отм. +2,650 на отм. +2,200.
3. По проходке 8/Д, расположенной на отм. +7,750 на расстоянии 2500 мм от оси 6 в сторону оси 5 – необходимо отм. +7,750 заменить на отм. +7,450, необходимо привести свое сечение (указанное сечение А-А по высотным отметкам соответствует только проходкам 7/К).</t>
  </si>
  <si>
    <t>КЗ-1054</t>
  </si>
  <si>
    <t>Мишин С.И.  №850 от 06.04.2020</t>
  </si>
  <si>
    <t>В РД 71516И2 ДСП (зд.4), показано подключение электромагнита доступовой двери к контроллеру АСАД. Контроллер либо подает напряжение 12 вольт на обмотку замка, либо «коротит» обмотку через себя. 
При такой схеме в момент отключения замка через выходное реле контроллера протекает значительный ток, который в процессе эксплуатации приведет к отказу выходного реле контроллера.
Прошу:
Внести изменения в схему подключения замка к контроллеру, заменив режим закорачивания обмотки замка на обрыв.</t>
  </si>
  <si>
    <t>КЗ-1055</t>
  </si>
  <si>
    <t xml:space="preserve"> 20-00137</t>
  </si>
  <si>
    <t>Общее замечание – указать для проемов под блоки кабельных проходок инв. номера РД, по которым они выполнены.
Лист 8
− Необходимо указать развертку стен СМ 5-1-4, СМ 5-1-25 с указанием инв. номеров РД, по которой уже выполнены существующие проходки (проемы).
− Разрез 4-4 – указать исполнение (разрез) для проходки 3.
Лист 9
− Необходимо указать развертку стен СМ 4-1-22, СМ 5-1-9, СМ 4-1-3 с указанием инв. номеров РД, по которой уже выполнены существующие проходки (проемы).
− Дополнить п. 2 технических требований указаниями по бурению отверстий для труб Ø 38 мм и Ø 45 мм.
− СМ 4-1-16 – указать размер 3300 мм для проходки поз. 6 от оси 21.
Лист 10
− Необходимо указать развертку стен СМ 5-1-9, СМ 5-1-25 с указанием инв. номеров РД, по которой уже выполнены существующие проходки (проемы).
− Дополнить п. 2 технических требований указаниями по бурению отверстий для трубы Ø 38 мм.
− СМ 5-1-19 – предлагаю для проходок поз. 4 предусмотреть способ крепления к стене аналогично выносному элементу А (разрез а-а) (пластина S=10 мм, 300×300 мм, крепление к стене при помощи анкеров HUS-CR - 8×75/15.</t>
  </si>
  <si>
    <t>КЗ-1056</t>
  </si>
  <si>
    <t>70036 И6 ДСП</t>
  </si>
  <si>
    <t>Попов Р.Ю.</t>
  </si>
  <si>
    <t>1. На листе 17 показано подключение двух спаренных кнопок к одному входу контроллера АССАД. При таком подключении «ближняя» кнопка» вместо команды «сработка» будет давать команду «обрыв линии». «Дальняя» кнопка будет при этом работать штатно. Необходимо изменение схемы подключения.
 2. На листе 16.1 показан проход кабеля к оборудованию в пластиковой трубе диаметром 40 мм и 25 мм. Труба выходит из земли на 500 мм без механической защиты и может быть легко повреждена при эксплуатации (например, при кошении травы).</t>
  </si>
  <si>
    <t>КЗ-1057</t>
  </si>
  <si>
    <t>15-08367И4
70039И2 ДСП</t>
  </si>
  <si>
    <t>1. В РД 15-08367И4 на листе 8, 9, 10 термокожухи телевизионных камер запитаны последо-вательно, что противоречить РД 70039И2 ДСП, где каждая камера-термокожух запитана через индивидуальный автомат и кабелем от периметровых шкафов. В РД 15-08367И4 от-сутствует клемная коробка, позволяющая снять или установить термокожух на столб без вскрытия. В случае вскрытия термокожуха на улице, в сырую погоду, произойдёт запотева-ние стекла и приведёт камеру в нерабочее состояние на определенный промежуток времени.  
2. Необходимо изменить схему подключения термокожухов (телекамер) в РД 15-08367И4 в со-ответствие с  РД 70039И2 ДСП. Предусмотреть клемную коробку в одном метре перед тер-мокожухом, позволяющую снять или установить термокожух на опору без его вскрытия, а протяжную коробку у основания опоры можно исключить. Произвести корректировку длин кабеля.</t>
  </si>
  <si>
    <t>КЗ-1058</t>
  </si>
  <si>
    <t>68709 ДСП И5
69455 ДСП И1
69574 ДСП И2
70039 ДСП И2
70042 ДСП И2
70045 ДСП И2
70384 ДСП И1
70387 ДСП И1
71519 ДСП И2
71670 ДСП И1</t>
  </si>
  <si>
    <t xml:space="preserve">Малухин К.О. </t>
  </si>
  <si>
    <t>На схемах показаны подключения наружних видеокамер в терм кожухе UHO-HBGS-51. Данный кожух имеет входное напряжение 220В, при этом по документации производителя в нем отсутствует блок преобразователя напряжения для питания видеокамер (входное напряжение у камер 12/24В). Видеокамеры применяемые в видеонаблюдении имеют возможность питания по PoE, но не все коммутаторы применяемые в системе имеют функцию PoE. Предлагаем изменить и унифицировать схемы подключения всех видеокамер (внешних и внутренних) используя питание по PoE и внести изменения в соответствующую документацию (спецификации и сметы).</t>
  </si>
  <si>
    <t>КЗ-1059</t>
  </si>
  <si>
    <t>1) Лист 6. При пропадании напряжения в фазах В или С реле К10 разомкнет свои контакты 13-14 (см. приложение) и цепь управления катушкой пускателя К11 разорвется. Но лампа сигнализирующая о работе насоса Н11 будет загораться при попытках схем автоматики включить насос (лампа горит, а насос реально не работает). Предлагаю перенести точку подключения лампы Н11 (см. приложение). В этом случае лампа будет загораться только в случае срабатывания пускателя насоса.
2) Лист 6. Прошу подписать режимы работы схемы, определяемые переключателем S14. (1-Местный, 0-Отключен, 2-Автоматический).
3) В п.п. 2.2 написано «…- вывод на панель силового шкафа сигналов … «Отсутствие электропитания»». При пропадании напряжения в фазе А (на листах 6 и 7) этот сигнал не отобразится (лампа Н10 не загорится). Может имеет смысл обозначить эту лампу как «Питание» и гасить при пропадании напряжения? (см приложение)
4) Лист 6. Силовые шкафы тип ЯС 5114 (7 штук) согласно примечанию 3 должны быть заказаны в альбоме SH11.D.046.2.OUFB&amp;&amp;.BL&amp;05.031.DC.0001 (14-05357). Но в указанном альбоме они не заказаны. Прошу привести в соответствие.
5) Лист 7. Прошу уточнить точки подключения обмоток реле К10 и К20. (обычно они подключаются между фаз В и С).
6) Лист 7. Прошу подписать режимы работы схемы, определяемые переключателем S14 и S24. (1-Местный, 0-Отключен, 2-Автоматический).
7) Лист 7. Прошу уточнить: ключи -S10 и -S20 используемые для формирования сигнала «Вызов к силовому шкафу» где они располагаются, от какого они устройства?
8) Лист 7. Силовой шкаф тип ЯС 5424 согласно примечанию 3 должен быть заказан в альбоме SH11.D.046.2.OUFB&amp;&amp;.BL&amp;05.031.DC.0001 (14-05357). Но в указанном альбоме он не заказан. Прошу привести в соответствие.</t>
  </si>
  <si>
    <t>15-04636 И3</t>
  </si>
  <si>
    <t>70046 ДСП И6</t>
  </si>
  <si>
    <t>69576 ДСП И6</t>
  </si>
  <si>
    <t>Общая статистика по Карточкам Заказчика по РД</t>
  </si>
  <si>
    <t>КЗ-1060</t>
  </si>
  <si>
    <t>70387 ДСП И1</t>
  </si>
  <si>
    <t>Мишин С.И. №982 от 20.04.2020</t>
  </si>
  <si>
    <t>В бронеколпаках отсутствует подключение датчика открывания двери (датчик в спецификации учтён).
Отсутствуют сигналы в СУДОС от срабатывания радиационных мониторов для дальнейшей обработки (блокирования проезда).
Отсутствуют сигналы от СУДОС на блокирование открывания ворот и срабатывания противотарана. Отсутствуют в СУДОС сигналы состояния приводов ворот и противотарана.
Прошу привести проект в соответствие с требованиями действующих нормативных документов по организации СФЗ.</t>
  </si>
  <si>
    <t>КЗ-1061</t>
  </si>
  <si>
    <t>14-07207 И9</t>
  </si>
  <si>
    <t>Тоненчук Е.Н. №676 от 19.03.2020</t>
  </si>
  <si>
    <t>В карточке Заказчика №913 проектной организацией было принято решение использовать самоклеящуюся демпферную ленту ТехноНИКОЛЬ 100х0,8мм -10057м.
Толщина демпферной ленты для обустройства стяжки варьируется от 3 до 10 мм.
В связи  с тем, что на официальном сайте ТехноНИКОЛЬ (https://shop.tn.ru/) данная лента отсутствует, просим заменить демпферную ленту ТехноНИКОЛЬ 100х0,8мм на Изодом НПЭ 100х8мм.
Просим внести изменения в РД и ЛС.
Приложение: Счет №3604 от 06.02.2020</t>
  </si>
  <si>
    <t>КЗ-1062</t>
  </si>
  <si>
    <t>17-01763 
19-00144
19-00172
19-00174 
19-00176 
19-00178</t>
  </si>
  <si>
    <t>Тоненчук Е.Н. №848от 06.04.2020</t>
  </si>
  <si>
    <t>В ППР предусмотрена подача бетона бетононасосом, сборка / разборка бетоноводов в объеме 765 м.п., поэтому данный вид работ необходимо включить в ЛС по ФЕР06-01-003-01 «Бетонные и железобетонные конструкции монолитные».</t>
  </si>
  <si>
    <t>КЗ-1063</t>
  </si>
  <si>
    <t>30Г
30Д</t>
  </si>
  <si>
    <t>15-06028
15-06029</t>
  </si>
  <si>
    <t>Февралева Л.Н. №745 от 25.03.2020</t>
  </si>
  <si>
    <t>1. В общих данных л. 2 п.3 «Основные решения принятые по отоплению» в качестве отопительных приборов приняты грелки…. Исправить и внести изменения.
2. При применении в общих указаниях стандартного текста «Изготовление воздуховодов», «Монтаж воздуховодов» не корректируется текст под данный проект – например, п.5.4, 5.9, 5.10 и т.д. Привести в соответствие.
3. На плане указаны помещения под цифрами 1 и 2 – нет экспликации этих помещений. Привести в соответствие.
4. В спецификации учтены фильтры-поглотители ФП-300, на плане, разрезах они не обозначены. Привести в соответствие.
5. На разрезе 2-2 стр. 8 показана кодировка 00SAQ01АА102 и 00SAQ03АА102. В спецификации с такими кодами нет изделий. Привести в соответствие.
6. Для естественной вентиляции камеры предусмотрены воздухозаборные трубы ф40 в перекрытии камеры. В части АС для этих труб запроектированы отверстия ф60. Нет данных как прокладываются трубы ф40 – через гильзу (где они учтены), если нет, то каким материалом заделываются отверстия и где он учтен?
7. Трубы для естественной вентиляции ф40 покрывают грунтовкой и окрашивают в 2 слоя. Достаточно ли принятых мер против коррозии труб, часть которых прокладывается в земле? Просим подтвердить.</t>
  </si>
  <si>
    <t>КЗ-1064</t>
  </si>
  <si>
    <t>15-00963
15-00964</t>
  </si>
  <si>
    <t>Февралева Л.Н. №721 от 23.03.2020</t>
  </si>
  <si>
    <t>1. Не указана отметка трубопровода, удаляющего влагу из узла прохода. 
2. Уточнить количество воздуха, удаляемого вентиляционной системой ВЕ 1.</t>
  </si>
  <si>
    <t>КЗ-1065</t>
  </si>
  <si>
    <t>214-0488</t>
  </si>
  <si>
    <t>Февралева Л.Н. №657 от 18.03.2020</t>
  </si>
  <si>
    <t>Вентиляция 
Система П 2. 
1. На плане л. 14 в пом. 208 изменение сечения воздуховода показано после второй решетки, на схеме л. 21 изменение сечения воздуховода с 800х300 на 400х300 после третьей решетки. Необходима однозначность. Привести в соответствие.
Система П 3. 
2. На плане л. 15 в пом. в пом. 308 изменение сечения воздуховода с 800х300 на 400х300 показано после второй решетки, на схеме л. 21 после третей решетки. Привести в соответствие.
Система П 4. 
3. На планах л. 13, 14 в осях Д/12 сечение воздуховода системы 250х400, на схеме л. 22 сечение 200х400. Привести в соответствие.
4. Сечение воздуховода 150х150 на плане л. 15 для пом. 310, на схеме л. 22 сечение этого воздуховода ф160. Привести в соответствие.
5. Указать отметку и сечение воздуховода для пом. 342 системы П 4.
6. Сечение решеток для пом. 334 на плане л. 15 АМР 200х200, на схеме л. 22 АМР 250х200. Привести в соответствие.
Система П 6. 
7. На схеме л. 22 не указаны отметки воздуховодов для пом. 132, 226, 316. Отметки необходимо проставить.
8. Что означают надписи на плане «с дв. сетка 500х300», на схеме «с дв. 500х300» на воздуховодах вместо установки решеток?
Система В 1. 
9. На плане л. 13 на первом распределительном воздуховоде решетки АМР400х200 показаны в одну сторону, на схеме л. 23 решетки с другой стороны. Привести в соответствие.
Система В 3. 
10. На схеме л. 23 нет отметок воздуховодов, прокладываемых под потолком этажа обслуживающие сортировочные столы.
Система В 11. 
11. На схеме л. 24 и планах л. 13, 14, 15 в пом. 142, 237, 337 размер решетки АМР показан по-разному. Привести в соответствие.
12. Общее количество удаляемого воздуха системой В 11 L=450 м³/м. Привести в соответствие.
13. Почему все вентобордование подбирается без 10% запаса?
Система В 12. 
14. На плане л. 14 на первом распределительном воздуховоде решетки АМР400х200 показаны в одну сторону, на схеме л. 23 решетки с другой стороны. Привести в соответствие.
Система В 18. 
15. На плане л. 13 сечение решетки 1500х600 левой системы, на схеме л. 23 сечение этой решетки 1300х600. Привести в соответствие.
 Система В 20. 
16. На плане л. 15 на первом распределительном воздуховоде решетки АМР400х200 показаны в одну сторону, на схеме л. 23 решетки с другой стороны. Привести в соответствие.
17. В пом. 324 на плане л. 15 для вентиляции указана решетка АМР150х100, на схеме л. 23 решетка КМУ200х100. Привести в соответствие.
Системы В 24, ВЕ 50  
18. На схеме л. 24 не указаны отметки воздуховодов. Поставить отметки.
Система ВЕ 36. 
19. На плане л. 14 в помещении 228 не показан воздуховод сечением 150х100. Внести изменения.
20. В спецификации объемы не учтены по системам вентиляции как, например, это сделано в РД Здания 4. 
21. Для душевых в стенах установлены решетки АМН 400х250 для перетока воздуха. Каждое отверстие закрывается двумя решетками, с двух сторон. Значит в спецификации должно быть 16 решеток АМН 400х250, а их всего 2. Необходимо проверить объемы в спецификации.
 Кондиционирование
22. На плане с отм. 0,000 не показан опуск стояка конденсатопровода с этажей на             отм. +3,600 и отм. +7,200.
23. В пом. 127 установлен внутренний блок кондиционера К 1. Конденсат от этого блока должен преодолеть высоту от блока до прокладке магистрали конденсатопровода под перекрытием. Для этого нужен насос помпа, который не учтен. 
24. Поставить отметку конденсатопровода.
25. Конденсатопровод также прокладывается в тепловой изоляции. Привести в соответствие и внести изменения в спецификацию.
Отопление
26. Согласно ГОСТ 21.205-93 условное обозначение регистров из гладких труб на плане отличается от обозначения радиаторов. Привести в соответствие.
27. Параметры теплоносителя для системы отопления и теплоснабжения установок П 1-П 6, П 8 -  95-70 ⁰С и 150-70 ⁰С, а обозначения подающего и обратного трубопровода Т 1, Т 2 одинаковое. Согласно ГОСТ 21.205-93 для разных параметров теплоносителя обозначение трубопроводов разное. Привести в соответствие.
28. Если трубопровод изолируется, то изоляция согласно ГОСТ 21.205-93 показывается на схеме или реже на плане. Привести в соответствие.
29. Трубопроводы отопления, проходящие над входными дверями изолируются. Изоляция условно показывается. Привести в соответствие.
30. В общих указаниях нет данных о применении в качестве приборов отопления конвекторов. На плане конвекторы показаны согласно ГОСТ 21.205-93, а на схеме нет. Привести в соответствие.
31. Необходимо проверить выполнение ГОСТ 41-01-2003 п.6.5.6 – установка отопительных приборов на лестничной клетка на 2,2 м от поверхности площадки лестницы. Уточнить отметки конвекторов Ст. 36.
32. На магистральных трубопроводах должны быть неподвижные опоры, которые показываются как на плане с привязками, так и на схеме.
33. Ст. 17 – на трубопроводе, прокладываемого по полу 2-го этажа, стоит отм. +3,600. Это отметка перекрытия этажа и не может являться отметкой трубопровода. Привести в соответствие.
34. В спецификации радиаторы учитываются с указанием секций, например, 
5 секций – шт./Вт,
9 секций – шт./Вт. Пересчитать и внести изменения в спецификацию.
     Теплоснабжение установок П 1-П 6, П8
35. Приточная установка П 4 расположена на отм. 0,000, нет отметок трубопроводов теплоснабжения, узлов обвязки клапана. Проставить отметки
36. В узле 1 л.26 установлены два балансировочного клапана на Т 2. Может все же один балансировочный клапан на Т 1, а второй на Т 2? Уточнить.
37. На магистральных трубопроводах теплоснабжения приточных установок нет неподвижных опор. 
38. На схеме л. 26 показать изоляцию трубопроводов согласно ГОСТ 21.205-93.
39. Просим разъяснить почему для резервных приточных установок делается своя обвязка регулирующего клапана, почему нельзя использовать один узел обвязки.</t>
  </si>
  <si>
    <t>КЗ-1066</t>
  </si>
  <si>
    <t>Рабочей документацией «Кабельный канал 20UAZ к зданиям 34 и 16» (инв.№ 15-08241) предусмотрен ж/б канал под автодорогой №4 для прокладки кабельных линий от колодца К6 в сторону здания 34. Данное решение выполнить невозможно по следующим причинам:
1. Отметка крышки ж/б лотка попадает в настоящее время на временную водоотводную канаву, выполненную в соответствии с ПОС;
2. Колодец К6, выполненный по проекту «Кабельный канал 20 UAZ от сооружения 63» (инв. 15-07844), предусматривает трубный кабельный ввод, а не примыкание ж/б лотком, так как крышка лотка попадает в уровень с отходящими трубами DKC (л.23)
На основании вышеизложенного предлагается:
1. Проложить под автопроездом №4 трубы пластиковые двустенные диаметром 110мм в количестве 14шт;
2. Предусмотреть дополнительный колодец для ввода кабелей в лотковую часть трассы до зданий 34 и 16;
3. Откорректировать рабочую документацию.
Приложение: выкопировка из альбома Л.23- на 1 л. в 1 экз.</t>
  </si>
  <si>
    <t>КЗ-1067</t>
  </si>
  <si>
    <t>15-08661
15-00681И2</t>
  </si>
  <si>
    <t xml:space="preserve">1. В РД 15-08661 на плане прокладки кабелей от здания 15А и в кабельном журнале силовых и контрольных кабелей указанно, что силовые и контрольные кабели прокладывается от зда-ния 15А до сооружения 24В1 и 24В2. Альбомы электрооборудования и электроосвещения на сооружение 24В1,2 аннулированы.
2. В РД 15-00681И2 в схеме электрической принципиальной распределительных шкафов  ука-зано, что воздухообменная установка (см. РД 19-00070 п.94 ТКП-1031/18) сооружения 24А/1 и 24А/2 запитана от шкафов 20BLA15GB001 и 20BLB15GB001 кабелем, который отсутству-ет в кабельном журнале РД 15-08661.
Предлагаю внести изменения в РД 15-08661.   </t>
  </si>
  <si>
    <t>КЗ-1068</t>
  </si>
  <si>
    <t>1) На схеме «Циркуляционные насосы системы ГВС. Схема автоматизации» показана связь между Шкафом управления Control MPC-E H-AR1 и АСКУ.  При этом непонятно сигнал с датчика давления (1) передается в АСКУ? Какие сигналы принимаются из АСКУ (можно-ли включить/отключить, основной/резервный насос через АСКУ). Сигнал о работе насосов передается в АСКУ или нет.
2) Насосы UPS 50-180 серия 200 предназначены для поддержания постоянного давления в системе ГВС (горячего водоснабжения). Для их запитки предполагается использовать частотные преобразователи, но датчик контролирующий давление воды на выходе насосов указан ДМ2010Сг. Это датчик показывающий по месту (стрелка) и сигнализирующий о превышении/снижении давления (замыкая/размыкая контакты). Регулирование и поддержание давления в системе по датчику ДМ2010Сг невозможно. Это обстоятельство вынуждает крутить электродвигатели насосов круглосуточно с частотой соответствующей заданному давлению при максимальном расчетном расходе воды. Подобное техническое решение делает абсолютно бессмысленным применение «умного» Шкафа управления насосами Control MPC-Е H-AR1 стоимостью 147 тыс рубл. (в ценах на 01.01.2000 г). Подобная задача решается простыми пускателями. Предлагаю заменить, или установить дополнительно еще один датчик давления на выходе каждого насоса (с токовым выходом) для замыкания цепи обратной связи по давлению. В этом случае давление в системе будет постоянным все время независимо от расхода воды. Система получится экономичной и энергоэффективной.</t>
  </si>
  <si>
    <t>КЗ-1069</t>
  </si>
  <si>
    <t>19-00270 И2</t>
  </si>
  <si>
    <t>Саяпин Д.А.</t>
  </si>
  <si>
    <t>В РД инв.№19-00270 И2 внести изменение об исключении установки химических анкеров HIT-RE 500 V3 попадающих в зону монтажа рамы УСП.02.00.000СБ согласно подписанной схемы (приложение у карточке)
Приложение: Подписанная схема монтажа рамы в пом. 20UFB15R018</t>
  </si>
  <si>
    <t>КЗ-1070</t>
  </si>
  <si>
    <t>16-02453</t>
  </si>
  <si>
    <t>1) Лист 7. (Клапан запорный. Схема электрическая принципиальная.) Схема в цепь лампы «Аварийное отключение выключателя». При нормальной работе схемы автоматические выключатели Q01 и F01 (см. приложение) включены, соответственно их вспомогательные контакты используемые в цепи лампы «Аварийное отключение выключателя» замкнуты. При отключении одного из автоматических выключателей Q01 или F01, сигнал «Аварийное отключение выключателя» сформирован не будет т. к. для его формирования, согласно приведенной схеме, необходимо отключение сразу двух автоматов. Прошу откорректировать.
2) Лист 7. (Клапан запорный. Схема электрическая принципиальная.) Отсутствует диаграмма работы переключателя S03. Прошу привести диаграмму.
3) Лист 8. (Клапан электромагнитный. Схема электрическая принципиальная.) Отсутствует диаграммы работы переключателей S01и S02. Прошу привести диаграммы.
4) Лист 8. (Клапан электромагнитный. Схема электрическая принципиальная.) Схема формирования сигнала «Вызов к силовому шкафу» (см. приложение):
a. Прошу пояснить: Ключ S10 - что за устройство? 
b. При нормальной работе схемы питание подано, реле К10 притянуто, автомат F10 включен, их вспомогательные контакты: К10 (31-31) – разомкнуты, F10 (91-94) – замкнуты. Такая схема будет работать некорректно. Возможно ошибочно точка 1914 подключена к выводу 94 автомата F10, а должна быть к выводу 92.
5) Лист 8. (Клапан электромагнитный. Схема электрическая принципиальная.) Прошу пояснить назначение контактов реле К10 (13-14) в цепи реле К11 (см. приложение).</t>
  </si>
  <si>
    <t>КЗ-1071</t>
  </si>
  <si>
    <t>20-00382</t>
  </si>
  <si>
    <t>Самойлова Л.П. №951 от 17.04.2020</t>
  </si>
  <si>
    <t>Данный номер ЛС №2-01-0199С относится к зданию 4 (глава 2) и закреплен за инв.№20-00336. Необходимо изменить номер и наименование локальной сметы для здания 4А, инв.№20-00382 по РД №20-00381</t>
  </si>
  <si>
    <t>КЗ-1072</t>
  </si>
  <si>
    <t>19-00621 И2</t>
  </si>
  <si>
    <t>Басхаев А.М.</t>
  </si>
  <si>
    <t>Лист 8 (схема расположения монтажных деталей на отм. 0,000): В соответствии со спецификациями на оборудование А.48.239.050, А.48.240.050, А.48.241.050 (подставки для бокса-шлюза, бокса-накопителя брака и бокса-накопителя твэлов соответственно) количество опорных платиков для каждой подставки равно 8-ми, соответственно отсутствует необходимость в выделенных красным цветом монтажных деталях (см. Приложение к Карточке Заказчика)</t>
  </si>
  <si>
    <t>КЗ-1073</t>
  </si>
  <si>
    <t>Циркунов П.Т.</t>
  </si>
  <si>
    <t>В ЛС № 02-01-3-415ТМ (инв. № 19-00138) не «осмечены» работы по контролю сварных соединений, согласно СТВА.Э.К.793.109СБ и СТВА.Э.К.793.109ТБ2 (см. Приложение 1,2), выполняемых при монтаже оборудования участка (УТС) в зд. 4 МФР (последовательный монтаж цепочки боксов УТС необходимо осуществлять с проведением сварочных работ и контролем сварных швов (СТВА.Э.К.793.109ИМ, раздел 4.5 л. 20-21) (см. Приложение 3).
Контроль качества сварных соединений выполняется, согласно СТВА.Э.К.793.109ТБ2 (см. Приложение 2) и необходим для сварных швов между боксами (СТВА.Э.К.793.109СБ, обозначение сварного соединения – 1/1-1/10; 2/1-2/2; 8/1-8/2), для межзональной перегородки между боксами (СТВА.Э.К.793.109СБ лист 9, обозначение сварного соединения – 3/5; 3/10; 3/15; 3/20; 3/25; 3/34; 3/39; 3/44; 3/49; 3/54).
Прошу Вас устранить в ЛС № 02-01-3-415ТМ (инв. № 19-00138) выявленные не соответствия.
Приложение:
1. СТВА.Э.К.793.109СБ
2. СТВА.Э.К.793.109ТБ2
3. СТВА.Э.К.793.109ИМ</t>
  </si>
  <si>
    <t>КЗ-1074</t>
  </si>
  <si>
    <t>70039 ДСП И2
70040 ДСП И2</t>
  </si>
  <si>
    <t>Мишин С.И. №828 от 03.04.2020</t>
  </si>
  <si>
    <t>На листе 7 РД № 70039 ДСП И2 показано последовательное соединение 18 коммутаторов периметровых шкафов. В качестве коммутатора выбран EDS-G308-25FP фирмы МОХ. Данный коммутатор предназначен для подключения конечных устройств, а не для передачи телевизионного траффика от 72 камер по кольцу через 18 коммутаторов.
В кольцевой схеме включения при отключении двух коммутаторов может произойти потеря существенной части видеокамер, что имеет вероятность при различных условиях. Например, один находится нв ремонте, а второй отказывает при грозе.
В спецификации РД № 70040 ДСП И2 на периметровые шкафы отсутствует оптический патч-корд (между кроссом и коммутатором).
На листе 10 РД № 70039 ДСП И2, показана прокладка оптического кабеля от зд. 16 до зд. 34 в траншее без какой-либо защиты (труба предусмотрена под дорогой). По данному кабелю передается весь телевизионный траффик с периметра и всех КПП.
На листах 9, 9 РД № 70039 ДСП И2 показано направление камер. Для видеокамер на участке 6Г, части участка 7Г и 4Г не учтена инсоляция, что будет приводить к их засветке.
Необходимо:
1. Изменить схему подключения периметровых коммутаторов с кольца на звезду; 
2. Добавит в спецификацию оптический патч-корд;
3. Прокладку кабеля от зд. 16 до зд. 34 выполнить по кабельным коммуникациям;
4. Изменить направление и при необходимости расположение камер с учетом инсоляции.</t>
  </si>
  <si>
    <t>КЗ-1075</t>
  </si>
  <si>
    <t>69574 ДСП И2</t>
  </si>
  <si>
    <t>В документе показано расположение и подключения устройств СФЗ периметра площадки.
1) Датчики двери калиток 00CZA03GJ003-B21, B20, B19 подключены к одному входу контроллера. Данные калитки организуют шлюз для прохода на площадку и имеют считыватели карт, магнитные замки. При таком подключении датчиков организовать тактику прохода шлюза не возможно.
2) Отсутствуют сигналы в СУДОС от срабатывания радиационных мониторов для дальнейшей обработки (блокирования проезда).
3) Отсутствуют сигналы от СУДОС на блокирование открывания ворот и срабатывания противотарана. Также отсутствуют в СУДОС сигналы состояния приводов ворот и противотарана.</t>
  </si>
  <si>
    <t>КЗ-1076</t>
  </si>
  <si>
    <t>В документе показано расположение и подключения устройств СФЗ периметра площадки.
1) Нарушено правило прохождения калиток при пересечении рубежей охраны. Калитки не имеют раздельных сигналов открытия, передаваемых на пульт охраны, вместо этого они объединены и выдают один сигнал.
2) При рассмотрении схем питания приборов (Годограф-Универсал, Коралл-СМ-У/1, РЛД Редут/1-300, было выяснено, что все приборы подключены к одному источнику питания. Для корректной работы у приборов должен быть свой источник питания в случае неисправности, чтобы не отключать все приборы из работы.</t>
  </si>
  <si>
    <t>КЗ-1077</t>
  </si>
  <si>
    <t xml:space="preserve">16-00665 И2 
15-06874 </t>
  </si>
  <si>
    <t>1. В РД 16-00665И2 не указан, и не описан способ подвода кабельных трасс к шкафу ввода 20QJF00GH001 азотно-водородной станции (сооружение 61 лист 6).
2. В РД 16-00665И2 отсутствуют требования к поставке шкафу ввода 20QJF00GH001 в комплекте со станцией.
3. В РД инв. № 15-06874 (лист 4 п.2.2) отсутствуют технические требования к электрооборудованию шкафа ввода 20QJF00GH001. Схемой щита не предусмотрена реализация автоматического включения резерва.
4. В РД инв. № 15-06874 (лист 5) выполнена ссылка на распределительное устройство, установленное в  отсутствующем альбоме силового эл. оборудования.
Предложение: Внести корректировку в РД инв. № 16-00665И2, инв. № 15-06874, с учетом, что оборудование сооружения 61 уже приобретено. Выпустить комплект РД силового электрооборудования сооружения 61.
Приложение: Установка воздухоразделительная (руководство по эксплуатации). Сборочный чертеж.</t>
  </si>
  <si>
    <t>КЗ-1078</t>
  </si>
  <si>
    <t>16-01997 И1
15-06873</t>
  </si>
  <si>
    <t>1. В РД 16-01997И1 отсутствуют требования к поставке вводного шкафа 20BLB28GH001 в комплекте с компрессорной станцией.
2. В РД инв. № 15-06873 (лист 4 п. 2.2) отсутствуют технические требования к электрооборудованию распределительного щита 20SCC00GH001. Схемой щита не предусмотрена реализация автоматического включения резерва. 
3. В РД инв. № 15-06873 (лист 5) выполнена ссылка на распределительное устройство, установленное в  отсутствующем альбоме силового эл. оборудования.
4. В РД инв. 16-01997И1 отсутствует информация о том, что вводной шкаф 20BLB28GH001 является распределительным щитом 20SCC00GH001 указанный в РД инв. № 15-06873 (лист 5).
5. В РД инв. № 15-06873 (лист 5) отсутствует информация о том, что распределительный щит 20SCC00GH001 является вводным шкафом 20BLB28GH001 указанный в РД инв. № 16-01997И1.
Предложение: Внести корректировку в РД инв. № 16-01997И1, инв. № 15-06873, с учетом, что оборудование сооружения 28 уже приобретено. Выпустить комплект РД силового электрооборудования сооружения 28.
Приложение: схема размещения оборудования внутри контейнера, схема привязки трубопроводов и силового кабеля сооружения 28.</t>
  </si>
  <si>
    <t>КЗ-1079</t>
  </si>
  <si>
    <t>70042 ДСП И2</t>
  </si>
  <si>
    <t>Мишин С.И. №981 от 20.04.2020</t>
  </si>
  <si>
    <t>В бронеколпаках отсутствует подключение датчика открывания двери.
Расположение наблюдательной вышки не позволяет видеть работу досмотровой группы на проезде, ближнем к зданию 16 (обзор перекрыт досмотровой эстакадой).
В бронекабинах часовых по пропуску персонала через АКПП не предусмотрены считыватели кодовых карт для регистрации водителей и сопровождающих лиц проезжающего автотранспорта.
Отсутствуют сигналы в СУДОС от срабатывания радиационных мониторов для дальнейшей обработки (блокирования проезда).
Отсутствуют сигналы от СУДОС на блокирование открывания ворот и срабатывания противотарана. Отсутствуют в СУДОС сигналы состояния приводов ворот и противотарана.
Прошу привести проект в соответствие с требованиями действующих нормативных документов по организации СФЗ.</t>
  </si>
  <si>
    <t>КЗ-1080</t>
  </si>
  <si>
    <t xml:space="preserve"> 19-00783</t>
  </si>
  <si>
    <t>Самойлова Л.Н. №871 от 09.04.2020</t>
  </si>
  <si>
    <t>В РД №14-08248 И12 на листе 14 разработан узел 5 (деталь деформационного шва) с указанием материалов и элементов крепления. В ЛС №3-01-0033С-Д7, инв.№19-00783 в расценке  (п.1) на устройство примыканий  из ПВХ мембран к стенам и парапетам отсутствуют следующие материалы, согласно узла 5 РД №14-08248 И12:
       п.10-Минераловатный утеплитель (заполнить шов до отметки +15.45, толщ.150мм)
       п.12- лист ЦСП 
       Просьба включить недостающий объем, согласно узла 5 в локальную смету.</t>
  </si>
  <si>
    <t>КЗ-1081</t>
  </si>
  <si>
    <t>Тоненчук Е.Н. №854 от 07.04.2020</t>
  </si>
  <si>
    <t>В РД Инв. 14-07207 И8 на л. 72 в примечаниях п. 7 прописано устройство плинтуса из эпоксидно-песчаной смеси с радиусом скругления 50 мм. с ссылкой на ТИ 003/04. 
В ТИ 003/04 п. 7.2 прописан вид работ «Вертикальную поверхность стены в зоне плинтуса зачистить ручной угловой шлифовальной машиной с алмазной насадкой или абразивно-струйным способом». 
Расчет площади шлифовки: Длина плинтуса 10 057 м.п. * 0,05 мм = 502,85 м2
В локальных сметах отсутствует данный вид работ. Просьба включить данный вид работ в локальные сметы.                                                                                                            
Приложение: ТИ 003-04</t>
  </si>
  <si>
    <t>КЗ-1082</t>
  </si>
  <si>
    <t>Тоненчук Е.Н. №846 от 07.04.202</t>
  </si>
  <si>
    <t>Необходимо согласовать устройство бетонной стяжки толщиной 50 мм из бетона                  класса В15 на мелком заполнителе, площадью 352 м2, после монтажа минераловатной плиты на кровле зд.4 в осях 1-3 у ряда А.
Приложение: схема устройства кровли</t>
  </si>
  <si>
    <t>КЗ-1083</t>
  </si>
  <si>
    <t>Мишин С.И. №983 от 20.04.2020</t>
  </si>
  <si>
    <t>В РД 70045И2 ДСП показано расположение и подключение устройств СФЗ АКПП32Б.
Отсутствуют проходы с тропы наряда на АКПП.
В бронеколпаках отсутствует схема подключения датчика открытия двери.
Предусмотрены считыватели кодовых карт на выход с АКПП в предзонник с внутренней
стороны, но для выхода с предзонника на территорию объекта «считки» не предусмотрены.
Считыватели кодовых карт для регистрации водителей проезжающего транспорта не
предусмотрены.
Отсутствуют сигналы в СУДОС от срабатывания радиационных мониторов для дальнейшей обработки (блокирования проезда).
Отсутствуют сигналы от СУДОС на блокирование открывания ворот. Также отсутствуют в СУДОС сигналы состояния приводов ворот и противотаранного устройства. На листе 8 указано, что питание СО осуществляется от источника постоянного тока напряжением 24В, установленном в здании 34. Данное решение по удаленному питанию оборудования 24 вольтами требуемой категории технически не выполнимо.
Прошу: Привести проект в соответствие с требованиями действующих нормативных документов по организации СФЗ.
Прошу все изменения согласовать со вторым отделом АО «СХК»</t>
  </si>
  <si>
    <t>КЗ-1084</t>
  </si>
  <si>
    <t>Мишин С.И. №1031 от 23.04.2020</t>
  </si>
  <si>
    <t>Датчики двери калиток 00CZA03GJ003-B21, B20, B19 подключены к одному входу контроллера. Данные калитки организуют шлюз для прохода на площадку и имеют считыватели карт, магнитные замки. При таком подключении датчиков организовать тактику прохода шлюза невозможно.
Отсутствуют сигналы в СУДОС от срабатывания радиационных мониторов для дальнейшей обработки (блокирования проезда).
Отсутствуют сигналы от СУДОС на блокирование открывания ворот и срабатывания противотарана. Отсутствуют в СУДОС сигналы состояния приводов ворот и противотарана.</t>
  </si>
  <si>
    <t>КЗ-1085</t>
  </si>
  <si>
    <t>В РД «Наружные кабельные сети от здания 15Б» (инв.№ 16-01997И1, лист 6) не предусмотрен способ прокладки и не прорисован узел ввода кабелей 6кВ и 0,4кВ в здание 63 (КРУ-6кВ) с северной стороны здания. Так же в РД «КРУ-6кВ. Здания 63. Конструкции фундаментной плиты. Конструкции железобетонные» (инв.№ 14-05389 И2, лист 5) не прорисован узел ввода кабелей через фундаментную плиту зд.63, с северной стороны здания.
На основании вышеизложенного предлагается:
1. Предусмотреть способ прокладки и прорисовать узел ввода кабелей 6кВ и 0,4кВ в здание 63 (КРУ-6кВ) с северной стороны здания;
2. Откорректировать рабочую документацию.</t>
  </si>
  <si>
    <t>КЗ-1086</t>
  </si>
  <si>
    <t>20-00120</t>
  </si>
  <si>
    <t>1. Отсутствуют монтажные детали для крепления «Транспортера вертикального» черт. А.62.685.000.
2. Отсутствуют монтажные детали для крепления «Транспортера вертикального» черт. А.62.686.000.
3. Отсутствуют монтажные детали для крепления «Транспортера» черт. А.62.687.000.
4. Отсутствуют монтажные детали для крепления «Транспортера» черт. А.62.688.000.
Приложение: Файл - «Установочные размеры технологического оборудования пом. 20UFB15R023 .pdf», размер – 290 КБ.</t>
  </si>
  <si>
    <t>20-00107 И1?</t>
  </si>
  <si>
    <t>АО "Атомпроект" с замечаниями согласны.
Срок корректировки комплекта РД: 01.04.2020 г.
Выдана эд. версия комплекта РД с изменениями по письму №11-01/11164 от 09.05.2020 г.
Замечания исправлены!</t>
  </si>
  <si>
    <t>АО ""Атомпроект"" с замечаниями согласны.
Срок корректировки комплектов РД: 29.05.2020 г.
Комплекты РД с изменениями не выданы.</t>
  </si>
  <si>
    <t>16-00665 И3
16-00666 И3</t>
  </si>
  <si>
    <t>14-08894 И2
14-08900 И2
14-08906 И2</t>
  </si>
  <si>
    <t>Карточка заказчика с замечаниями АО "Атомпроектом" рассмотрена с отклонением, данные замечания учтены в альбоме 16-02000 И1 - данный альбом не выдан!!!.</t>
  </si>
  <si>
    <t>70042 И3 ДСП</t>
  </si>
  <si>
    <t>69574 И3 ДСП</t>
  </si>
  <si>
    <t>70387 И2 ДСП</t>
  </si>
  <si>
    <t>70045 И3 ДСП</t>
  </si>
  <si>
    <t>15-00485 И3
15-00484 И2</t>
  </si>
  <si>
    <t>ТК</t>
  </si>
  <si>
    <t>16-00911 И3</t>
  </si>
  <si>
    <t>Итого карточек заказчика за 2018-2020 г.г.</t>
  </si>
  <si>
    <t>Влияние на КСГ на 2020 год из невыданных, кол-во КЗ</t>
  </si>
  <si>
    <t>Влияние на КСГ на 2020 год из нерассмотренных, кол-во КЗ</t>
  </si>
  <si>
    <t>КЗ-1087</t>
  </si>
  <si>
    <t>А-182619 И4
15-03694 И1</t>
  </si>
  <si>
    <t>Альбомом инв.№15-03694 И1, лист 21 в осях Б-В/30-31 предусмотрено прохождение трубопровода газовоздухоснабжения на отм. +7,600 и +7,800.
Альбомом инв.№А-182619 И4 предусмотрены системы 22KLB17 в осях Б-В/30-31, которые также проходят на отм. +7,800. 
Прошу учесть пересечки при корректировке РД по вентиляцию.</t>
  </si>
  <si>
    <t>КЗ-1088</t>
  </si>
  <si>
    <t>32В
32Г</t>
  </si>
  <si>
    <t>70387 ДСП И1
69574 ДСП И2</t>
  </si>
  <si>
    <t>Мишин С.И. №787 от 30.03.2020</t>
  </si>
  <si>
    <t>На листе 10 РД № 70387 ДСП И1, показана шлюзовая проходная. На проходной отсутствует видеокамера прохода.
На листе 10 РД № 69574 ДСП И2, показано расположение видеокамер. Южные углы площадки камеры не просматривают. При наличии на железнодорожном тупике вагонов, досмотровая зона с юга не просматривается.
Северная калитка ЖД КПП не просматривается видеокамерами.
Восточная калитка ЖД КПП просматривается сбоку видеокамерами.
Необходимо:
1. Добавить видеокамеру, направленную на проход в РД № 70387 ДСП И1; 
2. Откорректировать расположение видеокамер на ЖД КПП, для контроля всей площадки и досмотровой зоны при наличии вагонов в тупике;
3. Обеспечить подключение телевизионных шкафов ЖД КПП к центральному пульту вне зависимости от периметровых телевизионных шкафов.</t>
  </si>
  <si>
    <t>КЗ-1089</t>
  </si>
  <si>
    <t>17-01438
17-01439
19-00775</t>
  </si>
  <si>
    <t>На вентсистемах 25KLB12 и 26KLB12 установлены клапаны противопожарные нормально закрытые в количестве 6 шт. на каждой вентсистеме (все противопожарные клапаны, установленные на вышеприведенных вентсистемах, являются нормально закрытыми-всего 12 шт.). Таким образом, в условиях нормальной эксплуатации, не обеспечивается вентиляция помещений выше «-5,700» для вентсистемы 25KLB12 и ниже «+20,100» для 26KLB12. Так же в «Рабочей документации. Пристройка  к зданию 4 в/о 1 - 3, у ряда А. Автоматизации комплексной. Системы вентиляции. Спецификация» инв.№18-00436 применены шкафы управления для нормально открытых клапанов.
Прошу устранить выявленное несоответствие.</t>
  </si>
  <si>
    <t>КЗ-1090</t>
  </si>
  <si>
    <t>71688ДСП
71689ДСП</t>
  </si>
  <si>
    <t>Мишин С.И. №1063 от 27.04.2020</t>
  </si>
  <si>
    <t>РД предусмотрена установка системы защиты речевой информации от утечки по техническим каналам «Соната-АВ» (ООО «АННА»). 
Указанная в проекте модификация оборудования снята с производства. и вместо него выпускается новый комплект изделий. Видимые отличия заключаются в том, что вместо двухжильного кабеля применяется трехжильный кабель. Также для подключения оборудования стал использоваться кабель стандартной длинны с разъемом на конце, который приобретается поштучно.
Прошу привести проект в соответствие с выпускаемым на данный момент оборудованием.</t>
  </si>
  <si>
    <t>ТП 4 кв. 2020</t>
  </si>
  <si>
    <t>КЗ-1091</t>
  </si>
  <si>
    <t>14-07496 И5</t>
  </si>
  <si>
    <t>Мишин С.И. №1033 от 23.04.2020</t>
  </si>
  <si>
    <t>В РД № (АКПП 32А, АКПП 32Б, ЖД КПП 32Г), показано устройство фундаментов (Ф1) периметровых шкафов. В фундаменте и далее в земле до ограждения заложены 4 трубы диаметром 50 мм для прокладки кабелей до шкафа. От шкафа 00CZA01GH001 до ограждения прокладывается 18 кабелей охранной сигнализации и 8 телефонных кабелей. От шкафа 00CZA01GH001 прокладывается 19 кабелей сигнализации и 5 телефонных.
Прокладка такого количества кабелей в одну трубу с двумя поворотами недопустима. Такой способ прокладки кабеля потребует для проведения ремонтных работ отключения охранной сигнализации периметра объекта, что недопустимо.
С учетом климатических условий прокладка кабеля по трубам в земле крайне не желательна, так как делает невозможным выполнение работ на системе охранной сигнализации в зимне-весенний период времени.
Необходимо:
1. Заменить прокладку кабеля в трубах в земле на прокладку кабеля в лотках на стойках. Прокладку в трубах в земле оставить только в исключительных случаях, например, для пересечения проезжей части и жд путей, с организацией полноценных приямков и протяжных шкафов. Прокладку кабеля под полосой зоны обнаружения до приборов оставить проектной.
2. Аналогичную корректировку способа прокладки кабеля выполнить для всех проектов.</t>
  </si>
  <si>
    <t>КЗ-1092</t>
  </si>
  <si>
    <t>71664 ДСП И1</t>
  </si>
  <si>
    <t>Мишин С.И. №1043 от 24.04.2020</t>
  </si>
  <si>
    <t>В РД 71664 ДСП И1 показано расположение и подключение устройств СФЗ здания 34. 
На листе 22 схема подключения линий к С2000М (00CZD08GR199) не соответствует требованиям технической документацией к данному устройству. С2000М предназначено для обеспечения гальванической развязки линий, в связи с чем объединение между собой проводов ОВ двух линий не допустимо.
На листах 18, 19, 20, 21 показано подключение к Сигнал-20М датчиков Коралл-ДСМ-01, Камертон-М и использованием сигнала «ДК». В технической документации на Сигнал-20М отсутствуют стандартные программы и не предусмотрена возможность написания пользовательской программы, реализующей протокол выработки сигнала «ДК». 
Схема подключения прибора Сигнал-20М на листах 18, 19, 20 в части исполнительных реле не соответствует технической документации на «Сигнал-20М» АЦДР.425513.017 РЭп Изм.0 от 17.07.2019 страница 81 рисунок 2. Несоответствие идет как по типу реле, так и по их функциональному назначению. 
Прошу:
1. Привести схему подключения С2000М в соответствии с технической документацией на изделие.
2. Привести схему подключения изделий Коралл-ДСМ-01, Камертон-М к Сигнал-20М к стандарту, описанному в документации на Сигнал-20М или предоставить таблицу прошивки программы для Сигнал-20М, реализующую протокол постановки на охрану луча с применением сигнала «ДК».</t>
  </si>
  <si>
    <t>КЗ-1093</t>
  </si>
  <si>
    <t>14-07607</t>
  </si>
  <si>
    <t>Рыхлевич А.Ю. №947 от 16.04.2020</t>
  </si>
  <si>
    <t xml:space="preserve">В РД 14-07607, лист 13 на фрагменте плана на отм. +5,250 оси 30-31/А-Ж. На фрагменте плана трубопроводы показан на отм. +8,320, в осях 31/Е трубопровод проходит в зд.4А, в помещение 20UKS15R211 РД № 14-08248 И12, высота данного помещения +7,500, в связи с этим невозможно выполнить в соответствии с РД 14-07607. Также не показан узел соединения трубопровода с конденсатом 20QHB20DR001 ось 31/А. Трассировка трубопровода содержит ошибки в отметках высот.                                                                                                                                 
Требуется изменения и дополнения в РД №14-07607 с указанием новых отметок трассировки трубопровода, показать узел 1-1 (стр. 13 РД № 14-07607) с исправленными отметками высот трубопровода и внесением узла соединения трубопровода с конденсатом 20QHB20DR001 ось 31/А.                                                                                                         </t>
  </si>
  <si>
    <t>СМР 2020</t>
  </si>
  <si>
    <t>КЗ-1094</t>
  </si>
  <si>
    <t>71531ДСП И3</t>
  </si>
  <si>
    <t>Мишин С.И. №1124 от 29.04.2020</t>
  </si>
  <si>
    <t>На листе 8 показано подключение замков через извещатель охранный ИО 101-2 «КНФ-1», а извещатель «аварийный выход» идет отдельным проводом на контроллер СУДОС. Прошу использовать в качестве промежуточного устройства для подключения замка кнопку «аварийный выход», привести в соответствие количество замков количеству датчиков двери.
При наличии замка, отсутствует кнопка аварийного выхода на листе 6 (отм. 0,000, ось 9/Н-П, ось 1/Н-П), листе 7 (отм. 0,000, ось 1/А).
Отсутствуют кнопки с наружной стороны выходов или показана одна кнопка для выхода их двух разных помещений с соседними дверями.
На листе 7 (фрагмент плана отм. 0,000, оси 1/Е-И) для 3 окон применяются 2 извещателя звуковых. Исходя из технических характеристик извещателя звукового ИО 329-3 «АРФА», он не может контролировать одновременно 2 окна, расположенных на расстоянии друг от друга, как это показано в РД. 
Прошу устранить выявленные замечания, а также внести необходимые изменения в спецификацию и сметную документацию.</t>
  </si>
  <si>
    <t>КЗ-1095</t>
  </si>
  <si>
    <t>17-01499
17-02077</t>
  </si>
  <si>
    <t>Самойлова Л.И. №754 от 26.03.2020</t>
  </si>
  <si>
    <t xml:space="preserve">Включить в локальную смету следующие объемы:
1. выполнение проема 400х400 глубиной 600мм (по периметру проема сверление отверстий через 1,5 диаметра сверла 25мм глубиной 600мм). Учтена только разборка проема
2. выполнение штраб вокруг отверстия диам. 225мм на глубину 20мм (по РД №17-01498, лист 6, сеч.2-2) в кол-ве 2 шт. Не учтена пробивка штраб.
3. выполнение отверстия в перекрытии диам.162 мм на глубину 600мм (РД №17-01498, лист 6, «фрагмент плана на отм. -0.300 в осях 3-4»                  </t>
  </si>
  <si>
    <t>СМР 01.10.2020-31.12.2020 А17650</t>
  </si>
  <si>
    <t>КЗ-1096</t>
  </si>
  <si>
    <t>Мишин С.И. №1070 от 27.04.2020</t>
  </si>
  <si>
    <t>В РД 71664 ДСП И1  на листах 14 и 17 показано подключение электромагнитных замков ML-395 с электронными платами ML-194 СФЗ здания 34. 
Замок управляется как от домофона, так и от считывателей карт через СУДОС. Управление от домофона выполнено по штатной схеме через подключение к контактам «кнопка выхода», а управление от СУДОС осуществляется через отключение питания от электронной платы ML-194. Постоянное отключение питания от платы ML-194 приведет к сбою программы управления и другим нарушениям работы замка.
Работа кнопки аварийного выхода ИПР-К2ск (ИОПР51З/101-4) при внештатной ситуации не предсказуема, так как ее работа управляется внутренней электроникой и требующего отдельной линии подачи питания. Схема включения данного изделия, приведенная в проектной документации, не соответствует технической документации на изделие ИПР-К2ск.
Факт нажатия кнопки аварийного выхода не предается в систему СУДОС. Кнопка аварийного выхода не подключена ко входу контроллера АСАД.
Прошу:
1. Изменить схему подключения замка с платой ML-194. Отключение питания сделать только от кнопки аварийного выхода. Организацию выхода от считывателя карт сделать аналогично выходу по команде от домофона;
2. Обеспечить передачу сигнала от срабатывания кнопки аварийного выхода в СУДОС;
3. Заменить ИПР-К2ск (ИОПР51З/101-4) на простую кнопку (без электроники) гарантированно работающую при нештатной ситуации;
4. Предусмотреть выход тревожной группы без использования кнопки аварийного выхода;
5. Данные замечания применить к другим проектам.</t>
  </si>
  <si>
    <t>КЗ-1097</t>
  </si>
  <si>
    <t>71700 ДСП</t>
  </si>
  <si>
    <t>Мишин С.И. №1125 от 29.04.2020</t>
  </si>
  <si>
    <t>В РД 71700 ДСП показаны кабельные конструкции СФЗ здания 34. 
На листе 5 в примечании 5 указан способ прокладки кабелей между помещениями 108 и 119. 
Запроектированная кабельная трасса в процессе наладки и последующей эксплуатации недоступны для проведения работ. Кабельная трасса запроектирована в кабельном канале в полу, в герметичном металлорукаве. Кабельный канал длинной 36 метров проходит через гардеробную, тамбур, канцелярию, в том числе через санузлы. Все помещения заполнены мебелью или находятся на проходе, что делает невозможным производство работ по вскрытию кабельного канала без нарушения функционирования помещений.
Прошу:
1. выполнить соединение помещений 108 и 119 по кабельным лоткам выше уровня фальш-потолка. Помещение 213 пройти (пресечь) пакетом труб в уровне кабельных лотков.</t>
  </si>
  <si>
    <t>КЗ-1098</t>
  </si>
  <si>
    <t>1. На листе 7 РД инв. № 70039 ДСП И2, показано последовательное соединение 18 коммутаторов периметровых шкафов. В качестве коммутатора выбран EDS-G308-25FP фирмы МOX. Данный коммутатор предназначен для подключения конечных устройств, а не для передачи телевизионного трафика от 72 камер по кольцу через 18 коммутаторов;
2. В кольцевой схеме включения при отключении двух коммутаторов может произойти потеря существенной части видеокамер, что имеет большую вероятность при различных условиях. Например, один находится в ремонте, а другой отказывает при грозе;
3. В спецификации инв.№70040 ДСП И2 на периметровые шкафы отсутствует оптический патч-корд (между кроссом и коммутатором);
4. На листе 10 РД инв.№70039 ДСП И2, показана прокладка оптического кабеля от зд. 16 до зд. 34 в траншее без какой-либо защиты (труба предусмотрена под дорогой). По данному кабелю передается весь телевизионный трафик с периметра и всех КПП.
5. На листах 8, 9 РД инв.№ 70039 ДСП И2 показано направление камер. Для видеокамер на участке 6Г, части участка 7Г и 4Г не учтена инсоляция, что будет приводить к их засветке.
Необходимо привести в соответствие альбомы проектной и рабочей документации.</t>
  </si>
  <si>
    <t>КЗ-1099</t>
  </si>
  <si>
    <t>20-00335</t>
  </si>
  <si>
    <t>Шерстобитов А.Б.</t>
  </si>
  <si>
    <t>В соответствии c лист 7 (РД Устройство монтажных деталей для крепления оборудования в помещении 20UFB10R033 на отм. 0,000), монтаж изделий МС-5 проводится к стене и к полу (вариант «Б»), на чертеже:
1) не указана глубина установки анкера поз.12 (см. рис.1,2, п.1,2 приложения 1); 
2) помещение 20UFB10R033 является герметизирующим и обшито стальными листами, на чертеже, в месте крепления изделия МС-5 к стене отсутствует облицовка (см. рис.2, п.2 приложения 1); 
3) в местах крепления изделия МС-5 анкером поз.12, не предусмотрена герметизация соединения (см. рис.1,2, п.1,2 приложения 1),
4) в двух местах (см. рис.1, п.3) изделия МС-8, должны быть установлены по варианту «Б», но это невозможно сделать, так как в месте установки нет стены и геометрия изделия МС-8 не позволяет произвести установку по варианту «Б». Так же прошу разъяснить обоснование наличия этих пластин, так как согласно 1762-03-0001МЧ, нет оборудования для установки на эти пластины.
Не предусмотрены опорные пластины под установку перегрузки твэлов 1762-11-0006 (поз. 8 1762-03-0001МЧ лист 2), предположительно установка должна монтироваться на пластины (см рис.3 п.1 приложения 1), но рама 1762-11-0117 имеет меньшие габариты.
Приложение: Приложение 1.</t>
  </si>
  <si>
    <t>КЗ-1100</t>
  </si>
  <si>
    <t>В РД инв.№ 14-07207 И8, лист 18 в пом. 20UFB10R107, 20UFB10R117 предусмотрена отметка чистых полов -1,850 тип пола П1/1 (экспликация полов инв.№14-07207 И8, лист 72) толщина составляет 100 мм. В РД инв.№15-04748 отметка верха плиты перекрытия в этих помещениях -2.050. Отсутствует бетон между плитой перекрытия и полами.</t>
  </si>
  <si>
    <t>КЗ-1101</t>
  </si>
  <si>
    <t>15-04359 И1
15-04360 И1
15-04361
15-05236 И3</t>
  </si>
  <si>
    <t>1. В рабочей документации  № 15-04359И1, №15-04360И1, №15-04361, №15-05236И3 на си-стеме самотечной и напорной бытовой канализации применяются насосные установки Sololift+WC-1 (номинальная электрическая мощность – 0,4 кВт),  Sololift+C-3 (номинальная электрическая мощность – 0,3 кВт), которые сняты с производства у производителей насо-сов. Вместо них выпускаются усовершенствованные насосные установки Sololift2 WC-1(мощность – 0,62 кВт) и Sololift2 C-3 (мощность – 0,64 кВт).
Необходимо проработать характеристики насосов и внести изменения в рабочие черте-жи, спецификацию, смету и электрические схемы.
2. В рабочей документации  № 15-04359И1, №15-04360И1, №15-04361, №15-05236И3 на си-стеме производственного водоснабжения применяется насос Wilo Economy MHI 1603 с номи-нальной мощностью электродвигателя напряжением 1,85 кВт. Насос такой марки выпуска-ется с номинальной мощностью электродвигателя напряжением 2,2 кВт. 
Необходимо проработать характеристики насосов и внести изменения в рабочие черте-жи, спецификацию, смету и электрические схемы.</t>
  </si>
  <si>
    <t>КЗ-1102</t>
  </si>
  <si>
    <t>16-00682 И1
19-00556</t>
  </si>
  <si>
    <t>В рабочей документации №16-00681 И1 (раздел «Общие указания», пункт 14, таблица 1- Характеристики трубопроводов) указаны рабочие условия трубопроводов:
- осушенный сжатый воздух (20SCC10BR001) давление 0,6 МПа;
- газообразный азот (20QJD10BR001, 20QJD20BR001) давление 0,7 МПа;
- газообразный аргон (20QJA40BR001) давление 0,6 МПа;
- газообразный азот (10QJD10BR001) давление 1,0 МПа.
В РД 16-00682 И1(поз.8 лист 4, поз.24 лист 5) и в РД № 19-00556 (поз.19, поз.21 лист 10) на краны шаровые под приварку в технических характеристиках  рабочее давление 16 МПа.
В связи с тем, что на указанных выше трубопроводах рабочее давление не превышает 1 МПа, предлагаем применить следующие типы кранов:
-  кран шаровый под приварку 11 нж38п, DN 10, PN 1,6 МПа, УХЛ 1, сталь 12 Х18Н10Т;
- кран шаровый под приварку 11 лс38п, DN 10, PN 1,6 МПа, УХЛ 1, сталь 09Г2С.
Корректировка  РД  позволит снизить затраты на приобретение данных кранов.
Прошу произвести корректировку  рабочей документации  инв. №№16-00682 И1, 19-00556 в части характеристик рабочего давления кранов и перевода из статьи затрат «обо-рудование» в статью затрат «материалы» (краны имеют ручной привод, диаметр условного прохода кранов 10 мм, рабочее давление 1,6 Мпа).</t>
  </si>
  <si>
    <t>КЗ-1103</t>
  </si>
  <si>
    <t>18-01116 И2</t>
  </si>
  <si>
    <t>Трушков Э.А.</t>
  </si>
  <si>
    <t>В РД не учтен изоляционный материал под опоры, что не соответствует ОСТ 36-104-83.
Необходимо откорректировать РЧ и ЛС.</t>
  </si>
  <si>
    <t>АО "Атомпроект" с замечаниями согласны.
Выданы комплекты РД 14-08691 И3, 14-08692 И6, 14-08693 И3 по письму № 11-01/11650 от 05.05.2020 г.</t>
  </si>
  <si>
    <t>АО "Атомпроект" с замечаниями согласны.
Срок корректировки комплектов РД истек: 01.05.2019 г.
Ответ АП направлен Ковалеву С.В. На согласование
Срок корректировки не указан
Комплект РД 14-08693 И3 выдан по письму № 11-01/11650 от 15.05.2020 г.</t>
  </si>
  <si>
    <t>Карточка заказчика с замечаниями 
АО "Атомпроектом"  рассмотрена 01.10.2019 г. С замечаниями согласны.
Срок выдачи РД 30.10.2019 г.
Комплект РД 14-08692 И6 выдан по письму № 11-01/11650 от 15.05.2020 г.</t>
  </si>
  <si>
    <t>КЗ-1104</t>
  </si>
  <si>
    <t>15-03423 И3</t>
  </si>
  <si>
    <t>Овчинникова В.П. №1130 от 30.04.2020</t>
  </si>
  <si>
    <t>в ходе СМР при армировании фундаментных плит здания 33 применена арматура класса А500 с отступлением от требований проектной и рабочей документации, которой предусмотрено использование арматуры класса А400.
В ходе строительства замена класса арматуры на А500 была согласована с представителем АО «Атомпроект», о чем имеется запись в журнале авторского надзора от 14.06.2016, копия прилагается.
Необходимо привести в соответствие материалы предусмотренные ПД, РД фактически примененным.
№ п/п Указания ПД Указания РД Необходимо привести в соответствие ПД и РД
1. 17-00069 И2 лист 97.
29.2 Конструктивные решения.
Арматура класса А400 и А240 по ГОСТ 5781-82. № 15-03423И3, лист 6, 10, 11, 13, 14, 16, 17.
Для армирования фундаментных плит ПМ1, ПМ2 в рабочем проекте предусмотрено использование арматуры класса А400. 17-00069 И2 лист 97.
29.2 Конструктивные решения.
№ 15-03423И3, лист 6, 10, 11, 13, 14, 16, 17.
В проектной документации и в рабочем проекте
заменить арматуру класса А400 применяемую при армировании фундаментных плит на арматуру класса А500 или предусмотреть возможность применения арматуры класса А500.
Вопрос о несоответствии ПД и РД фактически примененной при армировании фундаментных плит здания 33 арматуры класса А500 включен в Предписание №12-58/2019Пр от 28.08.2019 Северского отдела МТУ по надзору за ЯРБ Сибири и Дальнего Востока Ростехнадзора.
Приложение: 
1. Копия записи из журнала авторского надзора на 1-м листе в 1 экз.</t>
  </si>
  <si>
    <t>КЗ-1105</t>
  </si>
  <si>
    <t>71531 ДСП И3</t>
  </si>
  <si>
    <t>Мишин С.И. №1121 от 29.04.2020</t>
  </si>
  <si>
    <t>На листе 6 (отм. 0,000, оси 4-5/С) один радиолучевой извещатель Коралл-ДСМ-1 не сможет перекрыть зону двух ворот помещения трансформаторной подстанции 20UKS10R157 (в РД ошибочно указано 20UKS10R321), т.к. помещение заполнено высоковольтным оборудованием, которое может иметь электромагнитную несовместимость с Коралл-ДСМ-1 и приводить к ложным срабатываниям охранной сигнализации.
Для помещений 20UKS10R115, 20UKS10R132, 20UKS10R157, не определен способ доступа во внутрь. Отсутствует считыватель карт, кодонаборное устройство.
Не соответствует комплект оборудования СФЗ для подъемных электрифицированных ворот с калиткой в помещениях 20UKS10R104, 20UKS10R151. Для данного типа ворот возможна блокировка открытия ворот, которая принципиально отличается от схемы включения, указанной в РД.
Прошу уточнить возможность выполнения задачи охраны помещения данным комплектом оборудования, и привести в соответствие с типом ворот комплект соответствующего оборудования СФЗ.</t>
  </si>
  <si>
    <t>КЗ-1106</t>
  </si>
  <si>
    <t>Колмакова Н.Ф. №1026 от 22.04.2020</t>
  </si>
  <si>
    <t>Выявлены несоответствия
В инв. № 14-08697 И2:
- на стр. 10 в Таблице 1 “Перечень деталей трубопроводов” необходимо пояснить, что означает наименование ВСН-25 для клапанов запорных сильфонных поз. 17, 18, 19, 20. В Ведомости ссылочных и прилагаемых документов ВСН-25 отсутствует.
В инв. № 14-08698 И2:
- на листе 5 для клапанов запорных сильфонных поз. 24 не указаны условное обозначение 
(тип, марка), завод-изготовитель арматуры.</t>
  </si>
  <si>
    <t>КЗ-1107</t>
  </si>
  <si>
    <t>18-00602 И1
18-00603 И1
18-00604 И1
18-00605 И1
18-00606
А-182619 И4</t>
  </si>
  <si>
    <t>Чекалкина Г.Л. №999 от 21.04.2020</t>
  </si>
  <si>
    <t>КЗ-1108</t>
  </si>
  <si>
    <t>Мишин С.И. №1183 от 07.05.2020</t>
  </si>
  <si>
    <t>На листе 6 и 7 показано подключение опор освещения к периметровым шкафам управления. При этом, отсутствует информация о наличии защитных автоматов на каждой опоре освещения (на отводе от магистрали).
Предлагаемая в РД схема включения влечёт полное отключения освещения на участке периметра при коротком замыкании в единственной опоре, а также отсутствует возможность оперативного восстановления освещения.</t>
  </si>
  <si>
    <t>КЗ-1109</t>
  </si>
  <si>
    <t>18-00822 И1
18-00823 И2
18-00824
18-00825
18-00826
А-182619 И4</t>
  </si>
  <si>
    <t>Чекалкина Г.Л. №1085 от 28.04.2020</t>
  </si>
  <si>
    <t>Описание вопроса: 
          При рассмотрении рабочей документации №№ 18-00822И1,18-00823И2, 18-00824, 18-00825, 18-00826 - ОВ при устройстве дополнительных проемов для систем вентиляции в стенах  выявилось несоответствие:
п/п Описание по рабочей документации КЖ по рабочей документации ОВ      
1 Ось 16, ряд А-Б         22КLВ14 Ø355, +13,25 18-00823И2 л.6 А-182619И4 л.21
  Вид 3-3 л.8 отм. низа проема   (+13,35) отм. низа трубы      (+ 13,07)
2 Ось 14-15, ряд Д-Е               21КLВ14, 300х200, +13,85 18-00823И2 л.6 А-182619И4 л.21
  Вид 6-6 л.9 отм. верха проема  (+13,52) Отм. верха короба (+14,05)
3 Ось 14-15, ряд Д-Е               22КLВ14, Ø125, +13,90 18-00823И2 л.6 А-182619И4 л.21
  Вид 6-6 л.9 отм. низа проема   (+13,92) отм. низа трубы      (+ 13,837)
4 Ось 19-20, ряд Д-Е               21КLВ14, 250х250, +13,25 18-00824 л.6 А-182619И4 л.22
  Вид 7-7 л.10 отм. низа проема   (+13,250) Отм. низа короба от оси 19 (+13,125)
5 Ось 19-20, ряд Д-Е               22КLВ14, Ø125, +13,90 18-00824 л.6 А-182619И4 л.22
  Вид 7-7 л.10 отм. низа проема   (+13,90) отм. низа трубы      (+ 13,837)
6 Ось 17-18, ряд В-Г     проем 1800х1000мм           18-00824 л.6 А-182619И4 л.22
  Вид 9-9 л.11 отм. низа проема   (+12,85) Не показана труба
7 Ось 20-21, ряд А-Б     проем 1300х950мм           18-00824 л.6 -
  Вид 11-11 л.12 от ряда Б отм. низа проема   (+13,00), а (10,85+2,50=13,35 ) -
8 Ось 20-21, ряд А-Б      21КLВ04, Ø630, +13,36         18-00824 л.6 А-182619И4 л.22
  Вид 11-11 л.12 отм. низа проема   (+13,35) отм. низа трубы      (+ 13,045)
9 Ось 20-21, ряд А-Б      21КLВ09, Ø200, +13,20         18-00824 л.6 А-182619И4 л.22
  Вид 11-11 л.12 отм. низа проема   (+13,35) отм. низа трубы      (+ 13,100)
10 Ось 20-21, ряд В-Г     проем 600х650мм           18-00824 л.6 -
  Привязка в плане от р.Г до отверстия (500+700+900 =2100) мм, а на вид 11-11 л.12 от р.В (4550+650=7300), а между рядами ВиГ (7000)мм -
11 Ось 21-22, ряд В               21КLВ11, Ø100, +13,900 18-00825 л.6 А-182619И4 л.23
  Вид 2-2 л.7 отм. низа проема   (+13,32) отм. низа трубы      (+ 13,85)
12 Ось 21-22, ряд Б               21КLВ11, Ø100, +13,900 18-00825 л.6 А-182619И4 л.23
  Вид 3-3 л.8 отм. низа проема   (+13,32) отм. низа трубы      (+ 13,85)
13 Ось 21-22, ряд Б               21КLВ04, Ø630, +13,360 18-00825 л.6 А-182619И4 л.23
  Вид 3-3 л.8 отм. низа проема   (+13,100) отм. низа трубы      (+ 13,045)
14 Ось 22-23, ряд Б               21КLВ10,1000х600, +13,250 18-00825 л.6 А-182619И4 л.23
  Вид 3-3 л.8 отм. низа проема   (+13,15) отм. низа короба     (+ 12,95)
15 Ось 22-23, ряд Б               21КLВ11,500х200, +13,050 18-00825 л.6 А-182619И4 л.23
  Вид 3-3 л.8 отм. низа проема   (+13,15) отм. низа короба     (+ 12,95)
  Вид 3-3 л.8 отм. низа проема   (+14,85) отм. низа трубы      (+ 13,47)
16 Ось 21-22, ряд Д               проем 1400х850 мм 18-00825 л.6 -
  Вид 4-4 л.9  отм. низа проема   (+14,275), а (10,85+4,15=15,00 ) -
17 Ось 21-22, ряд Д               21КLВ02,1400х850, +15,000 18-00825 л.6 А-182619И4 л.23
  Вид 4-4 л.9 отм. низа проема   (+15,00) отм. низа короба      (+ 14,575)
18 Ось 21-24, ряд Д-Е               21КLВ05АА610,11,12,13,14,15 500х1500 18-00825 л.6 А-182619И4 л.23
  Вид 6-6 л.10 отм. низа проема   (+11,520) Не указаны отметки коробов
19 Ось 28, ряд А-Б               21КLВ11, Ø315, +13,400 18-00826 л.6 - А-182619И4 л.24
  Вид 8-8 л.10 отм. низа проема   (+13,350) отм. низа трубы      (+ 13,240)
20 Ось 27-28, ряд А-Б               21КLВ11,550х300, +13,600 18-00826 л.6 А-182619И4 л.24
  Вид 12-12 л.13 отм. низа проема   (+13,550)  отм. низа короба      (+ 13,450)
21 Ось 29-30, ряд Г               22КLВ16,  Ø160, +13,450 18-00826 л.6 - А-182619И4 л.24
  Вид 3-3 л.9 отм. низа проема   (+13,500)  отм. низа трубы      (+ 13,370)
22 Ось 29-30, ряд В- Г               21КLВ11,  Ø160, +13,600 18-00826 л.6 А-182619И4 л.24
  Вид 4-4 л.9 отм. верха проема   (+13,490) отм. верха трубы      (+ 13,680)
23 Ось 29-31, ряд В- Г              проем 310х300             18-00826 л.6 -
  На плане л.6, вид 4-4 привязка проема от стены  оси 31 к оси 30 (600 мм), а на вид 4-4 л.9 эта привязка (1200мм) -
24 Ось 32, ряд Б-В                     29 SAB 03AH001 KN01       низ +13,500 18-00826 л.6 А-182619И4 л.24
  Вид 10-10 л.7 центр отверстия    (+15,000) Отметка отверстия в стене по оси 32 – не указана
 Необходимо внести изменения в РД и ЛС.</t>
  </si>
  <si>
    <t>Описание вопроса: 
          При рассмотрении рабочей документации №№-18-00602 И1, 18-00603 И1, 18-00604 И1, 18-00605 И1, 18-00606 - при устройстве дополнительных проемов для систем вентиляции в стенах выявилось несоответствие:
п/п Описание по рабочей документации КЖ по рабочей документации ОВ      
1 Ось 2-3, ряд Б-В        21КLВ02 Ø630, +8,850 18-00602 И1 л.6 А-182619И4 л.15
  Вид 1-1 л.7 отм. верха проема от р.В (+9,070) отм. верха трубы      (+ 9,165)
2 Ось 3, ряд Б-В                21КLВ02 Ø630, +8,850 18-00602И1 л.6 А-182619И4 л.15
  Вид 3-3 л.7 отм. верха проема от р.В (+9,070) отм. верха трубы      (+ 9,165)
3 Ось 4, ряд Е-Д                21КLВ02 Ø630, +8,550 18-00602И1 л.6 А-182619И4 л.15
  Вид 4-4 л.8 отм. низа проема от ряда.Е  (+8,550) отм. низа трубы      (+ 8,235)
4 Ось 3-4, ряд Д                21КLВ02 Ø630, +8,550 18-00602И1 л.6 А-182619И4 л.15
  Вид 5-5 л.8 отм. низа проема от оси.4  (+8,550) отм. низа трубы      (+ 8,235)
5 Ось 7-8, ряд Д-Е                22КLВ14 Ø125, +9,450 18-00602И1 л.6 А-182619И4 л.15
  Вид 6-6 л.9 отм. верха проема от оси.8  (+9,170) отм. верха трубы      (+ 9,513)
6 Ось 7-8, ряд А-Б                21КLВ14 Ø160, +9,050 18-00602И1 л.6 А-182619И4 л.15
  Вид 10-10 л.10 отм. низа проема от оси.7  (+9,130) отм. низа трубы      (+ 8,970)
7 Ось 7-8, ряд А-Б                22КLВ14 Ø125, +9,450 18-00602И1 л.6 А-182619И4 л.15
  Вид 10-10 л.10 отм. низа проема от оси.8  (+9,510) отм. низа трубы      (+ 9,380)
8 Ось 7-8, ряд А-Б                 18-00602И1 л.6 -
  План  л.6 разрез 10-10 между проемами 3300 мм, а на виде 10-10 л.10 размер м/у проемами 2900 -
9 Ось 15, ряд А-Б                 18-00603И1 л.6 -
  План  л.6, вид 7-7 указан размер проема (500мм), а на виде 7-7 л.9 размер проема (1200мм) -
10 Ось 16, ряд А-Б                 18-00603И1 л.6 -
  План  л.6, вид 10-10 указан размер проема (500мм), а на виде 10-10 л.10 размер проема (1200мм) -
11 Ось 14-15, ряд Д-Е                21КLВ14, 300х200 18-00603И1 л.6 А-182619И4 л.16
  Вид 12-12 л.11 отм. верха проема от оси.14  (+8,450) отм. верха короба      (+ 8,750)
12 Ось 14-15, ряд Д-Е                22КLВ14, Ø125, +9,050 18-00603И1 л.6 А-182619И4 л.16
  Вид 12-12 л.11 отм. верха проема от оси.15  (+9,050) отм. верха трубы      (+ 9,110)
13 Ось 15-16, ряд Д-Е                22КLВ15, Ø160, +10,050 18-00603И1 л.6 А-182619И4 л.16
  Вид 12-12 л.11 отм. верха проема от оси.15  (+8,750) отм. верха трубы      (+ 10,130)
14 Ось 15-16, ряд Д-Е                22КLВ14, Ø315, +10,060 18-00603И1 л.6 А-182619И4 л.16
  Вид 12-12 л.11 отм. верха проема от оси.16  (+9,270) отм. верха трубы      (+ 10,220)
15 Ось 17, ряд Б-В                22КLВ21, Ø200, +8,050 18-00604И1 л.6 А-182619И4 л.17
  Вид 5-5 л.8 отм. низа проема от ряда Б  (+9,350) отм. низа трубы      (+ 8,150)
16 Ось 16, ряд Д-Е                22КLВ15, Ø250, +9,650 18-00604И1 л.6 А-182619И4 л.17
  Вид 6-6 л.9 отм. верха проема   (+9,650) отм. верха трубы      (+ 9,775)
17 Ось 20-21, ряд Б               21КLВ10, 1000х600, +9,450 18-00604И1 л.6 А-182619И4 л.17
  Вид 7-7 л.9 отм. низа проема   (+9,350) отм. низа трубы      (+ 9,150)
18 Ось 20, ряд Е-Д               21КLВ13, 400х250, +7,750 18-00604И1 л.6 А-182619И4 л.17
  Вид 10-10 л.10 отм. верха проема   (+7,500) отм. верха короба      (+ 7,875)
19 Ось 21, ряд Б-В                21КLВ10, Ø400, +9,750 18-00605И1 л.6 А-182619И4 л.18
  Вид 13-13 л.13 отм. верха проема   (+9,855) отм. верха трубы      (+ 9,95)
20 Ось 21, ряд Д-Е                21КLВ14, 250х250, +7,850 18-00605И1 л.6 А-182619И4 л.18
  Вид 4-4 л.8 отм. низа проема от оси 27  (+7,850) отм. низа короба      (+ 7,725)
21 Ось 28, ряд А-Б                18-00605И1 л.6 -
  План  л.6, вид 7-7 указан размер проема (500мм), а на разрезе 7-7 л.9 размер проема (1200мм) -
22 Ось 27-28, ряд Б                18-00605И1 л.6 -
  Вид 9-9 л.11, ось 27 отметка низа проема (8.100) а на виде 9-9 указана отм.8.400 -
23 Ось 28-29, ряд Б                22КLВ08, Ø125, +7,850 18-00606 л.6 А-182619И4 л.19
  Вид 1-1 л.7 отм. верха проема   (+8,700) отм. верха трубы      (+8,76)
24 Ось 30-31, ряд Г-Д                2422КLВ23, Ø200, +8.800 18-00606 л.6 А-182619И4 л.19
  Вид 2-2 л.8 от ряда Г ,отм. низа проема   (+8,800) отм. низа трубы      (+8,700)
25 Ось 31, ряд Г-Д               21КLВ14, 250х250, +8,550 18-00606 л.6 А-182619И4 л.19
  Вид 3-3 л.9 от ряда Д ,отм. низа проема   (+8,550) отм. низа короба      (+8,425)
26 Ось 29, ряд Д-Е                18-00606 л.6 -
  На плане л.6 привязка отверстия (650мм),а на вид 4-4 л.10 (1050) -
 Необходимо внести изменения в РД и ЛС.</t>
  </si>
  <si>
    <t>КЗ-1110</t>
  </si>
  <si>
    <t>1. На основании разработанной ПД  «Исходные технические требования на автоматизированную систему контроля и управления технологическими параметрами работы оборудования аналитической лаборатории модуля фабрикации и пускового комплекса рефабрикации плотного смешанного уран-плутониевого топлива для реакторов на быстрых нейтронах (АСКУ ТП АЛ МФР)  инв. № 20-00338 внести в локальную смету инв.№ 19-00020:  «Устройство считывания штрих-кода» – 6 шт.; «Планшетный  ПК (моноблок)» – 6 шт.; «Аналитические весы. Наибольший предел взвешивания (НПВ) 6200г.» – 1 шт; «Аналитические весы. Наибольший предел взвешивания (НПВ) 220г.» – 1 шт.
2. В соответствии с ПД «Локальный сметный расчет № 02-01-03-22И2-вкл. Приобретение и монтаж оборудования аналитической лаборатории»   (Раздел ПД 11.7.1, инв. №18-00965 поз. 158)  внести в локальную смету инв. № 19-00020 поз. «Баллон метан- аргоновой смеси (10% метан, 90% аргон), 5 л.» (с учетом газовой смеси и кольца резинового) – 4 шт.</t>
  </si>
  <si>
    <t>КЗ-1111</t>
  </si>
  <si>
    <t>Овчинникова В.П. №1131 от 30.04.2020</t>
  </si>
  <si>
    <t>Описание вопроса: в ходе СМР гидроизоляция поверхности фундаментных плит, соприкасающихся с грунтом, выполнена мастикой гидроизоляционной Технониколь (МГТН), с отступлением от требований проектной и рабочей документации, которой предусмотрено использование битума БН IV.
В ходе строительства замена на Технониколь (МГТН) была согласована с представителем АО «Атомпроект», о чем имеется запись в журнале авторского надзора от 14.06.2016, копия прилагается.
Необходимо привести в соответствие материалы предусмотренные ПД, РД фактически примененным.
№ п/п Указания ПД Указания РД Необходимо привести в соответствие ПД и РД
1. 17-00069 И2 лист 98.
29.2 Конструктивные решения.
Гидроизоляция -  битумом БН IV по поверхности фундаментных плит, соприкасающихся с грунтом. № 15-03423И3, лист 4, 5 ,7.
Поверхности фундаментных плит, соприкасающихся с грунтом, покрыть обмазочной гидроизоляцией битумом БН IV за 2 раза. 17-00069 И2 лист 98.
29.2 Конструктивные решения.
№ 15-03423И3, лист 4, 5, 7.
В проектной документации и в рабочем проекте
заменить битум БН IV применяемый при обмазочной гидроизоляции поверхностей фундаментных плит, соприкасающихся с грунтом на мастику гидроизоляционную Технониколь (МГТН)
 или предусмотреть возможность применения мастики гидроизоляционной Технониколь (МГТН). При этом учесть в спецификации на материалы объем используемой мастики гидроизоляционной Технониколь (МГТН).
Вопрос о несоответствии ПД и РД фактически примененной при гидроизоляции поверхности фундаментных плит здания 33 мастики гидроизоляционной Технониколь (МГТН) включен в Предписание №12-58/2019Пр от 28.08.2019 Северского отдела МТУ по надзору за ЯРБ Сибири и Дальнего Востока Ростехнадзора.
Приложение: 
1. Копия записи из журнала авторского надзора на 1-м листе в 1 экз.;</t>
  </si>
  <si>
    <t>КЗ-1112</t>
  </si>
  <si>
    <t>16-01765 И1</t>
  </si>
  <si>
    <t>1. В РД  Силовое электрооборудование. Вентиляция. Основной комплект рабочих чертежей. Инв.№16-01763И2  л.7 в шкафу распределительном 20BLQ04GD003 запроектирован автоматический выключатель iC60H 3Р B16А - 4шт A9F88316 Schneider Electric, а в РД Силовое электрооборудование. Спецификация оборудования, изделий и материалов к инв. №16-01763. Инв № 16-01764 в шкафу распределительном 20BLQ04GD003 прописан автоматический выключатель iC60H 3Р B16А - 3шт A9F88316 Schneider Electric; 
2. В РД  Силовое электрооборудование. Вентиляция. Основной комплект рабочих чертежей. Инв.№16-01763И2  л.7 в шкафу распределительном 20BLQ04GD003 запроектирован автоматический выключатель iC60H 1Р B16А - 3шт A9F88116 Schneider Electric, а в РД Силовое электрооборудование. Спецификация оборудования, изделий и материалов к инв. №16-01763, инв № 16-01764. Инв.№16-01765И1 п.2 в шкафу распределительном 20BLQ04GD003 прописан автоматический выключатель iC60H 1Р B16А - 4шт A9F88116 Schneider Electric.
Предложение: Требуется ликвидировать разночтение по количеству запроектированных автоматических выключателей.</t>
  </si>
  <si>
    <t>КЗ-1113</t>
  </si>
  <si>
    <t>20-00386</t>
  </si>
  <si>
    <t>1. В альбоме не обозначены накладные под опоры эстакады СТВА.Д.А.792.730.03 бокса входного/выходного СТВА.Д.А.792.730.
2. Не указаны накладные детали под опоры коллектора СТВА.Д.А.792.729.03. 
3. Необходимо убрать накладные монтажные детали между осями 10-11 по ряду Г, указанные по центру пролёта каркаса несущего ПГБА.010.40.000 для транспортировки тележки с печью (на эскизе в приложении данные детали обведены красным маркером).
Приложение: файл «Эскиз к замечаниям инв. № 20-00386» в формате. docx.</t>
  </si>
  <si>
    <t>КЗ-1114</t>
  </si>
  <si>
    <t>19-00763</t>
  </si>
  <si>
    <t>Мишин С.И. №1188 от 07.05.2020</t>
  </si>
  <si>
    <t>В РД инв. № 19-00763 на листе 9 и 11 показано подключения схемы дистанционного управления периметровым шкафом освещения (подключена к 1-Х1:1, 1-Х1:4; 2-Х1:1, 2-Х1:4; Х1:1, Х1:4 соответственно).
Схема управления периметрового шкафа не обеспечивает безопасное проведение регламентных работ на освещении участка. В любой ситуации остается возможность несанкционированной подачи рабочего напряжения на место проведения работ. Отсутствует возможность блокирования дистанционного управления.
Прошу:
изменить схему периметрового шкафа управления освещением и предусмотреть возможность блокирования дистанционного управления.</t>
  </si>
  <si>
    <t>КЗ-1115</t>
  </si>
  <si>
    <t>14-07207 И8
14-06530 И2
15-06141 И2</t>
  </si>
  <si>
    <t>1. В РД инв.№14-07207 И8 в пом. 20UFB04R017 предусмотрен дверной проём в осях 17-18/В-Г. В инв.№14-06530 И2 данный проём отсутствует.
2. В РД инв.№14-07207 И8 в пом. 20UFB10R026 предусмотрен дверной проём в осях 17-18/Б. В инв.№15-06141 И2 данный проём отсутствует.</t>
  </si>
  <si>
    <t>КЗ-1116</t>
  </si>
  <si>
    <t>18-01721
20-00115</t>
  </si>
  <si>
    <t xml:space="preserve">Самойлова Л.П. №1137 от 06.05.2020 </t>
  </si>
  <si>
    <t>1. РД №18-01720 И2 (лист16) - дополнительно учесть  перед бетонной стяжкой шлифование ступеней лестничных маршей.
2. В ЛС №№2-01-0172С, 2-01-0172С-Д1 (раздел «внутренняя отделка») учесть механическую обработку и обеспылевание бетонных поверхностей потолков и стен перед огрунтовкой поверхностей составом «БИРСС Грунт-Универсал» (РД 18-01720 И2, лист 16, п.2).
3. Откорректировать объем и стоимость минераловатных плит "Руф Баттс Н" ROCKWOOL
4. Принять к расценке ФЕР06-01-015-10 (ЛС №2-01-0172С, п.п.251,252) коэффициент 1,04 к основной заработной плате (техн. часть к ФЕР06, прил.6.5 п.3.1) 
5. Просим учесть коэффициент на расход сетки, так как укладывается «внахлест» ЛС №2-01-0172С (п.п.246,247,251,252)
6. Учесть стоимость конструкций металлических и элементов крепежных для вентилируемых фасадов  (каркас)( к п.79 ЛС№2-01-0172С-Д1)
7. Ошибка в 10 раз в объеме на дюбели (к п.80 ЛС№2-01-0172С-Д1)
8. (п.280, ЛС№2-01-0172С) – добавить на высоту наружных инвентарных лесов до отм.+26.900 м .
9. п.п.87-90, ЛС№2-01-0172С-Д1 – ошибка в объеме кладки цокольной стенки. S стенки = (15,0+15,0+7,7+12,26+3,58)*0,9=48,2 м2. Соответственно объем облицовочного камня равен 48,2м2*0,12м=5,8м3, РД №18-01720 И2, лист 18, узел 19/16   
10. п.101, ЛС№2-01-0172С-Д1 - ошибка в объеме раствора 
14. (п.п.294-301, ЛС№2-01-0172С, п.п.102-109, ЛС№2-01-0172С-Д1)- ошибка в объемах по отмостке (площадь отмостки по РЧ равна (16,0+16,0+7,7+13,26+3,58)*1,0=56,5м2. ), РД №18-01720 И2, лист 18, узел 19/16.</t>
  </si>
  <si>
    <t>КЗ-1117</t>
  </si>
  <si>
    <t>20-00321 И1</t>
  </si>
  <si>
    <t>1. Согласно альбому инв. № 14-07207 И8 лист 15, оси 17-18, ряды В-Г в пом. 20UFB04R017 должна быть установлена дверь внутренняя металлическая однопольная  (лев.), строительный проем 1000×2100 мм. В инв. № 20-00321, лист 9, разрез 1-1 (СМ 4-0-17) указание о наличии проема отсутствует. Необходимо дополнить альбом.
2. Согласно альбому инв. № 14-07207 И8 лист 20, оси 18-19, ряд Б в пом. 20UFB10R026 должна быть установлена дверь наружная СФЗ, строительный проем 1000×2100 мм. В инв. № 20-00321, лист 12, разрез 2-2 (СМ 4-1-3) указание о наличии проема отсутствует. Необходимо дополнить альбом.
3. Согласно альбому инв. № 15-06137 И4 в СМ 3-1-19 (лист 8) выполнена проходка поз. 10, левее оси 15, высотная отметка +4,000, для вентиляции из трубы Ø220×8×700, сталь 12Х18Н10Т ГОСТ 9941-81. В альбоме инв. № 20-00321, лист 10, разрез 2-2, левее оси 15, высотная отметка +4,000 - отсутствует указание о наличии по факту указанной проходки и ее заделке. Необходимо дополнить альбом.</t>
  </si>
  <si>
    <t>КЗ-1118</t>
  </si>
  <si>
    <t>Мишин С.И. №1197 от 12.05.2020</t>
  </si>
  <si>
    <t>В РД 19-00763 на листе 8 и 10 показана релейная система управления включением освещения периметра как от датчика освещенности, так и от одной кнопки. Данная схема предполагает одномоментное включение всего освещения.
Возможно аварийное отключение комплекса питания освещения периметра при одномоментном включении освещения поскольку пусковой ток включения светодиодного светильника многократно превышает рабочий ток. Это даст эффект короткого замыкания на линии питания освещения периметра с последующим аварийным ее отключением.
Отсутствует индикация контроля включения освещения участка в шкафу управления освещением периметра или «неисправности» периметрового шкафа. 
Прошу:
1. Изменить схему одномоментного, с пиковой нагрузкой включения освещения периметра на последовательное включение участков периметра или/и на систему плавного включения (ступенчатой подачи напряжения).
2. Дополнить шкаф управления освещением индикаторами включения освещения участков периметра.</t>
  </si>
  <si>
    <t>КЗ-1119</t>
  </si>
  <si>
    <t xml:space="preserve">16-01997 И1
14-05471 И1 </t>
  </si>
  <si>
    <t xml:space="preserve">1. В РД 16-01997И1 не указан, и не описан способ подвода кабельных трасс и место установки шкафов ввода 20BLА27GH001, 20BLB27GH001 (сооружение 27 (лист 6)).
2. В РД инв. № 14-05471И1. Отсутствуют технические требования к электрооборудованию щитов 20BLА27GH001, 20BLB27GH001. 
Предложение: Внести корректировку в РД инв. № 16-01997И1, инв. № 14-05471И1, инв. №14-05472 И1. </t>
  </si>
  <si>
    <t>70040 ДСП И3
68372ДСП И3</t>
  </si>
  <si>
    <t>15-08661 И1</t>
  </si>
  <si>
    <t>АО ""Атомпроект"" с замечаниями согласны.
Срок корректировки комплектов РД: не указана (так как нужна дополнительная заводская документация на закупленное оборудование ота. АО СХК).
Комплекты РД с изменениями не выданы.</t>
  </si>
  <si>
    <t>16-00665 И3 
15-06874 И1?</t>
  </si>
  <si>
    <t>16-01997 И2
15-06873 И1?</t>
  </si>
  <si>
    <t>20-00381 И1</t>
  </si>
  <si>
    <t>20-00026 И1</t>
  </si>
  <si>
    <t xml:space="preserve"> 20-00137 И1</t>
  </si>
  <si>
    <t>Карточка заказчика с замечаниями АО "Атомпроект" отклонена с объяснением причины.
Анкера должны быть установлены.</t>
  </si>
  <si>
    <t>Карточка заказчика с замечаниями 
АО "Атомпроектом"  рассмотрена 30.09.2019 г. С замечаниями согласны.
Срок выдачи РД 30.10.2019 г.
Комплект РД 14-08696 И8 выдан по письму № 11-01/12543 от 25.05.2020 г.</t>
  </si>
  <si>
    <t>Карточка заказчика с замечаниями 
АО "Атомпроектом"  рассмотрена 06.12.2019 г.      С замечаниями согласны.
Срок выдачи РД  27.12.2019 г.                                               Комплект РД 14-08694 И9 выдан по письму № 11-01/12543 от 25.05.2020 г.</t>
  </si>
  <si>
    <t>14-08691 И3 - есть
14-08693 И3 - есть
14-08695 И2 - есть</t>
  </si>
  <si>
    <t xml:space="preserve">Карточка заказчика с замечаниями 
АО "Атомпроектом"  рассмотрена 12.12.2019 г.      С замечаниями согласны.
Срок выдачи РД  20.12.2019 г.                     Комплекты РД 14-8691 И3, 14-08693 И3 получены по письму № 11-01/11 от 15.05.2020г.                                    Комплект 14-08695 И2  выдан по письму № 11-01/12543 от 25.05.2020 г.
</t>
  </si>
  <si>
    <t>Карточка заказчика с замечаниями 
АО "Атомпроектом"  рассмотрена 06.12.2019 г.      С замечаниями согласны.
Срок выдачи РД  27.12.2019 г.                                      Комплект РД 14-08694 И9 выдан по письму № 11-01/12543 от 25.05.2020 г.</t>
  </si>
  <si>
    <t>Карточка заказчика с замечаниями АО "Атомпроектом" рассмотрена 18.05.2020 г. Отклонена с объяснением причины: в РД предусмотрена врезка в магистральную сеть методом сварки встык. Для применения электросварных муфт просим предоставить Техническое решение</t>
  </si>
  <si>
    <t>АО "Атомпроект" с замечаниями согласны.
Срок корректировки комплекта РД: 15.04.2020 г.
Выдан комплект РД 18-01768 И3 по письму №11-01/12827 от 27.05.2020 г.
Замечания не исправлены!</t>
  </si>
  <si>
    <t>18-01768 И4</t>
  </si>
  <si>
    <t>Карточка заказчика с замечаниями АО "Атомпроект" рассмотрена 28.01.2020 г. С замечаниями согласны. Срок выдачи РД  28.02.2020 г.                                                            Комплекты РД 16-02202 И2, 16-02565 И2 выданы по Акту № 11-114/7157 от 20.03.2020 г.</t>
  </si>
  <si>
    <t xml:space="preserve">16-01257 И4 </t>
  </si>
  <si>
    <t>16-01257 И4</t>
  </si>
  <si>
    <t>АО "Атомпроект" с замечаниями согласны.
Срок корректировки комплекта РД истек: 15.02.2019 г.
Выдан комплект РД 18-00605 И1 по акту №110/04-28/32 от 01.04.2019 г.
Выдана эл. версия комплекта РД №А182619 И4 по письму АО "СХК" №11-11-01/9966 от 30.04.2019 г.
По п.п. 6, 7, 8, 9 - замечания не устранены!
В адрес АО "СХК" направлено письмо исх №1992 от 21.06.2019 г. по неустраненным замечаниям.
Получено письмо №11-01/3986 от 17.02.2020 г. с планами трасс воздуховодов систем вентиляции.
По п.п. 6, 7 замечания остаются!</t>
  </si>
  <si>
    <t>АО "Атомпроект" с замечаниями согласны.
Срок корректировки комплекта РД истек: 31.01.2019 г.
Выдана эл. версия комплекта РД №А182619 И4 по письму АО "СХК" №11-11-01/12918 от 07.06.2019 г.
Комплект РД 18-00826 И1 - не выдан!
По п.п. 4, 5 - замечания не устранены!
В адрес АО "СХК" направлено письмо исх №1992 от 21.06.2019 г. по неустраненным замечаниям.
Получено письмо №11-01/5116 от 28.02.2020 г. с планами трасс воздуховодов систем вентиляции.
Замечания устранены!</t>
  </si>
  <si>
    <t>АО "Атомпроект" с замечаниями согласны.
Срок корректировки комплекта РД: 31.03.2019 г.
Выдан комплект РД 15-00017 И5 по акту №110/04-28/43 от 06.05.2019 г.
№15-00017 И6 по акту №110/04-28/66 от 24.05.2019 г.
№15-00017 И8 по акту №110/04-28/106 от 17.09.2019 г.</t>
  </si>
  <si>
    <t>КЗ-1120</t>
  </si>
  <si>
    <t>На разрезах 14-14 и 14а-14а РД МФР. Здание 4. Облицовка на отм. 0,000 в осях 15-26, рядах Г-Д и в осях 9-12, 20-25, рядах Б-В. Конструкции металлические. Инв. № 16-01009 И6 (лист 19), размер от стены до края проёма указан 275 мм, В РД Стены между осями 16-21 на отметке -0.300. Опалубка. Конструкции железобетонные. Инв. № 15-06141 (лист 5) данный размер 600мм (см. Приложение 1 к карточке заказчика, на рис. 1, 2, выделено красным), по факту данный размер 600 мм. Необходимо провести корректировку документации.
На разрезах 14-14 и 14а-14а РД МФР. Здание 4. Облицовка на отм. 0,000 в осях 15-26, рядах Г-Д и в осях 9-12, 20-25, рядах Б-В. Конструкции металлические инв. № 16-01009 И6 (лист 19) не указано место отверстия в перегородке между помещениями 20UFB10R033 и 20UFB10R032 под фланец 1762-03-1054, необходимо указать, что место расположения отверстия определяется при монтаже оборудования.
В РД МФР. Здание 4. Облицовка на отм. 0,000 в осях 15-26, рядах Г-Д и в осях 9-12, 20-25, рядах Б-В. Конструкции металлические инв. № 16-01009 И6, в ведомости элементов (лист 8), некорректно указано количество материала марки 4, так же некорректно обозначены материалы марки 15 и 17 (уголок или швеллер) необходимых для изготовления перегородки между помещениями 20UFB10R033 и 20UFB10R032. Необходимо провести корректировку документации.
Приложение: Приложение 1.</t>
  </si>
  <si>
    <t>КЗ-1121</t>
  </si>
  <si>
    <t>20-00137</t>
  </si>
  <si>
    <t>1) Листы 8, 9, 10 помещения 20UFB10R039, 20UFB10R040, 20UFB10R041 соответственно. Высота расположения трубных проходок для дозиметрии (см приложение 1, 2, 3 соотв.) в ЛУ +2,600, в коридоре +2,950 (проходки под углом). В коридоре на высотах +2,900 и +3,100 предполагается расположить кабельные лотки, вплотную к стене. Таким образом трубные проходки в коридоре выйдут прямо в кабельные лотки. Предлагаю рассмотреть возможность изменения высоты трубных проходок ниже на 200мм. (изменить высоту +2,600 на +2,400 в ЛУ, и +2,950 на +2,750 в коридоре).
2) Лист 8. Помещение 20UFB10R039. Трубная проходка 4Д (дозиметрическая) указанная на сечении 3-3 согласно спецификации должна изготавливаться из трубы Ø38 мм. В проекте на систему АСРК (15-00434) эта проходка указана Ø45 мм. Прошу привести в соответствие.
3) Лист 8. Помещение 20UFB10R039. Трубная проходка 3Д (дозиметрическая) указанная на сечении 4-4 согласно спецификации должна изготавливаться из трубы Ø45 мм. В проекте на систему АСРК (15-00434) эта проходка указана Ø30 мм. Прошу привести в соответствие.</t>
  </si>
  <si>
    <t>20-00137
19-01256 И1</t>
  </si>
  <si>
    <t>Уставщиков А.Д.</t>
  </si>
  <si>
    <t>В альбоме рабочей документации инв. №20-00137 для помещения 20UFB10R039 стена монолитная СМ 5-1-26 на листе 8 между осями Г- Д указана проходка марки Б поз.5, закладная из трубы Ø108×5 из Ст3пс, L=200 мм (передача твэла из пом. 20UFB10R033 в пом. 20UFB10R039). На разрезе В-В данной проходки (лист 8) указана труба Ø76.
Согласно альбому РД инв. №19-01256 И1, данная проходка в стене СМ 5-1-26 указана как поз. 15, состоящая из двух фланцев 8×350, L=350 мм (12Х18Н10Т) и трубы Ø76×5 (12Х18Н10Т).
Необходимо внести изменение в альбом РД инв. №20-00137 на проходку между пом. 20UFB10R033 в пом. 20UFB10R039 (лист 8, поз.5) в соответствие с альбомом инв. №19-01256 И1.</t>
  </si>
  <si>
    <t>КЗ-1122</t>
  </si>
  <si>
    <t>КЗ-1123</t>
  </si>
  <si>
    <t>14-08693 И3
14-08694 И9
19-01190</t>
  </si>
  <si>
    <t>Согласно ПД 18-00965 (03-01-3-1И3-вкл, п. 135) запроектирована таль цепная электрическая 20SMP20AE011. В РД 14-08693И2, 14-08694И8 СО, 19-01190 ЛС п.73 заложена таль 20SMP20AE011 цепная электрическая "на крюке" без тележки для перемещения, т.е. стационарная таль. Необходима электрическая таль с тележкой с электрическим приводом.</t>
  </si>
  <si>
    <t>КЗ-1124</t>
  </si>
  <si>
    <t>72456 ДСП</t>
  </si>
  <si>
    <t>Мишин С.И. №1292 от 19.05.2020</t>
  </si>
  <si>
    <t>В РД указано, что подключение рупорного громкоговорителя ГР 25.04 к распределительной коробке произвести комплектным штатным кабелем длиной 3,5м. В комплект поставки ГР 25.04 штатный кабель не входит.
Размещение распределительной коробки на опоре освещения вместо опоры кабельной конструкции в непосредственной близости от кабельного лотка ведет к перерасходу кабеля. Размещение коробки на кабельной конструкции позволит сократить количество кабелей на переходе от лотков до опоры освещения с двух до одного.
На листе 11 показана схема заземления распределительной коробки на опоре освещения посредством штыря, забиваемого в землю на расстоянии 400мм от опоры освещения. Происходит многократное дублирование заземления по ряду разделов проекта. (кабельные конструкции, освещение, видеонаблюдение и т.д.).
Прошу:
1. Включить в спецификацию кабель для соединения громкоговорителя с распределительной коробкой.
2. Перенести распределительную коробку с опоры освещения на несущую конструкцию лотков.
3. Сделать единую систему заземления для всех разделов проекта по монтажу  охранного периметра.</t>
  </si>
  <si>
    <t>КЗ-1125</t>
  </si>
  <si>
    <t>14-08691 И3
14-08693 И3
14-08695 И2</t>
  </si>
  <si>
    <t>Не устранены замечания, указанные в КЗ № 822 и принятые АО «АТОМПРОЕКТ» 12.12.2019, а именно:
1. Аппаратурно-технологические схемы, приведенные в РД инв. № 14-08691 И2, 
№ 14-08693 И2, не соответствуют аппаратурно-технологическим схемам РКД (см. приложение к КЗ № 822).
2. В РД инв. № 14-08691 И3, № 14-08693 И3, № 14-08695 И2 габаритные размеры оборудования не соответствуют габаритам оборудования в РКД. Так, например:
2.1. В РД инв. № 14-08691 И3:
 бокс ХПО 20KPH60AX001 (А.00.1191.000) изображен с габаритами 1045520 мм, в то время как в РКД габариты бокса составляют 18101112 мм (см. план на отм. -6,000);
 теплообменник 20KPH61AC001 (А.03.1253.000) изображен как горизонтальный аппарат длиной 2500 мм, диаметром 520 мм, в то время как в соответствии с РКД теплообменник представляет собой вертикальный аппарат с габаритами (вид сверху) 293135 мм (см. план на отм. -6,000);
 бачок уравнительный раствора 20KPH11BB001 (А.00.1183.000) изображен с габаритами 622612 мм, в то время как в РКД габариты бачка составляют 680616 мм (см. план на отм. 0,000);
 а также прочие расхождения габаритных размеров оборудования, не соответствующие РКД.
2.2. В РД инв. № 14-08693 И3:
 бункер цемента (силос для цемента) 20KPV11BB001 изображен диаметром 1800 мм, в то время как в РКД диаметр бункера составляет 1700 мм (см. план на отм. 0,000 м/о 6-9 и В-М, разрез 2-2);
 площадка А.34.321.020 узла приема, подготовки и транспортирования сухих компонентов обозначена как отм. +6,100, фактически поверхность площадки возвышается над отм. +3,600 на 2000 мм и должна быть обозначена как отм. +5,600 (см. план на отм. 0,000 м/о 6-9 и В-М, разрез 2-2);
 площадка А.34.321.130 узла приема, подготовки и транспортирования сухих компонентов обозначена как отм. +8,000, фактически поверхность площадки возвышается над отм. +3,600 на 3500 мм и должна быть обозначена как отм. +7,100 (см. план на отм. 0,000 м/о 6-9 и В-М, разрез 2-2);
 а также прочие расхождения габаритных размеров оборудования, не соответствующие РКД.
2.3. В РД инв. № 14-08695 И2:
 габаритные размеры и размеры составных частей бокса сортировки низкоактивных ТРО 20KPB10BU001 (А.48.272.00.000) и установки прессования 20KPB10AK001 (А.48.275.000) не соответствуют размерам, указанным в РКД (см. план на отм. 0,000 м/о 2-6 и Г-М);
 схематичное изображение бокса сортировки низкоактивных ТРО 20KPB10BU001 (А.48.272.00.000) не соответствует конструкторским решениям фактически поставленного оборудования. Так, в РД изображен один рольганг длиной 2000 мм со стороны корпуса А.48.272.02.050, тогда как согласно РКД бокс сортировки комплектуется двумя рольгангами размерами 5001000455 мм и 7001000405 мм – один со стороны корпуса А.48.272.02.050, второй со стороны корпуса А.48.272.02.200, соответственно.
3. В РД инв. № 14-08691 И3 неверно указаны коды KKS дверей защитных – 20SMP30AB031-20SMP30AB033, тогда как в соответствии со спецификацией инв. № 14-08692 И6 двери должны иметь коды KKS 20SMP30AB034-20SMP30AB036.
4. Требуется корректировка наименований оборудования в РД инв. № 14-08691 И3 в соответствии со спецификацией инв. № 14-08692 И6.
5. Требуется корректировка наименований и масс единиц оборудования в РД 
инв. № 14-08693 И3 в соответствии со спецификацией инв. № 14-08694 И9.
6. На разрезе 1-1 РД инв. № 14-08693 И3 плита перекрытия над помещением баков САО 20UKS10R165 изображена как отметка +9,600, в то время как согласно РД инв. 
№ 14-08248 И12 поверхность плиты перекрытия является отметкой +6,400.
7. Требуется корректировка наименований единиц оборудования в РД инв. № 14-08695 И2 в соответствии со спецификацией инв. № 14-08696 И8.
Кроме того, в  альбомах приведены неактуальные архитектурные решения.
На основании вышеизложенного, необходимо откорректировать инв. № 14-08691 И3, № 14-08693 И3, № 14-08695 И2.</t>
  </si>
  <si>
    <t>КЗ-1126</t>
  </si>
  <si>
    <t>19-00495</t>
  </si>
  <si>
    <t>Самойлова Л.П. №1138 от 06.05.2020</t>
  </si>
  <si>
    <t>1. Включить в смету необходимые дополнительные работы по раскрою и фрезерованию кассет из панелей, включенных в прайс-лист  ООО «АЛКОТЕК-НЕВА» от 07.02.2020 г. (ЛС № 3-03-0016С-Д5, стр.10), в соответствии с РД №15-00017 И8, лист 16.
 2. Учесть подоблицовочную металлическую конструкцию   под плиты «Профист стоун» при облицовке цоколя.</t>
  </si>
  <si>
    <t>КЗ-1127</t>
  </si>
  <si>
    <t>19-00285</t>
  </si>
  <si>
    <t>Самойлова Л.П. №1242 от 15.05.2020</t>
  </si>
  <si>
    <t>Ошибка в ценообразовании на герметик огнезащитный «ИНЗАГЕРМ ХПС» (п.4, надо – 902 руб/кг.)</t>
  </si>
  <si>
    <t>КЗ-1128</t>
  </si>
  <si>
    <t>15-07495
17-01274</t>
  </si>
  <si>
    <t>В ЛС 2-01-0080С, инв.№17-01274 (п.6) стоимость исключаемого материала должна соответствовать стоимости в основной смете ЛС№1-1056, инв.№15-07495 (п.10) - 9607,51 руб/т.</t>
  </si>
  <si>
    <t>Самойлова Л.П. №1256 от 15.05.2020</t>
  </si>
  <si>
    <t>КЗ-1129</t>
  </si>
  <si>
    <t>4А
5</t>
  </si>
  <si>
    <t>14-08248 И12
14-06563 И8</t>
  </si>
  <si>
    <t>Необходимо внести в РД, направленный Вами на согласование узел утепления откосов подъемно - секционных ворот.</t>
  </si>
  <si>
    <t>КЗ-1130</t>
  </si>
  <si>
    <t>19-00123
15-06139 И1</t>
  </si>
  <si>
    <t xml:space="preserve">1. В РД 15-06139 И1 отсутствуют указания по армированию стен в местах установки гермодвери и монтажного люка в пом. 20UFB10R125.
2. В РД 15-06139 И1  отсутствуют узел по креплению двери и люка к выпускам арматуры в пом. 20UFB10R125
3. Отметка проема гермодвери «в свету» в РД №19-00123 по пом. 20UFB10R125 не соответствует высотной отметке указанной в Л.66.00.000МЧ  </t>
  </si>
  <si>
    <t>КЗ-1131</t>
  </si>
  <si>
    <t>А-182619 И4
15-07494 И5</t>
  </si>
  <si>
    <t>В помещении 20UFB10R006 воздуховод вентсистемы 21KLB01 630, в осях Г-В, 5-6, на высоте +3,900 пересекается с балкой подвесного пути, расположенной в осях Г-В, 4-7, на высоте +3,940 и с мостовым краном г/п 2т., перемещающимся по данному пути. В осях Г-В, 6-7 вышеуказанная балка подвесного пути пересекается с воздуховодом вентсистемы 22KLB03 160, расположенным на высоте +3,900. Так же информирую о том, что данный подвесной путь смонтирован.
Прошу устранить пересечение конструкций.</t>
  </si>
  <si>
    <t>КЗ-1132</t>
  </si>
  <si>
    <t>18-01790</t>
  </si>
  <si>
    <t>Самойлова Л.П. №1293 от 19.05.2020</t>
  </si>
  <si>
    <t>1. Заменить трубы марки «Корсис» SN 8 на марку «Перфокор» SN 8 в соответствии с РД №15-00868 И5, лист 22, (№02-01-1-1352, п.9).
2. Учесть стоимость уплотнительных колец (РД №15-00868 И5, лист 22).</t>
  </si>
  <si>
    <t>Карточка заказчика с замечаниями АО "Атомпроект" отклонена с объяснением причины.
В таблице длина указана неверно, но вес указан верно. Детальная конфигурация амортизирующая прокладка должна быть разработана в чертежах КМД. Указания по сварке на листах 6,7 общих данных.</t>
  </si>
  <si>
    <t>Карточка заказчика с замечаниями АО "Атомпроект" отклонена с объяснением причины.
Необходимо оформить ТР и приложить профиль временной отводной канавы.</t>
  </si>
  <si>
    <t>214-0535 И2</t>
  </si>
  <si>
    <t>71516 И3 ДСП</t>
  </si>
  <si>
    <t xml:space="preserve">АО ""Атомпроект"" с замечаниями согласны.
Срок корректировки комплектов РД не указан 
Необходимые разъяснения даны в данной КЗ.
</t>
  </si>
  <si>
    <t>16-01763 И3</t>
  </si>
  <si>
    <t>Карточка заказчика с замечаниями АО "Атомпроектом" рассмотрена с отклонением до предоставления от АО СХК в адрес АО Атомпроект информации по оборудованию сооружения 27.</t>
  </si>
  <si>
    <t>16-02852 И2</t>
  </si>
  <si>
    <t>АО "Атомпроект" с замечаниями согласны.
Срок корректировки комплекта РД: 27.03.2020 г.
Выдан комплект РД 20-00319 по акту №11-114/8457 от 10.04.2020 г.</t>
  </si>
  <si>
    <t>РД</t>
  </si>
  <si>
    <t>19-00179 И3 (ИТТ)</t>
  </si>
  <si>
    <t>АО "Атомпроект" замечания отклонены с объяснением причин.
Все указано на чертежах.</t>
  </si>
  <si>
    <t>Карточка заказчика с замечаниями АО "Атомпроект" рассмотрена 22.01.2020 г. С замечаниями согласны. Срок выдачи РД 09.03.2020 г.
Выданы комплекты РД с изменениями по акту №11-114/13271 от 01.06.2020 г.
Замечания исправлены!</t>
  </si>
  <si>
    <t>Карточка заказчика с замечаниями АО "Атомпроект" рассмотрена 22.01.2020 г. С замечаниями согласны. Срок выдачи РД 09.03.2020 г.
Выдан комплект РД с изменениями по акту №11-114/13271 от 01.06.2020 г.
Замечания исправлены!</t>
  </si>
  <si>
    <t>Карточка заказчика с замечаниями 
АО "Атомпроектом"  рассмотрена 29.11.2019 г. С замечаниями согласны.
Срок выдачи РД не указан
Выданы комплекты РД с изменениями по акту №11-114/13271 от 01.06.2020 г.
Замечания исправлены!</t>
  </si>
  <si>
    <t>Карточка заказчика с замечаниями АО "Атомпроект" рассмотрена 23.03.2020 г. С замечаниями согласны. Срок выдачи РД  20.04.2020 г.
Выдан комплект РД с изменениями по акту №11-114/13271 от 01.06.2020 г.
Замечания исправлены!</t>
  </si>
  <si>
    <t>Карточка заказчика с замечаниями 
АО "Атомпроектом"  рассмотрена 27.05.2020.  Замечания не принимаются с объяснением причины: необходимо техрешение на замену оборудования</t>
  </si>
  <si>
    <t>АО "Атомпроект" с замечаниями согласны.
Срок корректировки комплекта РД истек: 08.02.2019 г.
Выдан комплект РД 16-01539 И5 по акту № 110/04-28/107 от 17.09.2019 г.
Выдан комплект РД 16-02184 И4 по акту №110/04-28/32 от 01.04.2019 г.; 16-02184 И5 по акту №110/04-28/43 от 06.05.2019 г.
Выдан комплекты РД с изменениями И6 по письму №11-01/10858 от 06.05.2020 г.
Замечания исправлены!</t>
  </si>
  <si>
    <t>КЗ-657</t>
  </si>
  <si>
    <t>АО "Атомпроект" с замечаниями согласны.
Срок корректировки комплекта РД: 27.03.2020 г.
Выдан комплект РД с изменениями по акту №11-114/13271 от 01.06.2020 г.
Замечания исправлены!</t>
  </si>
  <si>
    <t>АО "Атомпроект" с замечаниями согласны.
Срок корректировки комплекта РД: 27.03.2020 г.
Выдан комплект РД 15-02297 И1 по акту №11-114/13271 от 01.06.2020 г.
Замечания исправлены!</t>
  </si>
  <si>
    <t>В зоне ответственности ООО "ПЭМ-СТН"</t>
  </si>
  <si>
    <t>ООО "ПЭМ-СТН"</t>
  </si>
  <si>
    <t>19-00954 И2
19-01148 И2
19-01176 И2
19-01218 И3</t>
  </si>
  <si>
    <t xml:space="preserve">АО "Атомпроект" с замечаниями согласны.
Срок корректировки комплекта РД: 27.03.2020 г.
Выдан комплект РД 19-01218 И2 по письму №11-01/5750 от 06.03.2020 г.
Выдан комплект РД 19-01176 И2 по акту №11-114/13271 от 01.06.2020 г.
Выдан комплект РД 19-01148 И2 по акту №11-114/13271 от 01.06.2020 г.
Выдан комплект РД 19-00954 И2 по акту №11-114/13271 от 01.06.2020 г.
Замечания исправлены!
</t>
  </si>
  <si>
    <t>КЗ-1133</t>
  </si>
  <si>
    <t>19-00936
 19-00940
 19-00938
 19-00942</t>
  </si>
  <si>
    <t xml:space="preserve">РД 16-01502И3, 16-01504И2, 16-02340И2, 16-02002И1 предусмотрен монтаж автоматических выключателей. В соответствующих  ЛС 19-00936, 19-00940, 19-00938, 19-00942 данные работы не учтены. Просим внести корректировку в ЛС.
№ пп Наименование  Ед. изм 16-01503И3. 19-00936 16-01505И2. 19-00940 16-02341И2. 19-00938 16-02003И1. 19-00942
   Количество
1 Выключатель разъединитель INS40, 28901 шт 6 9 4 6
2 Авт. Выключатель iC60L 1P 10A C, A9F94110 шт 39 61 42 51
3 Авт. Выключатель iC60L 3P 10A C, A9F94310 шт 12   13  
4 Диф. Авт. Выключатель iDPN N Vigi 3P+N 16A C, A9N21557 шт   2   3
5 Диф. Авт. Выключатель DPN N Vigi 3P+N 16A C, A9D31716 шт 1   1  
6 Авт. Выключатель iC60L 1P 6A C, A9F94106 шт 24 24    
</t>
  </si>
  <si>
    <t>КЗ-1134</t>
  </si>
  <si>
    <t>15-07844 И1
17- 01617
19-00157</t>
  </si>
  <si>
    <t xml:space="preserve">В РД 15-07844И1 лист 6,  п.6, 9, 56  между камерами К1-К6 для фиксации труб ДКС между собой предусмотрен монтаж кластеров  (двойных код 025112 и тройных код 025113 через каждые 3,0м.). При расчете с запада на восток: К2-К2  20,8м 6 креплений, К2А-К2 19,86м  6 креплений, К2-К2 29,47м  9 креплений, К2-К2 15,52м  4 крепления, К2Б-К2 28,49м  9 креплений, К2-К2 21,49м  6 креплений, К4-К2 20,07м  6 креплений, К2-К2 12,34м  3 крепления. Восток: К2-К2 17м  5 креплений, К2-К2 25,75м  8 креплений, К2-К2 17м  5 креплений, К2Д-К2 23м  7 креплений, К2-К2 19,29м  6 креплений, К2-К2В 23,11м  7 креплений, К2В-уп1-2 27,22м  8 креплений. Север: уп1-3-К2Д1 13,15м  4 креплений. 
Для кабельного канала:
Кластер двойной (код 025112)-792шт.
Кластер тройной (код 025113)-396шт.
      Для фиксации труб в камерах К1-К6 (35 камер):
Кластер двойной (код 025112)-254шт.
Кластер тройной (код 025113)-129шт.
      Для фиксации труб в уп 1-1, 1-2, 1-3:
Кластер двойной (код 025112)-16шт.
Кластер тройной (код 025113)-8шт.
      Спецификацией лист12 учтено:
Кластер двойной (код 025112)-464шт.
Кластер тройной (код 025113)-220шт.
       лист 68 учтено:
Кластер двойной (код 025112)-733шт.
Кластер тройной (код 025113)-344шт.
        В ЛС 17-01617 учтено
        Для К1-К6 пп.64, 65: 
Кластер двойной (код 025112)-254шт.
Кластер тройной (код 025113)-129шт.
         Для  уп1-1,1-2,1-3 пп.127, 128:
Кластер двойной (код 025112)-16шт.
Кластер тройной (код 025113)-8шт.
         Для кабельных каналов пп.166, 167:
Кластер двойной (код 025112)-440шт.
Кластер тройной (код 025113)-220шт.
В ЛС 19-00157 учтено
Для кабельных каналов п.23
Кластер двойной (код 025112)-24шт.
Необходимо внести корректировку в спецификацию л12, 68 и в ЛС пп. 166 и 167. (добавить 328 шт. кластеров код 025112 и 176шт кластеров код 025113)
</t>
  </si>
  <si>
    <t>КЗ-1135</t>
  </si>
  <si>
    <t xml:space="preserve">В РД инв. 214-0420И8 на листах 4,5,6 на планах этажей показана облицовка колонн по серии С626, а на листе регистрации изменений прописано убрать облицовку колонн по серии С626. Так же в условных обозначениях не показано обозначение облицовки наружных стен по серии С626.
       Устранить несоответствие.
</t>
  </si>
  <si>
    <t>КЗ-1136</t>
  </si>
  <si>
    <t>17-00085</t>
  </si>
  <si>
    <t xml:space="preserve">При рассмотрении ЛС № 2-1002 выявлено следующее:
1. В п.39 расценке ФЕР13-06-001-02 «Очистка металлическим песком внутренней поверхности труб (футляров) диаметром менее 500мм и мелких изделий…» не учтен повышающий коэффициент = 1,2 согласно ТЧ сборника 13 Приложения 13.2 п.3.12.7 «При выполнении работ в оборудовании (конструкции) диаметр (ширина) которых менее 1 м: Подготовительные работы» - учесть К=1,2 к ОЗП и ТЗосн;
2. В п.41 к расценке ФЕР13-03-004-26 «Окраска металлических огрунтованных…внутренних поверхностей труб…» не учтен повышающий коэффициент = 1,2 согласно ТЧ сборника 13 Приложения 13.2 п.3.12.5 «При выполнении работ в оборудовании (конструкции) диаметр (ширина) которых менее 1 м: Окраска» – учесть К=1,2 к ОЗП и ТЗосн. 
</t>
  </si>
  <si>
    <t>КЗ-1137</t>
  </si>
  <si>
    <t xml:space="preserve">15-02918 И5
15-02916 И7
17-01163 И2 
</t>
  </si>
  <si>
    <t xml:space="preserve">В РД инв. №15-02916И7 (л.7) п.10 указано металлоконструкции покрыть грунтом ГФ-021 и окрасить эмалью ПФ-115 в два слоя. 
В РД инв. №15-02918И5 (л. 5) в п.6 прописано металлоконструкции покрыть грунтом ГФ-021 ГОСТ 25129-82*, окраска эмалью ПФ-115 ГОСТ 6465-72* вычеркнута.
В РД инв. 17-01163И2 не указано чем выполняется антикоррозийная защита м/к эвакуационной лестницы.
 Необходимо указать чем окрашиваются металлоконструкции по грунту ГФ-021.
       Устранить несоответствие.
</t>
  </si>
  <si>
    <t>КЗ-1138</t>
  </si>
  <si>
    <t xml:space="preserve">В дополнении к карточке заказчика № 1034 (ответ на комментарий АО «АТОМПРОЕКТ»).
Согласно комментарию АО «АТОМПРОЕКТ», в таблице «Ведомость элементов» в РД 
инв. № 17-01522 (изм. 2) на листе 10 для уголка 50х5 длина 19,8 п.м. (поз. 5) указана ошибочна. 
Необходимо привести в соответствие длину уголка 50х5 в таблице. На листе 9 разрез 1-1 длина закладной под уголок 50х5 имеет корректный размер – 20745 мм.
</t>
  </si>
  <si>
    <t>КЗ-1139</t>
  </si>
  <si>
    <t>20-00333</t>
  </si>
  <si>
    <t xml:space="preserve">Отсутствует расположение монтажных деталей (вид, установочные размеры) и чертеж монтажной детали (МС) для крепления оборудования «Опора перегрузчиков» черт. СТВА.Д.А.791.734.01СБ (приложение № 1) на стене локализующего помещения 20UFB10R031 ось 16, между осями В-Д. Предоставляем монтажный чертеж установки спекания таблеток (приложение № 2) и чертежи элементов опоры перегрузчиков (№ 3, № 4). Прошу учесть тот факт, что помещение 20UFB10R031 уже имеет облицовку.
Приложения: 
№ 1. СТВА.Д.А.791.734.01СБ;
№ 2. СТВА.Д.А.791.734МЧ;
№ 3. СТВА.Д.А.791.734.01.04;
№ 4. СТВА.Д.А.791.734.01.04.01.
</t>
  </si>
  <si>
    <t>КЗ-1140</t>
  </si>
  <si>
    <t>16-01997И1</t>
  </si>
  <si>
    <t xml:space="preserve">В РД «Наружные кабельные сети от здания 15Б» (инв.№ 16-01997И1, лист 6) не предусмотрен способ прокладки и не прорисован узел ввода кабелей 6кВ и 0,4кВ в здание 63 (КРУ-6кВ) с северной стороны здания. 
На основании вышеизложенного предлагается:
1. Предусмотреть способ прокладки и прорисовать узел ввода кабелей 6кВ и 0,4кВ в здание 63 (КРУ-6кВ) с северной стороны здания в соответствии с требованиями п.2.3.15 ПУЭ изд.7 (кабели, расположенные в местах, где возможны механические повреждения, д.б. защищены);
2. Откорректировать рабочую документацию.
</t>
  </si>
  <si>
    <t>КЗ-1141</t>
  </si>
  <si>
    <t>16-01840 
16-01841
16-01842</t>
  </si>
  <si>
    <t xml:space="preserve">Для контроля протечек в помещениях 20UFB15R114, 20UFB15R018, 20UFB10R021, 20UFB10R031 применены сигнализаторы течи СТ-1, производства ФГУП "ПО"Маяк". 
В документе инв. № 16-01840 на стр.4 п.4 указано: «Средства технологического контроля  отнесены к элементам нормальной эксплуатации, не влияющим на безопасность». И далее:  «Классификационное обозначение элементов по НП-016-05 – 3Н».
В спецификации (16-01841) и локальной смете (16-08142) для датчиков СТ-1 указан класс – 3Н.
ФГУП "ПО"Маяк" выпускает сигнализаторы течи СТ-1 только класса 4Н.
Прошу уточнить классификацию датчиков СТ-1 по влиянию на безопасность в соответствии с НП-016-05, внести соответствующие изменения в РД.
В случае установления класса 3Н для сигнализаторов течи в указанных выше помещениях прошу заменить датчики СТ-1 на другие приборы с соответствующим классом безопасности. 
Приложение:      Паспорт на прибор СТ-1.
</t>
  </si>
  <si>
    <t>АО "Атомпроект" с замечаниями согласны.
Срок корректировки комплекта РД: 15.06.2020 г.
Выдан комплект РД с изменениями по акту №11-114/14145 от 08.06.2020 г.
Замечания исправлены!</t>
  </si>
  <si>
    <t>70388 ДСП И4</t>
  </si>
  <si>
    <t>16-01648 И1</t>
  </si>
  <si>
    <t>71703 И2 ДСП</t>
  </si>
  <si>
    <t>Карточка заказчика с замечаниями АО "Атомпроектом" рассмотрена с отклонением. Необходимые разъяснения указаны в КЗ-1032.</t>
  </si>
  <si>
    <t>70039 ДСП И3</t>
  </si>
  <si>
    <t>69574 ДСП И3
15-02422 И1</t>
  </si>
  <si>
    <t>Карточка заказчика с замечаниями АО "Атомпроектом" рассмотрена с отклонением.</t>
  </si>
  <si>
    <t>Карточка заказчика с замечаниями АО "Атомпроектом" рассмотрена с отклонением. Необходимые разъяснения указаны в КЗ-1075.</t>
  </si>
  <si>
    <t>71688ДСП И1
71689ДСП И1</t>
  </si>
  <si>
    <t>71700 ДСП И1</t>
  </si>
  <si>
    <t>Карточка заказчика с замечаниями АО "Атомпроектом" рассмотрена с отклонением. Необходимые разъяснения указаны в КЗ-1074.</t>
  </si>
  <si>
    <t>19-00763 И1</t>
  </si>
  <si>
    <t>АО ""Атомпроект"" с замечаниями согласны.
Срок корректировки комплектов РД: 02.07.2020 г.
Комплекты РД с изменениями не выданы.</t>
  </si>
  <si>
    <t xml:space="preserve">Карточка заказчика с замечаниями АО "Атомпроектом" рассмотрена с отклонением. </t>
  </si>
  <si>
    <t>Карточка заказчика с замечаниями АО "Атомпроект" отклонена с объяснением причины.
На данный момент для Архитектурных решений принято изм.7.</t>
  </si>
  <si>
    <t>Рысинова Н.Б. №1406 от 01.06.2020</t>
  </si>
  <si>
    <t>В РД инв. 214-0420И8 на листах 4,5,6 на планах этажей показана облицовка колонн по серии С626, а на листе регистрации изменений прописано убрать облицовку колонн по серии С626. Так же в условных обозначениях не показано обозначение облицовки наружных стен по серии С626.
       Устранить несоответствие.</t>
  </si>
  <si>
    <t>В РД инв. №15-02916И7 (л.7) п.10 указано металлоконструкции покрыть грунтом ГФ-021 и окрасить эмалью ПФ-115 в два слоя. 
В РД инв. №15-02918И5 (л. 5) в п.6 прописано металлоконструкции покрыть грунтом ГФ-021 ГОСТ 25129-82*, окраска эмалью ПФ-115 ГОСТ 6465-72* вычеркнута.
В РД инв. 17-01163И2 не указано чем выполняется антикоррозийная защита м/к эвакуационной лестницы.
 Необходимо указать чем окрашиваются металлоконструкции по грунту ГФ-021.
       Устранить несоответствие.</t>
  </si>
  <si>
    <t>В дополнении к карточке заказчика № 1034 (ответ на комментарий АО «АТОМПРОЕКТ»).
Согласно комментарию АО «АТОМПРОЕКТ», в таблице «Ведомость элементов» в РД 
инв. № 17-01522 (изм. 2) на листе 10 для уголка 50х5 длина 19,8 п.м. (поз. 5) указана ошибочна. 
Необходимо привести в соответствие длину уголка 50х5 в таблице. На листе 9 разрез 1-1 длина закладной под уголок 50х5 имеет корректный размер – 20745 мм.</t>
  </si>
  <si>
    <t>Отсутствует расположение монтажных деталей (вид, установочные размеры) и чертеж монтажной детали (МС) для крепления оборудования «Опора перегрузчиков» черт. СТВА.Д.А.791.734.01СБ (приложение № 1) на стене локализующего помещения 20UFB10R031 ось 16, между осями В-Д. Предоставляем монтажный чертеж установки спекания таблеток (приложение № 2) и чертежи элементов опоры перегрузчиков (№ 3, № 4). Прошу учесть тот факт, что помещение 20UFB10R031 уже имеет облицовку.
Приложения: 
№ 1. СТВА.Д.А.791.734.01СБ;
№ 2. СТВА.Д.А.791.734МЧ;
№ 3. СТВА.Д.А.791.734.01.04;
№ 4. СТВА.Д.А.791.734.01.04.01.</t>
  </si>
  <si>
    <t>19-00877 И2</t>
  </si>
  <si>
    <t>16-02749 И3</t>
  </si>
  <si>
    <t>Карточка заказчика с замечаниями АО "Атомпроект" отклонена с объяснением причины.
Необходимо уточнить выполнены ли СМР по кабельному колодцу К2Б на настоящий момент.</t>
  </si>
  <si>
    <t>АО ""Атомпроект"" с замечаниями согласны.
Срок корректировки комплектов РД: 30.08.2020 г.
Комплекты РД с изменениями не выданы.</t>
  </si>
  <si>
    <t>18-00612
18-00614 И1
18-00615
18-00616
А-182619 И4</t>
  </si>
  <si>
    <t>Карточка заказчика с замечаниями АО "Атомпроект" отклонена с объяснением причины.
На совещании от 14.05.2020 г. принято решение по кровле.</t>
  </si>
  <si>
    <t>20-00335 И1</t>
  </si>
  <si>
    <t>18-01116 И3</t>
  </si>
  <si>
    <t>АО ""Атомпроект"" с замечаниями согласны.
Срок корректировки комплектов РД: 30.07.2020 г.
Комплект РД с изменениями не выдан.</t>
  </si>
  <si>
    <t>15-03423 И4</t>
  </si>
  <si>
    <t>КЗ-1104; КЗ-1111</t>
  </si>
  <si>
    <t>14-06530 И3
15-06141 И3</t>
  </si>
  <si>
    <t>14-06530 И3
15-06141 И3
20-00321 И2</t>
  </si>
  <si>
    <t>Карточка заказчика с замечаниями АО "Атомпроект" отклонена с объяснением причины.
Выпущена РД инв. №18-00367 И1.</t>
  </si>
  <si>
    <t>Карточка заказчика с замечаниями АО "Атомпроект" рассмотрена 28.01.2020 г. С замечаниями согласны. Срок выдачи РД  28.02.2020 г.                                                        Комплекты РД 15-03955И2, 15-03956И2 выданы по акту № 11-114/13271 от 01.06.2020 г.</t>
  </si>
  <si>
    <t>АО "Атомпроект" с замечаниями согласны.
Срок корректировки комплектов РД истек: 07.11.2019 г.
Выдан комплект РД 19-00179 И4 по акту №11-114/14145 от 08.06.2019 г.
Замечания исправлены!</t>
  </si>
  <si>
    <t>АО "Атомпроект" с замечаниями согласны.
Срок корректировки комплекта РД: 07.11.2019 г.
Выдан комплект РД 19-00179 И4 по акту №11-114/14145 от 08.06.2019 г.
Замечания исправлены!</t>
  </si>
  <si>
    <t>АО "Атомпроект" с замечаниями согласны.
Срок корректировки комплекта РД истек: 21.12.2018 г.
Выдан комплект РД 18-00603 И1 по акту №110/04-28/32 от 01.04.2019 г.
Выдана эл. версия комплекта РД №А182619 И4 по письму АО "СХК" №11-11-01/12918 от 07.06.2019 г.
Выдан комплект РД 18-00720 И2 по акту №110/04-28/131 от 07.11.2019 г. 18-00720 И3 по акту №110/04-28/135 от 18.11.2019 г
По п.п. 1, 2, 4, 6 - замечания не устранены!
В адрес АО "СХК" направлено письмо исх №1992 от 21.06.2019 г. по неустраненным замечаниям.
Получено письмо №11-01/3986 от 17.02.2020 г. с планами трасс воздуховодов систем вентиляции.
Замечания устранены!
По п.4 замечание не устранено к комплекту 16-00720.</t>
  </si>
  <si>
    <t>АО "Атомпроект" с замечаниями согласны.
Срок корректировки комплекта РД истек: 15.02.2019 г.
Выдан комплект РД 18-00604 И1 по акту №110/04-28/32 от 01.04.2019 г.
Выдана эл. версия комплекта РД №А182619 И4 по письму АО "СХК" №11-11-01/12918 от 07.06.2019 г.
По п.п. 1, 4, 5, 8, 9 - замечания не устранены!
В адрес АО "СХК" направлено письмо исх №1992 от 21.06.2019 г. по неустраненным замечаниям.
Получено письмо №11-01/3986 от 17.02.2020 г. с планами трасс воздуховодов систем вентиляции.
Замечания устранены!</t>
  </si>
  <si>
    <t>АО "Атомпроект" с замечаниями согласны.
Срок корректировки комплекта РД истек: 31.01.2019 г.
Выдан комплект РД 18-00823 И2 по акту №110/04-28/71 31.05.2019 г.
Выдана эл. версия комплекта РД №А182619 И4 по письму АО "СХК" №11-11-01/12918 от 07.06.2019 г.
По п.п. 1, 2 - замечания не устранены!
В адрес АО "СХК" направлено письмо исх №1992 от 21.06.2019 г. по неустраненным замечаниям.
Получено письмо №11-01/5116 от 28.02.2020 г. с планами трасс воздуховодов систем вентиляции.
По п 2 замечание остается!</t>
  </si>
  <si>
    <t>КЗ-1142</t>
  </si>
  <si>
    <t>15-06145 И3
20-00137</t>
  </si>
  <si>
    <t xml:space="preserve">1. В РД инв. № 15-06145И3 в помещениях 20UFB10R039, 20UFB10R040, 20UFB10R041 присутствуют эл. проходки с габаритными размерами 1500х600 мм и 700х200х мм. В РД инв. № 20-00137 данные проходки и закладные детали отсутствуют. 
Предложение: Внести корректировку в РД инв. № 20-00137 с указанием места проходки эл. кабелей и эскиз закладных деталей для эл. кабелей. </t>
  </si>
  <si>
    <t>КЗ-1143</t>
  </si>
  <si>
    <t>14-07207 И8
18-01665
19-00030           
19-00151
18-00276</t>
  </si>
  <si>
    <t>Швагерус Е.Н.                                      №1502 от 04.06.2020</t>
  </si>
  <si>
    <t xml:space="preserve">1. Согласно геометрическим расчетам общая длина нарезки деформационного шва размером 6х6 метра составляет 1789,6 м.п. В локальной смете общая длина деформационного шва составляет 1560 м.п.
       Необходимо откорректировать в РД общую длину деформационного шва и добавить в ЛС недостающий объем нарезки шва.
       При устройстве бетонной стяжки РД 14-07207 И8 л. 72 ссылаясь на технологическую инструкцию ТИ 003/04 «Выполнение наливного покрытия пола на бетонном основании с применением материалов Betonol», требует выполнять нарезку деформационных швов на расстоянии 6х6 м.
      Если руководствоваться СП 29.13330.2011 Полы. Актуализированная редакция СНиП 2.03.13-88 (с Изменением N 1): «Расстояние между деформационными швами не должно превышать 30-кратной толщины плиты подстилающего слоя, а глубина деформационного шва должна быть не менее 40 мм и не менее 1/3 толщины подстилающего слоя. Увеличение расстояния между деформационными швами следует обосновывать расчетом на температурные воздействия с учетом конструктивных особенностей и материалов подстилающего слоя. Деформационные швы следует совмещать с технологическими». 
      2. РД 14-07207 И8 стр.12 – «Выполнить отсечку пола от стен, колонн, монтажных проемов через прокладки из рулонных материалов». Необходимо включить в РД и ЛС марку и физический объем рулонного материала. Длина демпферной ленты составляет 10 057 м.п. (РД, п.19, стр.72)
      Приложение: Схема нарезки деформационных швов зд. 4 отм. -5,250; 0,000; +5,250; +10,950. 4 стр. </t>
  </si>
  <si>
    <t>КЗ-1144</t>
  </si>
  <si>
    <t>14-05457 И4</t>
  </si>
  <si>
    <t>Мишин С.И.  № 1424 от 29.05.2020</t>
  </si>
  <si>
    <t xml:space="preserve">В РД 14-05457 И4 показаны кабельные трассы и план размещения электрошкафов.  
Нарушена герметичность перегородки между помещением 20USS11R102 c водородной  рампой и помещением 20USS11R101 технических газов (рампы угликислотная,  аргонная, гелия) с установленными там же шкафами электрооборудования, автоматизации и пожарной сигнализации. Между помещениями выполнены проходки для заземления, силовых кабелей, пожарной сигнализации. Только кабели системы освещения заходят в помещение через «улицу». 
В процессе эксплуатации герметичность проходок ослабнет, и водород попадет к электрошкафам не имеющих взрывозащищенного исполнения.
Существует высокая вероятность тяжелой аварийной ситуации с электрооборудованием в помещении  20USS11R101 технических газов вследствие не значительной нештатной ситуации при эксплуатации рамп. Например, в случае утечки газа произойдет понижение температуры до критичной, что приведет к изменению технических параметров оборудования, разрушению пластмассовых изделий, пробою изоляции. 
Необходимо:
1. Все проходки, вводы кабелей в помещение водородной рампы сделать через улицу.
2. Выделить под электрооборудование отдельное помещение или вынести его на улицу в отапливаемый шкаф.
3. Кабельный журнал листы 2÷5 - обозначение помещений не соответствует плану расположения оборудования. </t>
  </si>
  <si>
    <t>КЗ-1145</t>
  </si>
  <si>
    <t xml:space="preserve">15-04147 И4 </t>
  </si>
  <si>
    <t>Мишин С.И. №1425 от 01.06.2020</t>
  </si>
  <si>
    <t>В РД 15-04147 И4 раздел КЖ на листе 8 показано ограждение сооружения 27, но 
не учтены технологические проезды, ворота в ограждении для транспортной  технологической емкости подачи жидкого азота и жидкого аргона. Наличие данных технологических емкостей указано в РД 16-00681 И1 раздел ГВС (пункт 10 на листе 7 и принципиальная схема газификационной станции на листе 9). 
Необходимо откорректировать РД с учетом требований  технологии.</t>
  </si>
  <si>
    <t>КЗ-1146</t>
  </si>
  <si>
    <t>15-03694 И1
15-03696 И1</t>
  </si>
  <si>
    <t>Колмакова Н.Ф. №1396 от 28.05.2020</t>
  </si>
  <si>
    <t>Выявлены несоответствия.
В Спецификации инв. №15-03696 И1:
- поз.76 – кол-во отводов 90-76x3,5 – 72 шт. указано неверно, верно – 74 шт.;
- поз.78 – кол-во отводов 90-45x2,5 – 24 шт. указано неверно, верно – 25 шт.;
- поз.91 – кол-во тройников равнопроходных С DN 15 - PN 40 02 – 19 шт. указано неверно, верно 16, либо не все изображены и обозначены на чертежах в рабочей документации инв. №15-03694;
- поз.100 – переходы K-38x2,0-32x2,0 – 2 шт. не обозначены на чертежах рабочей документации инв. №15-03694;
- поз.110 – клапаны сальниковые запорные DN 10, Py 2,5 МПа (25 кгс/см2) под приварку, t до 200˚С, УХЛ, ст.20 – 53 шт. обозначены на чертежах рабочей документации инв. №15-03694 не в полном объёме, обозначены 32 шт., либо кол-во 53 шт. указано неверно;
- поз.111 – клапаны сильфонные запорные с дублирующим сальником ЛПА26001.010.06 под приварку DN 10 мм, до PN 0,6 Мпа (Pраб до 0,2 Мпа), класс герметичности в затворе «А» по ГОСТ Р 54 808-2011 – 2 шт. не обозначены на чертежах рабочей документации инв. №15-03694;
- поз.131 – кол-во штуцеров 18х2-20 008 – 12 шт. указано неверно, верно 10, либо не все изображены и обозначены на чертежах в рабочей документации инв. №15-03694;
- на листах 11, 12, 13, 18, 19, 20, 21, 22, 23 рабочей документации инв. №15-03694 – неверно указаны позиции на чертежах;
- на листах 19, 21, 22 рабочей документации инв. №15-03694 – не обозначены позиции на чертежах.</t>
  </si>
  <si>
    <t>КЗ-1147</t>
  </si>
  <si>
    <t>15-06141 И2</t>
  </si>
  <si>
    <t>В альбоме рабочей документации инв. №15-06141 И2 отсутствуют:
─ в помещении 20UFB10R026 (оси 16-17, СМ 4-1-3) проходки под электр. кабели согласно Л.78.019.00.000 МЭ (см. приложение Л.78.019.00.000 МЭ лист 1-3, выделены красным цветом);
─ в помещении 20UFB10R027 (оси 15,16) проходки под электр. кабели согласно Л.78.019.00.000 МЭ (см. приложение Л.78.019.00.000 МЭ лист 1, 3, выделены красным цветом)
Предлагаю откорректировать альбом рабочей документации инв. 15-06141 И2 в части внесения электротехнических проходок.
Приложение:     Л.78.019.00.000 МЭ</t>
  </si>
  <si>
    <t>КЗ-1148</t>
  </si>
  <si>
    <t>20-00426</t>
  </si>
  <si>
    <t>Зорькин А.И.</t>
  </si>
  <si>
    <t>1. Согласно РД 18-00486 изм. 3, лист 15, разрез 9-9 – указаны опоры к стене 
(поз. 42) в количестве 2 шт. на отметке +5,675 и +6,300, а в РД 20-00426 лист 7,оси 15-16, 
В-Г указана одна опора (ОП3.1) на отметке +5,675.
2. Согласно РД 18-00486 изм. 3, лист 13, разрез 4-4, ось 15-16 при опуске трубы указаны две настенные опоры (поз. 42) на высотах +7,700 и +8,950, далее обозначены две горизонтальные опоры (поз. 42) на отметке +7,400, а в РД 20-00426 лист 7,оси 15-16, В-Г в данном месте при опуске трубы указана одна опора (ОП7.2) на отметке +9,650, далее при горизонтальном расположении на опоре (ОП3.2) указано две отметки +7,699 и +8,950 вместо +7,400.
Необходимо привести в соответствие количество опорных конструкций и указать к ним корректные высотные отметки.</t>
  </si>
  <si>
    <t>КЗ-1149</t>
  </si>
  <si>
    <t>В РД инв. 14-07451И5 указано металлоконструкции во второй санитарной зоне окрасить Армакот А501 по грунту ГФ-021. Однако согласно СП28.13330.2017 табл. Ц7  «группы лакокрасочных покрытий для защиты стальных и алюминиевых конструкций от коррозии»: глифталевые (группа покрытий 1) используются для алкидных глифталевых грунтовочных покрытий по стали под эмали и краски 1 группы; полисилоксановые (группа покрытий 2) наносятся по полисилоксановым грунтовкам. Поэтому нанесение Армакот А501 по грунту ГФ-021 не допустима.
       Устранить несоответствие.</t>
  </si>
  <si>
    <t>ТП  2 кв. 2020</t>
  </si>
  <si>
    <t>КЗ-1150</t>
  </si>
  <si>
    <t>15-04807 И5</t>
  </si>
  <si>
    <t>В спецификации к инв. 15-04806. Изм. 5 не указаны точки контроля для локализующего укрытия 20UFB10R021 позиция 4б лист 7.1. Добавить локализующее укрытие 20UFB10R031, точки контроля для него позиция 5 а,б лист 7.1.
Откорректировать количество по позициям 4б и 5а,б лист 7.1.</t>
  </si>
  <si>
    <t>КЗ-1151</t>
  </si>
  <si>
    <t>16-01502 И2</t>
  </si>
  <si>
    <t>В альбоме рабочей документации инв. №16-01502 И2 для помещения 20UFB10R125 (оси 15-16) не предусмотрено освещение.
Освещение в пом. 20UFB10R125 необходимо для обслуживания персоналом (механики, электрики) многоярусной системы хранения.
Необходимо в альбом РД инв. №16-01502 И2 внести освещение в пом. 20UFB10R125 (оси 15-16).</t>
  </si>
  <si>
    <t>КЗ-1152</t>
  </si>
  <si>
    <t>16-01343 И1</t>
  </si>
  <si>
    <t>На листе 19 от узлов ввода поступает азот (P=0,6 МПа (трубопроводы 20QJD10BR101 и 20QJD20BR101) и P=0,2 МПа (трубопроводы 20QJD30BR101 и 20QJD40BR101)), далее для трубопроводов  20QJD30BR101 и 20QJD40BR101 давление вместо 0,2 МПа указано, как 0,6 МПа.
 Необходимо привести в соответствие параметры давления для данных трубопроводов.</t>
  </si>
  <si>
    <t>КЗ-1153</t>
  </si>
  <si>
    <t>16-00671 И3
16-00672 И4</t>
  </si>
  <si>
    <t>1. В помещение участка технологического сопровождения, согласно РД инв. № 16-00671 изм. 3 (л. 31), подведена труба 20QJA02BR002 с аргоном, параметры которого 0,1 МПа и 
Ø 18х2,5.
Трубопровод 20QJA02BR002, согласно РД инв. № 15-01724  изм. 1 (л. 7) имеет параметры 0,2 МПа и Ø 18х2,0, а давление 0,1 МПа имеет трубопровод 20QJA00BR001. Таким образом, необходимо привести в соответствие код KKS для трубопровода в РД 
инв. № 16-00671 изм. 3.
2. В РД инв. № 16-00671 изм. 3 (л. 31) на схеме не обозначены трубопроводы 20SRG30BR003; 20SRG30BR004; 20SRG30BR005 (имеется дублирование трубопроводов: 20SRG00BR009; 20SRG00BR008; 20SRG00BR007). Требуется привести в соответствие коды KKS для вышеперечисленных трубопроводов.
3. В РД инв. № 16-00671 изм. 3 (л. 31) на схеме обозначены переходники в количестве - 
16 штук. В спецификации согласно РД инв. №  16-00672 изм. 4 количество данных переходников указано в сумме - 15 штук. Необходимо привести в соответствие количество переходников в спецификации РД инв. №  16-00672 изм. 4.</t>
  </si>
  <si>
    <t>КЗ-1154</t>
  </si>
  <si>
    <t xml:space="preserve"> Не в полной мере устранены замечания по КЗ № 764: поз. 24, 31.6 спецификации (см. приложение 1 к настоящей КЗ).
Также необходимо устранить неточности (см. приложение 2 к настоящей КЗ).
Приложение:      
1. Файл «Приложение 1 – Сведения для корректировки РД (ТРО).docx»
2. Файл «Приложение 2 – Сведения для корректировки РД (ТРО) 2.docx»</t>
  </si>
  <si>
    <t>КЗ-1155</t>
  </si>
  <si>
    <t>15-00689 И1
15-00691</t>
  </si>
  <si>
    <t xml:space="preserve"> 1. В РД инв. № 15-00691 в п.26, 27, 43, 44 в шкафах распределительных (20BLA4AGD002, 20BLA4AGD003, 20BLA4AGB004, 20BLB4AGB004) присутствуют автоматические выключа-тели распределения Iном.=50А и Iном.=80А. В принципиальных схемах в РД инв.№15-00689И1 данные автоматы отсутствуют.
1.1 В РД инв. № 15-00691 климатическое исполнение шкафов распределительных УХЛ3, в РД инв.№15-00689И1 в принципиальных схемах указано УХЛ2.     
1.2. Прошу привести в соответствие РД.  </t>
  </si>
  <si>
    <t>КЗ-1156</t>
  </si>
  <si>
    <t>14-07607
14-07608</t>
  </si>
  <si>
    <t>Швагерус Е.Н. № 1403 от 01.06.2020 и №1489 от 04.06.2020</t>
  </si>
  <si>
    <t>Выявлены несоответствия.
В рабочей документации инв. №14-07607, №14-07608:
1. инв. №14-07607, стр.13, тр-д 20QHB32BR001 – необходимо дать разъяснения по схеме трассировки тр-да, а именно:
- Не соответствие трассировки тр-да со стр.14;
- На какой отметке расположен тройник 50х40;
- На какой отметке монтируются переходы 50х25 и 40х32;
- Какая размерность труб от тройника 50х40 к переходам 50х25 и 40х32.
2. инв. №14-07607, стр.14:
- Тр-д 20QHB20BR001 - отсутствует указание границы. Если, тр-д продолжается на другой отметке, то необходимо проработать узел.
- На чертеже нет привязки гильз по диаметрам.
3. инв. №14-07608:
- Кол-во переходов К-2-57х3-32х2,0, ст.20 – 1шт., указано не верно, верно – 2шт.;
- Кол-во отводов 90˚-108х3,5, ст.20 – 4шт., указано не верно, верно – 2шт., либо отводы на чертежах изображены не в полном объёме;
- Кол-во отводов 90˚-32х2,0, ст.20 – 31шт., необходимо дать разъяснения по схеме трассировки тр-да 20QHB32BR001 (см. п.1 карточки Заказчика) и тр-да 20QHB20BR001 (см. п.2 карточки Заказчика). В виду отсутствия данной информации, не представляется возможным посчитать кол-во отводов в полном объёме.
- Кол-во опор вертикальных ОП-7 – 11шт, указано не верно, верно 4шт., либо опоры на чертежах изображены не в полном объёме;
- Кол-во опор вертикальных ОП-9 – 8шт, указано не верно, верно 4шт., либо опоры на чертежах изображены не в полном объёме.
4. В рабочей документации не заложены материалы:
Заглушки для тр-дов:
- Ø108х3, ст.20 – 2шт. (см. стр.14, инв. №14-07607);
- Ø57х3, ст.20 – 1шт. (см. стр.14, инв. №14-07607);
- Ø32х2, ст.20 – 2шт. (см. стр.14, инв. №14-07607).
Приложение:
- Рабочая документация инв. №14-07607 (коррект. 1);
- Рабочая документация инв. №14-07608 (коррект. 1).</t>
  </si>
  <si>
    <t>КЗ-1157</t>
  </si>
  <si>
    <t xml:space="preserve"> А-182619 И4</t>
  </si>
  <si>
    <t>Антонов М.В. №1479, №1481, №1483 от 04.06.2020</t>
  </si>
  <si>
    <t>1. Альбомами №1080368—HILTI; №1077158—HILTI; №1095778—HILTI; №1089253—HILTI, не учтены подопорные конструкции в вентшахтах с отм. -5.250 по отм. +10.900.
2. Пересечение системы вентиляции  22KLB 12   с системой К13 (РД инв.№ 16-01539 И4); помещения 20 UFB 04 R106 ; 20 UFB 04 R205 (В осях 1-3; Б-В на отм.-5.250).
3. Система вентиляции 22KLB 26 (в осях 26-28; Г-Д на отм. 0.000) проходит на отм. +3.800, помещения 20 UFB 10 R015, над системой находится монорельс (РД инв.№ 15-08807 И2); низ монорельса отм. +4.120</t>
  </si>
  <si>
    <t>КЗ-1158</t>
  </si>
  <si>
    <t>Мишин С.И. №1423 от 01.06.2020</t>
  </si>
  <si>
    <t>В РД 17-02111 И1 раздел АР показана конструкция сооружения рампы.  Нарушены нормы проектирования рамп, а именно СП 56.13330.2011 «Производственные здания. Актуальная редакция СНиП 31-03-2001 (с Изменениями №1,2,3). Утвержденный приказом Минрегиона России от 30.12.2010 №850.
В соответствии с пунктом 5.38: навес над автомобильными рампами должен перекрывать автомобильный проезд не менее чем 1.5 метра от края рампы.
Данное замечание приведет к проблемам с вводом в эксплуатацию сооружения.
Прошу: привести проект сооружения в соответствии с требованиями нормативных документов.</t>
  </si>
  <si>
    <t>КЗ-1159</t>
  </si>
  <si>
    <t>16-00687</t>
  </si>
  <si>
    <t>Мишин С.И. №1431 от 02.06.2020</t>
  </si>
  <si>
    <t>Отсутствует трубопровод сжатого воздуха 20SCC10BR001 в РД 16-00687 наружного технологического канала системы газоснабжения лист 11 узел 1 и узел 3. При этом использование трубопровода 20SCC10BR001 показано в следующей документации:
В РД 14-04813 И4 сооружение 28 раздел ГВС лист 9 показан отвод импульсной трубки 20SCC10BR001 от магистрали 20SCC00BR001 к приборам КИПиА в сооружении 27.
В РД 16-02209 И3 раздел КИП лист 6 показан шкаф изменения давления сжатого воздуха 20SCC10BR001 в сооружении 27.  
В РД 16-00681 И1 сооружение 27 раздел ГВС магистраль 20SCC10BR001 приходит из сооружения 28, проект 16-00687, но использование, подключение его к оборудованию не показано. В описательной части РД 16-00681 И1 о использование сжатого воздуха не указано. 
Прошу: откорректировать РД инв. № 16-00687 добавив трубопровод 20SCC10BR001 или  перенести штатив с измерителем давления воздуха из сооружения 27 к выходу магистрали 20SCC00BR001 в сооружение 28.</t>
  </si>
  <si>
    <t>КЗ-1160</t>
  </si>
  <si>
    <t>Разъяснения для понимания сути вопроса к карточке заказчика №1134. 
Кластеры задают определенное расстояние между трубами и препятствуют их смещению при засыпке(см.рисунок ниже). Номенклатура кластеров достаточна широка (одиночные, двойные, тройные и т.д)
При укладке в траншее двух и более труб должно быть обеспечено их параллельное расположение, не допускающее перекрещивания труб и «наползание» одной трубы на другую. Это требование обеспечивается применением кластеров.
Данные конструктивные элементы (кластеры) заложены в рабочей документации 15-07844И1 для фиксирования двустенных гибких гофрированных труб между ж/б лотками.
В предыдущей карточке заказчика № 1134 приведен расчет количества данных кластеров и сколько элементов необходимо добавить для достижения качественного результата работ по укладке труб (см. рисунок ниже). Рекомендации по количеству и номенклатуре использования кластеров были взяты с официального сайта производителя.</t>
  </si>
  <si>
    <t>КЗ-1161</t>
  </si>
  <si>
    <t>ГП</t>
  </si>
  <si>
    <t>72325ДСП И3 
17-00033 И2</t>
  </si>
  <si>
    <t>Матвиенко В.С.</t>
  </si>
  <si>
    <t>При проведении входного контроля РД и ПД выявлены несоответствия, а именно: 
- в РД инв. №72325ДСП И3, проект геодезической разбивочной основы для строительства представлен в полном объеме, но не учтен в ПД №17-00033 И2. 
 Следует при дальнейшей корректировке ПД учесть данные представленные в альбоме РД на основании СП126.13330.2017, п.4.11.3.</t>
  </si>
  <si>
    <t>КЗ-1162</t>
  </si>
  <si>
    <t>14-08050 И6</t>
  </si>
  <si>
    <t>На основании разработанной ПД «Исходные технические требования на автоматизированную систему контроля и управления технологическими параметрами работы оборудования аналитической лаборатории модуля фабрикации и пускового комплекса рефабрикации плотного смешанного уран-плутониевого плотного топлива для реакторов на быстрых нейтронах (АСКУ ТП АЛ МФР) инв. № 20-00338 внести в спецификацию инв. № 14-08050И6:
1 Планшетный ПК (моноблок) – 6 шт.; 
2.Аналитические весы. Наибольший предел взвешивания (НПВ)-6200 г.» - 1 шт.; 
3 Аналитические весы. Наибольший предел взвешивания (НПВ)- 220 г.» -1 шт.
4 Внести в РД инв. № 14-08049И6  поз. «Баллон метан-аргоновой смеси (10% метан, 90 % аргон), 5л.»  (с учетом газовой смеси и кольца резинового) – 4 шт. (Раздел ПД 11.7.1, инв. №18-00965 поз 158).</t>
  </si>
  <si>
    <t>КЗ-1163</t>
  </si>
  <si>
    <t>16-03087 И2</t>
  </si>
  <si>
    <t>1. Согласно ПД 5.4.1.1. инв. №17-00302И2 пункт 4.1 (Противопожарные мероприятия зд. 4А 20UKS): Системы важные для безопасности 22KLP01 (B1), 22KLP02 (B2), 22KLP16 (B16), 22KLP18 (B18), при пожаре не отключаются. В РД инв. № 16-03087 на схемах электрических подключения  22KLP01 (B1), 22KLP02 (B2), 22KLP18 (B18) соответствующие контакты 30-31 шкафов управления закорочены, но у шкафа управления вентсистемой 22KLP16 (B16) (лист 35), 22KLP01GH016 контакты 30-31 подключены к пожарной сигнализации, т.е. при пожаре вентсистема 22KLP16 отключится. Прошу пояснить не соответствие РД и ПД.
2. Прошу пояснить отсутствие схемы электрических подключения для шкафа управления вытяжной вентсистемой 22KLP21. Согласно ПД том 5.4.1.1. (инв. №17-00302И2) п.п. 3.1.1.2 из бокса сортировки ТРО пом. 20UKS10R126 участка обращения с ТРО II зона, должна быть вытяжка 22KLP21 с двумя вентиляторами, заслонками. 
3. Прошу пояснить отсутствие схемы электрических подключения для вентсистемы 22SAP08. Согласно ПД том 5.4.1.1. (инв. №17-00302И2) п.п. 3.1.1.3 из помещения транспортного въезда пом. 20UKS10R104 должна быть система местной вытяжной вентиляции 22SAP08.
4. Схема электрическая подключения шкафа управления 22SAP17GH001 В17 (лист 36). Прошу пояснить отсутствие преобразователя частоты для запитки двигателей вентиляторов (основного и резервного). Согласно ПД том 5.4.1.1. (инв. №17-00302И2) п.п. 7.1 у электродвигателей В17 должны быть  преобразователи частоты.
5. Схема электрическая подключения Аппаратура по месту лист 45 46 47. Прошу пояснить c какой целью в цепь питания обмотки двигателя М электропривода заслонки BELIMO NM230 добавлен ключ L1.</t>
  </si>
  <si>
    <t>КЗ-1164</t>
  </si>
  <si>
    <t>214-0507 И8
214-0569</t>
  </si>
  <si>
    <t>Швагерус Е.Н. № 1460 от 02.06.2020</t>
  </si>
  <si>
    <t xml:space="preserve">Согласно рабочей документации инв.№214-0507 «Здание 22. Здание Санпропускника. Архитектурные решения» и ЛС инв.№214-0569-12 доп.12 расценка учитывает устройство подвесных потолков ГВЛ на ровной поверхности. 
В рабочей документации выявлено несоответствие расположения облицовки потолка так, как при эксплуатации должны быть видны балки для проверки огнезащитного состояния.
Предлагаем применить конструктивное решение узлов устройства потолка (приложение 1).
Приложение: 
1. Узлы устройства потолка. </t>
  </si>
  <si>
    <t>КЗ-1165</t>
  </si>
  <si>
    <t>19-01296</t>
  </si>
  <si>
    <t xml:space="preserve">В ЛС 2-01-0188 С-Д 2 инв. № 19-01296 отсутствуют монтажные изделия согласно спецификации инв. № 19-00519 И3. </t>
  </si>
  <si>
    <t>КЗ-1166</t>
  </si>
  <si>
    <t>Альбомом РД инв.№ 16-01770 И2 по ряду Д в осях 10-12 на отм. 0.300 м. показаны опуски кабельной трассы на отм. -5.250 м. В указанных осях не учтены проходки в перекрытии
Необходимо внести изменения в рабочую документацию.</t>
  </si>
  <si>
    <t>КЗ-1167</t>
  </si>
  <si>
    <t>16-01764 И2</t>
  </si>
  <si>
    <t>Альбомом РД инв.№ 16-01764 И2 не учтены проходки через стены по оси 4 между рядами Б-Д и перекрытия по ряду Д в оси 4 на отметках 0.300 м, +5.250 м. Фактически в указанных местах проходки отсутствуют.
Необходимо внести изменения в рабочую документацию.</t>
  </si>
  <si>
    <t>КЗ-1168</t>
  </si>
  <si>
    <t>15-06145 И3
19-01256 И1
20-00137 И1</t>
  </si>
  <si>
    <t>В альбомах рабочей документации инв. №15-06145 И3, инв. №19-01256 И1, инв. №20-00137 высота трубной проходки (оси 22-23, Г-Д, для передачи твэла с участка сборки и герметизации 20UFB10R033 на участок дезактивации 20UFB10R039) равна 1300 мм от отметки 0,000.  Согласно чертежа А.48.239.000 СБ, высота оси приема твэла в бокс равна 1300 мм. В виду того, что в альбоме рабочей документации Устройство монтажных деталей для крепления оборудования в помещении 20UFB10R039 на отм.0,000 инв. 19-00621 И2 предусмотрены закладные под бокс А.48.239.000 высотой 20 мм, ось приема твэла в бокс поднялась на 20 мм, в следствии чего необходимо увеличивать высоту расположения трубной проходки.
Предлагаю увеличить высоту расположения трубной проходки (оси 22-23, Г-Д) между помещениями 20UFB10R033 и 20UFB10R039 на 20 мм в альбомах рабочей документации инв. №15-06145 И3, инв. №19-01256 И1, инв. №20-00137 с отражением в локальной смете.
Приложение:     А.48.239.000 СБ</t>
  </si>
  <si>
    <t>КЗ-1169</t>
  </si>
  <si>
    <t>16-00856
16-00857 И1
17-01709</t>
  </si>
  <si>
    <t>В РД инв.№16-00856 предусмотрен монтаж волоконнооптического кабеля марки СК-ОПТ-008Е-04-Е 02х4-нг в количестве 460м. В спецификации п.8.1 инв.№16-00857И1 этот же кабель обозначен как СК-ОПТ-004Е-02-Е 02х2-нг 460м. В ЛСР п.6 инв.№17-01709 –обозначен как ДПС-004Е04-04. Просим привести в соответствие и единой маркеровке.</t>
  </si>
  <si>
    <t>КЗ-1170</t>
  </si>
  <si>
    <t>15-07844 И1
15-08241 И1</t>
  </si>
  <si>
    <t>1. Альбомом РД инв.№ 15-07844И1, для прокладки кабельных линий под проездом №4, запроектирована камера К6 которая предусматривает трубный кабельный ввод для прокладки кабеля в трубах ДКС, однако в альбоме РД инв№15-0824И1 показана прокладка кабеля в ж/б лотке (разрез 5-5: лист 9, выполнение лист 11). В данный момент камера К-6 выполнена. (Приложение 1)
2. Отметка крышки ж/б лотка попадает на временную водоотводную канаву выполненную в соответствии с ПОС (см. приложение 2). При выполнении прокладки кабельных линий в ж/б лотке водоотводная канава теряет свой функционал.
На основании вышеизложенного:
1. Необходимо пояснить выполнение примыкания ж/б лотка к камере К-6 или согласовать выполнение прокладки кабельных линий под проездом №4 в трубах ДКС. (уточнить количество труб).
2. Откорректировать рабочую документацию
Приложение: Приложение 1 «Выкопировка из альбомов РД» - на 1 л. в 1 экз.
Приложение 2 «Схема высотного положения камеры К-6, проезда и водоотводной канавы» - на 1 л. в 1 экз.</t>
  </si>
  <si>
    <t>КЗ-1171</t>
  </si>
  <si>
    <t>Не устранено замечание по КЗ № 1028, согласованное и принятое АО «АТОМПРОЕКТ»,             а именно:
«В РД отсутствуют чертежи (схемы расположения стен, разрезы стен), с указанием местоположений отверстий для трубных проходок технологических трубопроводов».
В этой связи, необходимо откорректировать инв. № 20-00381 И1.</t>
  </si>
  <si>
    <t>КЗ-1172</t>
  </si>
  <si>
    <t>20-00334</t>
  </si>
  <si>
    <t xml:space="preserve">В ЛС 2-01-0201 С инв. № 20-00334 отсутствуют монтажные детали (МС-1 – МС-24) согласно спецификации инв. № 20-00333. </t>
  </si>
  <si>
    <t>КЗ-1173</t>
  </si>
  <si>
    <t>15-06137 И4</t>
  </si>
  <si>
    <t>14-08248 И12
19-00783</t>
  </si>
  <si>
    <t>Швагерус Е.Н. №1410 от 01.06.2020</t>
  </si>
  <si>
    <t>В РД 14-08248 И12 на л. 14 указан узел 5 (Деталь деформационного шва) с указанием материалов и элементов крепления. 
В ЛС 19-00783 в расценке устройство примыканий из ПВХ мембран к стенам и парапетам отсутствуют следующие материалы, согласно узла 5 РД: 
п. 6 Пароизоляция-ТехноНИКОЛЬ;
п. 9 Фартук из ламинированной стали;
п. 10 Минераловатный утеплитель;
п. 12 Лист ЦСП;
п. 14 Профиль из оцинкованной стали;
            Просьба включить недостающий объем, согласно узла 5 в локальные сметы.                                                                                                             
Приложение: План расположения деформационного шва. Разрез 1-1. Костыль. Фартук.</t>
  </si>
  <si>
    <t>КЗ-1174</t>
  </si>
  <si>
    <t xml:space="preserve">Громов Т.Н. </t>
  </si>
  <si>
    <t>В РД инв. 14-05201И5(л.12) примечания п. 6 указано на всем решетках Р-1 установить противогранатную сетку на всех решетках с ячейкой 50*50 из арматуры Д=3 мм. В соответствии с требованиями к противогранатным сеткам (приложение 1) необходимо разъяснить следующее:
1. Способ крепления сетки к решетке Р-1
2. Указать класс арматуры изготовления сетки
3. Материалы коррозийной защиты сетки</t>
  </si>
  <si>
    <t>КЗ-1175</t>
  </si>
  <si>
    <t>В альбоме рабочей документации инв. №15-06137 И4 отсутствуют проходки под электрические кабели согласно Л.78.019.00.000 МЭ (см. приложение Л.78.019.00.000 МЭ листы 1, 3, выделены красным цветом) в помещении 20UFB10R025 (оси 14-15, СМ 3-1-19).
Предлагаю откорректировать альбом рабочей документации инв. 15-06137 И4 в части внесения электротехнических проходок.
Приложение:     Л.78.019.00.000 МЭ</t>
  </si>
  <si>
    <t>КЗ-1176</t>
  </si>
  <si>
    <t>14-08248 И12                     
19-00783</t>
  </si>
  <si>
    <t>Чекалкина Г.Л №1540 от 15.06.2020</t>
  </si>
  <si>
    <t xml:space="preserve">В рабочей документации инв.№14-08248 И12 предусмотрена кровля входа в подвал по оси 9, но отсутствует конструкция фасонных элементов, а так же не учтен объем материала фартука и костылей в ЛС.
Прошу откорректировать РД и ЛС, добавив отсутствующий объем, согласно приложений 1,2. 
Приложение: 2 стр.
</t>
  </si>
  <si>
    <t>КЗ-1177</t>
  </si>
  <si>
    <t>20-00441</t>
  </si>
  <si>
    <t>Леонов И.А.</t>
  </si>
  <si>
    <t>В РД инв. № 20-00441 «Здание 4 (20UFB). Рабочая документация. Устройство монтажных деталей для монтажа оборудования в помещении 20UFB10R014 на отм. 0,000. Основной комплект рабочих чертежей» на листе 8 откорректировать следующее:
 Ошибочно в заголовках документа, по тексту и в основных надписях чертежей указано ОАО «СХК», привести в соответствие.
На схеме расположения монтажных деталей на отм. 0,000:
 Монтажные детали МС-2 под Установку разборки магазина с твэлами Ю99.598.000 должны быть привязаны к стене локализующего укрытия пом. 20UFB10R014, а не к стене соседнего помещения 20UFB10R025, имеются в виду привязки 520 мм и 750 мм (рядом с осью 12).
 Показана монтажная деталь прикрепленная к стене под поз. 9, на разрезе 2-2 эта деталь поз. 10, привести в соответствие.
 Показана монтажная деталь прикрепленная к стене под поз. 10, на разрезе 1-1 эта деталь поз. 11, привести в соответствие.
Вид Б:
 Ошибочно указан размер 250 мм вместо 350 мм между монтажными изделиями МН-2.</t>
  </si>
  <si>
    <t>АО "Атомпроект" с замечаниями согласны.
Срок корректировки комплекта РД: 29.05.2020 г.
Выдан комплект РД с изменениями по акту №11-114/15743 от 25.06.2020 г.
Замечания исправлены частично!</t>
  </si>
  <si>
    <t>20-00137 И2</t>
  </si>
  <si>
    <t>АО "Атомпроект" с замечаниями согласны.
Срок корректировки комплекта РД: 29.05.2020 г.
Выдан комплект РД с изменениями по акту №11-114/15743 от 25.06.2020 г.
Замечания исправлены!</t>
  </si>
  <si>
    <t xml:space="preserve"> АО "Атомпроект" c замечаниями согласны.    Срок корректировки комплектов РД истек: 21.12.2018 г.
 Выдана эл. версия комплекта РД №В16-107-4 И4 по письму АО "СХК" №11-11-01/12918 от 07.06.2019 г.                                                         Выдан комплект РД А-182619 И4, А-182620 И4      по Акту № 11-114/14648 от 11.06.2020 г.   Замечания устранены.
</t>
  </si>
  <si>
    <t>АО "Атомпроект" с замечаниями согласны.
Выдан комплект РД А-182619 И4, А-182620 И4      по Акту № 11-114/14648 от 11.06.2020 г.   Замечания устранены.</t>
  </si>
  <si>
    <t>АО "Атомпроект" с замечаниями согласны.
Срок корректировки комплекта РД истек: 28.02.2019 г.
Выдан комплект РД 14-05484 И1 по акту №110/04-28/104 от 12.09.2019 г.                                       Выдан комплект РД № 14-05483 изм.2,                  № 14-05484 изм.2 по Акту № 11-114/14145 от 08.06.2020 г., замечания устранены.</t>
  </si>
  <si>
    <t xml:space="preserve">АО "Атомпроект" с замечаниями согласны.
Срок корректировки комплекта РД: 07.2019 г.  Выдан комплект РД А-182619 И4, А-182620 И4      по Акту № 11-114/14648 от 11.06.2020 г.   
Замечания не устранены!
</t>
  </si>
  <si>
    <t>14-05483 И3
14-05484 И3</t>
  </si>
  <si>
    <t>14-04669 И2
14-04670 И2</t>
  </si>
  <si>
    <t xml:space="preserve"> АО "Атомпроект" c замечаниями частично согласны . Исправления при перевыпуске.     Выдан комплект РД А-182619 И4, А-182620 И4      по Акту № 11-114/14648 от 11.06.2020 г.   Замечания п.2 не устранен.   </t>
  </si>
  <si>
    <t xml:space="preserve"> АО "Атомпроект" c замечаниями частично согласны . Исправления будут внесены при следующей корретировке спецификации.
Срок корректировки комплекта РД: 25.02.2020 г. Выдан комплект РД № А-182619 И4 ,                      № А-182620 И4, № А-182621 И4 по Акту № 11-114/14648 от 11.06.2020 г. с откорректированными замечаниями.</t>
  </si>
  <si>
    <t>АО ""Атомпроект"" с замечаниями согласны.
Срок корректировки комплектов РД: 19.06.2020 г.
Выдан комплект РД с изменениями по письму №11-01/16360 от 02.07.2020 г.
Замечания исправлены!</t>
  </si>
  <si>
    <t>АО "Атомпроект" с замечаниями согласны.
Срок корректировки комплекта РД: 27.12.2019 г.
Выдан комплект РД с изменениями по акту №11-01/16360 от 02.07.2020 г.
Замечания исправлены!</t>
  </si>
  <si>
    <t>АО "Атомпроект" с замечаниями согласны.
Срок корректировки комплекта РД истек: 30.06.2019 г.
Выданы комплекты РД 15-02916 И6 по акту №110/04-28/77 от 20.06.2019 г., 15-02916 И7 по акту №110/04-28/104 от 12.09.2019 г., выдан 15-02918 И4 по акту №110/04-28/106 от 17.09.2019 г.
Остальные комплекты РД с изменениями не выданы.
Замечания по кровле не устранены!
Работы выполнены, необходимо внести в РД</t>
  </si>
  <si>
    <t>АО "Атомпроект" с замечаниями согласны.
Срок корректировки комплекта РД: срочно, работы ведутся в текущем периоде (на 03.07.2020 г.).
Комплект РД с изменениями не выдан.</t>
  </si>
  <si>
    <t>КСГ 2020
(A22040)</t>
  </si>
  <si>
    <t>АО "Атомпроект" с замечаниями согласны.
Срок корректировки комплекта РД: 01.08.2020 г.
Комплект РД с изменениями не выдан.</t>
  </si>
  <si>
    <t>Инв.№16-00690
1. На листе 8 планировка стен помещений не соответствует архитектурной части №14-07207 И7 в осях В-Д\4-9 и Д6. В альбоме №16-00690 показана стена вместо проема с воротами, а во альбоме №14-07207 трубопроводы свободно проходят через проем на месте монтажа гермодвери.
       Прошу привести данный лист в соответствие с АР. Также прошу учесть, что в осях Г\5-6 находится монтажный проем.
Инв.№15-03694
2. В спецификации указан электромагнитный клапан DN25 (20QJF02AA101), в функциональной схеме он ставится на трубопровод DN15 после перехода с 25 на 15. На разрезе в другой последовательности. 
Прошу привести функциональную схему в соответствие с разрезом и спецификацией.
3. Трубопровод 20SCC12BR101 Ду50 после отвода на потребителей первого этажа превращается в Ду15, после чего от него идет отвод Ду40 и далее он к потребителям третьего этажа Ду15. Переход с Ду50 в Ду15 на функциональной схеме отсутствует. 
Прошу приведите в соответствие диаметры и соответственно длинны труб в спецификации.</t>
  </si>
  <si>
    <t>АО "Атомпроект" с замечаниями согласны.
Срок корректировки комплекта РД: 13.04.2020 г.
Выдан комплект РД с изменениями по письму №11-01/16360 от 02.07.2020 г.
Замечания исправлены!</t>
  </si>
  <si>
    <t>АО ""Атомпроект"" с замечаниями согласны.
Срок корректировки комплектов РД: 20.06.2020 г.
Выдан комплект РД с изменениями по письму №11-01/16588 от 03.07.2020 г.
Замечания исправлены!</t>
  </si>
  <si>
    <t>КЗ-1178</t>
  </si>
  <si>
    <t>А-182620 Изм.4 от 26.05.2020</t>
  </si>
  <si>
    <t>В рабочих чертежах отсутствуют сведения об уплотнении межфланцевых соединений воздуховодов с вентиляционным оборудованием:
- клапаны воздушные герметические;
- клапаны противопожарные;
- дроссель - клапаны;
- клапаны обратные;
- устройства перекрытия вентиляционных каналов.
Необходимо дополнить, указав, что соединения воздуховодов и стандартных изделий – разъемные, фланцевые. Указать уплотнительный материал (резина ТМКЩ, асбестовый шнур и т.д.)</t>
  </si>
  <si>
    <t>КЗ-1179</t>
  </si>
  <si>
    <t>НВК</t>
  </si>
  <si>
    <t>Чекалкина Г.Л №1522, 1534, 1535, 1545, 1555</t>
  </si>
  <si>
    <t>Согласно СП 45.13330.2017 п.7.16 и СП 40-102-2000 п.7.7.4 засыпка траншей с уложенными трубопроводами производится в 2 стадии. В РД и ЛС учтена только засыпка нижней зоны. Необходимо учесть устройство защитного слоя при засыпке трубопроводов над верхом трубы из песчаного грунта толщиной не менее 30 см. 
Откорректировать РЧ и ЛС.
Приложение: Расчет - 7 стр.</t>
  </si>
  <si>
    <t>КЗ-1180</t>
  </si>
  <si>
    <t>АР
КЖ
СФЗ</t>
  </si>
  <si>
    <t>14-07207 И8
15-06133 И1
15-06137 И4
15-06141 И2
15-06145 И3
15-06149 И1
15-07501 И2
16-00732 И2
16-01552 И2
71528 И4</t>
  </si>
  <si>
    <t>Кустов О.Н. №1528 от 08.06.2020</t>
  </si>
  <si>
    <t>1. Согласно альбому инв.№71528 И4 устанавливаются защитные двери СФЗ в проемы стен выполненные по КЖ. При сравнении РД инв.№71528 И4 и КЖ выявились несоответствие по ширине и высоте проемов, а также отсутствие четырех проемов согласно таблице:
№ Код KKS
двери Помещение Под проем ШхВ согласно инв.№71528 И4 Проем ШхВ
выполненный согласно КЖ Примечание
1. 20CZA22AB009 20UFB10R038 1000х2100 (h) отсутствует</t>
  </si>
  <si>
    <t>КЗ-1181</t>
  </si>
  <si>
    <t>Антонов М.В. №1589 от 15.06.2020</t>
  </si>
  <si>
    <t xml:space="preserve"> 1. 22KLB 12   (А-Б; 7-9) отм. -2.100 попадает на нестандартную опору 22KLB 08.
 2. 22KLB 12  (А-Б; 2-4) отм. -1.900  ось воздуховода 250 мм от стены, попадает мимо существующего проёма на стену.
 3. Пересечение системы вентиляции 22KLB 12 на отм. -1.900 (Г-Е; 2-3) с системой К13 (проект 16-01539 И4)
4.  22KLB 12 (Б; 1-2) с учётом фланца воздуховода, вентиляция не проходит в существующий проём.
5. Пересечение системы вентиляции 22KLB 12 на отм. -1.800 (В; 2) с системой К13 
6. 22KLB 12 (Г; 2-3) выполненный по проекту №18-00612 проём, не позволяет проложить системы 22KLB 12 Ø200 мм. и 21KLB 12 Ø250 мм. (необходимо увеличение проёма).
7. 22KLB 12 (Д; 2-3) выполненный по проекту №18-00612 проём не позволяет проложить системы 22KLB 12 Ø200 мм. и 21KLB 12 Ø250 мм. (необходимо увеличение проёма).
8. 22KLB 12 (Г-Д; 2) ось воздуховода по проекту отм. -2.200, низ выполненного проёма, через который должна пройти система отм. -2.000</t>
  </si>
  <si>
    <t>КЗ-1182</t>
  </si>
  <si>
    <t>18-01546</t>
  </si>
  <si>
    <t>Антонов М.В. №1536 от 09.06.2020</t>
  </si>
  <si>
    <t>По РД инв. № 18-01546 на устройство дополнительных проёмов в стене в осях 1-3, у ряда А - по узлам А; Б лист 7 - не указано надо ли заполнять выполненные проёмы, перед проведением сварочных работ при установке деталей 8; 9.
Необходимо пояснить чем и каким способом заполнять проемы.</t>
  </si>
  <si>
    <t>КЗ-1183</t>
  </si>
  <si>
    <t>А-182619 И4 от 26.05.2020
А-182620 И4 от 26.05.2020
А-182621 И4 от 26.05.2020</t>
  </si>
  <si>
    <t xml:space="preserve">Февралева Л.Н. №1664 от 22.06.2020 </t>
  </si>
  <si>
    <t>Вентиляция
22 KLB12
1. Л. 5 (инв. № А-182619), л. 24 (инв. № А-182621) в КЗ №30 вопрос п.3 в Изм. 4 не правильно откорректирован – у воздуховода ф630 изменили отметку на -2,150 и воздуховод нужно было опускать с отм. -1,850 до отм. -2,150, а по схеме воздуховод подняли. В итоге: воздуховод ф560 с отм. -2,150 так и сталкивается с воздуховодом ф630, у которого отметку поменяли на -2,150 – в осях 7-8/А.
21 KLB14
2. Л. 12 (инв. № А-182619), л. 6 (инв. № А-182621 – на плане в пом. 20UFB10R317 указана отм. +4,100; на схеме отм. +4,000. Замечание не откорректировано. Привести в соответствие и внести изменения.
3. На плане л.11 в осях 14-15/А-Б в пом. 20UFB10R027 воздуховод сечением ф250, на схеме л.4 в этом же месте сечением ф200. Привести в соответствие.
21KLB12
4. На плане л.23 (инв.№ А-182619) и на схеме л.15 (инв.№ А-182621) для пом. 20UFB20R054 показан клапан противопожарный 21KLB12АА901, а в спецификации л.л. 103-106 (инв.№А-182620) он не учтен. Замечание не откорректировано. Привести в соответствие и внести изменения. 
21KLB06
5. На плане л.23 в осях 22-23/А-Б воздуховод ф450 с отм. +13,600 системы 21KLB06 пересекается с воздуховодом 900х200 с отм. +13,700 системы 21KLB10. Воздуховоды сталкиваются – замечание не откорректировано. Привести в соответствие и внести изменения.</t>
  </si>
  <si>
    <t>КЗ-1184</t>
  </si>
  <si>
    <t>15-00434
20-00026 И1</t>
  </si>
  <si>
    <t xml:space="preserve">Доронин А.Г. </t>
  </si>
  <si>
    <t>В соответствии со Схемой трубных проводок Системы радиационного контроля 15-00434 (Приложение, лист 1) в локализующем помещении 20UFB10R014 должен осуществляться контроль эффективной очистки воздуха на фильтре. Для этого, до и после фильтра, расположенном в 20UFB10R014 устанавливаются отборные устройства (зонды пробоотборные). От этих зондов к пробоотборным стендам, находящимся в соседнем помещении 20UFB10R015, должны быть проложены трубки. 
Для проведения трубок через стену между 20UFB10R014 и 20UFB10R015 должны быть трубные проходки. 
На Плане расположения оборудования Системы радиационного контроля 15-00434 (Приложение, лист 2) должны быть показаны эти трубки и проходки для них, но их там нет. Прошу на плане расположения оборудования Системы радиационного контроля 15-00434 добавить эти проходки.
Отсутствуют эти-же трубные проходки для контроля эффективности очистки на фильтре в «Устройство трубных проходок на отм 0,000 в помещении 20UFB10R014» 20-00026. Должно быть 2 проходки. Прошу добавить две трубные проходки в районе 6-ой оси на высоте +2,200м (Лист 9, вид 2-2) Приложение лист 3. 
Приложение:     3 стр. (необходимые эскизы, спецификации и т.д.)</t>
  </si>
  <si>
    <t>КЗ-1185</t>
  </si>
  <si>
    <t>14-07451 И5
19-01309</t>
  </si>
  <si>
    <t>1. В РД инв. №14-07451И5 л.18  «спецификация материалов и изделий» указаны огнезащитные плиты PROMATECT L500, а в ЛС инв. №19-01309 поз. 71; 72 указаны огнезащитные плиты PROMATECT-H.
2. В РД инв. №14-07451И5 л.18  «спецификация материалов и изделий» указаны:  шпатлевка PROMAT; шуруп быстрого монтажа; уголок 40*40*3, 40*25*3; дюбели стальные для крепления уголка,  не учтены в ЛС инв. №19-01309.
3. В РД инв. №14-07451И5 л.18  «спецификация материалов и изделий» указана водно-дисперсионная краска в объёме 300 кг, а в ЛС инв. №19-01309 поз. 73 водно-дисперсионная краска в объёме 5400 кг.
Устранить несоответствие.</t>
  </si>
  <si>
    <t>14-07207 И8
15-06133 И1
15-06137 И4
15-06141 И2
15-06145 И3
15-06149 И1
15-07501 И2
16-00732 И2
16-01552 И2
71528 ДСП И4</t>
  </si>
  <si>
    <t>АО ""Атомпроект"" с замечаниями согласны.
Срок корректировки комплектов РД: не указан
Комплект РД с изменениями не выдан.</t>
  </si>
  <si>
    <t>АО ""Атомпроект"" с замечаниями согласны.
Срок корректировки комплектов РД: 30.06.2020 г.
Выдан комплект РД с изменениями по акту №11-114/16329 от 02.07.2020 г.
Замечания исправлены!</t>
  </si>
  <si>
    <t>АО "Атомпроект" с замечаниями согласны.
Срок корректировки комплекта РД истек: 15.07.2019 г.
Работы выполнены, необходимо внести в РД!
Выдан комплект РД 19-01502 И1 по акту №11-114/16329 от 02.07.2019 г.
Замечания исправлены!</t>
  </si>
  <si>
    <t>АО ""Атомпроект"" с замечаниями согласны.
Срок корректировки комплектов РД: 05.06.2020 г.
Выдан комплект РД с изменениями по акту №11-114/16329 от 02.07.2020 г.
Замечания исправлены!</t>
  </si>
  <si>
    <t>Карточка заказчика с замечаниями АО "Атомпроект" отклонена с объяснением причины.
Наименования материалов выбираются заказчиком при заключении договоров на изготовление м/к на тендерной основе.</t>
  </si>
  <si>
    <t>Карточка заказчика с замечаниями АО "Атомпроект" отклонена с объяснением причины.
В ведомости элементов допущена опечатка по длине, но вес указан верно, поэтому изменений в РД и ЛС не требуется.</t>
  </si>
  <si>
    <t>АО "Атомпроект" с замечаниями согласны.
Срок корректировки комплекта РД истек: 20.12.2019 г.
Выдан комплект РД 15-01061 И2 по письму №11-114/01/30887 от 19.12.2019 г. По п.17 приложения 1 замечание исправлено!
Выдан комплект РД 14-07451 И5 по акту №11-114/968 от 20.01.2020 г. По п.29 приложения 1 замечание исправлено!
Выдан комплект РД 14-04107 И1 по акту №110/04-28/106 от 17.09.2019 г. Замечания остаются!
Выдан комплект РД 14-05201 И5 по акту №110/04-28/109 от 20.09.2019 г. По п.27 приложения 1 замечание остается!
Остальные комплекты РД с изменениями не выданы.</t>
  </si>
  <si>
    <t>АО "Атомпроект" с замечаниями согласны.
Срок корректировки комплекта РД истек: 27.03.2020 г.
Комплекты РД с изменениями не выданы.</t>
  </si>
  <si>
    <t>АО "Атомпроект" с замечаниями согласны.
Срок корректировки комплектов РД истек: 30.09.2019 г.
Выдан комплект РД 15-05941 И4 по акту №110/04-28/123 от 22.10.2019 г. Замечания исправлены.
Работы выполнены, необходимо внести в РД!
Остальные комплект РД с изменениями не выданы.</t>
  </si>
  <si>
    <t>АО "Атомпроект" с замечаниями согласны.
Срок корректировки комплекта РД истек: 28.02.2020 г.
Комплекты РД с изменениями не выданы.</t>
  </si>
  <si>
    <t>АО "Атомпроект" с замечаниями согласны.
Срок корректировки комплекта РД истек: 31.03.2020 г.
Комплекты РД с изменениями не выданы.</t>
  </si>
  <si>
    <t>АО "Атомпроект" с замечаниями согласны.
Срок корректировки комплекта РД истек: 15.04.2020 г.
Выдан комплект РД 18-01768 И3 по письму №11-01/12827 от 27.05.2020 г.
Замечания не исправлены!</t>
  </si>
  <si>
    <t>АО "Атомпроект" с замечаниями согласны.
Срок корректировки комплекта РД истек: 28.03.2020 г.
На площадке в контрольный экземпляр внесены изм.8а Щирбановым. Замечания исправлены!
Комплект РД с изменениями не выдан.</t>
  </si>
  <si>
    <t>15-03157 И2</t>
  </si>
  <si>
    <t>Карточка заказчика с замечаниями АО "Атомпроектом" отклонена с объяснением причины.
Выдан комплект РД с изменениями по письму №11-01/16978 от 08.07.2020 г.
Замечания исправлены!</t>
  </si>
  <si>
    <t>Карточка заказчика с замечаниями АО "Атомпроект" отклонена с объяснением причины.
Заменили на Демпферную самоклеящуюся ленту TAPEflex НПЭ 100х8 мм.</t>
  </si>
  <si>
    <t>АО ""Атомпроект"" с замечаниями согласны.
Срок корректировки комплектов РД: 15.07.2020 г.
Выдан комплект РД с изменениями по письму №11-01/16978 от 08.07.2020 г.
Замечания исправлены!</t>
  </si>
  <si>
    <t>14-07207 И10
15-08038 И5</t>
  </si>
  <si>
    <t>АО "Атомпроект" с замечаниями согласны.
Срок корректировки комплекта РД истек: 10.2019 г.
Комплект РД с изменениями не выдан.</t>
  </si>
  <si>
    <t xml:space="preserve">АО "Атомпроект" с замечаниями согласны.
Срок корректировки комплекта РД истек: 07.2019 г.  Выдан комплект РД А-182619 И4, А-182620 И4      по Акту № 11-114/14648 от 11.06.2020 г.   
Замечания п.2 не устранен.
</t>
  </si>
  <si>
    <t>АО "Атомпроект" с замечаниями согласны.
Срок корректировки комплекта РД истек: 30.04.2020 г.
Комплект РД с изменениями не выдан.</t>
  </si>
  <si>
    <t>АО "Атомпроект" с замечаниями согласны частично.
Срок корректировки комплекта РД: по мере СМР.
Выдан комплект РД № 14-05483 изм.2,                  № 14-05484 изм.2 по Акту № 11-114/14145 от 08.06.2020 г. с частично откорректированными замечаниями.
Написано новое письмо №1715 от 25.06.2020 г. о невнесенных изменениях.</t>
  </si>
  <si>
    <t xml:space="preserve"> АО "Атомпроект" c замечаниями частично согласны .
Срок корректировки комплектов РД истек: 15.03.2020 г.
Комплекты РД с изменениями не выданы.</t>
  </si>
  <si>
    <t>АО "Атомпроект" с замечаниями согласны частично.
Срок корректировки комплекта РД истек: 31.03.2020 г.
Выдан комплект РД № А-182619 И4 ,                      № А-182620 И4, № А-182621 И4 по Акту № 11-114/14648 от 11.06.2020 г. с частично откорректированными замечаниями.
Написано новое письмо №1664 от 22.06.2020 г. о невнесенных изменениях.</t>
  </si>
  <si>
    <t>АО "Атомпроект" с замечаниями согласны.
Срок корректировки комплекта РД истек: 15.03.2020 г.
Комплекты РД с изменениями не выданы.Выдан комплект РД № А-182619 И4 ,                                 № А-182620 И4, № А-182621 И4 по Акту № 11-114/14648 от 11.06.2020 г. с частично откорректированными замечаниями.
По п.2 не откорректировано.</t>
  </si>
  <si>
    <t xml:space="preserve">АО "Атомпроект" с замечаниями согласны.
Срок корректировки комплекта РД истек: 15.03.2020 г.    Выдан комплект РД А-182619 И4, А-182620 И4      по Акту № 11-114/14648 от 11.06.2020 г.   Замечания п.1 не устранен.
</t>
  </si>
  <si>
    <t>АО "Атомпроект" с замечаниями согласны.
Срок корректировки комплектов РД истек: 28.02.2020 г.
Комплекты РД с изменениями не выданы.</t>
  </si>
  <si>
    <t>АО "Атомпроект" с замечаниями согласны.
Срок корректировки комплектов РД истек: 01.06.2020 г.
Комплект РД с изменениями не выдан.</t>
  </si>
  <si>
    <t>АО ""Атомпроект"" с замечаниями согласны.
Срок корректировки комплектов РД истек: 29.05.2020 г.
Комплекты РД с изменениями не выданы.</t>
  </si>
  <si>
    <t>19-00763 И1
19-00764 И1
19-00765 И1</t>
  </si>
  <si>
    <t>КЗ-1186</t>
  </si>
  <si>
    <t>19-00903</t>
  </si>
  <si>
    <t>Самойлова Л.П. №1512 от 05.06.2020</t>
  </si>
  <si>
    <t>1.В расценке ФЕР09-03-002-12 (п.1) применить коэффициент 1,1 (техн. часть к ФЕР09 прил.9.3, п.2)
2. Заменить расценку ФССЦ-07.2.07-12-0022 на ФССЦ-07.2.07.12-0014 (п.2). В РД №16-02896И1 применена труба диам.630*12мм
3.Учесть установку анкерных болтов (п.7)
4. Учесть окраску металлоконструкций за 2 раза (п.12)</t>
  </si>
  <si>
    <t>КЗ-1187</t>
  </si>
  <si>
    <t>14-05201 И5
16-02819</t>
  </si>
  <si>
    <t>Самойлова Л.П. №1543 от 10.06.2020</t>
  </si>
  <si>
    <t>1. ЛС №1-1262 (п.22), РД14-05201И5 (узел 1/9, лист 12) - указать марку кирпича и марку цементно-песчаного раствора в рабочей документации.
2. ЛС №1-1262 (п.п.50-52) – молниезащиту учесть по ФЕРм 08.
3. ЛС №1-1262 (п.п.139-140) – достоверно учесть объем дверных блоков (объем занижен в 100 раз).
4. Учесть монтаж и стоимость сушильных шкафов для одежды ШСО-03 (2 шт) и шкафов для специальной и домашней одежды (206 шт) РД 14-05201 И5, лист 7, п.6, лист 8, примечания.
5. Учесть по узлу «Б», лист 9, РД 14-05201 И5 телескопический крепеж, крепежную рейку, герметик «Технониколь ПУ», сварной шнур. 
6. Учесть утепление стены ниже отм. - 0,150 пеноплексом толщ.50 мм и оклеечную гидроизоляцию в один слой «Изопласт ХПП».</t>
  </si>
  <si>
    <t>КЗ-1188</t>
  </si>
  <si>
    <t>15-00017 И8
15-00018
18-01545
18-01763
19-00193</t>
  </si>
  <si>
    <t>Самойлова Л.П. №1237 от 15.05.2020</t>
  </si>
  <si>
    <t>1. Учесть коэффициент на расход сетки, так как сетка укладывается «внахлест» ЛС №3-03-0016С-Д2, п.п.55,57,67,69); необходимо внести данные в спецификацию.
2. Утепление покрытий керамзитобетоном учесть по расценке ФЕР12-01-014-01 (ЛС №3-03-0016С-Д2, п.64)
3. Некорректно применена расценка на стоимость ОК-8 со стальной рамой, глухое, со стеклом взломостойким по классу защиты Р7В ГОСТ 30826-2014 (ЛС №3-03-0016С-Д4, п.23)
4. Учесть устройство плинтусов для полов (РД 15-00017И8, лист 34, примечания п.п.6,7); необходимо внести данные в спецификацию.
5. В инв. № 15-00017 И5-И8 масса ед. МС 65-1 изменилась, вместо 0,32 кг указано 0,22 кг. Необходимо откорректировать массу закладной детали в локальной смете.
6. В перегородках учесть заполнение шва   жесткой минеральной ватой (РД 15-00017И8, лист 35, сечения 2-2,3-3, узлы 7,8,9/11) 
7. Учесть стоимость минераловатных плит «Лайт-Баттс» с коэффициентом расхода 1,03 (ЛС №1-788, п.32)
Приложение: Рассмотрение ПСО АО «СХК»</t>
  </si>
  <si>
    <t>20-00137 И3</t>
  </si>
  <si>
    <t>17-02111 И2</t>
  </si>
  <si>
    <t>АО ""Атомпроект"" с замечаниями согласны.
Срок корректировки комплектов РД: 30.10.2020 г.
Комплект РД с изменениями не выдан.</t>
  </si>
  <si>
    <t>15-06145 И4
19-01256 И2
20-00137 И3</t>
  </si>
  <si>
    <t>14-05201 И6</t>
  </si>
  <si>
    <t>20-00441 И1</t>
  </si>
  <si>
    <t>68364 ДСП И1
68373 ДСП И2
68709 ДСП И5
69455 ДСП И1
69574 ДСП И2
70039 ДСП И2
70042 ДСП И2
70045 ДСП И2
70384 ДСП И1
70387 ДСП И1
71519 ДСП И2
71670 ДСП И1</t>
  </si>
  <si>
    <t>15-06875 И1</t>
  </si>
  <si>
    <t>15-03145 И2</t>
  </si>
  <si>
    <t>14-07496 И6</t>
  </si>
  <si>
    <t>АО ""Атомпроект"" с замечаниями согласны.
Срок корректировки комплектов РД истек: 30.06.2020 г.
Выданы комплекты РД с изменениями по акту №11-114/17018 от 08.07.2020 г.
Замечания исправлены!</t>
  </si>
  <si>
    <t>АО ""Атомпроект"" с замечаниями согласны.
Срок корректировки комплектов РД истек: 30.06.2020 г.
Выданы комплекты РД 14-06530 И3, 15-06141 И3 по акту №11-114/17018 от 08.07.2020 г. Замечания по п.п.1, 2 исправлены!
Комплекты РД 20-00321 И2 не выдан.</t>
  </si>
  <si>
    <t>Карточка заказчика с замечаниями АО "Атомпроектом" рассмотрена с отклонением.
Указанная обвязка не входит в объём работ АО "Атомпроект".</t>
  </si>
  <si>
    <t>Карточка заказчика с замечаниями АО "Атомпроектом" рассмотрена с отклонением.
Информация указана в карточке. Не влияет на монтаж оборудования.</t>
  </si>
  <si>
    <t>16-01840 И1
16-01841 И1</t>
  </si>
  <si>
    <t>16-01343 И2</t>
  </si>
  <si>
    <t>16-00671 И4
16-00672 И5</t>
  </si>
  <si>
    <t>АО "Атомпроект" с замечаниями согласны.
Срок корректировки комплекта РД истек: 26.12.2019 г.
Комплекты РД с изменениями не выданы.
Выдано решение ГрАН к комплекту РД 18-00602 по акту №11-114/16141 от 30.06.2020 г. Замечание устранено!</t>
  </si>
  <si>
    <t>КЗ-1189</t>
  </si>
  <si>
    <t>20-00498
20-00321 
(20-00321 И1)
20-00355
20-00356
20-00350</t>
  </si>
  <si>
    <t>1. В инв.№20-00498 номер дополнения локальной сметы 2-01-0084С-Д3 указан не верно – должно быть Д4, так как дополнением 3 выпущена смета инв. №19-00667.
2. В инв.№20-00321 не верно указан инвентарный номер прилагаемой локальной сметы в ведомости ссылочных и прилагаемых документов, см. лист 4. Верно – инв. №20-00322. 
3. В инв.№20-00355 (выпущена на основании внесения изм. 2) не верно указано в основании сметы изменение рабочего чертежа И1. ЛС к И1 – инв. № 19-01179, должно быть 19-00620 И2. 
4. В инв.№20-00356 (выпущена на основании внесения изм. 2) не верно указано в основании сметы изменение рабочего чертежа И1. ЛС к И1 – инв. № 19-00796, должно быть 19-00621 И2.
5. В инв.№20-00350 (выпущена на основании внесения изм. 2) не верно указано в основании сметы изменение рабочего чертежа И1. ЛС к И1 – инв. № 19-00811, должно быть 19-00640 И2.
Необходимо устранить несоответствия.</t>
  </si>
  <si>
    <t>КЗ-1190</t>
  </si>
  <si>
    <t>70384/ДСП И1</t>
  </si>
  <si>
    <t>Мишин С.И. №1763 от 29.06.2020</t>
  </si>
  <si>
    <t>В РД отсутствует узел крепления видеокамер на периметре локальной зоны МФР. Не указаны места установки камер.</t>
  </si>
  <si>
    <t>КЗ-1191</t>
  </si>
  <si>
    <t>20-00147</t>
  </si>
  <si>
    <t>1. Лист 12. На чертеже 1401.02.07.001 кронштейна (для анкерного крепления) не указаны диаметры двух отверстий для крепления кронштейна к стене анкерами. Указать диаметр отверстий.
2. Кронштейн для крепления сваркой (чертеж 1401.02.06.001 лист 9) и кронштейн для крепления анкерами (чертеж 1401.02.07.001 лист 12) различаются лишь наличием двух отверстий для анкеров у последних. Предлагаю, для сокращения номенклатуры, использовать кронштейн для крепления анкерами (чертеж 1401.02.07.001 лист 12), как для крепления анкерами, так и для крепления сваркой.</t>
  </si>
  <si>
    <t>КЗ-1192</t>
  </si>
  <si>
    <t>20-00084</t>
  </si>
  <si>
    <t>Лист 7, п. 1.2. Заменить слова «4А (20UKS)» на «5 (20UKT)».
Лист 7, п. 3.1. Требуется дополнить пункт информацией об эксплуатации ТЗК-2кс в помещениях 4А (20UKS), 5 (20UKT).
Лист 8, п. 3.5.1. Указанные габариты ТЗК-2к (2100х2100х1900 мм) превышают габариты кузова спецавтомобиля. Внутренние ДхШхВ кузова спецавтомобиля составляют 4500х2430х1500 мм.
Считаем необходимым отметить, что рассмотрение технических требований контейнера транспортного защитного для контейнера НЗК-2кс (ТЗК-2к) целесообразно проводить после или совместно с рассмотрением ИТТ на контейнер НЗК-2кс инв. № 19-00930. 
ИТТ № 19-00930 в адрес АО «СХК» до настоящего времени не поступали.</t>
  </si>
  <si>
    <t>КЗ-1193</t>
  </si>
  <si>
    <t xml:space="preserve">15-04377 И4                      
16-00816 И3                             </t>
  </si>
  <si>
    <t>Чекалкина Г.Л. №1765 от 29.06.2020</t>
  </si>
  <si>
    <t>В спецификации РД инв.№16-00816 И3 (производственно-противопожарный водопровод В-2) п. 11 указаны отводы 450 - 159х5 Ст20 специального исполнения с антикоррозийной изоляцией наружной поверхности весьма усиленного типа в количестве 2 шт., а в РЧ инв.№15-04377 И4 отводы не указаны.
Необходимо включить недостающий объем в РЧ и ЛС.</t>
  </si>
  <si>
    <t>КЗ-1194</t>
  </si>
  <si>
    <t>14-04669 И1
14-04670 И1</t>
  </si>
  <si>
    <t>Февралева Л.Н. №1677 от 23.06.2020</t>
  </si>
  <si>
    <t>Повторно!
Вентиляция
1. На схемах, планах, в общих данных KKS систем вентиляции 00SAR, в спецификации 00SAК. Внести необходимые изменения в спецификацию стр.14.
00SAR01
2. На схеме стр.33 воздуховоды и диффузор пом. 209, 217, 222 наложены друг на друга и нет
      понимания как прокладываются воздуховоды и их присоединение к сборному воздуховоду.
      Замечание не откорректировано. Привести в соответствие и внести изменения.    
3. На схеме в пом.102 показана непонятная прокладка и присоединение к сборному воздуховоду диффузоров 4АПН+ЗКСД 600х600. Понять где устанавливается ирисовый клапан не представляется возможным. Вместо изображения клапана по ГОСТ показана точка. Планы и схему необходимо привести в соответствие согласно нормам и правилам. Замечание не откорректировано. Привести в соответствие и внести изменения.
4. Приточные и вытяжные установки на схемах, планах, разрезах показаны в виде прямоугольников, хотя все установки состоят из секций. Обозначение вентиляторной секции, воздушного клапана, фильтра воздушного прописаны в ГОСТ 21.205-2016, также как и шумоглушители. На основании чего в проекте в системах вентиляции нет ни одного шумоглушителя? Замечание не откорректировано. Привести в соответствие и внести изменения.
5. На схеме стр.33 не показаны на какую отметку опускаются воздуховоды для вентиляции   
      помещений первого этажа. Замечание не откорректировано. 
00SAR02
6. На плане на отм. 0,000 стр.28 наименование системы не подписана и принадлежность воздуховодов определить сложно. Необходимо подписать. Замечание не откорректировано. 
00SAR03
7. Противопожарный клапан на плане, схеме, в спецификации разного сечения. Внести изменения и привести в соответствие. Замечание не откорректировано. Привести в соответствие и внести изменения.
00SAR05
8. Сборный воздуховод поднимающегося с отм. 0,000 на схеме сечением ф160; на плане, фрагменте, разрезе 4-4 сечение воздуховода ф200. Внести изменения и привести в соответствие. Замечание не откорректировано. Привести в соответствие и внести изменения.
00SAR10
9. Согласно СП 7.13130-2013 у вентиляторов дымоудаления необходимо устанавливать обратный клапан с требуемым пределом огнестойкости. Фирма «Сигма Вент» выполняет все требования СП при изготовлении обратных клапанов. В изменении 1 вместо обратного  
      клапана установили дымовой. Замечание не откорректировано.
10. Скорость в клапане дымоудаления не должна превышать 10 м/с: 
              -   при L=20000 м³/ч, v=20000:(3600*0,8*0,4) = 17,36 м/с.
      Сечение клапанов подобрано не верно. Привести в соответствие. Обещание изменить   
      сечение клапанов не выполнено. Привести в соответствие и внести изменения.
Кондиционирование
11. На листе стр.35 в штампе надпись «Схема 00SAR10; система отопления». Схема 00SAR10 –  это система дымоудаления, и по ГОСТ 21.602-2016 записывается система отопления как 
     «Схема системы отопления». Внести изменения и привести в соответствие. Замечание не
     откорректировано.
12. Необходимо указать отметки установки наружных блоков 00SAR11АН001 и 00SAR12АН001, которые уточняются при монтаже. Привести в соответствие. Замечание не откорректировано. 
Теплоснабжение 
13. Выбранный способ проектирования теплоснабжения установок трудно понимаемый. Нет 
      надписей откуда трубопроводы заходят в венткамеру, трубы переплетаются с 
      воздуховодами, что усложняет понимание прокладки. Узлы обвязки регулирующих 
      клапанов поставляются в комплекте с вентустановкой, но отметку установки узла  
      указывает проектировщик, при монтаже только уточняется. На фрагменте плана, на 
      разрезах видны только обрывки труб теплоснабжения без надписей. Замечание не 
      откорректировано. Привести в соответствие и внести изменения.
14. Вызывает сомнение в правильности принятия решения установки гребенки в венткамере с 
      отдельными штуцерами для каждой приточной установки. В проекте ИТП инв. №14-05392 
      изм.1 предусмотрен блок для вентиляции. Приведите все в соответствие и внесите 
      изменения. Замечание не откорректировано.</t>
  </si>
  <si>
    <t>КЗ-1195</t>
  </si>
  <si>
    <t>КЗ-1196</t>
  </si>
  <si>
    <t>20-00066 И1</t>
  </si>
  <si>
    <t>А-182619 И4 от 26.05.2020</t>
  </si>
  <si>
    <t>Антонов М.В. № 1701 от 23.06.2020</t>
  </si>
  <si>
    <t>1) пересечение систем вентиляции 22KLB 10; 22KLB 01; 22KLB 02  с трубопроводами системы холодоснабжения (РД №18-01115); (В  Г-В; ось 16 на отм.-5.250; 0.000)
2) пересечение системы вентиляции 22KLB 25 на отм. -1.300, с железобетонной конструкцией (стена СМ 5-0-15; низ балки отм. -1.500 (РД №14-06543) (ось 26; Б-В)
Приложение                                                                                                                                        
1. выкопировка пересечения системы вентиляции с тр-дами холодноснабжения.                        
2. выкопировка пересечения системы вентиляции с ж/б конструкцией.</t>
  </si>
  <si>
    <t>Швагерус Е.Н №1722 от 25.06.2020</t>
  </si>
  <si>
    <t>В спецификации п. 1.3 указана труба чугунная напорная диаметр 200 по ГОСТ 9583-75. Единственный изготовитель таких труб в России Липецкая трубная компания «Свободный сокол» предоставила письмо в котором сообщает, что данный материал изготавливается по ТУ 1461-037-90910065-2015.
Прошу заменить в РД ГОСТ 9583-75 на ТУ 1461-037-90910065-2015 для трубы чугунной напорной диаметр 200.  
Приложение: Письмо компании «Свободный сокол» - 1 стр.</t>
  </si>
  <si>
    <t>КЗ-1197</t>
  </si>
  <si>
    <t xml:space="preserve">15-04667 И2  
16-00826 И2                                                 </t>
  </si>
  <si>
    <t>Чекалкина Г.Л. №1764 от 29.06.2020</t>
  </si>
  <si>
    <t>В РД № 15-04667 И2 в системах водопровода В1 и В2 предусмотрены трубопроводы из стальных труб, но отсутствуют отводы 450 в количестве 4-х штук.     
Необходимо включить недостающий объем в РЧ и ЛС.</t>
  </si>
  <si>
    <t>14-00917 И5</t>
  </si>
  <si>
    <t>Карточка заказчика с замечаниями АО "Атомпроектом" рассмотрена с отклонением.
По замечанию 1 РД 20-00426 выполнена верно, в РД 18-00486 - опечатка. Заммечание 2 - несущественное, корректировка РД не требуется.</t>
  </si>
  <si>
    <t>Карточка заказчика с замечаниями АО "Атомпроектом" рассмотрена с отклонением.
В соответствии с ТИ возможно нанесение окрасочного слоя Армокот 501 на грунтовку ГФ-021.</t>
  </si>
  <si>
    <t>Карточка заказчика с замечаниями АО "Атомпроектом" рассмотрена с отклонением.
Геодезическая разбивочная основа представлена в ПД №17-00033 И2 на л.40.</t>
  </si>
  <si>
    <t>Карточка заказчика с замечаниями АО "Атомпроектом" рассмотрена с отклонением.
Предусмотренная система П212 позволяет демонтировать ГВЛ панель для обслуживания и осмотра состояния огнезащиты.</t>
  </si>
  <si>
    <t>15-08241 И2</t>
  </si>
  <si>
    <t>20-00381 И2</t>
  </si>
  <si>
    <t>19-00618</t>
  </si>
  <si>
    <t>18-01546 И1</t>
  </si>
  <si>
    <t xml:space="preserve"> 14-07607 И1</t>
  </si>
  <si>
    <t xml:space="preserve"> АО "Атомпроект" c замечаниями согласны.
Срок корректировки комплектов РД : 30.08.2020 г.
Комплект РД с изменениями не выдан.</t>
  </si>
  <si>
    <t>14-07106 И1
14-07107 И1</t>
  </si>
  <si>
    <t>АО "Атомпроект" замечания отклонены с объяснением причин.
По п.1 вентиляция предусмотрена в необходимом количестве. По п.2 на данный момент нет исходных данных для проектирования вентиляции.</t>
  </si>
  <si>
    <t>14-05560 И2</t>
  </si>
  <si>
    <t>15-06028 И1</t>
  </si>
  <si>
    <t>17-01439 И1</t>
  </si>
  <si>
    <t xml:space="preserve"> А-182619 И5</t>
  </si>
  <si>
    <t>16-01544 И4</t>
  </si>
  <si>
    <t>14-07607 И1
14-07608 И1</t>
  </si>
  <si>
    <t>Карточка заказчика с замечаниями АО "Атомпроектом" отклонена с объяснением причины.
Просьба уточнить, о каком примыкающем к зданию 4 здании, а также о каких рядах в здании 4, идет речь.</t>
  </si>
  <si>
    <t>Карточка заказчика с замечаниями АО "Атомпроектом" отклонена с объяснением причины.
Для внесения изменений необходимо оформить ТР.</t>
  </si>
  <si>
    <t>Карточка заказчика с замечаниями АО "Атомпроектом" отклонена с объяснением причины.
ВСН-25 - вентиль сильфонный диаметром 25 мм. Поставщик определяется по тендеру.</t>
  </si>
  <si>
    <t>Карточка заказчика с замечаниями АО "Атомпроектом" отклонена с объяснением причины.
ОЛ на таль направлен исх. №46-110С-3.127/15127 от 11.08.2017 г. Поставщик тали определяется по тендеру. Задание на разработку раздела КМ монорельса тали выдано.</t>
  </si>
  <si>
    <t>Карточка заказчика с замечаниями АО "Атомпроектом" отклонена с объяснением причины.
Компановка оборудования показана условно. Аппаратно-технологическая схема, конструктивные решения, наименования и массы единиц оборудования - для справки. По указанным установкам смотри РКД.</t>
  </si>
  <si>
    <t>АО "Атомпроект" с замечаниями согласны.
Срок корректировки комплекта РД: в соответствии с графиком корректировки.
Выдан комплект РД № 14-04669 изм.1,                  № 14-04670 изм.1 по Акту № 11-114/14145 от 08.06.2020 г. с частично откорректированными замечаниями.
Написано новое письмо №1677 от 23.06.2020 г. о невнесенных изменениях (Карточка Заказчика КЗ-1194).</t>
  </si>
  <si>
    <t>КЗ-1198</t>
  </si>
  <si>
    <t>19-00326</t>
  </si>
  <si>
    <t>Взамен ЛС № 4-719 инв. № 15-07709 выпущена ЛС № 2-01-4-1355 инв. № 19-00326. В инв. № 19-00326 не указано, что с выпуском данной сметы аннулируется ЛС № 4-1049 инв. № 17-00090 (изменение к ЛС № 4-719 инв. № 15-07709). 
  Замечания к  инв. № 19-00326:
1. Поз.1-3 учесть стоимость комплекта (ТП-2, УКМ, ШУОТ) (п.5 спецификации № 1).</t>
  </si>
  <si>
    <t>КЗ-1199</t>
  </si>
  <si>
    <t>18-01119
15-03738 И6</t>
  </si>
  <si>
    <t>Альбом инв. №15-08038 И4 «Здание 4. Стены в осях 3-9 на отметке +5,250. Опалубка» в помещении 20UFB15R114 по ряду Д заложены проходки диаметром труб 57х4,5. В соответствии с альбомом инв. №18-01119 «Здание 4. Чертежи расположения оборудования и трубопроводов. Основной комплект рабочих чертежей» через одну из данных проходок должна пройти технологическая труба подачи азота в помещение с диаметром 38х3(позиция № 23 см. приложение). Данное сочетание труб не позволяет произвести герметизацию данной проходки заложенным базальтовым шнуром с диаметром 10мм.
Необходимо для герметизации данной проходки заложить базальтовый шнур меньшего диаметра и откорректировать РД.
Приложение: файл инв. № 18-01119 листы, 13, 24, 25, 51, 55.pdf на 5 листах в 1 экз.</t>
  </si>
  <si>
    <t>КЗ-1200</t>
  </si>
  <si>
    <t>16-00671 И3</t>
  </si>
  <si>
    <t>В дополнении к карточке заказчика № 1153.
1. В РД инв. № 16-00671 изм. 3 (л. 31) на схеме некорректно указан код KKS (20SRG10GD001) узла контроля газа на модуле водогазовом 2. Должен быть код 
KKS – 20SRG10GD002. Необходимо привести в соответствие код KKS для узла входного контроля на модуле водогазовом 2.
2. В РД инв. № 16-00671 изм. 3 (л. 32) на плане на отм. +5,250 между осями 12-16 и Б-Г обозначен код KKS для трубопровода сжатого воздуха 20SCC43BR001, а также на л. 33 разрез 1-1; 2-2. Согласно схеме на л.31 для данного трубопровода код KKS – 20SCC43BR003. Таким образом, необходимо привести в соответствие код KKS для трубопровода на л. 32-33.
3. В РД инв. № 16-00671 изм. 3 (л. 33) разрез 1-1 некорректно указан для трубопровода код KKS – 20SRG10BR041. Согласно разрезам 3-3 – 15-15 данный трубопровод должен иметь код KKS – 20SRG10BR001. Необходимо привести в соответствие код KKS для трубопровода 
на л. 33 разрез 1-1.</t>
  </si>
  <si>
    <t>КЗ-1201</t>
  </si>
  <si>
    <t>19-00352
18-01661
18-01398
19-00197
18-01792</t>
  </si>
  <si>
    <t>Самойлова Л.П. №1717 от 25.06.2020</t>
  </si>
  <si>
    <t>Предложение ООО «УС БАЭС»:
1. ЛС№02-01-3-430ТМ, (инв.№19-00352, инв.№15-03781И3), п.24. Расценка по ФЕРм03-01-00-05 (прим), которая применена на монтаж «крана мостового электрического однобалочного подвесного грузоподъемностью 1,0тн» учитывает монтаж крана электрического консольного. Данная расценка не подходит, т.к. не учитывает полный объем работ, включающий в себя полную сборку и установку мостового крана грузоподъемностью 1,0т (получен в разобранном виде). В связи с чем предлагаем расценку ФЕРм03-01-001-01, учитывающую комплекс работ по сборке и установке данного крана.
2. ЛС№02-01-3-396ТМ, (инв.№18-01661, РД15-03273И2), п.12. Расценка ФЕРм03-01-128-14, которая применена на монтаж «крана мостового электрического однобалочного подвесного грузоподъемностью 3,2тн» учитывает монтаж тали.  Данная расценка не подходит, т.к. не учитывает полный объем работ, включающий в себя полную сборку и установку мостового крана грузоподъемностью 2т (получен в разобранном виде). В связи с чем предлагаем расценку ФЕРм03-01-001-01, учитывающую комплекс работ по сборке и установке данного крана.
3. ЛС№02-01-3-392ТМ, (инв.№18-01398, РД15-00172И2), п. 2. Расценка ФЕРм03-01-128-10, которая применена на монтаж «крана мостового электрического однобалочного подвесного грузоподъемностью 2,0тн» учитывает монтаж тали. Данная расценка не подходит, т.к. не учитывает полный объем работ, включающий в себя полную сборку и установку мостового крана грузоподъемностью 2т (получен в разобранном виде). В связи с чем предлагаем расценку ФЕРм03-01-001-01, учитывающую комплекс работ по сборке и установке данного крана.
4. ЛС №02-01-3-412ТМ, (инв.№19-00197, инв.№18-00546И1), п.п.5,12.  Расценки ФЕРм03-01-128-14, ФЕРм03-01-128-18, которые применены на монтаж «крана мостового электрического однобалочного подвесного грузоподъемностью 3,2тн» учитывают монтаж тали. Данные расценки не подходят, т.к. не учитывают полный объем работ, включающий в себя полную сборку и установку мостового крана грузоподъемностью 3,2т (получен в разобранном виде). В связи с чем предлагаем расценку ФЕРм03-01-001-01, учитывающую комплекс работ по сборке и установке данного крана.
5. ЛС №02-01-3-402ТМ, (инв.№18-01792, РД 16-00537И4), п.п.2,4,6,8,16,24,26.  Расценки по таблице ФЕРм03-01-128, которые применены на монтаж «крана мостового электрического однобалочного подвесного грузоподъемностью 1;2;3,2тн» учитывают монтаж тали. Данные расценки не подходят, т.к. не учитывают полный объем работ, включающий в себя полную сборку и установку мостового крана (получен в разобранном виде). В связи с чем предлагаем расценку ФЕРм03-01-001-01, учитывающую комплекс работ по сборке и установке данного крана.
Для всех подъемно-транспортных механизмов (кранов), учтенных по ФЕРм 03-01-001-01, затраты по монтажу электрической части не учтены. Следует определять по проектной документации и характеристикам монтируемых кранов дополнительно (Письмо Минстрой №19840-ИП/08 от 26.07.2011г). 
Комментарии АО «СХК»:
В локальных сметах учтены затраты на монтаж кранов мостовых электрических грузоподъемностью 1т, 2т, 3,2 т массой от 700 кг до 1300 кг.
При сопоставлении норм таблиц ФЕРм03-01-128 (Тали электрические) и единичной расценки ФЕРм03-01-001-01 (Краны мостовые электрические) выявлено следующее:
п/п Критерий  ФЕРм03-01-128 
(на ед. изм. 1 шт. средние показатели) ФЕРм03-01-001-01
1 Грузоподъемность 1 т, 2 т, 3,2 т 5 т
2 Масса 609 кг, 740 кг 9,3 т
3 Затраты труда рабочих (чел.-ч) 38,1 656
4 Затраты труда машинистов (чел.-ч) 1,461 99,47
5 Механизмы (маш.-ч)    
  в том числе:    
  - краны на автомобильном ходу 1,08  
  - лебедки электрические 7,42 75,94
  - станок рельсосверлильный 0,27  
  - автомобили бортовые 0,38  
  - краны мостовые электрические   5,63
  - краны на гусеничном ходу   75,04
  - краны на железнодорожном ходу   9,4
  - платформы   9,4
  - аппарат для газовой сварки и резки   1,81
  - установки для сварки   2,48
6 Стоимость прямых затрат (руб.) в БЦ 540,00 19 337,17
Таким образом, нормы таблицы ФЕРм03-01-128 (Тали электрические) не отражают трудоемкость работ и не учитывают механизмы по технологии монтажа крана мостового электрического (не отражают фактические затраты).
Учитывая, что в сборнике предусмотрена прямая расценка на монтаж крана мостового электрического только грузоподъемностью 5 т с массой 9,3 т, можно рассмотреть нормы таблицы ФЕРм03-01-002 (Краны электрические консольные).
п/п Критерий  ФЕРм03-01-001-01 ФЕРм03-01-002-05
1 Грузоподъемность 5 т 3,2 т
2 Масса 9,3 т 3,6 т
3 Затраты труда рабочих (чел.-ч) 656 251
4 Затраты труда машинистов (чел.-ч) 99,47 28,34
5 Механизмы (маш.-ч)    
  в том числе:    
  - лебедки электрические 75,94 4,14
  - краны мостовые электрические 5,63 5,3
  - краны на автомобильном ходу   14,28
  - краны на гусеничном ходу 75,04  
  - краны на железнодорожном ходу 9,4 4,38
  - платформы 9,4 4,38
  - аппарат для газовой сварки и резки 1,81 0,4
  - установки для сварки 2,48 0,56
6 Стоимость прямых затрат (руб.) в БЦ 19 337,17 6 506,14
При сопоставлении данных расценок видно, что технология монтажа для крана консольного аналогична технологии монтажа крана мостового электрического. При условии достаточности трудовых ресурсов и механизмов для выполнения монтажа кранов мостовых электрических возможно рассмотреть применение норм ФЕРм03-01-002 (Краны электрические консольные) применительно. 
На основании вышеизложенного, специалистам АО «Атомпроект» необходимо выбрать сметный норматив в соответствии с проектным решением.
Расценками таблицы 03-01-001 сборника ФЕРм81-03-03-2001 «Подъемно-транспортное оборудование» учтены затраты на монтаж кранов в комплектации завода-изготовителя. В соответствии с ГОСТ 34589-2019 предприятием-изготовителем краны изготавливаются с повышенной электромонтажной готовностью. Затраты на электромонтажные работы, связанные с электроснабжением кранов, учитываются дополнительно и определяются по сборнику ФЕРм81-03-08-2001 «Электротехнические установки».</t>
  </si>
  <si>
    <t>АО "Атомпроект" с замечаниями согласны.
Срок корректировки комплектов РД: не указан
Комплект РД с изменениями не выдан.</t>
  </si>
  <si>
    <t>АО "Атомпроект" с замечаниями согласны.
Срок корректировки комплектов РД: не указан
Комплекты РД с изменениями не выданы.</t>
  </si>
  <si>
    <t>АО "Атомпроект" с замечаниями согласны и учтены в комплекте с изм.5.
Комплект РД с изменениями не выдан.</t>
  </si>
  <si>
    <t>АО "Атомпроект" с замечаниями согласны.
Срок корректировки комплектов РД: 30.08.2020 г.
Комплект РД с изменениями не выдан.</t>
  </si>
  <si>
    <t>14-06547 И2?</t>
  </si>
  <si>
    <t>15-07501 И3?
15-08038 И5?
15-04748 И2?
15-06153 И10?</t>
  </si>
  <si>
    <t>АО "Атомпроект" с замечаниями согласны частично.
Срок корректировки комплектов РД: 15.08.2020 г.
Комплект РД с изменениями не выдан.</t>
  </si>
  <si>
    <t>20-00147 И1</t>
  </si>
  <si>
    <t>АО "Атомпроект" с замечаниями согласны.
Срок корректировки комплекта РД истек: 15.05.2019 г.
Выдано решение ГрАН к комплекту РД.
Замечание устранено!</t>
  </si>
  <si>
    <t>15-09102 И3</t>
  </si>
  <si>
    <t>АО ""Атомпроект"" с замечаниями согласны.
Срок корректировки комплектов РД истек: 20.06.2020 г.
Комплект РД с изменениями не выдан.</t>
  </si>
  <si>
    <t>Карточка заказчика с замечаниями АО "Атомпроектом" рассмотрена с отклонением. Количество и расположение оборудования соответствует утвержденной АО "СХК" и согласованной Главгосэкспертизой проектной документации.</t>
  </si>
  <si>
    <r>
      <rPr>
        <b/>
        <sz val="12"/>
        <color theme="1"/>
        <rFont val="Times New Roman"/>
        <family val="1"/>
        <charset val="204"/>
      </rPr>
      <t>16-00690 И1 - есть</t>
    </r>
    <r>
      <rPr>
        <sz val="12"/>
        <color theme="1"/>
        <rFont val="Times New Roman"/>
        <family val="1"/>
        <charset val="204"/>
      </rPr>
      <t xml:space="preserve">
15-03694 И1 - есть</t>
    </r>
  </si>
  <si>
    <r>
      <t xml:space="preserve">Карточка заказчика с замечаниями АО "Атомпроект"рассмотрена 27.02.2020 г. Срок выдачи 31.03.2020 г.                                                             Комплект РД 15-03694 И1 получен по письму № 11-114/2091 от 29.01.2020 г.                                                     Комплект РД 15-03694 И1 получен повторно по Акту № 11-114/3904 от 17.02.2020 г.                                                         </t>
    </r>
    <r>
      <rPr>
        <b/>
        <sz val="12"/>
        <color theme="1"/>
        <rFont val="Times New Roman"/>
        <family val="1"/>
        <charset val="204"/>
      </rPr>
      <t xml:space="preserve">Комплекты 15-03694 И1, 15-03696 И1 получены по Акту № 11-114/5410 от 03.03.2020 г.                                                                    Комплект 16-0690И1 получен по акту № 11-114/16329 от 02.07.2020 г. </t>
    </r>
  </si>
  <si>
    <t>15-03694 И2</t>
  </si>
  <si>
    <t>Карточка заказчика с замечаниями АО "Атомпроект" рассмотрена 20.07.2020 г. С замечаниями согласны. Комплекты 16-00687И1, 16-00688И1 выданы по акту № 11-114/16329 от 02.07.2020 г.</t>
  </si>
  <si>
    <t>14-08696 И9</t>
  </si>
  <si>
    <t>14-06530 И3 - есть
15-06141 И3 - есть
20-00321 И2</t>
  </si>
  <si>
    <t>Согласие АП. Срок выдачи РД истек: 28.07.2019
Детали для регулировки будут введены в РКД с описанием процесса выставления требуемых отклонений поверхностей.</t>
  </si>
  <si>
    <t>16-00690 И2
16-01302 И1</t>
  </si>
  <si>
    <t>АО ""Атомпроект"" с замечаниями согласны.
Срок корректировки комплектов РД: 20.05.2020 г.
Выдан комплект РД №15-04377 И4 по акту №11-114/13271 от 01.06.2020 г.
Замечания исправлены!</t>
  </si>
  <si>
    <t xml:space="preserve">15-04377 И4                               </t>
  </si>
  <si>
    <t>70043 ДСП И6</t>
  </si>
  <si>
    <t>Карточка заказчика с замечаниями 
АО "Атомпроектом"  рассмотрена 12.12.2019 г.      С замечаниями согласны.
Срок выдачи РД  30.01.2020 г.
Комплект РД 14-07687 И7  выдан по Акту № 11-114/5410 от 03.03.2020 г.</t>
  </si>
  <si>
    <t>АО "Атомпроект" с замечаниями согласны.
Срок корректировки комплекта РД: не указан
Выдан комплект РД 20-00137 по акту №11-114/6228 от 12.03.2020 г.
Замечания исправлены!</t>
  </si>
  <si>
    <t>КЗ-1202</t>
  </si>
  <si>
    <t>14-07208
18-00276
18-01354
18-01665
19-00030
19-00087
19-00802
19-01175</t>
  </si>
  <si>
    <t>Самойлова Л.П. №1669 от 22.06.2020</t>
  </si>
  <si>
    <t xml:space="preserve">1. Ошибка в ценообразовании стоимости плит НЕОПОРМ D130 600*450*150(ЛС №2-01-0029С-Д7, п.63). Цена по прайсу 24500руб/м3, а не 24,5 руб/м3
2. В ЛС №2-01-0029С-Д7 не учтен монтаж и стоимость уголка 70*70*6 -140,8п.м.*6,39кг=899,7кг  (РД 14-07207И8, стр.63, п.4, стр.71, спецификация, цоколь) 
3. Кровля. Укладка сетки по цементно-песчаной стяжке: 15,842т (2-01-0029С-Д1, п.169)-0,134т                        (-Д6,п.184)+0,134 т (-Д7,п.78)-0,153т (-Д7,п.80)-15,842т(-Д11,п.1)+19,594т (-Д10,п.3)=19,441т. В РД 14-07207И8, стр.71, спецификация- 5366,1м2* 3,68кг=19,747т. Стоимость сетки: 15,842т (2-01-0029С-Д1,п.170)-0,134т(-Д6,п.185)+0,134т(-Д7,п.79)-0,153т(-Д7,п.81)-15,842т(-Д11,п.1)+3,752т(-Д10,п.4)=19,441т. В РД 14-07207И8, стр.71, спецификация- 5366,1м2* 3,68кг=19,747т. Включить в локальную смету разницу на монтаж и стоимость 19,747т-19,441т=0,306т.
4. Кровля. Укладка сетки по керамзитобетону: 15,455т (-Д1,п.172)-0,613т (-Д6,п.188)-15,455т (-Д11,п2)+15,714т (-Д10,п.5)=15,101т. В РД 14-07207И8, стр.71, спецификация- 5301,0м2* 3,08кг=16,327т. Стоимость сетки: 15,455т (-Д1,п.173)-0,613т (-Д6,п.189)+0,259т (-Д10,п.6)=15,101т. Включить в локальную смету разницу на монтаж и стоимость 16,327т-15,101т=1,226т.
5. Кровля. Стяжка из плит ЦСП-1 толщ.12мм. 29м2(-Д1, п.п.177-179)-29м2 (-Д5, п.п.93,95)+28,1м2 (-Д6,п.п.192-194). По РД14-07207И8, стр.71, спецификация   - плиты ЦСП -1 толщ.12мм  3,2*1,2*610=2342,4м2. 
6. Учесть окраску жалюзийных решеток ЖР-1, ГФ-021 за 2 раза и ПФ-115 за 2 раза (по РД14-07207И8, стр.73, примечание п.4), Решетки учтены в ЛС №№2-01-0029С (п.179), 2-01-0029С-Д7 (п.44), 2-01-0029С-Д8 (п.37)-0,824т. Площадь окраски равна 3,09*1,94*3*2,5=45м2, где 2,5 –коэффициент на окраску жалюзийных решеток (ФЕР 15, т.ч. п.2.15.36 в)
7. Молниезащита. Ошибка в объеме сетки из арматуры диам.8А1. В ЛС 2-01-0029С-Д7, п.п.126-0,775т, п.127-0,7554т. </t>
  </si>
  <si>
    <t>КЗ-1203</t>
  </si>
  <si>
    <t>15-03694 И1                                                                18-00662</t>
  </si>
  <si>
    <t>Чекалкина Г.Л. №1805 от 03.07.2020</t>
  </si>
  <si>
    <t>В РД при устройстве стен на отм. +5.250 в проемах для прохода трубопроводов ГВС отсутствует антикоррозийная защита закладных деталей. 
         Необходимо уточнить АКЗ закладных деталей и внести изменения в РД и ЛС.</t>
  </si>
  <si>
    <t>КЗ-1204</t>
  </si>
  <si>
    <t>15-02509 И5
19-01271</t>
  </si>
  <si>
    <t>Необходимо внести изменения для спецификации оборудования, изделий и материалов к инв. №15-02508 в раздел арматура по позициям 25 – 28 касаемо кранов шаровых. А именно:
– вместо «Кран шаровый А.КШ.Р.015.10.01.01» указать «Кран шаровый А.КШ.Р.015.25.01.01»;
– вместо «Кран шаровый А.КШ.Р.015.10.01.01Э» указать «Кран шаровый А.КШ.Р.015.25.01.01Э»;
– вместо «Кран шаровый А.КШ.Р.025.10.01.01Э» указать «Кран шаровый А.КШ.Р.025.25.01.01Э».
Аналогичную поправку необходимо внести в локальную смету № 02-01-3-457ТМ по позициям № 68, 70, 72, 74.
Количество, а также другие параметры кранов остаются прежние изменение касается только наименования кранов А.КШ.Р. Внесение изменения связанно с тем, что данные краны уже закуплены согласно локальной смете № 02-01-3-363ТМ инв. № 18-00621.</t>
  </si>
  <si>
    <t>КЗ-1205</t>
  </si>
  <si>
    <t xml:space="preserve">20-00493 
Том 1 </t>
  </si>
  <si>
    <t>1.    необходимо составить локальную смету в СНБ-2001 в редакции 2020 года, так как при корректировке проекта в 2020 году необходимо будет исключить ЛСР 02-01-202ВО-вкл в редакции 2017 года (100%) и включить ЛСР в редакции 2020 года с учетом внесения существенных изменений в РД (инв. № А-182620И4),с учетом актуализации ТКП на момент корректировки проекта (для исключения занижения базисной стоимости материалов и оборудования);
2. на странице 4 в строке «Основание» исправить «изм.5» на «И4» (на рассмотрение представлена спецификация инв. № А-182620 И4, в которую вновь внесены изменения относительно инв. № А-182620 И4, на основании которой была выпущена ЛС № 02-01-2-1153) и указать инвентарные номера рабочих чертежей; в наименовании сметы в скобках исправить «инав.» на «инв.» и указать номера аннулируемых смет (02-01-2-1153 и 02-01-2-1161);
3. название стройки на стр.1-2 и 4 отличается (ЗАО, ЗАТО);
4. п.11 учесть стоимость воздуховодов толщиной 1,5 мм по ТКП № 129 от 27.04.2020 (см.п.7 л.4 спецификации);
5. п.12 учесть затраты по прокладке воздуховодов толщиной 1,5 мм;
6. п.20 исключить поправку п.4.7 МДС 81-35.2004 и учесть поправку п.4.9 (нержавеющая сталь);
7. при использовании норм таблицы 26-01-008 (Изоляция) указать «применительно»;
8. при использовании норм таблицы 26-02-008 (Огнезащитное покрытие) указать «применительно»;
9. при использовании ресурса 14.2.02.11-0019 для определения стоимости состава огнезащитного «Плазас» указать «применительно»;
10. п.27, 51, 84, 98, 112, 131, 149, 183, 208, 210, 270, 272, 321, 323, 351, 353, 446, 482, 488, 520, 557, 575, 584, 594, 626, 644, 652, 660 при учете стоимости оборудования из ПД необходимо применять индекс пересчета по ССР (см. инв. № 17-01589 ЛСР № 02-01-202ВО-вкл.), но учитывая занижение базисной стоимости в ПД (к ТКП 1 квартала 2016 года применен индекс пересчета на 4 квартал 2017 года) необходимо при корректировке проекта и в РД учесть стоимость оборудования по актуальному ТКП (не позднее 3-х месяцев на момент составления документации); частично по позициям в гр.3 заменить «иев.» на «инв.»;  указать дату договора (28.03.2016);
11. п.35-36 неверно указано кол-во воздуховодов в м2 (160*45)*3,14/1000=22,61 м2 (в смете учтено 2,5 м2);
12. п.58 неверно определена стоимость фильтра, по ТКП «Прогресс-экология» п.128 (не приложен к смете) стоимость в текущих ценах составляет 654500 руб. с НДС; ранее было направлено замечание к данному ТКП об отсутствии даты, что не позволяет определить индекс пересчета (информация о стоимости была представлена ООО «УС БАЭС»);
13. При установке фильтров на высоте от пола св. 3 до 6 м не учтен к=1,23  (Прил.20.1 п.3.5);
14. п.72 в гр.3 указать Ø 355 (15 м);
15. п.128, 146, 175 при учете затрат по заделке проемов с использованием норм таблицы ФЕР46-03-017 не учтен цементно-песчаный р-р М-100 (в ПД и РД);
16. п.183 в гр.2 неверно указана ссылка на п.127 ЛСР 02-01-202ВО-вкл. (учтен другой диаметр и стоимость);
17. п.210 в гр.3 исправить тип, марку оборудования (2-ПБ-14);
18. п.238-239 неверно  указано количество воздуховодов (500*138)*3,14/1000=216,66 м2;
19. п.234-235 неверно  указано количество воздуховодов (400*86)*3,14/1000=108 м2;
20. п.236, 240, 242 в гр.2 дополнить номер ТКП «Реформа инжиниринг» (№ 32);
21. п.244-245 исправить количество на 12 м2 (см. спецификацию п.19 л.25);
22. п.297 применить индекс пересчета на дату ТКП;
23. п.304 учесть затраты на установку воздуховодов толщиной 1,5 мм;
24. п.330 в гр.3 указать толщину 1,5 мм;
25. п.391 учесть стоимость клапана воздушного герметического с электроприводом (см. п.1 л.38 спецификации);
26. п.392 учесть затраты по установке клапана 2ПБ-03;
27. п.399-402 в спецификации (п.7-10 л.39-40) учтен дроссель клапан из нерж. стали, а в смете учтена стоимость из углеродистой стали;
28. п.441-445 в спецификации (п.7-12 л.44) учтен дроссель клапан из нерж. стали, а в смете учтена стоимость из углеродистой стали;
29. п.446 в гр.3 исправить тип, марку оборудования (2-ПБ-14);
30. к п.482 не учтены затраты по устройству перекрытия вентиляционных каналов;
31. система 22KLB16 не учтены затраты по стоимости и прокладке воздуховодов Ø400 (8,5 м) – см. п.5 л.48 спецификации;
32. п.490 в спецификации (п.4 л.48) учтен дроссель клапан из нерж. стали, а в смете учтена стоимость из углеродистой стали;
33. п.504 неверно указано кол-во 117/100=1,17 (100 м2);
34. п.517-519 в спецификации (п.3-5 л.50-51) учтен дроссель клапан из нерж. стали, а в смете учтена стоимость из углеродистой стали;
35. п.536 в гр.3 исправить № сетки на 20 в соответствии со спецификацией (п.14 л.52);
36. п.548 преобразователь частоты FC-51 с панелью управления указан в комплекте с вентилятором в ТКП ООО «Веза» № 1701/6 от 17.01.2019 п.329, 331, 334 (стоимость вентиляторов учтена в п.545-547 локальной сметы), правомерно ли учитывать данный ресурс дополнительно (отдельной позицией)?
37. п.553-556 в спецификации л.53 п.4 по системам 22KLB18, 22KLB19, 22KLB20 учтена труба водогазопроводная оцинкованная Ø25х2,8, а в локальной смете учтены затраты на прокладку и стоимость трубы Ø20 мм и Ø15 мм – необходимо привести в соответствие;
38. п.575 учесть стоимость дроссель клапана из нержавеющей стали (спецификация п.2 л.55);
39. п.583 в гр.4 исправить количество на 10 шт. (см. спецификацию п.8 л.56);
40. п.595 уточнить массу устройства перекрытия (в ПД п.668 учтены затраты на установку массой до 200 кг, в РД массой до 100 кг);
41. п.602 в гр.3 указать Ø160 (10,5 м);
42. п.610 в гр.3 исправить марку на Т-23 (п.8 л.58 спецификации);
43. п.613 не исключен ресурс 08.3.05.05-0051;
44. п.613 если стоимость стали для покрытия поверхности изоляции учтена в п.612 в полном объеме, то необходимо скорректировать ресурсную часть по ФЕР26-01-049-02 (в ПД п.697 исключен только ресурс 08.3.05.05-0051);
45. п.630 учесть стоимость дроссель клапана из нержавеющей стали (спецификация п.3 л.59);
46. п.631, 632 исправить количество воздуховодов (125*100)*3,14/1000=39,3 м2;
47. п.655, 657 учесть затраты по прокладке воздуховодов толщиной 2 мм;
48. п.661 в гр.3 дополнить Ø100 (12,5 м);
49. п.680, 688 неверно определена стоимость воздуховодов (стоимость в текущих ценах по ТКП составляет 10800,00 руб.);
50. п.689 не учтен к=1,15 (п.4.9 МДС 81-35.2004).</t>
  </si>
  <si>
    <t>КЗ-1206</t>
  </si>
  <si>
    <t>Швагерус Е.Н. №1743 от 23.06.2020</t>
  </si>
  <si>
    <t>В РД на листе 6 указано что, для производства фундаментов Ф1 необходима сетка сварная оцинкованная 50х50х2 мм, в количестве 3302 м2, согласно локально-сметному расчету инв.№17-00021, поз. 14 указано, что сетка из проволоки холоднотянутой.
Необходимо устранить выявленное несоответствие без изменения сметной стоимости, указав в ЛС поз.14 – «применительно».</t>
  </si>
  <si>
    <t>ТП 2-3 кв. 2020</t>
  </si>
  <si>
    <t>КЗ-1207</t>
  </si>
  <si>
    <t>15-00467
16-02962
17-01370
17-01397
18-01355
18-01351
18-01622
18-01623
19-00502
19-00689
19-00825</t>
  </si>
  <si>
    <t>Самойлова Л.П. №1667 от 22.06.2020</t>
  </si>
  <si>
    <t xml:space="preserve">1. Расценить деталь устройства деформационного шва в полах (РД 15-00466 И5, деталь 3/9, стр.11), L=24,7м
2. Полы: тип П1, П1**,П3 – учесть кислотоупорную КС ПК-4-20 толщ.20мм (РД 15-00466 И5, экспликация полов, стр.25); ЛС 3-07-0002С-Д10, п.п.10,18,27; 
3. Полы: тип П2- учесть графитовую плитку АТМ-1 (РД 15-00466 И5, экспликация полов, стр.25); ЛС 3-07-0002С-Д10, п. 27;
4. В ЛС учесть плинтуса для полов (РД 15-00466 И5, экспликация полов, стр.25); 
5. В ЛС учесть в бетонных стяжках полов помещений устройство деформационных швов,   располагаемых между собой перпендикулярно на расстоянии не более 6х6м с последующим заполнением швов герметиком «Технониколь» (РД 15-00466 И5, стр.11, деталь 3/9; стр.15, примечание п.п.5,6)
6. Учесть в ЛС отсечку пола от стен  через прокладки рулонных материалов  Технониколь (РД 15-00466 И5, стр.15, примечание п.8)
7. Учесть пешеходную дорожку на кровле (РД 15-00466 И5, стр.22, сечение б-б)
8. В спецификации строительных материалов (инв. № 15-00466 И5 л.22) указано кол-во плит ЦСП в 2 слоя – 24 мм 1953,0 м2, а в ЛС учтено 2067,40 м2 (инв. № 18-01623 ЛС № 3-07-0002С-Д8) и 1640 м2 ЛСР б/н доп. к см. 1-1086 от ООО «УС БАЭС». 
Необходимо откорректировать ЛС с учетом ранее закрытых объемов по ЛСР от ООО «УС БАЭС», по инв. № 18-01623 выполнение 100% (по плитам ЦСП) и по ЛСР от ООО «УС БАЭС» выполнение 93% (по плитам ЦСП) (см. приложение). 
9. В ЛС учесть окраску элементов из листовой стали фасадной краской -210,6м2 (РД 15-00466 И5, стр.22, примечание п.2)
10. Включить в локальную смету профиль из оцинкованной стали толщ.3мм (РД 15-00466 И5, стр.1 деталь 5/9) (ЛС №1-1086, п.п.63,64; №3-07-0002С-Д7, п.п.20,21)
11. Учесть в ЛС (РД 15-00466 И5, стр.22, спецификация строительных материалов) держатель тарельчатый ТехноНИКОЛЬ-4820шт;
Рейка краевая -141м.п.;
Рейка прижимная – добавить (174-64)=110шт, где 64шт-ЛС №3-07-0002С-Д8 п.23;
Крепежная рейка -52 п.м.
12.  Устройство герметизации швов (ЛС №1-1086, п. 65, в ЛС учтено мастикой-35м.п. ), а в РД- забутовочный шнур «вилатерм»-26м.п.;  учесть уплотнитель для профлиста-100м.п.
13. Утепление отмостки «Пеноплекс Фундамент» - равно 218*0,04= 8,72м3 (по РД, лист16) , а в ЛС учтено 5,32м3
14. Бетонная отмостка В15,F150, W8 по РД равна 11,1 м3(стр.22, спецификация). В ЛС№ 1-1086 п.п.139,140-8,72м3. Учесть армирование бетонной подготовки под отмостку (218м2)
15.  Площадь утепления кирпичных стен по спецификации на листе 22 равна 324,3м2, в а в локальных сметах 272,4м2 (утеплитель "Фасад Баттс" ROCKWOOL толщ.100мм 324,3*0,1=32,43м3- по РД, а в ЛС учтено 23,11м3) 
16. Цоколь. В спецификации (л.22 инв. № 15-00466 И5) в разделе «Цоколь» учтен утеплитель «Кавити Баттс» 170,2 м2, в разделе «Отмостка» учтен утеплитель «Кавити Баттс»193,8 м2, а в локальных сметах инв. № 15-00467 и 18-01623 в разделе «Цоколь» учтена изоляция в кол-ве 201,10 м2 и в инв. № 19-00502 корректировка на – 74,9 м2 (узел 8); необходимо привести в соответствие данные работы и затраты.
17. Учесть и пересчитать кирпичную кладку из кирпича М150 на ЦПР М150. Ошибка в объеме кирпича 1,1м3. По РД (170,2+193,8)*0,12=43,68м3.   Учесть армирование кладки 364м2
18. Учесть в ЛС базальтовые гибкие связи (280шт), анкерный крепеж (200шт), герметик «Технониколь», гидроизоляцию обмазочную (109+167=276м2) из техноэласта ЭПП в 1 слой  (107,6+38=145,6м2) ( РД, стр.22) 
19. Учесть в ЛС штукатурку по сетке и окраску фасада кирпичной стенки цоколя 369,1м2. РД на стр. 22 
20. Утепление стен утеплителем «Пеноплекс- фундамент» толщ.100мм-35м2. РД, стр.22,24, сеч-я Г-Г, Д-Д,Е-Е, Ж-Ж
21. Учесть в ЛС  перегородки из гипсокартона 1880м2 (РД, лист22)
  Дополнительно:
      В инв. № 19-00689 ЛС № 3-07-0002С-Д10 в П11 необходимо учесть стоимость бетона класса В22,5 (учтен В25) и в П12 необходимо учесть бетон класса В15 с искронедающим наполнителем-доломитом (учтен В15).
      В инв. № 19-00825 ЛС № 3-07-0002С-Д11 исключены объемы работ и затрат по разделу полы 100% из инв. № 15-00467 ЛС № 1-1086, при этом стоимость исключаемых затрат составила -3433570 руб. с НР и СП, а стоимость данных затрат в инв. № 15-00467 составляет 3433456 руб. с НР и СП. Таким образом произошло занижение БЦ на 114 руб. (отклонение в стоимости затрат произошло по поз.4, 15, 17-18, 45-48 инв. № 19-00825).
        Привести в соответствие объемы работ, учтенные в локальных сметах, и объемы работ в спецификации строительных материалов (кровля, кирпичные стены, цоколь, отмостка, перегородки из гипсокартона) л.22 инв. № 15-00466 И5 (разночтение в кол-ве и в учете видов работ и затрат), л.13, 15 инв. № 15-00466 И5 (сэндвич-панели). 
 Приложение:  ЛСР на 2 л. </t>
  </si>
  <si>
    <t>КЗ-1208</t>
  </si>
  <si>
    <t>Самойлова Л.П. №1668 от 22.06.2020</t>
  </si>
  <si>
    <t>1. Откорректировать стоимость плит поз.60 (исключать по ранее учтённой цене),
Учесть крепление контруклона по системе ROCKclip (РД 18-01720 И3, стр.18)
2. В разделе «Деформационный шов» утепление шва плитами «Лайт-Баттс» ROCKWOOL по РД = 0,04м3. В ЛС №2-01-0172С (п.267 - 0,04м3), ЛС №2-01-0172С-Д2 (п.64 - минус 19,665м3). 
3. Учесть стоимость металлического каркаса для крепления конструкций вентилируемых фасадов  (к п.79 ЛС№2-01-0172С-Д1).
Приложение: 1 стр.</t>
  </si>
  <si>
    <t>КЗ-1209</t>
  </si>
  <si>
    <t>1 В связи с изменением альбома инв.№20-00026И1. Необходимо указать в альбоме 16-01009И6 следующие проемы (проходки): 
 трубная проходка в стене по ряду В, центр отверстия 850 мм от оси 10 в сторону оси 9, на отметке +0,200.
 трубная проходка в стене по ряду В, размер 300мм на 400мм, с привязкой 460 мм от оси 11 в сторону оси 12, на отметке +1,050.
 трубная проходка в стене по ряду В, размер 300мм на 400мм, с привязкой 460 мм от оси 11 в сторону оси 12, на отметке +1,050.
 трубная проходка в стене по ряду Б, размер 250мм на 600мм, с привязкой 885 мм от оси 9 в сторону оси 10, на отметке +3,950.
2 Дополнить облицовкой проема 700х800 мм в стене между осями 11 и 12 на отметке 1100 мм от отм. -0,300, с привязкой 1150 мм от ряда В в сторону ряда Б для стыковки с Шибером Ю99.597.000 (АО «НЗХК-Инжиниринг»).
3 Необходимо указать (повторно к исх.№11-11-01/29040 от 02.12.2019) трубную проходку Л.79.070.04.060 в перекрытии на отметке 0,000, с привязкой 500мм от ряда Б в сторону ряда В, 885 мм от оси 9 в сторону оси 10 (см. альбом №14-06547И1).</t>
  </si>
  <si>
    <t>КЗ-1210</t>
  </si>
  <si>
    <t>1 В связи с изменением альбома инв.№20-00026И1. Необходимо указать в альбоме 16-01007И5 следующие проемы (проходки): 
– трубная проходка в стене по ряду В, центр отверстия 1680 мм от оси 8 в сторону оси 7, на отметке +5,300.
– трубная проходка в стене по ряду В, центр отверстия 900 мм от оси 8 в сторону оси 9, на отметке +5,750.
– трубная проходка в стене по ряду В, центр отверстия 800 мм от оси 6 в сторону оси 5, на отметке +8,250.
– трубная проходка в стене по ряду В, центр отверстия 1500 мм от оси 6 в сторону оси 5, на отметке +8,250.
– трубная проходка в стене по ряду В, центр отверстия 2500 мм от оси 6 в сторону оси 5, на отметке +7,450.
– заменить для трубной проходки в стене по ряду В, центр отверстия 845 мм от оси 7 в сторону оси 8, на отметке +6,050 предназначение «для систем вентиляции» на «для технологических систем».
2 Дополнить облицовкой проема 620х1320 мм в стене по ряду В между осями 8 и 9 на отметке 575 мм от отм. +5,150, с привязкой 1175 мм от стены по оси 9 в сторону оси 8 для стыковки с Фланцем Ю99.602.400 установки Шлюз с транспортером Ю99.602.000 (разработчик АО «НЗХК-Инжиниринг»).
3 Необходимо указать следующие проемы/проходки (повторно к исх.№11-11-01/29040 от 02.12.2019): 
– трубная проходка Л.79.070.04.060 в стене по ряду В для Установки контроля поверхностной загрязненности Л.79.070.00.000 (разработчик АО «АТОМПРОЕКТ»).
– проходка в стене между рядами Б и В, между осями 4 и 5, размер 300мм на 200мм, с привязкой 500 мм от стены по ряду Б в сторону ряда В, на отметке +7,350 (ИТТ №19-0179И3).
– проходка в перекрытии на отметке +5,150 между рядами Б и В, между осями 4 и5, размер 300мм на 500мм, с привязкой 300 мм от стены по ряду Б в сторону ряда В (см. альбом №15-06153И9).</t>
  </si>
  <si>
    <t>КЗ-1211</t>
  </si>
  <si>
    <t>1. В связи с изменением альбома инв.№20-00026И1. Необходимо указать в альбоме 16-01005И7 следующие проемы (проходки): 
 трубная проходка в стене по ряду Б, центр отверстия 2000 мм от оси 6 в сторону оси 7, на отметке +4,100.
 трубная проходка в стене по ряду Б, центр отверстия 600 мм от оси 6 в сторону оси 7, на отметке +4,300.
 трубная проходка в стене по ряду В, центр отверстия 2600 мм от оси 6 в сторону оси 7, на отметке +0,500.
 трубная проходка в стене по ряду В, центр отверстия 1700 мм от оси 8 в сторону оси 7, на отметке +0,500.
 трубная проходка в стене по ряду В, центр отверстия 800 мм от стены по оси 9 в сторону оси 8, на отметке +0,500.
 трубная проходка в стене по ряду В, центр отверстия 2100 мм от оси 8 к оси 7, на отметке +0,200.
 трубная проходка в стене по ряду В, центр отверстия 1490 мм от оси 9 к оси 8, на отметке +2,800.
 трубная проходка в стене по ряду В, центр отверстия 595 мм от оси 7 к оси 8, на отметке +2,800.
 трубная проходка в стене по ряду В, центр отверстия 1000 мм от оси 6 к оси 7, на отметке +2,650.
 трубная проходка в стене по ряду В, центр отверстия 1300 мм от оси 6 к оси 7, на отметке +2,650.
 трубная проходка в стене по ряду В, центр отверстия 2250 мм от оси 6 к оси 5, на отметке +2,200.
2. Дополнить облицовкой проема 620х1320 мм в стене по ряду В между осями 8 и 9 на отметке 575 мм от отм. +5,150, с привязкой 1175 мм от стены по оси 9 в сторону оси 8 для стыковки с Фланцем Ю99.602.400 установки Шлюз с транспортером Ю99.602.000 (АО «НЗХК-Инжиниринг»).
3. Необходимо указать (повторно к исх.№11-11-01/29040 от 02.12.2019) трубную проходку Л.79.070.01.070 в стене по ряду В между осями 6 и 7, для Установки контроля поверхностной загрязненности Л.79.070.00.000 (разработчик АО «АТОМПРОЕКТ»).</t>
  </si>
  <si>
    <t>КЗ-1212</t>
  </si>
  <si>
    <t>15-08038 И4</t>
  </si>
  <si>
    <t>1 Необходимо указать следующие проемы/проходки (повторно к исх.№11-11-01/29040 от 02.12.2019):
– проем под проходку Л.79.070.04.060 в стене по ряду В, между осями 6 и 7, между отметками +5,000 и +10,000 Установки контроля поверхностной загрязненности Л.79.070.00.000 (разработчик АО «АТОМПРОЕКТ»).
– проем в стене между рядами Б и В, между осями, размер 300мм на 200мм, с привязкой 500 мм от стены по ряду Б в сторону ряда В, на отметке +7,350 (ИТТ №19-0179И3).
2 Дополнить альбом указанием о размерах и привязки углубления (ниши) в стене по ряду В между осями 6 и 7, между отметками +5,000 и +10,000 под установку Шибера защитного Л.79.070.04.000 Установки контроля поверхностной загрязненности Л.79.070.00.000 (разработчик АО «АТОМПРОЕКТ»).</t>
  </si>
  <si>
    <t>КЗ-1213</t>
  </si>
  <si>
    <t>15-07501 И2</t>
  </si>
  <si>
    <t>Необходимо указать (повторно к исх.№11-11-01/29040 от 02.12.2019) проем под проходку Л.79.070.01.070 в стене по ряду В, между осями 6 и 7, между отметками +0,000 и +5,000, для Установки контроля поверхностной загрязненности Л.79.070.00.000 (разработчик АО «АТОМПРОЕКТ»).</t>
  </si>
  <si>
    <t>КЗ-1214</t>
  </si>
  <si>
    <t>На основании разработанной ПД «Исходные технические требования на разработку комплекса оборудования в составе радиационно-защитного бокса с системой перегрузки и автоэмиссионного растрового микроскопа с системой микроанализа» модуля фабрикации и пускового комплекса рефабрикации плотного смешанного уран-плутониевого плотного топлива для реакторов на быстрых нейтронах  инв. № 19-00757И1 организовать проведение работ по корректировке рабочей документации  в части оснащения  боксов электронной микроскопии 20SRG80BU062, 20SRG80BU063 системой вытяжной вентиляции (рабочей и ремонтной), помещение 20UFB15R336 лист 18, план между осями 20-29 на отм. +5,250 РД инв. № А-182619И4. Внести  изменения  в сопутствующие  альбомы РД по вентиляции.</t>
  </si>
  <si>
    <t>КЗ-1215</t>
  </si>
  <si>
    <t>20-00512</t>
  </si>
  <si>
    <t>1. Лист 7, п. 12. Некорректно указана Федеральная единичная расценка на монтаж оборудования. Необходимо в п. 12 привести ссылку на ФЕРм, а также, соответственно, расценки аналогично п. 13 данной локальной сметы: «ФЕРм 13-02-001-10», «Фильтр аэрозольный, самоочищающийся &lt;Фартос&gt;, битумный, цеолитовый, электромагнитный, намывной ионный, намывной механический, барабанный; фильтр-ловушка, -адсорбер, -контейнер, -регенератор; маслофильтр, воздухосборник, отстойник, масса до 0,25 т_монтаж Аппарата термокаталитического разложения озона – деструктора озона ДО-125 (20KPG61AT001), т»
Примечание – Оборудование, указанное в п.п. 12, 13 данной локальной сметы полностью идентично.
2. Лист 16, первая срока раздела «Двери, ворота, телескопические вышки».
Допущена опечатка при указании обозначения РКД: вместо «А.46.56.000» необходимо указать «А.46.560.000»</t>
  </si>
  <si>
    <t>КЗ-1216</t>
  </si>
  <si>
    <t>16-02315 И1</t>
  </si>
  <si>
    <t>Мишин С.И. №1734 от 23.06.2020</t>
  </si>
  <si>
    <t>Способ прокладки силового кабеля 04BLQ32GB001-1026 питания телевизионного шкафа локального периметра 00CZE15GH001 не соответствует конструктивным особенностям здания 4 по которому проходит трасса кабеля.
План прокладки кабелей показан на листе 14 РД инв. № 16-02315 И1. Кабель проходит в металлорукове по стене здания 4 по северной стороне. 
В осях 23-32 здания 4 отсутствует промежуток между зданием 4 и 4А (там расположены технологические помещения (отметка +2,500) с оборудованием).
Далее кабели идут по фасаду здания 4 из металлопрофиля и с навесным фасадом в металлической гофре, со стандартным шагом крепежа 20-30 сантиметров. 
Прошу:
изменить трассу кабеля питания шкафа 00CZE15GH001 перенеся ее на кабельные конструкции основного периметра площадки.</t>
  </si>
  <si>
    <t>КЗ-1217</t>
  </si>
  <si>
    <t>16-00827</t>
  </si>
  <si>
    <t>Самойлова Л.П. №1940 от 16.07.2020</t>
  </si>
  <si>
    <t xml:space="preserve">1. В ЛС№2-947, п.14 учтена труба напорная полиэтиленовая размером 280х25.4мм, а в РД 16-00826 И2- труба стальная электросварная диам.273х7мм.
2. п.47 (ЛС№2-947) - ошибка в объеме (нужно учесть 20м трубы).
3. Учесть земляные работы для прокладки хозяйственно-питьевого водопровода (В1) и производственно-противопожарного водопровода (В2)  </t>
  </si>
  <si>
    <t>КЗ-1218</t>
  </si>
  <si>
    <t>15-04678 И3
19-00050 И1</t>
  </si>
  <si>
    <t>Чекалкина Г.Л. №1789 06.07.2020</t>
  </si>
  <si>
    <t>В РД инв. № 15-04678 И3 предусмотрена установка муфт защитных «Икопласт» для прохода канализационных труб К-3 через железобетонную стенку в камеры №2, 3 и КНС. 
         Необходимо предоставить узел заделки муфты защитной с канализационной трубой (материал заделки) и внести изменения в РД и ЛС.
Приложение: приложение 1 - 1 лист.</t>
  </si>
  <si>
    <t>КЗ-1219</t>
  </si>
  <si>
    <t>15-03694 И1</t>
  </si>
  <si>
    <t>Антонов М.В. №1956 от 17.07.2020</t>
  </si>
  <si>
    <t>По РД инв. № 15-03694 И1 монтаж технологических трубопроводов 20QJD10BR101(Ø76×3.5);  20QJD20BR101(Ø76×3.5); 20QJD30BR101(Ø25×2); 20QJD40BR101(Ø25×2);  20SCC12BR104(Ø18×2); 20SCC43BR002(Ø38×2); 20JAO12BR003(Ø18×2);  20QJH12BR003(Ø18×2) выполнить невозможно, по причине фактического несоответствия существующих проходок высотным отметкам проекта (расхождение до 100 мм) (проходки выполнены по проектам КЖ: №№ 15-08038 И4; 16-00720 И1; 16-00722 И2; 16-00732 И2; 16-01052 И1.)</t>
  </si>
  <si>
    <t>КЗ-1220</t>
  </si>
  <si>
    <t>Гнездилов М.В. №1731 от 25.06.2020</t>
  </si>
  <si>
    <t>Несоответствие в РД между разделами ТХ и КЖ. 
В РД инв. №15-03464 И1 на листе 24 в осях 17-25, рядах В-Г на разрезах: 9-9, 10-10, 12-12, 13-13, 14-14 показаны технологические трубопроводы по РД инв. №15-02508 И3, инв. №15-02923 И4 на отм. - 5,350.
Выполнены работы по устройству набетонки согласно РД инв. №20-00424 и инв. №15-02923 И4 до отм. - 5,250.
Необходимо решение по монтажу технологических трубопроводов в монолитной железобетонной набетонке.
Приложение:
15-03464 И1 -1л,15-02923 И4-2л, 20-00424-3л.</t>
  </si>
  <si>
    <t>КЗ-1221</t>
  </si>
  <si>
    <t>20-00115</t>
  </si>
  <si>
    <t>По аналогии с локальными сметами по зданию 4 (инв. №18-01665 поз.231, инв. №19-00030 поз.50….) в ЛС инв. №20-00115, поз. 79 необходимо изменить расценку ФЕР 15-01-090-01 «Устройство вентилируемых фасадов с облицовкой панелями из композитных материалов….» - на ФЕР 15-01-063-01 «Наружная облицовка поверхности стен в вертикальном исполнении по металлическому каркасу….».</t>
  </si>
  <si>
    <t>КЗ-1222</t>
  </si>
  <si>
    <t>А-182619 И4 от 26.05.2020
16-01776 И1
18-00612
15-07494 И5                                          
16-01158 И1
16-01539 И7
18-00834 И1
15-08807 И2
16-01773 И3</t>
  </si>
  <si>
    <t>Система вентиляции  21KLB04 в рядах А-Б на отм.0.000:
1. по РД № А-182619 И4 пересечение воздуховода Ø200 мм. 21KLB 04 с кабельными металлоконструкциями,  смонтированными в осях 6-7 (см. 16-01776 И1)
2. по РД № А-182619 И4 пересечение воздуховода Ø355 мм. 21KLB 04 с кабельными металлоконструкциями,  смонтированными в осях 18-19 (см. 16-01776 И1)
3. по РД № А-182619 И4 пересечение воздуховода Ø400 мм. 21KLB 04 с кабельными металлоконструкциями,  смонтированными в осях 21-22  (см. 16-01776 И1)  
Система вентиляции 22KLB12 Ø125 в рядах Г-Д, ось 2 на отм.-5.900:
4. по РД № А-182619 И4 л.8 ось воздуховода системы вентиляции  22 KLB12 Ø125 (ряды Г-Д,  ось 2)  показана на отм. -2.200 (см. приложение 1)
5. по  РД  № 18-00612 л.8 (устройство доп. проемов  в стенах)  на разрезе  4-4  низ  проема для воздуховода 22 KLB12 показан на отм. -2.100 (см. приложение 2)
Системы вентиляции  22KLB01; 22KLB02; 22KLB03  в рядах В-Г на отм. 0.000:
6. по РД № А-182619  И4 л. 11, 13 в осях 13-14 проходят: 22KLB01 на отм.+4.250; 22KLB02 на отм.+3.950; 22KLB03 на отм.+3.700 – пересечение  в осях 13-14 со смонтированным монорельсом (низ монорельса отм. +3.910; альбом КМ № 16-01158 И1)
7. по РД № А-182619  И4 л. 11, 13 в осях 21-25 проходят: 22KLB01 на отм.+3.200; 22KLB02 на отм.+2.850; 22KLB03 на отм.+2.850 над системой находятся подвесные пути крана мостового электрического (альбом КМ 15-07494 И5); низ подвесных путей отм. +3.940 – пересечение.
8. по РД № А-182619  И4 системы 22KLB01; 22KLB02  (В-Г; 14) отм. -1.050 попадают на стену (в альбоме нет проёма; необходим проём 600×300×600)
9. по РД № А-182619  И4 системы 22KLB01; 22KLB02 (В-Г; 14-15) отм. -1.050 пересечение с системой К13 отм. -1.150 (РД 16-01539 И4)
10. по РД № А-182619  И4 системы 22KLB01; 22KLB02; 22KLB10 отм. -1.050; -1.100 (Г-Д; 16-17)  отсутствуют два проёма (600×1800×300) 
11. по РД № А-182619  И4 системы 22KLB01; 22KLB02 отм. -2.750 (Д; 18-19) отсутствуют проёмы; коллизия с кабельной конструкцией (см. № 16-01773 И3)
12. по РД № А-182619  И4 системы 22KLB01 отм. +2.750; 22KLB02 отм. +2.900; 22KLB03 отм. +2.900 (В-Г; 9) размер существующего проёма 710×550×600 недостаточен, необходим 820×550×600 в альбоме увеличение проёма не предусмотрено. 
13. по РД № А-182619  И4 системы 22KLB01; 22KLB02; 22KLB03 отм. +2.850 (В-Г/21) выполненный по альбому №18-00834 проём (420×550×600), не позволяет проложить системы (необходимо увеличение проёма до 500×650×600).
14. по РД № А-182619  И4 системы 22KLB01; 22KLB02; 22KLB03 отм. +2.850 (В-Г/25) отсутствует проём.
15. по РД № А-182619  И4 системы 22KLB01; 22KLB02 (В/25-26) отм. +2.500 отсутствуют проёмы.
Система вентиляции 22KLB 11 Ø 710 на  отм. +4.000:
16. В РД  № А-182619 И4 л.13, 14 пересечение воздуховода с кабельными металлоконструкциями,  смонтированными в осях 26-28; по ряду Г (см. № 16-01773 И3)
17. В РД  № А-182619 И4 л.13, 14 пересечение воздуховода с монорельсом,  смонтированным в осях 26-28;  Г-Д (см. № 15-08807 И2)      
Замечания для закупки оборудования:
18. Для клапанов запорных У26161-20М1 указан класс 3СIIIс, но не указан нормативный документ, по которому принимается классификация.
19. Для закупки материалов необходимо в спецификации (А-182620 И 4), в графе «Наименование и техническая характеристика оборудования» указать дополнительные данные (в том числе расшифровывающие буквенно-цифровые обозначения приведенные в графе «Тип, марка, обозначение документа, опросного листа»): 
- для противопожарных клапанов типа КПУ-1НА: предел огнестойкости, максимальное рабочее давление в сети, исполнение по взрывозащите, необходимость дополнительной комплектации клеммными коробками, ТРУ (термо размыкающее устройство) и ответными фланцами.
- для заслонок воздушных типа РЭА: исполнение по взрывозащите, необходимость дополнительной комплектации клеммными коробками и ответными фланцами.
- для дроссель-клапанов типа РЕГУЛЯР и обратных клапанов типа КЛАРА: максимальное рабочее давление в сети, исполнение по взрывозащите, необходимость дополнительной комплектации ответными фланцами.
- для вентиляторов, монтажных стаканов вентиляторов и поддонов: температуру и влажность рабочей среды, абсолютную отметку относительно уровня моря, исполнение в части агрессивности и взрывоопасности перемещаемых сред, требования к материалу изделия, требования к классу безопасности для электродвигателей вентиляторов.
- для шумоглушителей: температуру и влажность рабочей среды, требования к материалу изделия.
Основание: Требования п.4.7 ГОСТ 21.110-2013 СПДС. Спецификация оборудования, изделий и материалов.
20. Необходимо согласовать закупку вент. оборудования по НП-001-15 вместо НП-016-15 с внесением в РД.
 Приложение: 2 стр.</t>
  </si>
  <si>
    <t>Антонов М.В./ Рыхлевич А.Ю./Перцев А.И. №1928, 1949, 1951, 1954, 1988, 1994</t>
  </si>
  <si>
    <t>Карточка заказчика с замечаниями АО "Атомпроект" отклонена с объяснением причины.
Заправка газификационных станций происходит в дистанционном режиме, заезд автотранспорта на площадку сооружения 27 не требуется.</t>
  </si>
  <si>
    <t>АО "Атомпроект" с замечаниями согласны.
Срок корректировки комплектов РД: 30.07.2020 г.
Выдан комплект РД с изменениями по акту №11-114/16998 ДСП от 08.07.2020 г.
Замечания исправлены!</t>
  </si>
  <si>
    <t>АО ""Атомпроект"" с замечаниями согласны.
Срок корректировки комплектов РД: 30.07.2020 г.
Выдан комплект РД с изменениями по акту №11-114/16998 ДСП от 08.07.2020 г.
Замечания исправлены!</t>
  </si>
  <si>
    <t>АО "Атомпроект" с замечаниями согласны.
Срок корректировки комплектов РД истек: 05.07.2019 г.
Комплекты РД с изменениями выданы кроме 214-0537И2 (СРК здание 22).</t>
  </si>
  <si>
    <t>70384/ДСП И2</t>
  </si>
  <si>
    <t>Карточка заказчика с замечаниями АО "Атомпроектом" рассмотрена с отклонением, необходимые разъяснения указаны в данной КЗ.</t>
  </si>
  <si>
    <t>Карточка заказчика с замечаниями 
АО "Атомпроек" рассмотрена 29.07.2020 г. Замечания отклонены с объяснением причины: настоящие отводы учтены см. альбом 15-04377И4, лист 12, Схема В12, Уг3 и Уг4</t>
  </si>
  <si>
    <t>,</t>
  </si>
  <si>
    <t>Карточка заказчика с замечаниями 
АО "Атомпроектом" не рассмотрена.
Выдано решение ГрАН к комплекту РД 19-00621 И3а по акту №11-114/18919 от 29.07.2020 г. Замечание устранено!</t>
  </si>
  <si>
    <t>АО ""Атомпроект"" с замечаниями согласны.
Срок корректировки комплекта РД: не указан
По п.1 ГрАН выданы листы с изменениями по комплектам РД №15-06133, №15-06137; №15-06145; №15-06149; №15-07501 по письму №11-01/16446 от 03.07.2020 г.; №15-06141 по акту 11-114/16141 от 30.06.2020 г.
Замечания исправлены!
Выдан комплект РД 19-00618 по акту №11-114/19597 от 04.08.2020 г.</t>
  </si>
  <si>
    <t>АО ""Атомпроект"" с замечаниями согласны.
Срок корректировки комплектов РД: 10.07.2020 г.
Выдан комплект РД с изменениями по письму №11-01/19597 от 04.08.2020 г.
Замечания исправлены!</t>
  </si>
  <si>
    <t>1. На разрезах 14-14 и 14а-14а РД МФР. Здание 4. Облицовка на отм. 0,000 в осях 15-26, рядах Г-Д и в осях 9-12, 20-25, рядах Б-В. Конструкции металлические. Инв. № 16-01009 И6 (лист 19), размер от стены до края проёма указан 275 мм, В РД Стены между осями 16-21 на отметке -0.300. Опалубка. Конструкции железобетонные. Инв. № 15-06141 (лист 5) данный размер 600мм (см. Приложение 1 к карточке заказчика, на рис. 1, 2, выделено красным), по факту данный размер 600 мм. Необходимо провести корректировку документации.
2. На разрезах 14-14 и 14а-14а РД МФР. Здание 4. Облицовка на отм. 0,000 в осях 15-26, рядах Г-Д и в осях 9-12, 20-25, рядах Б-В. Конструкции металлические инв. № 16-01009 И6 (лист 19) не указано место отверстия в перегородке между помещениями 20UFB10R033 и 20UFB10R032 под фланец 1762-03-1054, необходимо указать, что место расположения отверстия определяется при монтаже оборудования.
3. В РД МФР. Здание 4. Облицовка на отм. 0,000 в осях 15-26, рядах Г-Д и в осях 9-12, 20-25, рядах Б-В. Конструкции металлические инв. № 16-01009 И6, в ведомости элементов (лист 8), некорректно указано количество материала марки 4, так же некорректно обозначены материалы марки 15 и 17 (уголок или швеллер) необходимых для изготовления перегородки между помещениями 20UFB10R033 и 20UFB10R032. Необходимо провести корректировку документации.
Приложение: Приложение 1.</t>
  </si>
  <si>
    <t>АО ""Атомпроект"" с замечаниями согласны.
Срок корректировки комплектов РД истек: 12.06.2020 г.
Выданы решения ГрАН к комплектам РД.
Замечания устранены!
Выданы комплекты РД: 14-08894 И2, 14-08900, 14-08906 по акту №11-114/19597 от 04.08.2020 г.
Замечания исправлены!</t>
  </si>
  <si>
    <t>АО "Атомпроект" с замечаниями согласны.
Выдан комплект РД: 70036 ДСП И7 по акту №11-114/19862-дсп от 06.08.2020 г.
Замечания исправлены!</t>
  </si>
  <si>
    <t>70036 ДСП И7</t>
  </si>
  <si>
    <t>АО "Атомпроект" с замечаниями согласны.
Выдан комплект РД: 71700 ДСП И1 по акту №11-114/19862-дсп от 06.08.2020 г.
Замечания исправлены!</t>
  </si>
  <si>
    <t>Карточка заказчика с замечаниями АО "Атомпроектом" рассмотрена с отклонением. Необходимые разъяснения написаны в ответе АО "Атомпроект".</t>
  </si>
  <si>
    <t>20-00066 И2</t>
  </si>
  <si>
    <t>18-01119 И1
15-03738 И7</t>
  </si>
  <si>
    <t>16-00671 И4</t>
  </si>
  <si>
    <t>АО "Атомпроект" с замечаниями согласны.
Срок корректировки комплекта РД истек: 01.08.2020 г.
Комплект РД с изменениями не выдан.</t>
  </si>
  <si>
    <t>АО "Атомпроект" с замечаниями согласны.
Срок корректировки комплектов РД истек: 30.07.2020 г.
Комплект РД с изменениями не выдан.</t>
  </si>
  <si>
    <t>АО "Атомпроект" с замечаниями согласны.
Срок корректировки комплектов РД итсек: 30.07.2020 г.
Комплект РД с изменениями не выдан.</t>
  </si>
  <si>
    <t>АО ""Атомпроект"" с замечаниями согласны.
Срок корректировки комплектов РД истек: 07.08.2020 г.
Комплект РД с изменениями не выдан.</t>
  </si>
  <si>
    <t>АО ""Атомпроект"" с замечаниями согласны.
Срок корректировки комплектов РД истек: 07.08.2020 г.
Выдан комплект с изменениями по акту №11-114/19901 от 06.08.2020 г.
Замечания исправлены!</t>
  </si>
  <si>
    <t>АО "Атомпроект" с замечаниями согласны.
Срок корректировки комплекта РД истек: 20.09.2019 г.
Выдан комплект РД 14-08248 И12 по акту №110/04-28/116 от 04.10.2019 г.
Замечания по п.1 исправлены.
По п.2 необходимо предоставить технические чертежи на ворота.
Выдан комплект с изменениями по акту №11-114/19901 от 06.08.2020 г.
Замечания исправлены!</t>
  </si>
  <si>
    <t>КЗ-1223</t>
  </si>
  <si>
    <t>17-01494 И1</t>
  </si>
  <si>
    <t xml:space="preserve">Спирин В.В.  </t>
  </si>
  <si>
    <t>1. В альбоме 17-01494И1 для лифтов указать категорию сейсмостойкости по НП-031-01(указана только для здания).
2. В альбоме 17-01494И1 для лифтов указать классификационное обозначение по НП-016-05, т. к.  здание 4 относятся к ОЯТЦ.
3. На листах 4 и 5 альбома 17-01494И1  указать ширину шахты лифта вместо размера 2600 мм размер 2570 мм, т. к. в альбомах КЖ 16-00718И2 и 17-00744И2 размер 2600 мм указан с допуском на вертикальность каждой стены шахты по 15 мм (см. п.11 общих указаний). То есть допускается размер ширины шахты 2600-15-15=2570 (мм). Предполагаемый к закупке лифт в размер шахты 2600 мм может не войти.
4. Отсутствие решения по перечисленным вопросам влияет на осуществление закупки оборудования.</t>
  </si>
  <si>
    <t>КЗ-1224</t>
  </si>
  <si>
    <t>17-01354 И1</t>
  </si>
  <si>
    <t>1. В альбоме 17-01354И1 для лифтов указать категорию сейсмостойкости по НП-031-01(указана только для здания).
2. В альбоме 17-01354И1 для лифтов указать классификационное обозначение по НП-016-05, т. к.  здание относятся к ОЯТЦ.
3. Отсутствие решения по перечисленным вопросам влияет на осуществление закупки оборудования.</t>
  </si>
  <si>
    <t>КЗ-1225</t>
  </si>
  <si>
    <t>14-08248 И12
14-08249
18-00278
18-00804
19-00346
19-00521</t>
  </si>
  <si>
    <t>Самойлова Л.П. №1751 от 29.06.2020</t>
  </si>
  <si>
    <t xml:space="preserve">1. В ЛС №3-01-0033С-Д3 (п.142-24,032т) ошибочно учтен профлист С10-1000-0,7. В РД указан  профлист С10-1000-0,6. Вес профлиста привести в соответствие.
2. Учесть объем изоспана  с расходом по расценке S=3635,6м2*1,2 (ЛС№3-01-0033С-Д3, п.140)
3. Учесть объем изопласта –ХПП 3,0  с расходом по расценке S=279,4м2*1,2 (ЛС№3-01-0033С-Д3, п.141)
4. Учесть компенсационный шов-2 слоя руберойда  (см. РД 14-08248И12, лист 29, узел 20)
5. (п.148, ЛС№3-01-0033С-Д3). Учесть цементно-песчаный раствор для кладки из бетонных камней не ниже М75 (ТУ 5741-008-49975776-2010) 
6. Учесть дополнительное армирование кирпичной кладки цоколя (п.148, ЛС№3-01-0033С-Д3, учтено 0,187 кг). По РД 14-08248 И12, лист 29- вес арматуры 40,8*1,15+1172*0,22=275кг
7. Учесть уголок 70*70*6-108,3 м.п. по периметру здания (см. РД 14-08248 И12, лист 29, узел 20, поз.9, лист 35, спецификация) 
8. Стена по оси П, в/о 4-7(см. РД 14-08248И12, лист 33, узел 21). Учесть изоляцию фундамента 1 слой изопласта марки ХПП (S=17,2*0,25=4,3м2)
9. Учесть молниеприемную сетку с токоотводами по ФЕРм08 (ЛС№1-1145, п.п.23-27, учтена по ФЕР 06)
10. В ЛС №3-01-0033С-Д2 окраска ограждений кровли учтена за один раз (п.182), а в РД 14-08248 И12, лист 30, поз.4 – окраска кровли за 2 раза
11. Включить в ЛС Анкер 45мм в кол-ве 12555шт (РД 14-08248 И12, лист 28, элементы кровли, в ЛС включен только саморез остроконечный диам. 4,8 мм (п.207, ЛС№3-01-0033С-Д2) 
12. Включить в ЛС кабины санузлов из монолитного ламината по алюминиевому каркасу (РД 14-08248 И12, лист 28, спецификация)
13. Разработать конструкцию сетчатого ограждения Н=2,4м по оси 8, м/о Н-П и включить в ЛС
14. Необходимо привести в соответствие объемы внутренней и наружной окраски металлического ограждения лестниц в РЧ 14-08248 И12 и локальными сметами.
15. ЛС№3-01-0033С-Д3, п. 35. Учесть в ЛС подготовку поверхностей стен на S=541м2 (РД №14-08248 И12, ведомость отделки помещений, примечания п.1)
16. Предусмотреть плинтуса для полов согласно РД 14-08248И12, лист 19, примеч. п.7 </t>
  </si>
  <si>
    <t>КЗ-1226</t>
  </si>
  <si>
    <t>1. В РД инв. 16-01773И3:
1.1. Лист 9. Показан ящик ЯВ8302-4064 100А код 20BLQ04GS005. В спецификации 16-01774 И4 и в локальной смете 19-00400 ящик отсутствует. Лист 93, кабельный журнал – шкаф учтен.
Необходимо привести спецификацию и локальную смету в соответствие с РД.
1.2. Лист 9. Ящик с АВР ЯВ8302-4064 100А код 20BLQ04GS007 – обозначен как ЯВ8302-3864.
Необходимо внести изменения в РД.</t>
  </si>
  <si>
    <t>КЗ-1227</t>
  </si>
  <si>
    <t>20-00347</t>
  </si>
  <si>
    <t>Рысинова Н.Ф. №2081 от 30.07.2020</t>
  </si>
  <si>
    <t xml:space="preserve">ЛС № 2-01-4-1457 инв.№20-00347 «Здание 4 – Здание МФР. Трассировка трубопроводов системы газовоздухоснабжения. Технологический контроль (взамен ЛС4-890 инв.№16-01345)» со сметной стоимостью = 602 964,00 руб, в т.ч. оборудование = 288 385,00, СМР = 314 579,00 руб. в ц.2001г. с основанием для составления инв.№16-01343 И1, №16-01344 И1.
Ранее была выдана локальная смета с таким же номером (2-01-4-1457), но с другим инвентарным номером 19-00915 на «Здание 4 - Здание МФР. Локализующие укрытия. Технологический контроль (взамен 2-01-4-1291 инв.18-01579)» со сметной стоимостью = 1 336 559,00 руб, в т.ч. оборудование = 1 157 174,00, СМР = 179 385,00 руб. в ц.2001г. с основанием для составления проекты инв.№15-04806 И4, №15-04807 И4.
Внести корректировку по нумерации локальной сметы для исключения задвоения номера. </t>
  </si>
  <si>
    <t>КЗ-1228</t>
  </si>
  <si>
    <t>В п.2 необходимо исправить объем на 0,03 км (см. инв. № 15-07308 п.2 - 30 м кабеля).</t>
  </si>
  <si>
    <t>КЗ-1229</t>
  </si>
  <si>
    <t>15-08807 И2
15-06209 И3</t>
  </si>
  <si>
    <t>Антонов М.В. №2059 от 28.07.2020</t>
  </si>
  <si>
    <t>В РД  № 15-08807 И2 в помещении 20UFB10R015 в осях 26-28/В-Г монтаж опор монорельса предусмотрен с помощью распорного анкера фирмы «HILTI»; из-за изменения в данном РД опоры попадают частично на закладные в перекрытии, выполненные по РД  КЖ (невозможно установить анкера или полностью по периметру приварить к закладной).            
        Необходимо увеличить размер опорной части прилегающей к перекрытию, для перекрытия закладных.</t>
  </si>
  <si>
    <t>КЗ-1230</t>
  </si>
  <si>
    <t>15-07844 И2</t>
  </si>
  <si>
    <t>В альбоме инв.№15-07844 И2, лист 33 на Разрезе 4-4 указана схема демонтажа в стенке кабельного колодца Км2Б в сторону сооружения 7А с помощью пробивки отверстия 570х270х200. Предлагаем выполнить прокладку гофрированных двустенных труб через пробуренные отверстия, с последующим заполнением проемов кальматроном, согласно предварительно согласованного эскиза. 
Необходимо откорректировать проектную и рабочую документацию.
Приложение: Эскиз камеры Км2Б в сторону сооружения 7а.</t>
  </si>
  <si>
    <t>КЗ-1231</t>
  </si>
  <si>
    <t>14-05527 И1
15-03864</t>
  </si>
  <si>
    <t>1. В РД инв. 14-05527 И1:
1.1. Лист 6. Показан ящик ЯВ8302-4264 150А код 00BLA34GS004. Ящик запитан с двух фидеров:
 00BLA34GB001-1003 (QF3)
 00BLB34GB001-1003 (QF3)
От данного ящика запитан распределительный шкаф 00BLA34GD002.
А в РД инв. 15-03864, лист 7 этот же ящик ЯВ8302-4264 150А код 00BLA34GS004 запитан от:
 00BLA34GB001-1011 (QF11)
 00BLB34GB001-1018 (QF18)
От данного ящика запитан распределительный шкаф 00BLA34GD001.
Необходимо уточнить с каких фидеров запитан ящик ЯВ8302-4264 150А код 00BLA34GS004 и какой распределительный шкаф запитан от данного ящика АВР.</t>
  </si>
  <si>
    <t>КЗ-1232</t>
  </si>
  <si>
    <t xml:space="preserve">18-01586 И1 </t>
  </si>
  <si>
    <t>Мишин С.И. №2122 от 30.07.2020</t>
  </si>
  <si>
    <t>В РД № 18-01586 изменение 1 не учтены ранее выполненные работы по РД № 16-01007 на момент выхода изменения (набетонка).
Откорректировать объем необходимых работ согласно РД № 18-01586 изменение 1 с учетом выполненных ранее работ до выхода изменения по помещению 20UFB15R040 (исключение облицовки)</t>
  </si>
  <si>
    <t>КЗ-1233</t>
  </si>
  <si>
    <t>17-00036
18-00667
19-00427
19-00494
19-00808</t>
  </si>
  <si>
    <t>Самойлова Л.П. №1993 от 21.07.2020</t>
  </si>
  <si>
    <t xml:space="preserve">1. Площадь утепления низа и боковых стен пешеходной галереи на отм.172,75м (РД 15-02918И5, узел 6, разрез 2-2 на листе 11) - 579,48 м2 (447,71м2+131,77м2=579,48м2). В сметах учтено 147,4 +179,2=326,6м2, где 147,4м2 = (508-33,6-327) м2, 
      где 508м2 (03-02-1-1326, п.10;) -33,6м2-(3-05-0007С, п.78); -327м2 – (ЛС №3-05-0007С-Д2, 
      п.18); 179,2м2- (ЛС №3-05-0007С-Д3, п.1).
Подсчет объемов работ по утеплению низа галереи (166,685 х (3-0,38) + 4,4 х 2,5=447,71 м2),
Утепление боковых сторон галереи (166,685+3,05+1,4) х 0,385 х 2=131,77 м2; 
объем утеплителя ROCKWOOL ВЕНТИ БАТТС -147,4 м3 (РД 15-02918 И5, лист 13, п.1). 
В сметах учтено-140,781 м2.
2. Ошибка в объеме дюбелей (1792 шт)- ЛС№3-05-0007С-Д3, п.2;
3. Исключен два раза объем утеплителя -1,418 м3 (ЛС №3-05-0007С, п.72; ЛС №3-05-0007С-Д2, п.90); включить объем утеплителя 2,836м3;
4.  Включить дверь ДСВ 1000х2100мм, ГОСТ 31173-2016 (РД 15-02918 И5, лист 12);
5. Достоверно расценить водосточную систему: ЛС № 3-05-0007С (п.п.54,55 - 41,1 м2); ЛС №3-05-0007С-Д2 (п.п.75,76- исключить 35,9м2). Всего по ЛС -5,2м2, а сталь, учтенная в ЛС -2,1 кг.  Стоимость водосточной системы по ЛС = 42 руб в ценах 2001 г. </t>
  </si>
  <si>
    <t>Карточка заказчика с замечаниями АО "Атомпроект" отклонена с объяснением причины.
В ЛС учтена обратная засыпка трубопроводов "над верхом трубы" ручным способом.</t>
  </si>
  <si>
    <t>Влияние на КСГ и ТП</t>
  </si>
  <si>
    <t>16-01299 И2            16-01300 И2</t>
  </si>
  <si>
    <t>Карточка заказчика с замечаниями АО "Атомпроект" рассмотрена 29.11.2019 г. Отклонена с объяснением причин: корректировка РД после получения ТР № 62/ГВС-2019/23.        В РД 16-01299 И1 изменения внесены на основании ТР № 62/ГВС-2019/23 письмо № 11-110/677-ТЗ-ВК от 20.05.2020 г. РД 16-01299 И2 получен по письму  № 11-01/20507 от 12.08.2020 г. РД 16-01300 И2 получен по письму № 11-01/20501 от 12.08.2020 г.</t>
  </si>
  <si>
    <t>Карточка заказчика с замечаниями 
АО "Атомпроект" рассмотрена 07.08.2020 г. С замечаниями согласны. Срок выдачи РД не определен</t>
  </si>
  <si>
    <t>Карточки заказчика с замечаниями по сметам</t>
  </si>
  <si>
    <t>ПРОСРОЧЕНО</t>
  </si>
  <si>
    <t>Откорректированные сметы выданы</t>
  </si>
  <si>
    <t>Откорректированные сметы не выданы</t>
  </si>
  <si>
    <t>Не рассмотрено АО "АТОМПРОЕКТ"</t>
  </si>
  <si>
    <t>Отклонено АО "АТОМПРОЕКТ"</t>
  </si>
  <si>
    <t>Влияние на КСГ на 2019 год из невыданных</t>
  </si>
  <si>
    <t>Влияние на КСГ на 2019 год из нерассмотренных</t>
  </si>
  <si>
    <t>Влияние на КСГ на 2019 год отклонено</t>
  </si>
  <si>
    <t xml:space="preserve">ТХ и ВК </t>
  </si>
  <si>
    <t>ЗАБЫТЬ</t>
  </si>
  <si>
    <t xml:space="preserve">18-01711+                ЛС 2-01-4-1306 Пристройка к зданию 4 в осях 1-3, у ряда А. Внутренние сети пожарной сигнализации 
и оповещения о пожаре. Взамен ЛС 2-01-4-1229, инв. № 18-01092.
</t>
  </si>
  <si>
    <t>ЛС выдана по акту № 110/04-28/26 от 19.03.2019. Откорректировать ЛС в соответствии с актуальными прайс-листами</t>
  </si>
  <si>
    <t xml:space="preserve">18-00751+  Пристройка к зданию 4 в осях 1-3, у ряда А. Система радиационного контроля. 
Взамен ЛС 2-01-4-1230, инв. № 18-01091.
</t>
  </si>
  <si>
    <t>ЛС выдана по акту № 110/04-28/33 от 01.04.2019. Откорректировать ЛС в соответствии с актуальными прайс-листами</t>
  </si>
  <si>
    <t xml:space="preserve">18-00437+             ЛС2-01-4-1278  Пристройка к зданию 4 в осях 1-3, у ряда А. Системы вентиляции. Автоматизация комплексная. 
Взамен ЛС 2-01-4-1233, инв. № 18-01130.
</t>
  </si>
  <si>
    <t>18-00750+             ЛС2-01-4-1305     Пристройка к зданию 4 в осях 1-3, у ряда А. Автоматизированная система управления системами инженерного обеспечения. Взамен ЛС 2-01-4-1231, инв. № 18-01128.</t>
  </si>
  <si>
    <r>
      <t xml:space="preserve">1. Отсутствуют объемы в ПД.
2. Превышен лимит по КЖ  ОСР02-01 инв.№13-05586 (инв.№13-05587 ЛСР№1-19И1 + инв.№18-00706 ЛСР№02-01-1-19И1-искл.+инв.№18-00706 ЛСР№1-19И1-вкл) - по строительным работам -23422,73 тыс. руб.                                 </t>
    </r>
    <r>
      <rPr>
        <b/>
        <i/>
        <sz val="12"/>
        <rFont val="Times New Roman"/>
        <family val="1"/>
        <charset val="204"/>
      </rPr>
      <t xml:space="preserve">Решение Заказчика - подтверждено 18.09.2018. Решение проектной организации - отклонить. </t>
    </r>
    <r>
      <rPr>
        <i/>
        <sz val="12"/>
        <rFont val="Times New Roman"/>
        <family val="1"/>
        <charset val="204"/>
      </rPr>
      <t xml:space="preserve"> См. "ответы на вопросы АО "Атомпроект" по корректировке смет по замечаниям и пересчету в СНБ 2017 поМФР (11-110/06-10дсп/10198 от 10.10.2018)"</t>
    </r>
  </si>
  <si>
    <t xml:space="preserve">  ВОПРОС ЗАКРЫТ!</t>
  </si>
  <si>
    <t>1. Поз.20 - не верно произведен расчет цены, т.к. цена не соответствует цене указанной в прайс-листе. Необходимо пересчитать, при этом учесть , что коэффициент 1,03 исключен с 17.04.2018 г. и не подлежит применению. 
2. В смете отсутствует расценка на перевозку мусора от разборки 3,5 м3железобетона (поз.30,31), что составляет 8,75 т. Включить в смету расценку на перевозку мусора.                Выпущена доп. смета на стоимость -41 руб  (изменение цен на материалы)  Ст-ть по замечанию к смете (не включена) 100 руб. Итого разница стоимости 59 руб.</t>
  </si>
  <si>
    <t>18-01455+</t>
  </si>
  <si>
    <t>ЛС выдана по акту № 110/04-28/117 от 10.02.2018. Включить в смету расценку на перевозку мусора от разборки (поз.30,31), пересчитать цену по поз.20. (новая смета не была рассмотрена)</t>
  </si>
  <si>
    <t xml:space="preserve">1.В смете отсутствует расценка на перевозку мусора от разборки 1,4 м3 железобетона (поз.25,26), что составляет 3,5 т. Включить в смету расценку на перевозку.                                                                               Включены изменения и дополнения  -  строит. работы по замечанию к смете   инв. № 18-01162                                      </t>
  </si>
  <si>
    <t xml:space="preserve">18-01331+        Локальная смета 2-01-0047С-Д4
Покрытие на отметке +16,750 между осями 16-21. Опалубка и армирование. Конструкции железобетонные  (дополнение к ЛС 2-01-0047С инв. № 16-01191)
</t>
  </si>
  <si>
    <t>ЛС выдана по акту № 110/04-28/91 от 18.09.2018. Включить в смету расценку на перевозку мусора от разборки (поз.25,26).(новая смета не была рассмотрена)</t>
  </si>
  <si>
    <t xml:space="preserve">1.Не верно указан инвентарный номер основной сметы ЛС 3-01-0009С-В3. (Должен быть инв.№16-02675). Исправить в смете и ПЗ к смете.                                                            2. Поз.3 - представлен не актуальный прайс-лист . Необходимо актуализировать прайс и применить актуальную расценку.                                                                          Выпущена взамен доп. смета на стоимость - 759 руб.  (изменение расценок и цен на материалы)                                                      </t>
  </si>
  <si>
    <t>18-01461+</t>
  </si>
  <si>
    <t>ЛС выдана по акту № 110/04-28/26 от 19.03.2019. Требуется актуализация прайс-листа. (поз.3), (новая смета не рассмотрена)</t>
  </si>
  <si>
    <t>1.Не возможно привязать затраты к ПД. Т.к. по утвержденной инв.№17-01584 ЛСР 02-01-013С-вкл., оси пристройки указаны - "Пристройка к зд. 4 в осях 1-3, у ряда А...", а в представленной смете - "Здание 4 в осях 1-2 вдоль оси А...". Согласно ПОС инв.№72313/ДСП стр.11,85 и ОСР 02-01 инв.№18-00964 - оси пристройки указаны "1-3" Откорректировать РД согласно ПД и ПОС.                                                          2. В номере сметы не верно указан номер ОСР, к которому она относится. Откорректировать.
АП выполнена ЛС</t>
  </si>
  <si>
    <t xml:space="preserve">18-01470+         Локальная смета 2-01-0132С
Земляные работы по устройству котлована 
здания 4 (20UFB) в осях 1′-3″ вдоль оси А.
(взамен л.с. 2-02-0019С инв. № 18-01179)
</t>
  </si>
  <si>
    <t>ЛС выдана по акту № 110/04-28/24 от 13.03.2019. Корректировка РД склада готовой продукции</t>
  </si>
  <si>
    <t>1.Поз.61,67 - представлены не  актуальные прайс-листы - (2017 г.) Необходимо актуализировать прайсы и применить актуальные расценки.                                                        2. Необходимо пересчитать стоимость материалов примененных по прайс-листам, при этом необходимо учесть, что коэфициент 1,03 исключен с 17.04.2018 г. и не подлежит применению. (Письмо Госкорпорации "Росатом" №1-12/31428 от 25.07.2018 г.)
АП выпущена ЛС</t>
  </si>
  <si>
    <t>18-01349+</t>
  </si>
  <si>
    <t>ЛС выдана по акту № 110/04-28/26 от 19.03.2019. Требуется актуализация прайс-листов.(поз.61,67) Необходимо пересчитать стоимость материалов  по прайс-листам. (новая смета не была рассмотрена)            ЛС 20-00141 по акту № 11-114/4951 от 27.02.2020</t>
  </si>
  <si>
    <t>КЗ-16, КЗ-319</t>
  </si>
  <si>
    <t>18-00831</t>
  </si>
  <si>
    <t>1. Поз.76 - дата прайс-листа и цена не соответствуют приложннному к смете прайсу. Необходимо пересчитать стоимость материала (поз.76), при этом необходимо учесть, что коэфициент 1,03 исключен с 17.04.2018 г. и не подлежит применению. (Письмо Госкорпорации "Росатом" №1-12/31428 от 25.07.2018 г.)
АП выпущена ЛС.                                                                    (взамен ЛС 2-01-0117C-В1 инв. №18-01353) (инв.19-00015)</t>
  </si>
  <si>
    <r>
      <t xml:space="preserve">18-01353-, </t>
    </r>
    <r>
      <rPr>
        <b/>
        <i/>
        <u/>
        <sz val="12"/>
        <color theme="1"/>
        <rFont val="Times New Roman"/>
        <family val="1"/>
        <charset val="204"/>
      </rPr>
      <t>19-00015</t>
    </r>
  </si>
  <si>
    <t>ЛС выдана по акту № 110/04-28/51 от 06.05.2019. Требуется актуализация прайс-листов. Необходимо пересчитать стоимость материалов (п.76) по прайс-листам. (новая смета не была рассмотрена)</t>
  </si>
  <si>
    <t>1. В названии сметы не верно указан номер заменяемой сметы. Исправить.                                                                      пересчет в базовых ценах 2017 года,  без изменения сметной стоимости  13820 руб.</t>
  </si>
  <si>
    <t>18-01496+</t>
  </si>
  <si>
    <t xml:space="preserve">ЛС выдана по акту № 110/04-28/26 от 19.03.2019. </t>
  </si>
  <si>
    <t xml:space="preserve">1. Не исправленны ранее выданные замечания. Повторно настаиваю на выпуске смет в действующей нормативной базе с применением сметных нормативов  (ФЕР) редакции 2017 г. введенных в действие с 28.04.2017 г. приказами Минстроя России от 30.12.2016 г. №№1038/пр  и 1039/пр (в редакции приказов Минстроя России от 29.03.2017 г. №№660/пр и 661/пр).                                                            пересчет в базовых ценах 2017 года                ЛС19-00131 + ЛС 19-00268  (6242256+1014270) взамен ЛС 18-00730  (5431281), взамен промежуточной ЛС 18-01460 (5421587)                    </t>
  </si>
  <si>
    <r>
      <rPr>
        <b/>
        <i/>
        <u/>
        <sz val="12"/>
        <color theme="1"/>
        <rFont val="Times New Roman"/>
        <family val="1"/>
        <charset val="204"/>
      </rPr>
      <t>18-01460+</t>
    </r>
    <r>
      <rPr>
        <i/>
        <sz val="12"/>
        <color theme="1"/>
        <rFont val="Times New Roman"/>
        <family val="1"/>
        <charset val="204"/>
      </rPr>
      <t>, 19-00131, 19-00268</t>
    </r>
  </si>
  <si>
    <t>ЛС выдана по акту № 110/04-28/26 от 19.03.2019. Выпуск сметы в нормативной базе с применением сметных нормативов  (ФЕР) редакции 2017 г.</t>
  </si>
  <si>
    <t>1. Смету составить в СНБ-2001 в редакции 2017г. 
Согласно разъяснений ДКВ от 06.06.2017г. № 1-12/22489  о корректировке проектной документации: «Локальные сметы в составе рабочей документации разрабатываются с использованием аналогичной редакции сметных нормативов, примененной утвержденной проектной документации".
В утвержденной документации данные  объемы работ вошли в  инв. № 17-01589  02-01-202ВО-вкл. (в  редакции 2017г.)
2. Нумерация смет  (РД) не соответствует требованиям п. 3.25 МДС 81-35.2004 (указан номер ККS стр. 4 сметы).
3.  Прайс - листы  на оборудование и материалы актуализировать. ( в смете 2016г.)
Расценки применить согласно актуализированным прайс – листам.
4.  Расценки на оборудование  включенные в смету по аналогам договоров 2016г.  ( поз. 1 и т. д.),  заменить на    актуальные – прайс листы, т. к. это стадия РД, а не ПД.
5. Поз. 1203, 1205 – неверно применены расценки  для воздуховодов   (применены расценки на вентиляторы ФССЦ-301-8011, 8012). Исправить с учетом утвержденной  ПД (поз. 1223, 1225 инв. 17-01589 ЛСР 02-01-202ВО-вкл).
План окончания 19.04.2019. Смету по изм. выпустит НИАЭП</t>
  </si>
  <si>
    <t>В16-107-3 И4</t>
  </si>
  <si>
    <r>
      <t xml:space="preserve">АО "Атомпроект" с замечаниями согласны.
Срок корректировки: 19.04.2019. Смету по изм. выпустит НИАЭП                                                            </t>
    </r>
    <r>
      <rPr>
        <b/>
        <sz val="12"/>
        <color theme="1"/>
        <rFont val="Times New Roman"/>
        <family val="1"/>
        <charset val="204"/>
      </rPr>
      <t>ЛС выдана по акту № 110/04-28/136 от 18.11.2019.</t>
    </r>
  </si>
  <si>
    <r>
      <t xml:space="preserve">В смете отсутствует расценка на перевозку мусора от разборки 1,163 м3 бетона (поз. 9), что составляет  1,163м3*2400кг/м3=2,7912 т.
Включить в смету расценку на перевозку.                            </t>
    </r>
    <r>
      <rPr>
        <b/>
        <i/>
        <sz val="12"/>
        <rFont val="Times New Roman"/>
        <family val="1"/>
        <charset val="204"/>
      </rPr>
      <t xml:space="preserve">Решение Заказчика - подтверждено 28.09.2018. Решение проектной организации - отклонить.  </t>
    </r>
    <r>
      <rPr>
        <i/>
        <sz val="12"/>
        <rFont val="Times New Roman"/>
        <family val="1"/>
        <charset val="204"/>
      </rPr>
      <t xml:space="preserve">Замечание не принимается, в данной ЛС отсутствуют демонтажные работы которые предусматривают вывоз мусора 
</t>
    </r>
  </si>
  <si>
    <t>Решение проектной организации - отклонить. Включить  расценку на перевозку, т.к. пробивка проемов (поз.9) предпологает демонтирование части конструкции</t>
  </si>
  <si>
    <r>
      <t xml:space="preserve">Поз. 1  -  дважды учтен объем грунтовки  металлических поверхностей  ГФ-021.
Согласно  тех. ч. ФССЦ Приложение 2.01 п.3 «Сметные цены (коды с 201-0545 по 201-0688; с 201-0670 по 201-0777; 201-8060) на конструкции,  защита от коррозии: очистка поверхности щетками с обезжириванием, грунтование за один раз грунтом ГФ-021 учтена расценкой ФССЦ.
Все  расценки  на металлоконструкции    включенные в основную смету (Инв. №16-02900 ЛС № 3-07-0001С) и дополнительные (доп. Инв. № 18-01159 ЛС № 3-07-0001С -Д4 , доп. Инв. №17-01873 ЛС № 3-07-0001С-Д2, доп. Инв. №18-00859 ЛС № 3-07-0001С-Д3, доп. Инв. №17-01289 ЛС № 3-07-0001С-Д1)   входят в список  кодов указанный в Тех. части ФССЦ. Количество слоев окраски (1 слой ) оговорено в «Общих указаниях» п.11 лист. 1 инв. 15-00556 И3. Поз. 1 расценку исключить.                                                       </t>
    </r>
    <r>
      <rPr>
        <b/>
        <i/>
        <sz val="12"/>
        <rFont val="Times New Roman"/>
        <family val="1"/>
        <charset val="204"/>
      </rPr>
      <t xml:space="preserve">Решение Заказчика - подтверждено 28.09.2018. Решение проектной организации - отклонить.  </t>
    </r>
    <r>
      <rPr>
        <i/>
        <sz val="12"/>
        <rFont val="Times New Roman"/>
        <family val="1"/>
        <charset val="204"/>
      </rPr>
      <t xml:space="preserve">Огрунтовка металлических поверхностей учтена в ЛС 3-07-0001С-Д4 (18-01159) по письму Заказчика 11-110/04-12/7179 от 19.07.2018г.
</t>
    </r>
  </si>
  <si>
    <r>
      <t xml:space="preserve">Взамен выдана смета инв.18-01544 3-07-0001С-Д5 (смета не была рассмотрена)                                          </t>
    </r>
    <r>
      <rPr>
        <b/>
        <u/>
        <sz val="12"/>
        <color rgb="FFFF0000"/>
        <rFont val="Times New Roman"/>
        <family val="1"/>
        <charset val="204"/>
      </rPr>
      <t xml:space="preserve"> ВОПРОС ЗАКРЫТ!</t>
    </r>
  </si>
  <si>
    <t>1-1234(14-06564)(ФЕР-2001, ред.2014), 3-02-005С-Д1(18-01244) (ФЕР-2001, ред.2014,д.3),            3-02-0005С-В1(18-01278) (ФЕР-2001, ред.2014,д.3)
  03-02-0005С-В1-Д1(18-01404) (ФЕР-2001, ред.2017,д.2),3-02-0005С-В1-Д2 (инв.№19-00079);3-02-0005С-В1-Д3 (инв.№19-00241). Здание 5.АР</t>
  </si>
  <si>
    <r>
      <rPr>
        <u/>
        <sz val="12"/>
        <rFont val="Times New Roman"/>
        <family val="1"/>
        <charset val="204"/>
      </rPr>
      <t>Выпущены  сметы:</t>
    </r>
    <r>
      <rPr>
        <sz val="12"/>
        <rFont val="Times New Roman"/>
        <family val="1"/>
        <charset val="204"/>
      </rPr>
      <t xml:space="preserve">
3-02-0005С-В1 инв.18-01278
 3-02-0005С-Д1 инв.18-01244
доп.к ЛС 1-1234 инв.14-06564 
взамен ЛС 3-02-0005С инв.18-00714, 3-02-0005С-Д1 инв.18-01244
</t>
    </r>
    <r>
      <rPr>
        <u/>
        <sz val="12"/>
        <rFont val="Times New Roman"/>
        <family val="1"/>
        <charset val="204"/>
      </rPr>
      <t xml:space="preserve">ЗАМЕЧАНИЯ
 к ЛСР №03-02-0005С-В1-Д1 инв.18-01404:
</t>
    </r>
    <r>
      <rPr>
        <sz val="12"/>
        <rFont val="Times New Roman"/>
        <family val="1"/>
        <charset val="204"/>
      </rPr>
      <t>1. в п.60 - прокрытие потолков Армокот А501 в 2 слоя - по проекту в 3</t>
    </r>
    <r>
      <rPr>
        <u/>
        <sz val="12"/>
        <rFont val="Times New Roman"/>
        <family val="1"/>
        <charset val="204"/>
      </rPr>
      <t xml:space="preserve">
</t>
    </r>
    <r>
      <rPr>
        <sz val="12"/>
        <rFont val="Times New Roman"/>
        <family val="1"/>
        <charset val="204"/>
      </rPr>
      <t>2. в п.61,62 пересчет из текущих цен стоимости материалов в базовые - произведен с НДС (в прайсе стоимость без НДС);
3. в п.64 - стоимость Армотанк L701 при пересчете из текущих цен в базовые указана 560,77 руб(комплект) с НДС - по прайсу 560,77 (комплект) без НДС;
4. в п.90 покрытие Армакот А501 - произведен с учетом стоимости материалов - М=0 , т.к. замена материалов в п.91,92 = в 2 слоя = по проекту в 3 слоя
5. в п.91 - стоимость Армакот А501 при пересчете из текущих цен в базовые указана 238,00 руб с учетом НДС - по прайсу 445,00 руб без НДС
6. в п.94 - стоимость Армотанк L701 при пересчете из текущих цен в базовые указана 477,00 руб с учетом НДС - по прайсу 560,77 руб (комплект) без НДС
7. в п.95 - покрытие армакот А501 учтено в 2 слоя - проекту в 3 слоя</t>
    </r>
  </si>
  <si>
    <t>КЗ-33, КЗ-184</t>
  </si>
  <si>
    <r>
      <t xml:space="preserve">При рассмотрении локальной сметы № 3-315 инв. №17-01823 в пункте 8 в расценке ФЕРм03-01-001-09 не применен коэффициент 1,1 согласно тех. части пункта 1.3.5 при монтаже крана свыше отметки +10 м.                              </t>
    </r>
    <r>
      <rPr>
        <b/>
        <i/>
        <sz val="12"/>
        <color theme="1"/>
        <rFont val="Times New Roman"/>
        <family val="1"/>
        <charset val="204"/>
      </rPr>
      <t>Решение Заказчика - подтверждено 02.10.2018. Решение проектной организации - отклонить.</t>
    </r>
    <r>
      <rPr>
        <i/>
        <sz val="12"/>
        <color theme="1"/>
        <rFont val="Times New Roman"/>
        <family val="1"/>
        <charset val="204"/>
      </rPr>
      <t xml:space="preserve"> Письмо 46-1.2-3.124С/19104 от 16.10.2018</t>
    </r>
  </si>
  <si>
    <t>03-01-3-400ТМ (18-01781) (ФЕР-2001, ред.2017д.2) взамен ЛС 3-315  инв. 17-01823).</t>
  </si>
  <si>
    <r>
      <rPr>
        <sz val="12"/>
        <color theme="1"/>
        <rFont val="Times New Roman"/>
        <family val="1"/>
        <charset val="204"/>
      </rPr>
      <t>ЛС выдана по акту № 110/04-28/4 от 07.02.2019.</t>
    </r>
    <r>
      <rPr>
        <b/>
        <sz val="12"/>
        <color theme="1"/>
        <rFont val="Times New Roman"/>
        <family val="1"/>
        <charset val="204"/>
      </rPr>
      <t xml:space="preserve"> КЗ-184</t>
    </r>
  </si>
  <si>
    <t>03-03-2-1088(19-00146) взамен 18-01403, 18-01403 взамен 15-01921</t>
  </si>
  <si>
    <t>ЛС выдана по акту № 110/04-28/48 от 25.04.2019. Письмо №2526 от 22.08.2018г написано Томиным Н.А.</t>
  </si>
  <si>
    <t>18-01395+, ещё 19-00197 (выданы)</t>
  </si>
  <si>
    <t>ЛС выдана по акту № 110/04-28/73 от 13.08.2019. Выпущена новая смета (инв.18-00681 2-01-3-370ТМ), которая не была рассмотрена</t>
  </si>
  <si>
    <t xml:space="preserve">Замечания к расценкам в смете "АР" .                                доп.смета инв.18-01665 
№2-01-0029С-Д6
ЗАМЕЧАНИЕ :
1. в п.240 при пересчете стоимости из текущих цен в базовые - неверно указана стоимость по прайсу =3,13 руб с НДС = надо 3130,00 руб с НДС
2. в п.240 объем ленты "Аквастоп ДША 0/175" указан без учета расхода (трудноустранимых потерь) при монтаже
</t>
  </si>
  <si>
    <r>
      <rPr>
        <b/>
        <sz val="12"/>
        <rFont val="Times New Roman"/>
        <family val="1"/>
        <charset val="204"/>
      </rPr>
      <t xml:space="preserve">инв.18-01354 ЛС №2-01-0029С-Д5 </t>
    </r>
    <r>
      <rPr>
        <sz val="12"/>
        <rFont val="Times New Roman"/>
        <family val="1"/>
        <charset val="204"/>
      </rPr>
      <t>"Здание 4. Архитектурно-строительные работы (вз.ЛС  2-01-0029С-Д2 инв.18-00545, 2-01-0029С-Д3 инв.18-01277 д</t>
    </r>
    <r>
      <rPr>
        <u/>
        <sz val="12"/>
        <rFont val="Times New Roman"/>
        <family val="1"/>
        <charset val="204"/>
      </rPr>
      <t>оп.к 2-01-0029С инв.14-07208)</t>
    </r>
    <r>
      <rPr>
        <sz val="12"/>
        <rFont val="Times New Roman"/>
        <family val="1"/>
        <charset val="204"/>
      </rPr>
      <t>" (</t>
    </r>
    <r>
      <rPr>
        <i/>
        <sz val="12"/>
        <rFont val="Times New Roman"/>
        <family val="1"/>
        <charset val="204"/>
      </rPr>
      <t>ред.2014/3)</t>
    </r>
    <r>
      <rPr>
        <sz val="12"/>
        <rFont val="Times New Roman"/>
        <family val="1"/>
        <charset val="204"/>
      </rPr>
      <t xml:space="preserve">
</t>
    </r>
    <r>
      <rPr>
        <b/>
        <sz val="12"/>
        <rFont val="Times New Roman"/>
        <family val="1"/>
        <charset val="204"/>
      </rPr>
      <t>инв.18-01665 ЛС №2-01-0029С-Д6</t>
    </r>
    <r>
      <rPr>
        <sz val="12"/>
        <rFont val="Times New Roman"/>
        <family val="1"/>
        <charset val="204"/>
      </rPr>
      <t xml:space="preserve"> "Здание 4. Архитектурно-строительныве работы </t>
    </r>
    <r>
      <rPr>
        <u/>
        <sz val="12"/>
        <rFont val="Times New Roman"/>
        <family val="1"/>
        <charset val="204"/>
      </rPr>
      <t>(доп.к 2-01-0029С инв.14-07208)</t>
    </r>
    <r>
      <rPr>
        <sz val="12"/>
        <rFont val="Times New Roman"/>
        <family val="1"/>
        <charset val="204"/>
      </rPr>
      <t xml:space="preserve">" </t>
    </r>
    <r>
      <rPr>
        <i/>
        <sz val="12"/>
        <rFont val="Times New Roman"/>
        <family val="1"/>
        <charset val="204"/>
      </rPr>
      <t>(ред.2017/2)</t>
    </r>
  </si>
  <si>
    <t xml:space="preserve">Откорректировать расценки в сметах АР.                        ЛС выданы по акту № 110/04-28/124 от 14.12.2018. </t>
  </si>
  <si>
    <t xml:space="preserve">На листе 9 в спецификации указан общий расход металла 11,13 тн; общее количество анкеров Hilti 577 шт. В проектной документации раздел 11.4.1 инв. № 18-00706 локальный сметный расчет №02-01-1-5И1-вкл,  пункты 13,14,15 учитывают общий объем металлоконструкций площадок 6,943тн.,  пункт 20 учитывает 350шт. анкеров Hilti. Необходимо привести в соответствие. 
АП отклонил замечание с объяснениями  
</t>
  </si>
  <si>
    <r>
      <t xml:space="preserve">Решение Заказчика - подтверждено 04.10.2018. Решение проектной организации - отклонить.  Комплект РД 17-00150И1 соответствует сметам 17-00151. Изменение ПД будет выполнено по отдельному договору.                                    </t>
    </r>
    <r>
      <rPr>
        <b/>
        <u/>
        <sz val="12"/>
        <color rgb="FFFF0000"/>
        <rFont val="Times New Roman"/>
        <family val="1"/>
        <charset val="204"/>
      </rPr>
      <t xml:space="preserve">  ВОПРОС ЗАКРЫТ!</t>
    </r>
  </si>
  <si>
    <t>18-01790+</t>
  </si>
  <si>
    <t>ЛС выдана по акту № 110/04-28/22 от 04.03.2019. Взамен выдана смета инв.18-01790 02-01-1-1352 (смета не была рассмотрена)</t>
  </si>
  <si>
    <r>
      <t xml:space="preserve">1. Смету составить в СНБ-2001 в редакции 2017г. 
Согласно разъяснений ДКВ от 06.06.2017г. № 1-12/22489  о корректировке проектной документации: «Локальные сметы в составе рабочей документации разрабатываются с использованием аналогичной редакции сметных нормативов, примененной утвержденной проектной документации".
В утвержденной документации  лимиты на   работы  по устройству наружных кабельных сетей в ОСР инв. 18-00964 включены в редакции СНБ 2017г.    инв. № 17-01609 ЛСР 04-04-4-125-вкл. 
2.   Прайс - листы   поз. 16, 17 актуализировать (в смете 2016г.). Расценки применить согласно актуализированным прайс – листам.                                                                 </t>
    </r>
    <r>
      <rPr>
        <b/>
        <i/>
        <sz val="12"/>
        <color theme="1"/>
        <rFont val="Times New Roman"/>
        <family val="1"/>
        <charset val="204"/>
      </rPr>
      <t xml:space="preserve">Решение Заказчика - подтверждено 08.10.2018. Решение проектной организации - отклонить. </t>
    </r>
    <r>
      <rPr>
        <i/>
        <sz val="12"/>
        <color theme="1"/>
        <rFont val="Times New Roman"/>
        <family val="1"/>
        <charset val="204"/>
      </rPr>
      <t xml:space="preserve"> 1) смета 18-01072 выпущена в СНБ-2001 в редакции 2014г., согласно протоколу совещания от 10.07.2018: "При выпуске дополнений/изменений к выпущенным сметам, а так же взамен выпущенных ЛС, при наличии освоения по основной смете, использовать нормативную базу 2014г." Согласно ответам на вопросы АО "Атомпроект" по корректировке смет по замечаниям и пересчету в СНБ 2017 по МФР (11-110/06-10дсп/10198 от 10.10.2018): "-Выпускать сметы в ред.2014г. (если объемы входят в ПД в ред.2014г.): - одновременное использование в ЛС разных редакций СНБ недопустимо". 2) п.п.16,17 являются исключением и актуализация прайс-листов приведет к некорректному составлению сметы. Расценки применить согласно актуализированным прайс-листам.
</t>
    </r>
  </si>
  <si>
    <r>
      <t xml:space="preserve">Взамен выдана смета инв.18-01736 04-04-4-1307 (смета не была рассмотрена)                                         </t>
    </r>
    <r>
      <rPr>
        <b/>
        <u/>
        <sz val="12"/>
        <color rgb="FFFF0000"/>
        <rFont val="Times New Roman"/>
        <family val="1"/>
        <charset val="204"/>
      </rPr>
      <t xml:space="preserve">  ВОПРОС ЗАКРЫТ!</t>
    </r>
  </si>
  <si>
    <r>
      <t xml:space="preserve">Позицией 2 предусмотрено окрашивание металлоконструкций в объеме 4528,7 м² (на 3-й слой). В ПД инв.№13-05587 локальный сметный расчет 03-07-1-9, пунктом 12 учитывается окраска на 2 слоя в объеме 3085 м² и откорректированной  ПД в разделе 11.4.3 инв. № 17-01584 локальный сметный расчет 03-07-1-9-вкл пунктом 4 учитывается окраска  на 1 слой в объеме 965 м².  Устранить несоответствие.    
АП отклонил замечание с объяснениями.                              </t>
    </r>
    <r>
      <rPr>
        <b/>
        <i/>
        <sz val="12"/>
        <rFont val="Times New Roman"/>
        <family val="1"/>
        <charset val="204"/>
      </rPr>
      <t xml:space="preserve">Решение Заказчика - подтверждено 08.10.2018. Решение проектной организации - отклонить.  </t>
    </r>
    <r>
      <rPr>
        <i/>
        <sz val="12"/>
        <rFont val="Times New Roman"/>
        <family val="1"/>
        <charset val="204"/>
      </rPr>
      <t xml:space="preserve">ЛС 03-07-1-9, 03-07-1-9-вкл составлены по ВОР. ЛС 3-07-0001Ссоставлена по РД 15-00556.
</t>
    </r>
  </si>
  <si>
    <r>
      <t xml:space="preserve">Решение проектной организации - отклонить. Взамен выдана смета инв.18-01544 3-07-0001С-Д5 (смета не была рассмотрена)                            </t>
    </r>
    <r>
      <rPr>
        <b/>
        <u/>
        <sz val="12"/>
        <color rgb="FFFF0000"/>
        <rFont val="Times New Roman"/>
        <family val="1"/>
        <charset val="204"/>
      </rPr>
      <t>ПОВТОРИТЬ КЗ!</t>
    </r>
  </si>
  <si>
    <r>
      <t xml:space="preserve">1. Стоимость и объемы работ не предусмотрены проектной документацией раздел 4.2.1 инв. № 17-00334. Устранить несоответствие. 
2. Выполнить работы по устройству монолитных конструкций не представляется возможным. Каким образом осуществить подачу бетонной смеси в опалубочную систему, при условии, что над устраиваемой стеной выполнена плита перекрытия, не пояснено  в РД. Для разработки технологии устройства стены в ППР необходимо предусматривать какие-либо аппараты для нагнетания бетона в опалубку и самоуплотняющиеся бетонные смеси. Данные виды работ должны быть учтены дополнительными расценками в локальных сметах.       </t>
    </r>
    <r>
      <rPr>
        <b/>
        <i/>
        <sz val="12"/>
        <rFont val="Times New Roman"/>
        <family val="1"/>
        <charset val="204"/>
      </rPr>
      <t xml:space="preserve">Решение Заказчика - подтверждено 08.10.2018. Решение проектной организации - отклонить.  </t>
    </r>
    <r>
      <rPr>
        <i/>
        <sz val="12"/>
        <rFont val="Times New Roman"/>
        <family val="1"/>
        <charset val="204"/>
      </rPr>
      <t xml:space="preserve">Технология устройства монолитных ж.б. перегородок толщиной 200ммм при выполненном перекрытии разрабатывается в ППР.              
</t>
    </r>
  </si>
  <si>
    <t xml:space="preserve"> ВОПРОС ЗАКРЫТ!</t>
  </si>
  <si>
    <r>
      <t xml:space="preserve">Стоимость и объемы работ не предусмотрены проектной документацией - раздел 4.2.1 инв. № 17-00334. Устранить несоответствие.                                                       </t>
    </r>
    <r>
      <rPr>
        <b/>
        <i/>
        <sz val="12"/>
        <rFont val="Times New Roman"/>
        <family val="1"/>
        <charset val="204"/>
      </rPr>
      <t xml:space="preserve">Решение Заказчика - подтверждено 10.10.2018. Решение проектной организации - отклонить.  </t>
    </r>
    <r>
      <rPr>
        <i/>
        <sz val="12"/>
        <rFont val="Times New Roman"/>
        <family val="1"/>
        <charset val="204"/>
      </rPr>
      <t xml:space="preserve">См. "ответы на вопросы АО "Атомпроект" по корректировке смет по замечаниям и пересчету в СНБ 2017 поМФР (11-110/06-10дсп/10198 от 10.10.2018)"
</t>
    </r>
  </si>
  <si>
    <r>
      <t xml:space="preserve">18-01660+ 24.05.2019 </t>
    </r>
    <r>
      <rPr>
        <i/>
        <sz val="12"/>
        <color theme="1"/>
        <rFont val="Times New Roman"/>
        <family val="1"/>
        <charset val="204"/>
      </rPr>
      <t>взамен 18-01659        ЛС 2-01-2-1070</t>
    </r>
  </si>
  <si>
    <t>ЛС выдана по акту № 110/04-28/67 от 24.05.2019. Новые сметы не были рассмотрены</t>
  </si>
  <si>
    <t>18-01466+</t>
  </si>
  <si>
    <t>ЛС выдана по акту № 110/04-28/39 от 19.04.2019. Выпуск сметы в нормативной базе с применением сметных нормативов  (ФЕР) редакции 2017 г. (новая смета не была рассмотрена)</t>
  </si>
  <si>
    <r>
      <t xml:space="preserve">Стоимость и объемы работ по пп.48-51, 59-62, 71-74  не предусмотрены проектной документацией разделом 11.4.1 инв. № 18-00706, 02-01-1-83И1-вкл. Устранить несоответствие.                                                              </t>
    </r>
    <r>
      <rPr>
        <b/>
        <i/>
        <sz val="12"/>
        <rFont val="Times New Roman"/>
        <family val="1"/>
        <charset val="204"/>
      </rPr>
      <t xml:space="preserve">Решение Заказчика - подтверждено 10.10.2018. Решение проектной организации - отклонить.  </t>
    </r>
    <r>
      <rPr>
        <i/>
        <sz val="12"/>
        <rFont val="Times New Roman"/>
        <family val="1"/>
        <charset val="204"/>
      </rPr>
      <t>Проект ЛС 02-01-1-83И1 (18-00706) выполнен по ВОР. РД ЛС 2-01-0029С-Д4 (18-01247) выполнена по чертежам АО "Атомпроект".</t>
    </r>
  </si>
  <si>
    <t xml:space="preserve">18-01465+  Локальная смета 2-01-0119С-В1
</t>
  </si>
  <si>
    <r>
      <t xml:space="preserve">Стоимость и объемы работ не предусмотрены проектной документацией - раздел 4.2.1 инв. № 17-00334. Устранить несоответствие.                                                                           </t>
    </r>
    <r>
      <rPr>
        <b/>
        <i/>
        <sz val="12"/>
        <rFont val="Times New Roman"/>
        <family val="1"/>
        <charset val="204"/>
      </rPr>
      <t xml:space="preserve">Решение Заказчика - подтверждено 15.10.2018. Решение проектной организации - отклонить.  </t>
    </r>
    <r>
      <rPr>
        <i/>
        <sz val="12"/>
        <rFont val="Times New Roman"/>
        <family val="1"/>
        <charset val="204"/>
      </rPr>
      <t>См. "ответы на вопросы АО "Атомпроект" по корректировке смет по замечаниям и пересчету в СНБ 2017 поМФР (11-110/06-10дсп/10198 от 10.10.2018)"</t>
    </r>
  </si>
  <si>
    <t xml:space="preserve">18-01467+        Локальная смета 2-01-0113С-В1
Устройство дополнительных проемов для систем вентиляци в стенах на отм. -0,300 в осях 1-9. 
(взамен л.с. 2-01-0113С инв. № 18-00827) Конструкции железобетонные
</t>
  </si>
  <si>
    <t>ЛС выдана по акту № 110/04-28/26 от 19.03.2019. Откорректировать расценки сметы (выпущена новая смета, которая не была рассмотрена)</t>
  </si>
  <si>
    <t>18-01500+</t>
  </si>
  <si>
    <t>ЛС выдана по акту № 110/04-28/39 от 19.04.2019. Откорректировать расценки сметы (выпущена новая смета, которая не была рассмотрена)</t>
  </si>
  <si>
    <t xml:space="preserve">2-01-0112С-В1 (18-01469)
(взамен л.с. 2-01-0112С инв. № 18-00820) в ценах и  нормах 2001 г.(01.01.2000) по ФЕР- 2001 (редакция 2017г.) доп.2
</t>
  </si>
  <si>
    <t>2-01-0120С-В1 (18-01468)ФЕР-2001 ред.2017д2</t>
  </si>
  <si>
    <t>ЛС выдана по акту № 110/04-28/26 от 19.03.2019. Взамен выдана новая смета (инв.18-01468) не была рассмотрена</t>
  </si>
  <si>
    <r>
      <t xml:space="preserve">1. В соответствии с п.4 ИД инв.№18-00773 контроль сварных соединений трубопроводов должен проводится по 4 классу в соответствии с СНиП 3.05.05-84 (оперативный – 100%, радиографический – 1%). В ЛС контроль сварных соединений методом радиографии отсутствует. Кроме того в соответствии с п.6 ТТ А.47.1054.000МЧ контроль сварных соединений трубопроводов должен проводиться в объеме требований III категории ОСТ 95 39-2002. Методы контроля:
 контроль герметичности сварных соединений, объем 100%;
 стилоскопирование сварных соединений, объем 100%;
 радиографический контроль сварных соединений, объем 50%.
Данные работы (методы контроля) в ЛС и требования в ИД инв.№18-00773 отсутствуют.
2. В соответствии с п.9 ТТ А.47.1054.000МЧ должен проводиться контроль сварных соединений конструкций для крепления трубопроводов в объеме требований IV категории ОСТ 95 39-2002 визуальным осмотром и измерением. Данные работы (методы контроля) в ЛС и требования в ИД инв.№18-00773 отсутствуют.
3. В ЛС указаны работы (поз. 3) по монтажу трубопровода из полиэтиленовых труб. В соответствии с А.47.1054.000СБ данные работы проводятся при сборке изделия, а не при монтаже.                                                 </t>
    </r>
    <r>
      <rPr>
        <b/>
        <i/>
        <sz val="12"/>
        <color theme="1"/>
        <rFont val="Times New Roman"/>
        <family val="1"/>
        <charset val="204"/>
      </rPr>
      <t xml:space="preserve">Решение Заказчика - подтверждено 15.10.2018. Решение проектной организации - отклонить.  </t>
    </r>
    <r>
      <rPr>
        <i/>
        <sz val="12"/>
        <color theme="1"/>
        <rFont val="Times New Roman"/>
        <family val="1"/>
        <charset val="204"/>
      </rPr>
      <t xml:space="preserve">1) для возможности внесения изменений в РД ЛС 02-01-3-381ТМ "Обвязка оборудования участка разборки дефектных каркасов ТВС с твэлами линии изготовления ТВС, а также РД 18-00773 просим предоставить обоснование (техническое решение) применения контроля сварных соединений по ОСТ 95 39-2002 для трубопроводов класса безопасности 4Н по НП-016-05. Кроме того, в КД процентный объем стилоскопирования не указан. В ЛС 02-01-3-382ТМ инв.18-01151 п.6 учтен радиографический (ренгенографический) контроль (расценка использовалась применительно) в размере 1% в соответствии с исходными данными 18-00773. 2) в технических требованиях в п.9 не отражено, что сварной шов №2 относится к контролю сварных соединений констукции для крепления трубопроводов ОСТ 95 39-2002. Просим указать по какому нормативному документу производить контроль сварных соединений конструкции для крепления трубопроводов. 3) перед сдачей в архив исходные данные на обвязку участка разборки дефектных каркасов ТВС с твэлами направилялись на согласование и корректировку в адрес АО "СХК" (исх.46-1.2С-3.127.7/4472 от 14.03.2018). ИД были откорректированы, заполнены и присланы для разработки сметной документации (исх. 11-110/08-04/2695 от 21.03.2018, исх. 11-110/08-04/4228 от 04.05.2018). Расценки по монтажу трубок 1-1с 10х3, 1-2с 18х3 (материал-резина) сборника ФЕРм12-01-165-01 учитываются применительно.
</t>
    </r>
  </si>
  <si>
    <t>Напралено Петрову, при необходимости оформить новую карточку заказчика</t>
  </si>
  <si>
    <r>
      <t xml:space="preserve">Взамен выдана смета инв.18-01737 02-01-3-399 ТМ (смета не была рассмотрена)                                         </t>
    </r>
    <r>
      <rPr>
        <b/>
        <u/>
        <sz val="12"/>
        <color rgb="FFFF0000"/>
        <rFont val="Times New Roman"/>
        <family val="1"/>
        <charset val="204"/>
      </rPr>
      <t xml:space="preserve"> ВОПРОС ЗАКРЫТ!</t>
    </r>
  </si>
  <si>
    <t>КЗ-87, КЗ-277</t>
  </si>
  <si>
    <t xml:space="preserve">1. Локальную смету необходимо составить в СНБ-2001 в редакции 2017 года (объемы работ, включаемые при корректировке проектной документации).
2. Поз.1-5, 7, 8-12, 16, 19, 23-24 стоимость оборудования, определяемая по прайс-листам. Следует представлять все прайс-листы фирм поставщиков с расшифровкой включенных в стоимость затрат (НДС, транспортные расходы и т.д.). При отсутствии в прайс-листе условий поставки считается, что в стоимость включен транспорт и НДС, при этом никакие дополнительные начисления не выполняются. 
По поз.3 необходимо дополнительно учесть транспортные расходы в размере 3% от отпускной цены (в счете на оплату № 9716 от 05.07.2018 ООО «Теплоконтроль» условие поставки – самовывоз). Прайс-лист, для определения стоимости источника питания БП96-24-2-80-DIN-360П, должен быть подобран по результатам конъюнктурного анализа с выбором наиболее экономичного варианта. В ПД инв. № 17-01602 ЛСР № 02-01-4-27 вкл. (поз.418) стоимость источника питания по прайс-листу «R-detali.ru» от 08. 2015 составляет 6273 руб. с НДС, в РД инв. № 16-02456 ЛС № 4-992 (поз.3) стоимость по прайс-листу «ПСМ-Снаб» от 02.06.2016 составляет 6273 руб. с НДС, а в РД инв. № 18-00431 ЛС № 2-01-4-1222 (поз.3)  стоимость по прайс-листу «Теплоконтроль» от 05.07.2018 в 2,5 раза дороже и составляет 13790 руб. без НДС (16272 руб. с НДС). Таким образом, удорожание стоимости данного оборудования  (11 шт.) относительно стоимости, учтенной в ПД, составило 18797 руб. в базисных ценах.
3. Поз.6, 13-15, 17-18, 20-22 стоимость оборудования, определяемая по сборникам цен на оборудование. Все дополнительные затраты (тара и упаковка, транспортные расходы, комплектация, заготовительно-складские расходы) по данным позициям локальной сметы необходимо исключить. 
4. Поз.33, 37 при определении стоимости материалов в базисном уровне цен методом «обратного счета» необходимо исключить к=1,05 и учесть заготовительно-складские расходы в размере 2% (к=1,02). Транспортные расходы дополнительно не учитываются, так как цена в коммерческом предложении ЗАО «Электрон» от 12.01.2017 № 59/02-06/10 включает изготовление и поставку.             (18-01560 взамен ЛС 2-01-4-1222, инв, 18-00431.), 19-00053 ЛС 2-01-4-1316.взамен ЛС 2-01-4-1287, инв. 18-01560)
</t>
  </si>
  <si>
    <t xml:space="preserve"> 19-00053 отсутствует в СО</t>
  </si>
  <si>
    <t>ЛС 19-0053 выдана по акту № 110/04-28/51 от 06.05.2019. Выдана новая смета инв.18-01560 2-01-4-1287 которая не была рассмотрена</t>
  </si>
  <si>
    <t>9-03-4-1288  (18-01564) взамен 2-01-4-1223, инв. № 18-00978(к ЛС 2-01-4-1287, инв. № 18-01560). ФЕР-2001 ред.2017</t>
  </si>
  <si>
    <t>ЛС выдана по акту № 110/04-28/26 от 19.03.2019. Выпуск сметы в нормативной базе с применением сметных нормативов  (ФЕР) редакции 2017 г. (новая смета инв.18-01564 не была рассмотрена)</t>
  </si>
  <si>
    <t>03-04-04.2 (18-01674) (изменение к смете 03-04-04.1  0306-22СМ5 том 14.5.1 инв. № 214-057) ФЕР-2001 ред.2014д.3</t>
  </si>
  <si>
    <t xml:space="preserve">ЛС выдана по акту № 110/04-28/8 от 12.02.2019. </t>
  </si>
  <si>
    <r>
      <t xml:space="preserve">Линия карботермического синтеза. Участок прессования шашек Объёмы монтажа, неучтённые в сметах инв.№ 18-00681, 18-00199
1. поз. 9,10.11,23,24 (подопорные конструкции), 34 по черт. А.48.251.000 МЧ
2. поз. 1,3-28,31-77 по черт. СТВА.Д.А. 794.885 МЧ
3. А. 78.1094.04.000ЛСУ
4. обвязка по СТВА.Д.А. 794.885СЗ
5. электромонтаж А. 78.1094.09.000Э4
6. электроразводка А. 36. 744.060
7.          контроль сварных стыков (mm 15 А. 48.251.000 МЧ): радиография 50% (в смете 1 %); стилоскопирование; капиллярный; на герметичность смачиванием керосином 8. зачистка швов до шероховатости Ra 6,3 мкм.                  </t>
    </r>
    <r>
      <rPr>
        <b/>
        <i/>
        <sz val="12"/>
        <color theme="1"/>
        <rFont val="Times New Roman"/>
        <family val="1"/>
        <charset val="204"/>
      </rPr>
      <t xml:space="preserve">Решение Заказчика - подтверждено 19.10.2018. Решение проектной организации - отклонить. </t>
    </r>
    <r>
      <rPr>
        <i/>
        <sz val="12"/>
        <color theme="1"/>
        <rFont val="Times New Roman"/>
        <family val="1"/>
        <charset val="204"/>
      </rPr>
      <t xml:space="preserve">Ответ на замечания 18-00199: 1) п.п.9,10,11,23,24 по черт.А.48251.000МЧ учтены в исходных данных 17-01836, стр.10-11(п.4.3-4.5; 3.6, 3.7), в ЛС в п.1,3,4; кроме п.34, так данный металлорукав относится к монтажу электроразводки. 2) смета составлялась на основании РКД А.48.251.000МЧ АО "СвердНИИхиммаша", присланной АО "СХК" письмо "11-110/08-04/7832 от 04.10.17 от АО "СХК". 3) смета на А.78.1094.04.000ЛСУ не входит в протокол ТС-049. 4) смета составлялась на основании РКД А.48.251.000МЧ АО "СвердНИИхиммаша", присланной АО "СХК" письмо "11-110/08-04/7832 от 04.10.17 от АО "СХК". 5) смета на электромонтаж А.78.1094.04.000ЛСУ не входит в протокол ТС-049. 6) смета на электроразводку А.36.744.060 не входит в протокол ТС-049. 7) контроль сварных соединений, оперативный контроль, радиографический контроль учтены для труб 4 класса по НП-016-05. Ведомость на участок прессования шашек была составлена совместно с АО "СХК" (письма №46-1.110С-3.127.7С/22074 от 20.11.2017, № 11-110/08-04/10131 от 04.12.2017). Ответ на замечания 18-00681: смета выпущена на основании спецификации 15-03738И3. Данная смета включает в себя монтаж основного оборудования на участках линии КТС, а также монтаж и обвязку трубопроводов подводящих сред к локализующим укрытиям.
</t>
    </r>
  </si>
  <si>
    <r>
      <rPr>
        <sz val="12"/>
        <rFont val="Times New Roman"/>
        <family val="1"/>
        <charset val="204"/>
      </rPr>
      <t xml:space="preserve">Решение проектной организации - отклонить.  </t>
    </r>
    <r>
      <rPr>
        <b/>
        <u/>
        <sz val="12"/>
        <color rgb="FFFF0000"/>
        <rFont val="Times New Roman"/>
        <family val="1"/>
        <charset val="204"/>
      </rPr>
      <t>ПОВТОРИТЬ КЗ!</t>
    </r>
  </si>
  <si>
    <t>18-01533, 18-01561+</t>
  </si>
  <si>
    <t>ЛС выдана по акту № 110/04-28/26 от 19.03.2019. Выданы новые сметы (инв. 18-01533, 18-00002, 19-00088, 18-01530, 18-01561), которые не были расмотрены</t>
  </si>
  <si>
    <t>18-01537+</t>
  </si>
  <si>
    <t>ЛС выдана по акту № 110/04-28/26 от 19.03.2019. Выдана новая смета (инв. 18-01537), которая не была рассмотрена</t>
  </si>
  <si>
    <t>18-01538+</t>
  </si>
  <si>
    <t>ЛС выдана по акту № 110/04-28/26 от 19.03.2019. Выдана новая смета (инв.18-01538), которая не была рассмотрена</t>
  </si>
  <si>
    <t>18-01535+</t>
  </si>
  <si>
    <t>ЛС выдана по акту № 110/04-28/26 от 19.03.2019. Выдана новая смета (инв.18-01535), которая не была рассмотрена</t>
  </si>
  <si>
    <r>
      <t xml:space="preserve">Стоимость и объемы работ не предусмотрены проектной документацией Раздел пд 4.2.1 инв. № 17-00334. Устранить несоответствие.                                                                </t>
    </r>
    <r>
      <rPr>
        <b/>
        <i/>
        <sz val="12"/>
        <rFont val="Times New Roman"/>
        <family val="1"/>
        <charset val="204"/>
      </rPr>
      <t xml:space="preserve">Решение Заказчика - подтверждено 08.10.2018. Решение проектной организации - отклонить.  </t>
    </r>
    <r>
      <rPr>
        <i/>
        <sz val="12"/>
        <rFont val="Times New Roman"/>
        <family val="1"/>
        <charset val="204"/>
      </rPr>
      <t>Проектная документация выполнена по ВОР. ЛС 2-01-0109С-В1 выполнена по рабочим чертежам 18-00606.</t>
    </r>
  </si>
  <si>
    <r>
      <t xml:space="preserve">Стоимость и объемы работ не предусмотрены проектной документацией инв.№17-01584                                 03-07- 1-74И1-вкл. Устранить несоответствие.                            </t>
    </r>
    <r>
      <rPr>
        <b/>
        <i/>
        <sz val="12"/>
        <rFont val="Times New Roman"/>
        <family val="1"/>
        <charset val="204"/>
      </rPr>
      <t xml:space="preserve">Решение Заказчика - подтверждено 25.10.2018. Решение проектной организации - отклонить.  </t>
    </r>
    <r>
      <rPr>
        <i/>
        <sz val="12"/>
        <rFont val="Times New Roman"/>
        <family val="1"/>
        <charset val="204"/>
      </rPr>
      <t>Проектная документация выполнена по ВОР. ЛС 3-07-0002С-Д4 выполнена по рабочим чертежам 15-00466 (изм.3).</t>
    </r>
  </si>
  <si>
    <t>Решение проектной организации - отклонить. при корректировке ПД по отдельному договору</t>
  </si>
  <si>
    <r>
      <t xml:space="preserve">1. Превышен лимит по ПД  по статье затрат «Cтроительные работы» в рамках ЛСР инв.№13-05587 ЛСР №1-19И1, инв.№18-00706 ЛСР №02-01-1-19И1-искл.,  инв.№18-00706 ЛСР № 02-01-1-19И1-вкл. (приложение 1). Дефицит лимита по ЛСР  составляет по  статье затрат «Строительные работы» в базисном уровне цен 24 496,77 тыс. руб. 
2. Превышен  лимит по статье затрат «Строительные работы»  по сметам выпускаемым  в СНБ 2001 в редакции  ФЕР - 2014г. в рамках ЛСР инв.№13-05587 ЛСР №1-19 И1, инв. №18-00706 ЛСР №02-01-1-19И1-искл.  (приложение 2).  Превышение составляет по статье затрат «Строительные работы»   в базисном уровне цен  23 904,87  тыс. руб. 
3. Дополнительные объемы по разделу  2  сметы  (поз. 2 - 5),  которые не учтены в утвержденной ПД выделить в отдельную смету  и выпустить в действующей СНБ 2001 в редакции  ФЕР -2017г.                                                          </t>
    </r>
    <r>
      <rPr>
        <b/>
        <i/>
        <sz val="12"/>
        <rFont val="Times New Roman"/>
        <family val="1"/>
        <charset val="204"/>
      </rPr>
      <t xml:space="preserve">Решение Заказчика - подтверждено 30.10.2018. Решение проектной организации - отклонить.  </t>
    </r>
    <r>
      <rPr>
        <i/>
        <sz val="12"/>
        <rFont val="Times New Roman"/>
        <family val="1"/>
        <charset val="204"/>
      </rPr>
      <t xml:space="preserve">Перевыпуску не подлежат. Просим направить в адрес АО "Атомпроект" официальное письмо с указанием выпуска ЛС к измененям в РД по одному комплекту в двух разных базах. ЛС выпускаются в соответствии с  ответами на вопросы АО "Атомпроект" по корректировке смет по замечаниям и пересчету в СНБ 2017г. От 02.11.2018г. начиная с 02.11.2018г. Выпущенные ранее ЛС не перевыпускаются.
</t>
    </r>
  </si>
  <si>
    <t>Согласно спецификации поз.2.1 - "Автоматический выключатель iC60N 2P16A, кривая B" в количестве 1 шт. - относится к материалам, а по смете ЛС4-335, поз. 1 - это оборудование.                                                                    Решение проектной организации - отклонить.   ЛС перевыпускуи не подлежат.</t>
  </si>
  <si>
    <t>СМР 02.07.2019-15.08.2019 (п.1697)</t>
  </si>
  <si>
    <t>Ответ АП Зельманчук- устраивает.</t>
  </si>
  <si>
    <t>Решение проектной организации - отклонить. ЛС перевыпуску не подлежат.  "Автоматический выключатель iC60N 2P16A, кривая B" в количестве 1 шт. - по смете ЛС4-335, поз. 1 - это оборудование, поставка Заказчика?</t>
  </si>
  <si>
    <r>
      <t xml:space="preserve">1. Смету составить в СНБ-2001 в редакции 2017г. 
Согласно разъяснений ДКВ от 06.06.2017г. № 1-12/22489  о корректировке проектной документации: «Локальные сметы в составе рабочей документации разрабатываются с использованием аналогичной редакции сметных нормативов, примененной утвержденной проектной документации".
В утвержденной документации данные  объемы работ вошли в  инв. № 17-01590  ЛСР 02-01-201ВО-вкл (в  редакции 2017г.)
2. Прайс - листы  актуализировать. ( в смете 2016г. )
Расценки применить согласно актуализированным прайс – листам.
</t>
    </r>
    <r>
      <rPr>
        <b/>
        <i/>
        <sz val="12"/>
        <color theme="1"/>
        <rFont val="Times New Roman"/>
        <family val="1"/>
        <charset val="204"/>
      </rPr>
      <t>Решение проектной организации - согласие</t>
    </r>
    <r>
      <rPr>
        <i/>
        <sz val="12"/>
        <color theme="1"/>
        <rFont val="Times New Roman"/>
        <family val="1"/>
        <charset val="204"/>
      </rPr>
      <t>, срок корректировки ЛС 19.04.2019. Смету по изм. выпустит НИАЭП</t>
    </r>
  </si>
  <si>
    <t>19-00597</t>
  </si>
  <si>
    <t xml:space="preserve">АО "Атомпроект" с замечаниями согласны.
Срок корректировки: 19.04.2019.                                    ЛС выдана по акту № 110/04-28/101 от 05.09.2019.                           </t>
  </si>
  <si>
    <t>1. Не учтены затраты по монтажу подкрановых путей с узлами крепления к подкрановой балке и между собой:
- рельс подкрановый КР70;
- планка У1 (254 шт. + 444 шт.) и П2 (254 шт. + 444 шт.);
- накладка стыковая РСЗ для рельса КР70 (16 шт. + 16 шт.), болт М24-6gx110.46 (32 шт. + 32 шт.), шайба 24 65Г (32 шт. + 32 шт.);
- болт М24-6gx90.46 (508 шт.), гайка М24-6Н.6 (1048 шт. + 1808 шт.), шайба 24,06 (540 шт. + 920 шт.); 
- резиновые подрельсовые подкладки (конвейерная лента), 
- метизы (гайки, шайбы) на болты, учтенные по проекту КЖ инв. № 16-01812 (изделие закладное).
Перечень комплектующих крана мостового КМ12,5 и КМ16 (поставляются Заказчиком) представлен а акте № 147 о приемке материалов (Приложение).
2. Тупиковые упоры поставляются Заказчиком (акт № 147 поз.35 раздела 3, поз.28 раздела 4), следовательно, стоимость данных ресурсов необходимо исключить из локальной сметы инв. № 16-01920. Для определения затрат на монтаж тупиковых упоров выбрать сметный норматив для применительного использования в соответствии с принятыми проектными решениями.
3. К единичной расценке ФЕР09-03-003-1 применить коэффициент, учитывающий условия применения ФЕР части 9 (Прил. 9.3, п.2).
4. Необходимо выпустить локальную смету с учетом вышеперечисленных замечаний (взамен ЛС инв. №  16-01920 и 18-00672) в СНБ-2001 в редакции 2017 года. 
5. Данные работы и затраты не учтены в проектной документации.
11-110/06-10-дсп/13258 от 19.12.2018 г.  В письме указано, что замечания на подкрановые пути и балки учтены в сметах :  инв. № 17-01823 п. 3, 8; инв. № 17-0143 п. 31. что не соответствует выданным замечаниям. Выдана смета 3-01-0028С-В1 инв. № 18-01531</t>
  </si>
  <si>
    <t>18-01531 взамен 16-01920, 18-00672</t>
  </si>
  <si>
    <t xml:space="preserve">Не корректный объем. ЛС выдана по акту № 110/04-28/4 от 07.02.2019. </t>
  </si>
  <si>
    <t>18-01736</t>
  </si>
  <si>
    <t xml:space="preserve">Арифметическая ошибка. ЛС выдана по акту № 110/04-28/27 от 01.04.2019. </t>
  </si>
  <si>
    <t>При расчете «Итого по смете» - не учтена позиция 52. 
Необходимо откорректировать ЛС.
В Атомпроект направлено №3914 от 20.11.2018г №11-110/04-10-ДСП/11845</t>
  </si>
  <si>
    <t>ЛС 05-04-4-1277 инв.72393/ДСП+ред.2017г</t>
  </si>
  <si>
    <t>При расчете «Итого по смете» - не учтена позиция 190.
Необходимо откорректировать ЛС.
В Атомпроект направлено №3914 от 20.11.2018г №11-110/04-10-ДСП/11845</t>
  </si>
  <si>
    <t>2-01-0029С-Д6 (инв.№18-01665)Зд.4.Архитектурные решения</t>
  </si>
  <si>
    <t xml:space="preserve">Арифметическая ошибка. ЛС выдана по акту № 110/04-28/124 от 14.12.2019. </t>
  </si>
  <si>
    <t>При расчете «Итого по смете» - не учтена позиция 7. 
Необходимо откорректировать ЛС.
В Атомпроект направлено №3914 от 20.11.2018г №11-110/04-10-ДСП/11845</t>
  </si>
  <si>
    <t>ЛС 03-02-4-1276 инв.72392/ДСП+</t>
  </si>
  <si>
    <t xml:space="preserve">Арифметическая ошибка. ЛС выдана по акту № 110/04-28/1дсп от 01.04.2019. </t>
  </si>
  <si>
    <t>При расчете «Итого по смете» - не учтена позиция 186.
Необходимо откорректировать ЛС.
В Атомпроект направлено №3914 от 20.11.2018г №11-110/04-10-ДСП/11845</t>
  </si>
  <si>
    <t>3-01-0033С-Д3 (инв.№18-00804)Зд.4а.Архитектурные решения</t>
  </si>
  <si>
    <t xml:space="preserve">Арифметическая ошибка. ЛС выдана по акту № 110/04-28/47 от 25.04.2019. </t>
  </si>
  <si>
    <t>2-01-0095C-В2 (18-01460) 
 (взамен л.с. 2-01-0095С-В1 инв. № 18-00730) 18-01772 доп к 18-01460. 
19-00131 взамен 18-01460,18-01772. 19-00268 взамен 19-00131 ФЕР-2001 ред 2017</t>
  </si>
  <si>
    <t xml:space="preserve">Не корректный объем. ЛС выдана по акту № 110/04-28/126 от 19.12.2019. </t>
  </si>
  <si>
    <t>18-01574, 18-01575+</t>
  </si>
  <si>
    <t>18-01548+</t>
  </si>
  <si>
    <t xml:space="preserve">Не корректная стоимость материала. ЛС выдана по акту № 110/04-28/121 от 13.12.2018. </t>
  </si>
  <si>
    <r>
      <t xml:space="preserve">1. Смета составлена на основании Изм. 1 рабочей документации при этом в Изм. 2 РД также указана ссылка на данную смету 
2. 2. В рабочей документации на листах 6, 9, 13 глубина бурения ям под столбы составляет 2,5 м по смете  в позициях 1, 21, 64, 114, 164 применена расценка ФЕР01-02-031-04, ФЕР01-02-031-02 на бурение ям до 2 м. В том числе применены расценки и механизмы на аналогичные виды работ: бурение ям глубиной до 2 м бурильно-крановыми машинами: на автомобиле (внешний предзонник) и бурение ям глубиной до 2 м бурильно-крановыми машинами: на тракторе (внутренний предзонник). 
3. Ошибочно в РД предусмотрен болт фундаментный М8х120 09Г2С ГОСТ 24379.1-2012. По данному ГОСТу не изготавливается, номинальный диаметр болта М12, отверстие во фланце стойки d=15мм, фактически применяется анкер-шпилька Hilti HSA М12х205.
4. В позиции 17 ошибка в локальной смете (Болт М16х40+скоба+гайка М6), в рабочей документации применяется болт (оцинкованный) М6х85+скоба+шайба+гайка антивандальная М6 (лист 14), поставщик комплектует болт (оцинкованный) М6х75+скоба+шайба+гайка антивандальная М6.
5. В РД на листе 14, ЛС позиции 19, 20 нет точной привязки, где необходимо применить электроды и какие фундаменты необходимо демонтировать. 
6. Указанный в РД узел крепления на анкер-шпильке Hilti HSA М10х133 не обеспечивает надежную фиксацию стойки ограждения, (при проверке выявлено, что на выдёргивание М10 держит, то боковую нагрузку на стойку от нажатия рукой нет), кроме того на листе 9 в узле Б предусмотрено сверление длинной более 500мм, в связи с этим необходимо откорректировать позиции 63, 106, 156, 192 (62, 105, 154, 191). (Фактически монтаж осуществляется с применением Hilti HSA М12х205).
7. Прошу рассмотреть возможность исключения из объемов РД и ЛС позиций 31, 74, 121, 171 при условии монтажа стоек на «механических» анкерах к фундаменту ограждения;
8. Производитель систем ограждений комплектует болты и гайки М6 при этом отсутствует необходимость указания в объемах в ЛС и РД позиции 36, 134, 180, 183;
9. Монтаж спирали СББ 950 фактически осуществляется по 6 ниткам проволоки 2,5-1Ц в связи с необходимостью фиксации нижней части витка спирали СББ 950 и конструктивной возможностью крепления к наконечнику универсальному в виду этого необходимо откорректировать объем проволоки 2,5-1Ц и количества крепежных элементов к универсальным наконечникам 
10. При монтаже СББ 950 по внутреннему предзоннику в локальной смете п.130 предусмотрено крепление проволоки к столбу (скоба+болт М6х100+гайка антивандальная), данное крепление необходимо заменить фиксатором проволоки в наконечнике (скоба+болт М6х40+гайка).
11. п.15, п.16, п.137, а также в РД (л.14) в объемах по монтажу и материалах ПББ не предусмотрено соединение внахлёст 0,5d. 
</t>
    </r>
    <r>
      <rPr>
        <b/>
        <i/>
        <sz val="12"/>
        <rFont val="Times New Roman"/>
        <family val="1"/>
        <charset val="204"/>
      </rPr>
      <t>Решение Заказчика - подтверждено. Решение проектной организации - на рассмотрении.</t>
    </r>
    <r>
      <rPr>
        <i/>
        <sz val="12"/>
        <rFont val="Times New Roman"/>
        <family val="1"/>
        <charset val="204"/>
      </rPr>
      <t xml:space="preserve"> 1) изм.2 комплекта 17-00268 внесены по замечаниям поставщика конструкций и учтены при выпуске сметы 17-00269. 2) в п.п.1,21,64 ЛС расценки 01-02-031-4 учтены машины бурильно-крановые на автомобиле глубиной бурения 3,5м. В п.п.114,164 ЛС в расценке 01-02-031-2 учтены машины бурильно-крановые на тракторе глубиной бурения от 1,5 до 3-х метров. 3) Замечание принимается и будет включено в И3 после согласования с Заказчиком остальных пунктов карточки.4) в п.17 ЛС 5-06-003С-В1 учтены фиксаторы проволоки в столбах по прилагаемому к смете прайс-листу ООО "ЭНЕРГОСНАБ" п.2, стр.43 (скоба+болтМ6-85оп.+шайбаА6+гайка антиванд.М6) 5) Электроды и объем по демонтажу угловых фундаментов внешнего предзонника, выпущенного по старому отмененному комплекту 14-05205 от 11.2014, были включены по просьбе Заказчика. 6) Замечание не принимается, см.скан СЗ 46-1.2-3.115.1С/16490 от 06.09.2018. 7) Просим расшифровать замечание. 8) Смета составляется на основании спецификации РД Атомпроекта, данные в которую представляет поставщик ограждений. На наш запрос в техотдел ЗАО "GRAND LINE" в процессе разработки РД, был получен перечень материалов, креплений и т.п., необходимых для монтажа конструкций - который и был включен нами в спецификацию. О комплектности поставки нас никто не уведомлял. 9) Расход (объем) проволоки, спирали, деталей крепления и т.п. предоставляются Атомпроекту  заводом-изготовителем ограждений - фирмы ЗАО "GRAND LINE"; с целью оперативного решения ворпосов, возникающих при монтаже ограждений рекомендуем Заказчику действовать в кооперации с заводом-изготовителем (шеф-монтаж) и предоставлять в АП конечные объемы материалов, которые мы учтем в И3. 10) Просим обосновать замечание. 11) Просим обосновать и предоставить фактический объем.</t>
    </r>
  </si>
  <si>
    <t xml:space="preserve">Направлено Иглакову И.В. на рассмотрение </t>
  </si>
  <si>
    <r>
      <t xml:space="preserve">Решение проектной организации - отклонить. Вопросы в стадии обоснования. Актуальная смета ООО "УС БАЭС" не выдавалась.                                             </t>
    </r>
    <r>
      <rPr>
        <b/>
        <u/>
        <sz val="12"/>
        <color rgb="FFFF0000"/>
        <rFont val="Times New Roman"/>
        <family val="1"/>
        <charset val="204"/>
      </rPr>
      <t>ПОВТОРИТЬ КЗ!</t>
    </r>
  </si>
  <si>
    <t xml:space="preserve">Не корректная стоимость материала. . ЛС выдана по акту № 110/04-28/26 от 19.03.2019. </t>
  </si>
  <si>
    <t>1. Поз. 5 – нет возможности проверить  расценки, т. к. не приложен прайс - лист. (В приложенном прайс - листе марка клеммной колодки не соответствует поз. 5 сметы  и спецификации).  
2. Поз. 10, 11,   – не приложен прайс - лист.
3. Поз. 32, 28 – не верно произведен расчет из текущего уровня цен в базисный, т. к. согласно  дате прайс – листа 12.01.2017г. индекс пересчета  должен быть применен согласно письму Минстроя России от 20.03.2017г. №8802-ХМ/09. 
Срок корректировки ЛС: 30.11.2018 г.</t>
  </si>
  <si>
    <t>19-00441, 19-00812</t>
  </si>
  <si>
    <t xml:space="preserve">АО "Атомпроект" с замечаниями согласны. 
Срок корректировки: 30.11.2019. ЛС 19-00441 выдана по акту № 110/04-28/103 от 12.09.2019. ЛС 19-00812 выдана по акту № 110/04-28/117 от 04.10.2019.                             </t>
  </si>
  <si>
    <t xml:space="preserve">18-01543+ </t>
  </si>
  <si>
    <t xml:space="preserve">ЛС выдана по акту № 110/04-28/121 от 13.12.2018. </t>
  </si>
  <si>
    <t xml:space="preserve">1. Взамен данной локальной сметы необходимо выпустить две локальные сметы: 
- позиции сметы 1-4, 10-11 составить в СНБ-2001 в редакции 2014 года (данные работы и затраты выполнены и оплачены);
- остальные позиции сметы составить в СНБ-2001 в редакции 2017 года (в ПД 21% - редакция 2014 года, 79% - редакция 2017 года).
2. поз.5 исключить из объема шпильку М12-8gх320.36 (4х0,27=1,08 кг), так как данный объем учтен в позиции 6 локальной сметы.
3. Поз.48 не учтена стоимость материала по прайс-листу «Технониколь» от 02.2018.
4. Поз.42, 48, 49, 51-53, 82 не учтены транспортные расходы в соответствии с п.4.24. МДС 81-35.2004 (в счете на оплату № СП7801-0001232 от 15.02.2018 в условиях доставки оговорено нормативное время не более 2 часов).
5. Поз.52 в прайс-листе, указанном в обосновании, данный материал отсутствует, необходимо к локальной смете приложить прайс-лист для определения стоимости данного ресурса.
6. Поз.72 не учтена стоимость материала по прайс-листу «Технониколь». В коммерческом предложении б/н не указана дата составления, следовательно, невозможно определить на какой квартал 2018 года использовать индекс пересчета.
7. Поз.77-82 устройство примыканий из мембраны Logicroof V-RP  ARCTIC в кол-ве 40,32 м2, согласно  спецификации строительных материалов (инв. № 17-02111 лист 13) кол-во составляет 57,2 м2.
8. В разделе «Кровля» не учтены детали:
- прижимная рейка ТехноНИКОЛЬ 80 п.м;
- краевая рейка ТехноНИКОЛЬ 30 п.м;
- металлическая сетка №50-4 118,3 м2;
- поз.2, поз.5, поз.8 спецификации (инв. № 17-02111 лист 13).
9. Поз.82 не учтена стоимость материала  по прайс-листу «Технониколь».
10. Поз.103 из ФЕР11-01-045-1 необходимо исключить ресурс ФССЦ-101-3332 и ФССЦ-101-3333, так как стоимость материалов, предусмотренных ведомостью отделки помещений, учтена в поз.104-106 локальной сметы.
11. Поз.105-106 для определения стоимости материалов методом «обратного счета» применить прайс-лист от 2018 года.
12. Поз.107, 115 учтена штукатурка поверхностей потолка и стен цементно-известковым раствором. В соответствии с ведомостью отделки помещений (лист 13 инв. № 17-02111)
             отделка включает штукатурку цементную для обрызга адгезионную КНАУФ-Адгезив – 5 мм,      
           оштукатуривание КНАУФ-Зокельпутц с применением стеклосетки – 10 мм.
13. Поз.111, 114, 119, 122 для определения стоимости материалов методом «обратного счета» применить прайс-лист от 2018 года.
14. Поз.120 применить сметный норматив в соответствии с принятыми проектными решениями.
15. Поз.137 данный ресурс исключается из ФЕР12-01-017-1, следовательно, количество нужно указать со знаком «-».
16. В разделе «Цоколь» не учтены  поз.12, 13 спецификации (инв. № 17-02111 лист 13).
17. Согласно общих указаний (л.8, 9) и примечания спецификации (лист 13 инв. № 17-02111) выполняется лакокрасочное покрытие по каталогу RAL, в локальной смете данные работы и затраты не учтены.
дополнение к л.с. 6-01-0004С-В1, инв. №18-01557, взамен л.с. 6-01-0004С-В1-Д1, инв. №18-01558) 
</t>
  </si>
  <si>
    <t xml:space="preserve">19-00099+ </t>
  </si>
  <si>
    <t xml:space="preserve">ЛС  6-01-0004С-В1- Д. ЛС выдана по акту № 110/04-28/33 от 01.04.2019. </t>
  </si>
  <si>
    <t>18-01551+</t>
  </si>
  <si>
    <t xml:space="preserve">Не корректный объем. ЛС выдана по акту № 110/04-28/26 от 19.03.2019. </t>
  </si>
  <si>
    <r>
      <t xml:space="preserve">Лист 2. Раздел Основание. Указаны документы 17-01082, 17-01083. В основном комплекте чертежей (инв. №17-01082) отсутствуют чертежи и схемы системы радиационного контроля зд.4 в осях 1 - 2 вдоль оси А. Необходимо выпустить изменения к документу инв. №17-01082 и указать номер измененного документа в разделе Основание локальной сметы.                                   </t>
    </r>
    <r>
      <rPr>
        <b/>
        <i/>
        <sz val="12"/>
        <rFont val="Times New Roman"/>
        <family val="1"/>
        <charset val="204"/>
      </rPr>
      <t xml:space="preserve">Решение проектной организации - отклонить. </t>
    </r>
    <r>
      <rPr>
        <i/>
        <sz val="12"/>
        <rFont val="Times New Roman"/>
        <family val="1"/>
        <charset val="204"/>
      </rPr>
      <t>Дублирует карточку № 6</t>
    </r>
  </si>
  <si>
    <t>Решение проектной организации - отклонить. Дублирует карточку № 6</t>
  </si>
  <si>
    <t xml:space="preserve">В локальной смете неверно применены расценки в позициях 4, 5 «Установка монтажных изделий из нержавеющей стали весом до 4кг» и «… до 20кг» фактически необходимо применить расценку с обоснованием ФЕР07-01-044-03 «Установка монтажных изделий массой: до 20 кг» (Материалы=0; К=1,15 к ОЗП,ТЗ на нерж.сталь), в которой учтены затраты по установке и сварке стальных крепежных элементов на готовые бетонные поверхности. В позиции 6 необходимо применить количество 0,6797 тн по изготовлению монтажных изделий согласно ведомости расхода стали лист 7 рабочей документации без учета веса электродов.
Не учтены в смете работы по установке болтов Включить в смету работу по установке болтов, необходимо применить расценку с обоснованием ФЕР06-01-015-01 «Установка анкерных болтов: в готовые гнезда с заделкой длиной до 1 м» (Материалы=0) в количестве 192 шт. 
Не УЧТЕНО по замечаниям:
УСТАНОВКА болтов  : Включить в смету работу по установке болтов, необходимо применить расценку с обоснованием ФЕР06-01-015-01 «Установка анкерных болтов: в готовые гнезда с заделкой длиной до 1 м» (Материалы=0) в количестве 192 шт. 
</t>
  </si>
  <si>
    <r>
      <t xml:space="preserve">инв.18-01532 ЛС №2-01-0141С "Здание 4 - Здание МФР. Монтажные марки в перекрытии на отм.+4,550 в помещении 20UDB10R021 для крепления боксов газоочистки (взамен 02-02-0018С инв.17-01497, 2-02-0018с-д1 инв.18-00363)" </t>
    </r>
    <r>
      <rPr>
        <i/>
        <sz val="12"/>
        <rFont val="Times New Roman"/>
        <family val="1"/>
        <charset val="204"/>
      </rPr>
      <t>(ред.2014/3)</t>
    </r>
  </si>
  <si>
    <t>ЛС выдана по акту № 110/04-28/27 от 01.04.2019. Запрос ООО "УС БАЭС" не удовлетворен.</t>
  </si>
  <si>
    <t>1. В локальную смету включить расценку на установку анкерных болтов в готовые гнезда по расценке ФЕР06-01-15-1 в количестве 31566 шт.
2.  Из позиции 5 сметы по ФЕР07-01-044-03 «Установка монтажных изделий» необходимо исключить стоимость конструктивных элементов, т.к. стоимость включена в позиции 3 сметы.
3. Из позиции 6 сметы по ФЕР07-01-044-03 «Установка монтажных изделий» необходимо исключить стоимость конструктивных элементов, т.к. стоимость включена в позиции 3 сметы.
В Атомпроект направлено №3849 от 15.11.2018г №11-110/04-12/11651</t>
  </si>
  <si>
    <t>3-01-0037С-В1 (инв.№18-01551)Зд.4а. Установка монтажных деталей для крепления облицовки стен. КЖ</t>
  </si>
  <si>
    <t>ЛС выдана по акту № 110/04-28/26 от 19.03.2019. Запрос ООО "УС БАЭС" не удовлетворен.</t>
  </si>
  <si>
    <r>
      <t xml:space="preserve">В РД 18-00325 лист 6 в осях Д-Е предусмотрены приямки для сбора воды, так же приямки облицованы коррозионно-стойкой сталью. В смете РД №18-00327 материалы и работы на облицовку не учтены.                </t>
    </r>
    <r>
      <rPr>
        <b/>
        <i/>
        <sz val="12"/>
        <color theme="1"/>
        <rFont val="Times New Roman"/>
        <family val="1"/>
        <charset val="204"/>
      </rPr>
      <t>Отклонена АО "Атомпроект" (дата рассмотрения 25.11.2018). Ответ АП направлен Грицкевич А.А.. На согласовани</t>
    </r>
  </si>
  <si>
    <t xml:space="preserve">Ответ АП направлен Грицкевич А.А.. На согласование </t>
  </si>
  <si>
    <t>Решение проектной организации - отклонить. Ответ АП направлен Грицкевич А.А. на согласование.</t>
  </si>
  <si>
    <t>18-01545+</t>
  </si>
  <si>
    <t xml:space="preserve">Требуется актуализация прайс-листов. ЛС выдана по акту № 110/04-28/121 от 13.12.2018. </t>
  </si>
  <si>
    <t>06-07-4-1211 (инв.№19-00054) Сооружение 29. Электросиловое оборудование и Электроосвещение</t>
  </si>
  <si>
    <t>ЛС выдана по акту № 110/04-28/51 от 06.05.2019. Запрос ООО "УС БАЭС" не удовлетворен.</t>
  </si>
  <si>
    <r>
      <t xml:space="preserve">В смете №4-391 инв. 15-04897 не учтены трудозатраты на изготовление флажков из полосы 40х4:резка ,сверление, лужение контактной части полосы, указанных: 
- в рабочей документации  инв.№15-00686 страница 4 имеется ссылка на типовой проект А10-93 и на «Инструкцию по устройству  сетей  заземления и молниезащиты» ВНИИПпроектэлектромонтаж М.1992.
- в рабочей документации инв. №15-00686 «Заземление и молниезащита зд.15А» страница 7 имеются примечания: узел Б и В, общий вид узла  выполнения перемычек на соединениях разных секций воздуховодов и при шунтировании вентилей трубопроводов.
</t>
    </r>
    <r>
      <rPr>
        <b/>
        <i/>
        <sz val="12"/>
        <color theme="1"/>
        <rFont val="Times New Roman"/>
        <family val="1"/>
        <charset val="204"/>
      </rPr>
      <t xml:space="preserve">Решение Заказчика - подтверждено 13.11.2018. Решение проектной организации - отклонить </t>
    </r>
    <r>
      <rPr>
        <i/>
        <sz val="12"/>
        <color theme="1"/>
        <rFont val="Times New Roman"/>
        <family val="1"/>
        <charset val="204"/>
      </rPr>
      <t>(все трудозатраты на изготовление флажков из полосы 40х4: резка, сверление, лужение контактной части полосы учтены расценкой ФЕРм 08-02-472-02 поз.21 сметы №15-04897)</t>
    </r>
  </si>
  <si>
    <t xml:space="preserve">  06-13-4-1370 (инв.№19-00369)Заземление и молниезащита. Здание 15А</t>
  </si>
  <si>
    <r>
      <t xml:space="preserve">ЛС выдана по акту № 110/04-28/86 от 29.07.2019. Запрос ООО "УС БАЭС" не удовлетворен.                                 </t>
    </r>
    <r>
      <rPr>
        <b/>
        <u/>
        <sz val="12"/>
        <color rgb="FFFF0000"/>
        <rFont val="Times New Roman"/>
        <family val="1"/>
        <charset val="204"/>
      </rPr>
      <t>ПОВТОРИТЬ КЗ!</t>
    </r>
  </si>
  <si>
    <t>06-01-4-1308(инв.№18-01762) ;   06-01-4-1378 (Доп.)(инв.№19-00371).Здание 21-Газобалонная . ЭМ</t>
  </si>
  <si>
    <t>ЛС выдана по акту № 110/04-28/79 от 25.06.2019. Запрос ООО "УС БАЭС" не удовлетворен.</t>
  </si>
  <si>
    <r>
      <t xml:space="preserve"> </t>
    </r>
    <r>
      <rPr>
        <b/>
        <i/>
        <sz val="12"/>
        <rFont val="Times New Roman"/>
        <family val="1"/>
        <charset val="204"/>
      </rPr>
      <t xml:space="preserve">ЛС 2-01-2-1084 (инв. №19-00120) </t>
    </r>
    <r>
      <rPr>
        <i/>
        <sz val="12"/>
        <rFont val="Times New Roman"/>
        <family val="1"/>
        <charset val="204"/>
      </rPr>
      <t xml:space="preserve">. ЛС 2-01-2-1063 (инв. №18-01542). </t>
    </r>
  </si>
  <si>
    <t>ЛС выдана по акту № 110/04-28/33 от 01.04.2019. Запрос ООО "УС БАЭС" не удовлетворен.</t>
  </si>
  <si>
    <t>18-01278+</t>
  </si>
  <si>
    <t xml:space="preserve">Не корректный объем.                                         ЛС выдана по акту № 110/04-28/14 от 18.02.2019. </t>
  </si>
  <si>
    <t xml:space="preserve">ЛС выдана по акту № 110/04-28/14 от 18.02.2019. </t>
  </si>
  <si>
    <t>18-01233+</t>
  </si>
  <si>
    <t>18-01557+</t>
  </si>
  <si>
    <t xml:space="preserve">ЛС выдана по акту № 110/04-28/51 от 06.05.2019. </t>
  </si>
  <si>
    <t>В материалах сталь полосовая 25х4 мм указано 4,74 т, а в электромонтажных работах – заложено 300 м. В спецификации инв. № 15-04637 И2, стальная полоса 25х4 мм указано 6000 м. Необходимо откорректировать в соответствии со спецификацией.                                     Срок корректировки ЛС: 07.12.2018 г. ЛС 04-4-4-1297 инв.18-01668 (взамен сметы инв. №18-01073) к РД 15-04636 И1, 15-04637 И2</t>
  </si>
  <si>
    <r>
      <t xml:space="preserve">18-01073-замена, </t>
    </r>
    <r>
      <rPr>
        <b/>
        <i/>
        <u/>
        <sz val="12"/>
        <color theme="1"/>
        <rFont val="Times New Roman"/>
        <family val="1"/>
        <charset val="204"/>
      </rPr>
      <t>18-01668</t>
    </r>
  </si>
  <si>
    <t xml:space="preserve">ЛС 04-4-4-1297 ЛС выдана по акту № 110/04-28/121 от 13.12.2018. </t>
  </si>
  <si>
    <t xml:space="preserve">       ЛС № 5-07-0001С-В1 инв. № 18-01081: 
1. Не устранены замечания по п.4 СЗ № 11-110/04-12/5456 от 06.06.2018.
2. Поз.52, 96, 140 неверно определена стоимость панели «PROFI Plus». По прайс-листу ООО «Энергоснаб» № 1629 от 06.10.2017 стоимость панели составляет 3 165,20 руб. с НДС.
3. Поз.63, 107, 147 не учтено изменение глубины сверления до 70 мм. К прямым затратам необходимо применить К=13.
4. Поз.64, 108, 148 неверно определена стоимость Анкер-шпильки HSА M10х133. В прайс-листе ЗАО «Хилти» от 20.03.2017 цена указана без НДС. Применить ЗСР в размере 2%.
5. Комплект крепежа сетчатых панелей к стойкам ворот (поз.73 спецификации инв. № 15-05639 лист 15 «Основное сигнальное ограждение») не учтен в локальной смете.
6. Поз.69, 70 исключается установка металлических столбов в кол-ве 21 шт. по поз.73, 74 локальной сметы № 1-1200 инв. № 15-05640. Таким образом, в локальных сметах учтены затраты на уст-ку столбов в кол-ве 75 шт. Согласно спецификации № 15-05639 лист 15 кол-во столбов 79 шт.
7. Комплект крепежа сетчатых панелей к стойкам ворот (поз.73 спецификации инв. № 15-05639 лист 15 «Внутренний предзонник») не учтен в локальной смете.
8. Комплект крепежа сетчатых панелей к стойкам ворот (поз.73 спецификации инв. № 15-05639 лист 15 «Досмотровая площадка КПП32В») не учтен в локальной смете.
9. По спецификации инв. № 15-05639 лист 15 поз.49 «Досмотровая площадка КПП32В» фундамент Ф2 (под ЗОС) в кол-ве 1 шт. (обозначение инв. № 15-05639 лист 22). В ЛС №  1-1200 инв. № 15-05640 поз.212-228 учтены затраты  по устройству фундамента в полном объеме.  В ЛС № 5-07-0001С-В1 инв. № 18-01081 добавлены объемы поз.185-203.
ЛС № 1-1200 инв. № 15-05640:
10. По спецификации инв. № 15-05639 лист 15 поз.35 «Внутренний предзонник» фундамент Ф1 (под зонный шкаф) в кол-ве 2 шт. (обозначение инв. № 14-07496, неверно указан л.13). В ЛС поз.100-118 учтены затраты  по устройству фундамента на 1 шт.
11.  По спецификации инв. № 15-05639 лист 15 «Закладные под оборудование СФЗ по зданию 3Б и 4» учтены HILTI:
- Шпилька АМ10х1 DIN 976-1 L=450 2250 шт.;
- Шпилька АМ10х1 DIN 976-1 L=300 271 шт.;
- Гайка М12 (S19) DIN-EN-ISO 4032 5308 шт.;
- Шайба А 10,5 DIN-EN-ISO 7089 5308 шт.
В ЛС поз.125-127 данные материалы учтены не в полном объеме.
АО "Атомпроект" с замечаниями согласны.
Срок корректировки ЛС: 07.12.2018 г.
Смета не выдана!</t>
  </si>
  <si>
    <r>
      <t>СМР 01.06.2019-30.12.2019 (п.1338,1340)</t>
    </r>
    <r>
      <rPr>
        <i/>
        <sz val="12"/>
        <color rgb="FFFF0000"/>
        <rFont val="Times New Roman"/>
        <family val="1"/>
        <charset val="204"/>
      </rPr>
      <t xml:space="preserve">  </t>
    </r>
    <r>
      <rPr>
        <b/>
        <i/>
        <u/>
        <sz val="12"/>
        <color rgb="FFFF0000"/>
        <rFont val="Times New Roman"/>
        <family val="1"/>
        <charset val="204"/>
      </rPr>
      <t>АП в карточке неверно указал инв.№ выпускаемой ЛС. (18-01577)</t>
    </r>
  </si>
  <si>
    <t>ЛС 5-07-0001С-В1-Д1, инв. 18-01559</t>
  </si>
  <si>
    <t xml:space="preserve">АО "Атомпроект" с замечаниями согласны.
Срок корректировки: 07.12.2019.                                 ЛС 18-01577 выдана по акту № 110/04-28/79 от 25.06.2019. ЛС 18-01578 выдана по акту № 110/04-28/79 от 25.06.2019.                                                    </t>
  </si>
  <si>
    <r>
      <t xml:space="preserve">Неверно указано обоснование коэффициентов к затратам труда и оплате труда рабочих и машинистов, необходимо внести следующие корректировки:
      - к=1,3 «Производство работ в электроустановках, находящихся под напряжением, с оформлением при этом наряда-допуска или распоряжения» (Методические рекомендации по применению ФЕР, ФЕРр, ФЕРм, ФЕРп, приложение 2, таблица 4, п.4);
      - 75% (ФЕРп 81-05-02-2001, приложение 2.3) – (для  инв.№ 18-01250, инв.№18-01251, инв.№18-01252).
</t>
    </r>
    <r>
      <rPr>
        <b/>
        <i/>
        <sz val="12"/>
        <rFont val="Times New Roman"/>
        <family val="1"/>
        <charset val="204"/>
      </rPr>
      <t/>
    </r>
  </si>
  <si>
    <t>ЛС-?</t>
  </si>
  <si>
    <t xml:space="preserve">АО "Атомпроект" с замечаниями согласны. Сметы будут откорректированы после корр. Основных альбомов 16-02480, 16-02481, 16-02478, 17-00124, 16-02780, 18-01131
Срок корректировки: 26.11.2018.                               </t>
  </si>
  <si>
    <t>18-01781+, 19-00349 (карточка 426)-</t>
  </si>
  <si>
    <t xml:space="preserve">ЛС выдана по акту № 110/04-28/4 от 07.02.2019. </t>
  </si>
  <si>
    <t>При рассмотрении локальной сметы № 3-315 инв. №17-01823 в пункте 8 в расценке ФЕРм03-01-001-09 не применен коэффициент 1,1 согласно тех. части пункта 1.3.5 при монтаже крана свыше отметки +10 м.                              18-01781 ЛС 03-01-3-400 ТМ взамен ЛС 3-315  инв. 17-01823).</t>
  </si>
  <si>
    <r>
      <t xml:space="preserve">14-08696 И5, </t>
    </r>
    <r>
      <rPr>
        <b/>
        <i/>
        <u/>
        <sz val="12"/>
        <color theme="1"/>
        <rFont val="Times New Roman"/>
        <family val="1"/>
        <charset val="204"/>
      </rPr>
      <t>18-01781</t>
    </r>
  </si>
  <si>
    <t xml:space="preserve">ЛС 03-01-3-400 ТМ инв.№ 18-01781. ЛС выдана по акту № 110/04-28/4 от 07.02.2019. </t>
  </si>
  <si>
    <r>
      <t xml:space="preserve">1. По.1, п.2: На основании п.2.9.1 технической части ФЕР09 «Объемы работ по монтажу строительных металлических конструкций, изготавливаемых по индивидуальным проектам (чертежам км) в расчетах определения их стоимости принимается по массе металлопроката, приведённой в технической спецификации металла чертежей КМ, с добавлением 1% на массу сварных швов и 3% к итогу на уточнение массы при разработке чертежей КМД», соответственно:
по п.1,2 установка и изготовление закладных деталей должен быть учтен объем 53,44*1,01*1,03=55,594 тн. с пересчетом всех последующих позиций.
2. П.2 (расценка ФЕРм38-01-006-01) исключить материал – сталь листовая Ст3 (с расходом согласно расценке), т.к. учтен в п.5 сметы;
3. В п.5 – сталь листовая нержавеющая, марка 12Х18Н10Т, толщ.8,0-22,0 мм учесть коэффициент на расход материала 1,064 (согласно расхода по расценке).
4. В локальную смету включить расценку на установку анкерных болтов в готовые гнезда по расценке ФЕР06-01-15-1.
5. П.14 заменить расценку ФЕРм39-01-029-06 (Зачистка механизированная поверхности сварного соединения и околошовной зоны конструкций и оборудования из высоколегированных коррозионностойких сталей до шероховатости не грубее Rz 20 мкм (V5) без снятия выпуклости (усиления) сварного шва), на ФЕРм39-01-030-06 (Зачистка механизированная поверхности сварных соединений конструкций и оборудования из высоколегированных коррозионностойких сталей. Снятие выпуклости (усиления) сварного соединения).
Так как согласно проекта инв.№18-00250 изм.1 лист №6 п.16, контроль сварных соединений монтажных деталей выполнить после приварки облицовки к закладным. Для приварки листа облицовки стен к закладным деталям необходимо обеспечить плотное прилегание листа к монтажным деталям, для этого необходимо выполнить снятие усиления шва после сварки закладных деталей в местах соприкосновения с листом облицовки стен. 
</t>
    </r>
    <r>
      <rPr>
        <b/>
        <i/>
        <sz val="12"/>
        <rFont val="Times New Roman"/>
        <family val="1"/>
        <charset val="204"/>
      </rPr>
      <t xml:space="preserve">Решение Заказчика - подтверждено 21.11.2018. Решение проектной организации - отклонить </t>
    </r>
    <r>
      <rPr>
        <i/>
        <sz val="12"/>
        <rFont val="Times New Roman"/>
        <family val="1"/>
        <charset val="204"/>
      </rPr>
      <t xml:space="preserve">(замечания не принимаются, так как нет согласования со специалистами планово-сметного отдела АО "СХК")
</t>
    </r>
  </si>
  <si>
    <t>Оформить новую карточку
Взамен карточки №133</t>
  </si>
  <si>
    <r>
      <t xml:space="preserve">Решение проектной организации - отклонить. Не корректный объем.                                   </t>
    </r>
    <r>
      <rPr>
        <b/>
        <u/>
        <sz val="12"/>
        <color rgb="FFFF0000"/>
        <rFont val="Times New Roman"/>
        <family val="1"/>
        <charset val="204"/>
      </rPr>
      <t>ПОВТОРИТЬ КЗ!</t>
    </r>
  </si>
  <si>
    <t>18-01542+</t>
  </si>
  <si>
    <t xml:space="preserve">Не корректный объем. ЛС выдана по акту № 110/04-28/39 от 19.04.2019. </t>
  </si>
  <si>
    <t>КЗ-190, КЗ-262</t>
  </si>
  <si>
    <t>1. Повторно (см. исх. № 11-110/08-04/10802 от 25.10.2018) в инв. 18-01154 (поз. 50) не верно указано количество стеллажей для складирования НЗК (7 шт.), так, в соответствии с ПД инв. № 17-00309 (Компоновочный чертеж. План на отм. 0,000 между осями Г-Н и 6-9) количество стеллажей для складирования НЗК – 6 шт., установка седьмого стеллажа для складирования НЗК не предусмотрено. 
Необходимо откорректировать.
2. Повторно (см. исх. № 11-110/08-04/10802 от 25.10.2018) просим Вас уточнить информацию по количеству контейнеров НЗК-150-1,5П (исполнение 3), так как на инв. № 15-01021 (поз. 7)  количество контейнеров НЗК-150-1,5П (исполнение 3) указано 7 шт., а в альбоме 17-00308И1 (лист 108) – 6 шт.
Необходимо привести в соответствие.
ЛС выпущена, № 03-01-3-401ТМ</t>
  </si>
  <si>
    <t>19-00097+</t>
  </si>
  <si>
    <t xml:space="preserve">ЛС 03-01-3-401ТМ ЛС выдана по акту № 110/04-28/33 от 01.04.2019. </t>
  </si>
  <si>
    <t>18-01735+</t>
  </si>
  <si>
    <t xml:space="preserve">Не корректный объем. ЛС выдана по акту № 110/04-28/67 от 24.05.2019. </t>
  </si>
  <si>
    <t>18-01581+</t>
  </si>
  <si>
    <t>Решение проектной организации - отклонить. Корректировка ПД</t>
  </si>
  <si>
    <r>
      <t xml:space="preserve">1. Поз.1-6, 9-12, 16, 19, 23, 26 стоимость оборудования, определяемая по прайс-листам. Следует представлять все прайс-листы фирм поставщиков с расшифровкой включенных в стоимость затрат (НДС, транспортные расходы и т.д.). При отсутствии в прайс-листе условий поставки считается, что в стоимость включен транспорт и НДС, при этом никакие дополнительные начисления не выполняются. 
2. Поз.1, 5, 6, 9-12 применить индекс изменения сметной стоимости на II квартал 2018 года (Коб=4,94) по письму Минстроя России от 07.06.2018 № 24818-ХМ/09.
3. Поз.7-8, 13-15, 17-18, 20-22, 24-25 стоимость оборудования, определяемая по сборникам цен на оборудование. Все дополнительные затраты (тара и упаковка, транспортные расходы, комплектация, заготовительно-складские расходы) по данным позициям локальной сметы необходимо исключить. 
4. Поз.16, 19, 23, 26 стоимость оборудования, принятую по прайс-листам, учтённым в ПД инв. № 17-01602 ЛСР № 02-01-4-27 вкл. (поз.579, 582), пересчитать методом «обратного счета» с применением индекса пересчета в конце ССР (Коб=4,91).
5. Поз.33 применить сметный норматив для применительного использования в соответствии с проектными решениями (ФЕРм08-01-081-03).
6. Поз.38, 42 стоимость материалов, принятую по прайс-листам, учтённым в ПД инв. № 17-01602 ЛСР № 02-01-4-27 вкл. (поз.935, 939), пересчитать методом «обратного счета» с применением индекса пересчета в конце ССР (Ксмр=7,54).
</t>
    </r>
    <r>
      <rPr>
        <b/>
        <i/>
        <sz val="12"/>
        <color theme="1"/>
        <rFont val="Times New Roman"/>
        <family val="1"/>
        <charset val="204"/>
      </rPr>
      <t xml:space="preserve">Решение Заказчика - подтверждено 23.11.2018. Решение проектной организации - срок корректировки 10.12.2018. </t>
    </r>
    <r>
      <rPr>
        <i/>
        <sz val="12"/>
        <color theme="1"/>
        <rFont val="Times New Roman"/>
        <family val="1"/>
        <charset val="204"/>
      </rPr>
      <t xml:space="preserve"> 1) согласно МДС81-35.2004 п.4.64, норматив ЗСР принимается в размере 1,2% от стоимости (сметной стоимости) оборудования франко-приобъектный склад в текущем уровне цен. 2) Замечание принимается. 3) Согласно ФССЦ81-01-2001, ЗСР принимаются в процентах от стоимости материалов, изделий, конструкций и оборудования франко-приобъектный склад в размере 1,2% по оборудованию. 4) Замечание отклоняется согласно ответам АО "СХК" 11-110/06-10дсп/10198 от 10.10.18, п.6. 5) Замечание принимается. 6)  Замечание отклоняется согласно ответам АО "СХК" 11-110/06-10дсп/10198 от 10.10.18, п.6. </t>
    </r>
  </si>
  <si>
    <t>18-01528+</t>
  </si>
  <si>
    <r>
      <t xml:space="preserve">Требуется актуализация прайс-листов.                   </t>
    </r>
    <r>
      <rPr>
        <b/>
        <u/>
        <sz val="12"/>
        <color rgb="FFFF0000"/>
        <rFont val="Times New Roman"/>
        <family val="1"/>
        <charset val="204"/>
      </rPr>
      <t>ОТРАБОТАНО!</t>
    </r>
  </si>
  <si>
    <t>В ЛС отсутствует расценка на перевозку мусора от разборки 1,163 м3 бетона (поз. 9), что составляет  1,163м3*2400кг/м3=2,7912 т. в соответствии указаний в РД.                                                                                             ЛС 2-01-2-1071, инв. 18-01393 (доп. к инв 18-00664)</t>
  </si>
  <si>
    <t>18-01393+</t>
  </si>
  <si>
    <t xml:space="preserve">Не корректный объем. ЛС выдана по акту № 110/04-28/51 от 06.05.2019. </t>
  </si>
  <si>
    <t>18-01544+</t>
  </si>
  <si>
    <t xml:space="preserve">Не корректный объем. ЛС выдана по акту № 110/04-28/27 от 01.04.2019. </t>
  </si>
  <si>
    <t>18-01737+</t>
  </si>
  <si>
    <t xml:space="preserve"> Неверно указан норматив сметной прибыли. ЛС выдана по акту № 110/04-28/37 от 24.05.2019. </t>
  </si>
  <si>
    <t>18-01579</t>
  </si>
  <si>
    <t xml:space="preserve">Требуется актуализация прайс-листов. ЛС выдана по акту № 110/04-28/67 от 24.05.2019. </t>
  </si>
  <si>
    <r>
      <t xml:space="preserve">Альбомами не учтены требования п.6 проекта «Подкранового пути крана № 0858» для крана грузоподъемностью 16 т по пробивке «по месту» отверстий в резиновой подрельсовой подкладке.                11-110/06-10-дсп/13258 от 19.12.2018 г. Замечания согласованы АО "Атомпроект" </t>
    </r>
    <r>
      <rPr>
        <b/>
        <i/>
        <sz val="12"/>
        <color theme="1"/>
        <rFont val="Times New Roman"/>
        <family val="1"/>
        <charset val="204"/>
      </rPr>
      <t>НЕДОСТОЮЩИЕ ОБЪЕМЫ БУДУТ ДОБАВЛЕНЫ В РД № 16-01919. Срок корректировки ЛС: 20.12.2018 г.</t>
    </r>
  </si>
  <si>
    <t>16-01919 И3, лс-?</t>
  </si>
  <si>
    <t xml:space="preserve">Не корректный объем. ЛС выдана по акту № 110/04-28/63 от 20.05.2019. </t>
  </si>
  <si>
    <r>
      <t xml:space="preserve">Поз. 52 –нет возможности проверить  расчет цены, т. к. в смете отсутствует  данный прайс – лист.                   </t>
    </r>
    <r>
      <rPr>
        <b/>
        <i/>
        <sz val="12"/>
        <color theme="1"/>
        <rFont val="Times New Roman"/>
        <family val="1"/>
        <charset val="204"/>
      </rPr>
      <t>АО "Атомпроект" с замечаниями согласны.</t>
    </r>
    <r>
      <rPr>
        <i/>
        <sz val="12"/>
        <color theme="1"/>
        <rFont val="Times New Roman"/>
        <family val="1"/>
        <charset val="204"/>
      </rPr>
      <t xml:space="preserve">
Срок корректировки ЛС: 21.12.2018 г.
Выдана смета ЛС 18-01623 по акту №110/04-28/121 от 13.12.2018 г.                 </t>
    </r>
  </si>
  <si>
    <t>18-01623</t>
  </si>
  <si>
    <t>19-00035 (замен.), 19-00191+</t>
  </si>
  <si>
    <t>18-01620+</t>
  </si>
  <si>
    <t xml:space="preserve">Требуется актуализация прайс-листов. ЛС выдана по акту № 110/04-28/60 от 20.05.2019. </t>
  </si>
  <si>
    <t>18-01588</t>
  </si>
  <si>
    <t xml:space="preserve">Требуется актуализация прайс-листов, ошибка в применении индексов пересчета. ЛС выдана по акту № 110/04-28/67 от 24.05.2019. </t>
  </si>
  <si>
    <t>18-01708-</t>
  </si>
  <si>
    <t xml:space="preserve">Требуется актуализация прайс-листов. ЛС выдана по акту № 110/04-28/79 от 25.06.2019. </t>
  </si>
  <si>
    <t>Поз.2, 3 применить индекс пересчета на дату обосновывающего документа (III квартал 2018 года) по письму Минстроя России от 01.10.2018 № 40178-ЛС/09 (Ксмр.=7,81). При определении стоимости материала в базисных ценах методом «обратного счета» исключить коэффициент 1,03 (Письмо ГК «Росатом» от 25.07.2018 № 1-12/31428). Учесть транспортные расходы в соответствии с п.4.24. МДС 81-35.2004.            АО "Атомпроект" с замечаниями согласны.
Срок корректировки ЛС: 14.12.2018 г.
Смета не выдана!</t>
  </si>
  <si>
    <t>18-01677</t>
  </si>
  <si>
    <t xml:space="preserve">Ошибка в применении индексов пересчета. ЛС выдана по акту № 110/04-28/79 от 25.06.2019. </t>
  </si>
  <si>
    <t>18-01730+</t>
  </si>
  <si>
    <t xml:space="preserve">Ошибка в применении сметных баз и индексов пересчета. ЛС выдана по акту № 110/04-28/74 от 11.06.2019. </t>
  </si>
  <si>
    <t>18-01773+</t>
  </si>
  <si>
    <t xml:space="preserve">Не корректный объем. ЛС выдана по акту № 110/04-28/8 от 12.02.2019. </t>
  </si>
  <si>
    <t>18-01622+, 18-01623</t>
  </si>
  <si>
    <t xml:space="preserve">Не корректный объем. ЛС выдана по акту № 110/04-28/121 от 13.12.2018. </t>
  </si>
  <si>
    <t>18-01747+</t>
  </si>
  <si>
    <t xml:space="preserve">Отсутствует цена в расценке на перевозку. ЛС выдана по акту № 110/04-28/27 от 01.04.2019. </t>
  </si>
  <si>
    <t>18-01326+ №2-01-2-1066, 2-01-2-1097, инв.№19-00216</t>
  </si>
  <si>
    <t>18-01791+</t>
  </si>
  <si>
    <t>19-00138+</t>
  </si>
  <si>
    <t xml:space="preserve">ЛС выдана по акту № 110/04-28/42 от 06.05.2019. </t>
  </si>
  <si>
    <t>В рамках РД  в настоящий момент действующими являются следующие сметы:
- основная инв. №15-01021 ЛС № 3-169 арх.64527;
- изменение  инв. № 16-01843 ЛС № 3-264  арх.67827/п;
- дополнение  инв. № 18-01154 ЛС № 03-01-3-385ТМ арх.72664/п.
 1.  Поз.3 – исключить, т. к.  данные затраты не предусмотрены в ПД инв. № 18-00965 ЛСР 03-01-3-1И3-вкл.  и  не прописаны  в тех. части ФЕРм сборника 13. 
 Согласно п. 1.13.1  тех. части  в ФЕРм учтены затраты на выполнение комплекса монтажных работ, включая затраты на: 
- п. 1.13.1.7. материальные ресурсы на гидравлические и индивидуальные испытания, за исключением материальных ресурсов, приведенных в приложении 13.2.
 Затраты поз. 3 сметы не предусмотрены в приложении 13.2 для   ФЕРм 13-02-005-06 ( поз. 2).
А так же согласно Методическим рекомендациям по применению ФЕР на строительные, ремонтно-строительные, монтаж оборудования и пусконаладочные работы  утвержденного приказом Министерства строительства и жилищно-коммунального хозяйства РФ от 09.02.2017г. №81/пр :
- «п. 7.5. В единичных расценках на монтаж оборудования и сметных нормах, на основе которых разработаны соответствующие единичные расценки, учтены затраты на материальные ресурсы, перечень и расход которых приведены в таблицах ГЭСНм:
 - основные, остающиеся в деле (подкладочные и прокладочные материалы, болты, гайки, электроды, металл и др.);
 - вспомогательные, не остающиеся в деле, для изготовления и устройства приспособлений, необходимых для производства  монтажных  работ (бревна, брусья, доски, шпалы и т.п.), с учетом их оборачиваемости, а также вспомогательные материальные ресурсы, не остающиеся в деле, используемые для индивидуального испытания смонтированного оборудования, сушки и других целей (электроэнергия, газ, пар, вода, воздух, топливо)».
2.  Необходимо устранить задвоение  объемов  по РД инв. № 16-01843 ЛС № 3-264, возникшем после выпуска дополнения  инв. № 18-01154 ЛС № 03-01-3-385ТМ.
3.  Поз. 61, 66 – замена марки оборудования. Оборудование закуплено по смете  инв. № 15-01021 ЛС № 3-169 поз. 5 (ворота с габаритами 4х5м), а в спецификации инв. № 14-08694 И6, инв. №14-08248 И8 и инв. № 18-01154 - габариты ворот  4х4,5 м. Необходимо пояснить, причину замены габаритов ворот.
ЛС выпущена, № 03-01-3-401ТМ</t>
  </si>
  <si>
    <t xml:space="preserve">ЛС выпущена, № 03-01-3-401ТМ. ЛС выдана по акту № 110/04-28/33 от 01.04.2019. </t>
  </si>
  <si>
    <r>
      <t xml:space="preserve">На основании ППР-166-ЯС, СП 70.1333.2012 составить смету на затраты по заделке отверстий в бетоне после удаления тяжей опалубки на отм. -5,250 до отм. +4,550 в осях 1-32 в рядах А-Е. Зд. 4
В локальную смету включить.
1.Обеспечение биозащиты:
-демонтаж гильз ПХВ (6903,29+6755,38)м/п 
-очистка бетонных поверхностей сжатым воздухом по ФЕР 46-08-044-01
-заделка отверстий ремонтным составом по ФЕР 46-03-017-05
-смесь безусадочная, быстротвердеющая тиксотропного по ФССЦ-402-8008=12090,14кг 
-приготовление однокомпонентных составов-ФЕР 46-03-017-05
2.Обеспечение предела огнестойкости:
-демонтаж гильз ПХВ (695,59+474,85)м/п 
-очистка бетонных поверхностей сжатым воздухом по ФЕР 46-08-044-01
-заделка отверстий ремонтным составом по ФЕР 46-03-017-05
-смесь безусадочная, быстротвердеющая тиксотропного по ФССЦ-402-8008=1060,67кг 
-приготовление однокомпонентных составов-ФЕР 46-03-017-05
Приложение   1. Локальная смета ООО «УС БАЭС»
                          2. ППР-166-ЯС
</t>
    </r>
    <r>
      <rPr>
        <b/>
        <i/>
        <sz val="12"/>
        <rFont val="Times New Roman"/>
        <family val="1"/>
        <charset val="204"/>
      </rPr>
      <t>Решение Заказчика - подтверждено 20.12.2018. Решение проектной организации - отклонить (письмо № 46-1.2-3.114С/3596 от 28.02.2019г.)</t>
    </r>
  </si>
  <si>
    <r>
      <t xml:space="preserve">Решение Заказчика - подтверждено 20.12.2018.                  </t>
    </r>
    <r>
      <rPr>
        <b/>
        <u/>
        <sz val="12"/>
        <color rgb="FFFF0000"/>
        <rFont val="Times New Roman"/>
        <family val="1"/>
        <charset val="204"/>
      </rPr>
      <t>ОТРАБОТАНО!</t>
    </r>
  </si>
  <si>
    <t>ЛС 1-1234(инв.№1-1234); 3-02-0005С-В1(инв.№18-01278);3-02-0005С-В1-Д1(инв.№18-01404),3-02-0005С-В1-Д2 (инв.№19-00079);3-02-0005С-В1-Д3 (инв.№19-00241). Здание 5.АР</t>
  </si>
  <si>
    <t xml:space="preserve">Не корректный объем. </t>
  </si>
  <si>
    <t>19-00146+</t>
  </si>
  <si>
    <t>19-00053+</t>
  </si>
  <si>
    <t xml:space="preserve">Не корректно рассчитана стоимость материала. ЛС выдана по акту № 110/04-28/51 от 06.05.2019. </t>
  </si>
  <si>
    <r>
      <t xml:space="preserve">В ведомости элементов инв. № 16-01919 И2 общая масса по строке марка 6 (200х16) составляет 2,20 т.  В ЛС № 3-01-0028С-В1 монтаж и стоимость данного материала учтены в поз. 1, 3. Прокладка (5830х350х16, 5980х350х16, 2990х350х16)  поставляется Заказчиком (акт № 147 стр.5 место 4/15, 5/15, 6/15, 7/15, 8/15, 9/15, 10/15, 11/15), следовательно, стоимость данного ресурса необходимо исключить из локальной сметы инв. № 18-01531.                                                                              </t>
    </r>
    <r>
      <rPr>
        <b/>
        <i/>
        <sz val="12"/>
        <rFont val="Times New Roman"/>
        <family val="1"/>
        <charset val="204"/>
      </rPr>
      <t xml:space="preserve">Решение Заказчика - подтверждено 28.12.2018. Решение проектной организации - отклонить.  </t>
    </r>
    <r>
      <rPr>
        <i/>
        <sz val="12"/>
        <rFont val="Times New Roman"/>
        <family val="1"/>
        <charset val="204"/>
      </rPr>
      <t>Корректировка сметы будет выполнена после внесения изменений в комплект чертежей 16-01919.</t>
    </r>
  </si>
  <si>
    <t>19-00286 не выданы! (ЛС к 16-01919И3)</t>
  </si>
  <si>
    <r>
      <t xml:space="preserve"> Корректировка сметы будет выполнена после внесения изменений в комплект чертежей 16-01919.                                 </t>
    </r>
    <r>
      <rPr>
        <b/>
        <u/>
        <sz val="12"/>
        <color rgb="FFFF0000"/>
        <rFont val="Times New Roman"/>
        <family val="1"/>
        <charset val="204"/>
      </rPr>
      <t xml:space="preserve"> ВОПРОС ЗАКРЫТ!</t>
    </r>
  </si>
  <si>
    <r>
      <t xml:space="preserve">В соответствии с п. 1 ПЗ (Лист 3 инв. № 18-00959) смета выполнена на основании инв. № 16-00671 изм.1, инв. № 16-00672 изм.2. В связи с достигнутыми договоренностями между АО «СХК» и АО «АТОМПРОЕКТ» на ВКС от 29.11.2018 принято решение о размещении криогенной емкости CRYOCYL 2000-16 на площадке сооружения 27. Реализация данного решения потребует корректировки РД инв. № 16-00671 изм. 1. Следовательно,  требуется корректировка инв. №16-00672 изм. 2 затем и сопутствующей документации ЛС инв. № 18-00959 (см. Приложение 1).
К РД инв. № 16-00672 в рамках проведения входного контроля также направлены замечания (см. Приложение 2), что также потребует корректировки ЛС инв. № 18-00959.
Приложения:
1. Исх. № 11-110_08-04_13141 от 17.12.2018 АО «СХК», файл в формате «pdf».
2. Карточка заказчика РД инв. № 16-00672 изм.2, файл в формате «pdf».
</t>
    </r>
    <r>
      <rPr>
        <b/>
        <i/>
        <sz val="12"/>
        <color theme="1"/>
        <rFont val="Times New Roman"/>
        <family val="1"/>
        <charset val="204"/>
      </rPr>
      <t xml:space="preserve">Решение Заказчика - подтверждено 09.01.2019. Решение проектной организации - отклонить. </t>
    </r>
    <r>
      <rPr>
        <i/>
        <sz val="12"/>
        <color theme="1"/>
        <rFont val="Times New Roman"/>
        <family val="1"/>
        <charset val="204"/>
      </rPr>
      <t xml:space="preserve"> ЛС 02-01-3-377ТМ инв.18-00959, выпущенная на основании спецификации 16-00672И2, не включает в себя оборудование участка технологического сопровождения (УТС). Оборудование УТС учтено в ЛС 02-01-3-376ТМ инв.18-01082 (в т.ч. криогенная емкость CRYOCYL 2000-16, п.36, 1шт), выполненной на основании спецификации 14-07939И4 (п.21). ЛС 02-01-3-376ТМ инв.18-01082 подлежит корректировке после внесения изменений в спецификацию 14-07939И4.</t>
    </r>
  </si>
  <si>
    <r>
      <t xml:space="preserve">Решение проектной организации - отклонить. ЛС 02-01-3-376ТМ инв.18-01082 подлежит корректировке после внесения изменений в спецификацию 14-07939И4.                                             </t>
    </r>
    <r>
      <rPr>
        <b/>
        <u/>
        <sz val="12"/>
        <color rgb="FFFF0000"/>
        <rFont val="Times New Roman"/>
        <family val="1"/>
        <charset val="204"/>
      </rPr>
      <t>ПОВТОРИТЬ КЗ!</t>
    </r>
  </si>
  <si>
    <t>ЛС 3-03-0016С-Д3 (инв.№18-01763) ;ЛС 3-03-0016С-Д4 (инв.№19-00193).Здание 16. Архитектурно-строительные работы</t>
  </si>
  <si>
    <t xml:space="preserve">Не корректный объем. ЛС выдана по акту № 110/04-28/46 от 06.05.2019. </t>
  </si>
  <si>
    <r>
      <t xml:space="preserve">Поз. 3 - исключить из сметы, т. к. ЗИП относятся к эксплуатационным затратам и не включаются в кап. вложения ( см.  замечания  ГГЭ), а  так же смотрим п.  4.55 МДС 81-35.2004 «В сметной стоимости оборудования учитываются затраты на приобретение запасных частей, обеспечивающих работу оборудования в период гарантийного срока эксплуатации. Номенклатуру и количество запасных частей рекомендуется определять разработчику технической документации на оборудование.
Запасные части, как правило, включаются в комплект поставки оборудования, а их стоимость - в цену приобретения оборудования.»
</t>
    </r>
    <r>
      <rPr>
        <b/>
        <i/>
        <sz val="12"/>
        <color theme="1"/>
        <rFont val="Times New Roman"/>
        <family val="1"/>
        <charset val="204"/>
      </rPr>
      <t xml:space="preserve">Решение Заказчика - подтверждено 16.01.2019. Решение проектной организации - отклонить.  </t>
    </r>
    <r>
      <rPr>
        <i/>
        <sz val="12"/>
        <color theme="1"/>
        <rFont val="Times New Roman"/>
        <family val="1"/>
        <charset val="204"/>
      </rPr>
      <t>В п.3 указана стоимость самого насоса, а не зап. частей к нему. Насос на склад также необходимо закупать без его монтажа.</t>
    </r>
  </si>
  <si>
    <t>Направлено Поломарчук А.Л.</t>
  </si>
  <si>
    <r>
      <rPr>
        <sz val="12"/>
        <rFont val="Times New Roman"/>
        <family val="1"/>
        <charset val="204"/>
      </rPr>
      <t xml:space="preserve">Решение проектной организации - отклонить. </t>
    </r>
    <r>
      <rPr>
        <b/>
        <u/>
        <sz val="12"/>
        <color rgb="FFFF0000"/>
        <rFont val="Times New Roman"/>
        <family val="1"/>
        <charset val="204"/>
      </rPr>
      <t>ПОВТОРИТЬ КЗ!</t>
    </r>
  </si>
  <si>
    <t>В разделе «Наружная отделка» в пунктах 222, 223, 224 неверно рассчитан объем «Облицовки стен» и её стоимость:
• п.222 «Облицовка стен фасадов зданий искусственными плитами типа «ФАССТ» на металлическом каркасе», 100м2 - (365+29,7)/100 = 365,297 - надо (365+29,7)/100 = 3,947;
• п. 223 «Болты анкерные оцинкованные», кг - 365,297*47,5 = 17351,608 (где 47,5кг расход на 100м2) - надо 3,947*47,5 = 187,4825;
• п.224 «Плиты облицовочные типа «ФАССТ»в комплекте с планками заполнения стыков», м2 - 365,297*(-105) = -38356,185 (где 105 расход на 100м2) - надо 3,947*(-105) = -414,435.
Необходимо внести корректировку в сметную документацию.
инв.19-00030 ЛСР №2-01-0029С-Д7
ЗАМЕЧАНИЕ :
1. в п.57 не учтен к-т 1,03 из ТЧ п.6 Приложение 9.3 "Монтаж конструкций, окрашенных в заводских условиях или неокрашенных, поставляемых в пакетах";
2. в п. 63 стоимость Плиты НЕОПОРМ D130 600х450х150 = при пересчете в базовые цены указана стоимость текущая 24,50 руб = надо 24500 руб.</t>
  </si>
  <si>
    <r>
      <rPr>
        <b/>
        <sz val="12"/>
        <rFont val="Times New Roman"/>
        <family val="1"/>
        <charset val="204"/>
      </rPr>
      <t xml:space="preserve">инв.19-00030 ЛС №2-01-0029С-Д7
</t>
    </r>
    <r>
      <rPr>
        <sz val="12"/>
        <rFont val="Times New Roman"/>
        <family val="1"/>
        <charset val="204"/>
      </rPr>
      <t xml:space="preserve"> "Здание 4 - Здание МФР. Архитектурно-строительные работы (доп.к 2-01-0029С-Д7 инв.14-07208)" </t>
    </r>
    <r>
      <rPr>
        <i/>
        <sz val="12"/>
        <rFont val="Times New Roman"/>
        <family val="1"/>
        <charset val="204"/>
      </rPr>
      <t xml:space="preserve">(ред.2017/2)
</t>
    </r>
    <r>
      <rPr>
        <b/>
        <sz val="12"/>
        <rFont val="Times New Roman"/>
        <family val="1"/>
        <charset val="204"/>
      </rPr>
      <t xml:space="preserve">инв.19-00087 ЛС №2-01-0029С-В8
</t>
    </r>
    <r>
      <rPr>
        <sz val="12"/>
        <rFont val="Times New Roman"/>
        <family val="1"/>
        <charset val="204"/>
      </rPr>
      <t xml:space="preserve"> "Здание 4 - Здание МФР. Архитектурно-строительные работы (доп.к 2-01-0029С-Д8 инв.14-07208)"</t>
    </r>
    <r>
      <rPr>
        <i/>
        <sz val="12"/>
        <rFont val="Times New Roman"/>
        <family val="1"/>
        <charset val="204"/>
      </rPr>
      <t xml:space="preserve"> (ред.2014/3)
</t>
    </r>
    <r>
      <rPr>
        <b/>
        <sz val="12"/>
        <rFont val="Times New Roman"/>
        <family val="1"/>
        <charset val="204"/>
      </rPr>
      <t xml:space="preserve">инв.19-00151 ЛС №2-01-0029С-В9 
</t>
    </r>
    <r>
      <rPr>
        <sz val="12"/>
        <rFont val="Times New Roman"/>
        <family val="1"/>
        <charset val="204"/>
      </rPr>
      <t>"Здание 4 - Здание МФР. Архитектурно-строительные работы (доп.к 2-01-0029С-0Д6 инв.18-01665, 2-01-0029С-Д7 инв.19-00030)</t>
    </r>
    <r>
      <rPr>
        <i/>
        <sz val="12"/>
        <rFont val="Times New Roman"/>
        <family val="1"/>
        <charset val="204"/>
      </rPr>
      <t xml:space="preserve"> (ред.2017/2) </t>
    </r>
  </si>
  <si>
    <t xml:space="preserve">Не корректный объем. ЛС выдана по акту № 110/04-28/36 от 08.04.2019. </t>
  </si>
  <si>
    <t>19-00099+</t>
  </si>
  <si>
    <t xml:space="preserve">Несоответствие марок бетона. ЛС выдана по акту № 110/04-28/33 от 01.04.2019. </t>
  </si>
  <si>
    <t>15-04147 И4
16-02517</t>
  </si>
  <si>
    <t>Несоответствие марок бетона: в РД инв. 15-04147И4 (лист 6,7) бетон марки В30, в локальной смете инв. №16-02517 (поз. 19,32,40) бетон марки В25. 
Устранить несоответствие.
АО "Атомпроект" с замечаниями согласны.
Выданы сметы ЛС 19-00128; 19-00129 по акту №110/04-28/33 от 01.04.2019 г.</t>
  </si>
  <si>
    <t>19-00128
19-00129</t>
  </si>
  <si>
    <t>Выданы сметы ЛС 19-00128; 19-00129 по акту №110/04-28/33 от 01.04.2019 г.</t>
  </si>
  <si>
    <t>19-00156+</t>
  </si>
  <si>
    <t xml:space="preserve">Не корректный объем. ЛС выдана по акту № 110/04-28/4дсп от 06.05.2019. </t>
  </si>
  <si>
    <t>19-00100+</t>
  </si>
  <si>
    <t>ЛС выдана по акту № 110/04-28/51 от 06.05.2019</t>
  </si>
  <si>
    <t>1. В смете инв.№18-00331 (п.164) предусмотрена стоимость «Крепление для трубопроводов: кронштейны, планки, хомуты» по расценке ФССЦ-301-1224, что не соответствует проектному элементному составляющему креплений для трубопроводов фирмы производителя HILTI (требования рабочих чертежей п.12 Общих указаний инв.№16-01539 И2).
Для расчета стоимости комплектующих для опорной системы, необходимо применить актуальные прайс-листы производителя HILTI (по аналогии со сметой инв.№18-01152).
2. 
2.1. По смете инв.№18-00331:
поз.3, 31, 58, 85, 113, 148   – предусмотрена стоимость фасонных элементов (отводы с углом 90 град. и 45 град. из стали марки 12Х18Н10Т диаметром 108х5 мм) по расценке ФССЦ 507-2130 (прим.)
поз.4, 7, 12, 15, 28, 32, 35, 39, 42, 55, 59, 62, 66, 69, 82, 86, 89, 94 97, 110, 114, 117, 121, 124, 136, 141, 144, 149, 155– предусмотрена стоимость фасонных элементов по расценке ФССЦ 103-1226 (прим.)
поз.11, 93, 140 – предусмотрена стоимость фасонных элементов (отводы с углом 90 град. из стали марки 12Х18Н10Т диаметром 57х3 мм) по расценке ФССЦ 507-2125 (прим.)
2.2. По смете инв.№18-01541:
поз.3, 7, 11, 15, 20– предусмотрена стоимость фасонных элементов (как исключаемых из основной сметы, так и включаемых) по расценке ФССЦ 103-1226 (прим.)
2.3. По смете инв.№18-01542:
поз.9, 11, – предусмотрена стоимость фасонных элементов по расценке ФССЦ 23.8.03.12-0101 (прим.)
Применение вышеназванных расценок учитывает усредненную стоимость материалов из коррозионно-стойкой стали и не соответствует фактической стоимости материалов по СТО 79814898 111-2009 (ОСТ 347-10-428-90 и т.д.) как детали и элементы трубопроводов атомных станций (требования рабочих чертежей инв.№16-01539 И2, 16-02184 И3).
Для расчета стоимости материалов по данным позициям, необходимо применить актуальные прайс-листы завода (заводов) изготовителя материалов в соответствии с требованиями рабочих чертежей (по аналогии со сметой инв.№15-03734).
Решение Заказчика - подтверждено 30.01.2019. Решение ГрАН - согласие 30.01.2019. Решение проектной организации - отклонить (замечание не принимается. 1. Для расценки опор по прайс-листу необходима корректировка РД (присвоение каждой опоре своего артикула) 2. замена стоимости фасооных частей по прайс-листам невозможна, т.к. ЛС 18-00331 имеет выполнение 100% - ОТВЕТ представителя Заказчика.)</t>
  </si>
  <si>
    <r>
      <t xml:space="preserve"> Для расценки опор по прайс-листу необходима корректировка РД (присвоение каждой опоре своего артикула)                                                                     </t>
    </r>
    <r>
      <rPr>
        <b/>
        <u/>
        <sz val="12"/>
        <color rgb="FFFF0000"/>
        <rFont val="Times New Roman"/>
        <family val="1"/>
        <charset val="204"/>
      </rPr>
      <t xml:space="preserve"> ВОПРОС ЗАКРЫТ!</t>
    </r>
  </si>
  <si>
    <t>19-00015+</t>
  </si>
  <si>
    <r>
      <t xml:space="preserve">В данной локальной смете -  поз.1, 2, 8, 9, 17, 18, 20, 21 - имеется ссылка на РД инв.№ 18-00704. Данный документ отменен. Взамен введен инв.№18-00965.                     </t>
    </r>
    <r>
      <rPr>
        <b/>
        <i/>
        <sz val="12"/>
        <color theme="1"/>
        <rFont val="Times New Roman"/>
        <family val="1"/>
        <charset val="204"/>
      </rPr>
      <t xml:space="preserve">Решение Заказчика - подтверждено 04.02.2019. Решение ГрАН - согласие 04.02.2019. Решение проектной организации - замечание не принимается. </t>
    </r>
    <r>
      <rPr>
        <i/>
        <sz val="12"/>
        <color theme="1"/>
        <rFont val="Times New Roman"/>
        <family val="1"/>
        <charset val="204"/>
      </rPr>
      <t xml:space="preserve"> На основании положительного заключения ГГЭ № 00123-18/ГГЭ-08922/01 от 06.06.2018 том инв. 18-00704 является актуальным и указан в составе ПД.</t>
    </r>
  </si>
  <si>
    <r>
      <t xml:space="preserve">В результате разделения локальной сметы инв.№ 18-01274  на две новые сметы (инв.№18-01622; инв.№18-01623 ) дополнительные объемы работ все равно не учли.  
 В исх.№11-110/05-09/11204 от 06.11.2018 требовалось составить локальную смету на устройство  узлов 4, 7, 8  отображенные  на листе 22 в рабочей документации инв.№15-00466 И3 «Здание 33. Архитектурные решения».  
- По узлу 7 не учтены локальной сметой материалы: клей контактный, герметик Технониколь, поз.7 костыль из стальной полосы, поз.1 – фартук из ламинированной жести. 
- По узлу 4 не учтены локальной сметой материалы: поз. 9 – крепежный элемент.
- По узлу 8 не учтены локальной сметой материалы и стоимость работ, применяемые при устройстве узла. 
</t>
    </r>
    <r>
      <rPr>
        <b/>
        <i/>
        <sz val="12"/>
        <rFont val="Times New Roman"/>
        <family val="1"/>
        <charset val="204"/>
      </rPr>
      <t xml:space="preserve">Решение Заказчика - подтверждено 04.02.2019. Решение ГрАН - согласие 04.02.2019. Решение проектной организации - отклонить.  </t>
    </r>
    <r>
      <rPr>
        <i/>
        <sz val="12"/>
        <rFont val="Times New Roman"/>
        <family val="1"/>
        <charset val="204"/>
      </rPr>
      <t>Корректировка сметы будет выполнена после внесения изменений в комплект чертежей 15-00466.</t>
    </r>
  </si>
  <si>
    <r>
      <t xml:space="preserve"> Решение проектной организации - отклонить. Корректировка сметы будет выполнена после внесения изменений в комплект чертежей 15-00466.    </t>
    </r>
    <r>
      <rPr>
        <b/>
        <u/>
        <sz val="12"/>
        <color rgb="FFFF0000"/>
        <rFont val="Times New Roman"/>
        <family val="1"/>
        <charset val="204"/>
      </rPr>
      <t>ПОВТОРИТЬ КЗ!</t>
    </r>
  </si>
  <si>
    <t>19-00184, 18-01761+</t>
  </si>
  <si>
    <r>
      <t xml:space="preserve">На основании ИД выполнена смета инв.№18-01737 «Локальная смета №02-01-3-399ТМ».
1. В соответствии с п.4 Общей части ИД контроль сварных соединений необходимо производить по 4 классу трубопроводов в соответствии со СНиП 3.05.05-84 (оперативный – 100%, радиографический – 1%). В соответствии с п.7 ТТ А.47.1054.000МЧ (узел мойки и сушки твэлов из состава оборудования участка разделки бракованного каркаса ТВС) контроль качества и приемка сварных соединений необходимо производить в объеме требований III категории ОСТ 95 39-2002 для швов №1. Методы контроля:
 визуальный и измерительный по РБ-089-14, объем 100%
 контроль герметичности по ПНАЭ Г-7-019-89, объем 100%;
 стилоскопирование в соответствии с РД 34 10.122-94;
 радиографический контроль по ГОСТ 7512-82 или по ПНАЭ Г-7-017-89, объем 50%.
В соответствии с п.9 ТТ А.47.1054.000МЧ контроль качества и приемка сварных соединений необходимо производить в объеме требований IV категории ОСТ 95 39-2002 для швов №2, визуальным осмотром и измерением. Данные требования (методы контроля и объем) в ИД отсутствует (А.47.1054.000МЧ согласован АО «АТОМПРОЕКТ» исх.№ 46-1.2-3.127.7С/16011 от 30.08.2018). 
2. Перечень деталей, изделий и материалов ИД (стр.8 и 9 ИД на обвязку оборудования участка разборки дефектных каркасов ТВС с твэлами) не в полном объеме соответствует требованиям А.47.1054.000МЧ. Отсутствуют поз. 2…8 Таблицы 1 А.47.1054.000МЧ. Перечень ИД необходимо дополнить вышеуказанными позициями. (А.47.1054.000МЧ согласован АО «АТОМПРОЕКТ» исх.№ 46-1.2-3.127.7С/16011 от 30.08.2018).
Приложение: А.47.1054.000МЧ.
</t>
    </r>
    <r>
      <rPr>
        <b/>
        <i/>
        <sz val="12"/>
        <color theme="1"/>
        <rFont val="Times New Roman"/>
        <family val="1"/>
        <charset val="204"/>
      </rPr>
      <t xml:space="preserve">Решение Заказчика - подтверждено 04.02.2019. Решение ГрАН - согласие 04.02.2019. Решение проектной организации - отклонить.  </t>
    </r>
    <r>
      <rPr>
        <i/>
        <sz val="12"/>
        <color theme="1"/>
        <rFont val="Times New Roman"/>
        <family val="1"/>
        <charset val="204"/>
      </rPr>
      <t>Сметной стоимости на монтаж обвязки трубопроводами участка линии изготовл. ТВС 0303-МФР-ИД_004 инв. 18-00773 в состав РД не входит. Перед выпуском альбома данные согласовывались специалистами АО "СХК" письмами 11-110/08-04/2695 от 21.03.2018, 11/110/08-04/4228 от 04.05.2018. Определяя сроки выпуска данных АО "Атомпроекту" по неокончательной версии МЧ разработчика, заказчик заведомо шел на то, что возможны изменения. И ссылаться на то, что АО "Атомпроект" согласовал в августе 2018 МЧ, как минимум, некорректно, как и требовать срочной корректировки, тем более, что монтаж трубопроводов на площадке в данное время не ведется. АО "Атомпроект" внесет изменения в данные и выпустит новую смету после выпуска всей РД по зд.4 МФР. Данный альбом может быть откорректирован после получения схемы сварных стыков, выполненных по факту с указанием категории трубопроводов.</t>
    </r>
  </si>
  <si>
    <r>
      <t xml:space="preserve">Решение проектной организации - отклонить. АО "Атомпроект" внесет изменения в данные и выпустит новую смету после выпуска всей РД по зд.4 МФР. Данный альбом может быть откорректирован после получения схемы сварных стыков, выполненных по факту с указанием категории трубопроводов.                      </t>
    </r>
    <r>
      <rPr>
        <b/>
        <u/>
        <sz val="12"/>
        <color rgb="FFFF0000"/>
        <rFont val="Times New Roman"/>
        <family val="1"/>
        <charset val="204"/>
      </rPr>
      <t>ПОВТОРИТЬ КЗ!</t>
    </r>
  </si>
  <si>
    <r>
      <t xml:space="preserve">Данная ЛС инв.№ 18-01737 введена взамен ЛС инв.№ №18-01151. На ЛС инв.№ 18-01151 АО «СХК» выдал замечания оформленное Карточкой заказчика №78.
АО «Атомпроект» отклонил замечание с указанием причины (Карточка заказчика №78 приведена в приложении) и просьбой предоставить обоснование. Обоснование приведено ниже:
1. По пункту 1. Требования к контролю сварного соединения №1 приведены в ТТ А.47.1054.000МЧ. Данный монтажный чертеж, соответственно и требования к контролю сварного соединения, согласованы всеми заинтересованными организациями: АО «ТВЭЛ», ЧУ ИТЦП «ПРОРЫВ» и в том числе АО «АТОМПРОЕКТ» исх.№ 46-1.2-3.127.7С/16011 от 30.08.2018. Основания для изменения методов и объема контроля отсутствуют.
2. По пункту 2. Требования к контролю сварного соединения №2 приведены в ТТ А.47.1054.000МЧ. Данный монтажный чертеж, соответственно и требования к контролю сварного соединения, согласованы всеми заинтересованными организациями: АО «ТВЭЛ», ЧУ ИТЦП «ПРОРЫВ» и в том числе АО «АТОМПРОЕКТ» исх.№ 46-1.2-3.127.7С/16011 от 30.08.2018. Основания для изменения методов и объема контроля отсутствуют.
3. По пункту 3 замечание снимаем.
Просим повторно рассмотреть карточку заказчика №78 применительно к ЛС Инв.№18-01737.
Приложение: Карточка заказчика №78.
</t>
    </r>
    <r>
      <rPr>
        <b/>
        <i/>
        <sz val="12"/>
        <color theme="1"/>
        <rFont val="Times New Roman"/>
        <family val="1"/>
        <charset val="204"/>
      </rPr>
      <t xml:space="preserve">Решение Заказчика - подтверждено 04.02.2019. Решение ГрАН - согласие 04.02.2019. Решение проектной организации - отклонить.  </t>
    </r>
    <r>
      <rPr>
        <i/>
        <sz val="12"/>
        <color theme="1"/>
        <rFont val="Times New Roman"/>
        <family val="1"/>
        <charset val="204"/>
      </rPr>
      <t xml:space="preserve">ЛС02-01-3-399ТМ инв.18-01737 составлена на основании исходных данных 18-00773. Контроль качества сварных соединений для трубопроводов 4 класса безопасности взят в соответствии со СНиП 3.05.05-84 (оперативный контроль - 100%, радиографический контроль - 1%. Исходные данные 18-00773,л.2,п.4) Указанный контроль качества сварных соединений учтен в п.5,6 </t>
    </r>
    <r>
      <rPr>
        <b/>
        <i/>
        <sz val="12"/>
        <color theme="1"/>
        <rFont val="Times New Roman"/>
        <family val="1"/>
        <charset val="204"/>
      </rPr>
      <t>ЛС 02-01-3-399ТМ инв.18-01737. ЛС 02-01-3-399ТМ инв.18-01737 может быть откорректированна (в части добавления дополнительных объемов контроля качества сварных соединений) после внесения изменений в исходные данные 18-00773.</t>
    </r>
  </si>
  <si>
    <r>
      <t xml:space="preserve">ЛС 02-01-3-399ТМ инв.18-01737 может быть откорректированна (в части добавления дополнительных объемов контроля качества сварных соединений) после внесения изменений в исходные данные 18-00773.                                           </t>
    </r>
    <r>
      <rPr>
        <b/>
        <u/>
        <sz val="12"/>
        <color rgb="FFFF0000"/>
        <rFont val="Times New Roman"/>
        <family val="1"/>
        <charset val="204"/>
      </rPr>
      <t xml:space="preserve"> ВОПРОС ЗАКРЫТ!</t>
    </r>
  </si>
  <si>
    <t>19-00190+</t>
  </si>
  <si>
    <r>
      <t xml:space="preserve">1) В инв. № 18-00197 необходимо включить поз. 1.19 «Теплоизоляция аппаратов в комплекте» и поз. 1.21 «Опорные конструкции в комплекте» (опоры, рамы под оборудование А.29.1020.100, А.29.1020.170, А.29.1020.230, А.29.1020.240, А.29.1020.300, А.29.1020.400, А.29.1020.500) инв. № 14-08692 И5, как позиции, имеющие непосредственное отношение к монтажу технологического оборудования.   
2) Поз.7 (графа 3) - вместо «А.08.11026.000» указать «А.08.1026.000»
</t>
    </r>
    <r>
      <rPr>
        <b/>
        <i/>
        <sz val="12"/>
        <color theme="1"/>
        <rFont val="Times New Roman"/>
        <family val="1"/>
        <charset val="204"/>
      </rPr>
      <t xml:space="preserve">Решение Заказчика - подтверждено 07.02.2019. Решение ГрАН - согласие 07.02.2019. Решение проектной организации - отклонить.  </t>
    </r>
    <r>
      <rPr>
        <i/>
        <sz val="12"/>
        <color theme="1"/>
        <rFont val="Times New Roman"/>
        <family val="1"/>
        <charset val="204"/>
      </rPr>
      <t>По п.1) указанные позиции не включены в ЛС 03-01-3-339ТМ инв.18-00197 в связи с отсутствием в спецификации 14-08692И4 технических весов и др. характеристик тепловой изоляции аппаратов в комплекте п.1.19, опорных конструкций в комплекте п.1.21. по п.2) опечатка в наименовании не влияет на изменение сметной стоимости.</t>
    </r>
  </si>
  <si>
    <r>
      <t xml:space="preserve">Опечатка в наименовании не влияет на изменение сметной стоимости.                                                      </t>
    </r>
    <r>
      <rPr>
        <b/>
        <u/>
        <sz val="12"/>
        <color rgb="FFFF0000"/>
        <rFont val="Times New Roman"/>
        <family val="1"/>
        <charset val="204"/>
      </rPr>
      <t xml:space="preserve"> ВОПРОС ЗАКРЫТ!</t>
    </r>
  </si>
  <si>
    <r>
      <t xml:space="preserve">19-00349- </t>
    </r>
    <r>
      <rPr>
        <b/>
        <u/>
        <sz val="12"/>
        <color theme="1"/>
        <rFont val="Times New Roman"/>
        <family val="1"/>
        <charset val="204"/>
      </rPr>
      <t>выдана 29.07.2019</t>
    </r>
  </si>
  <si>
    <t xml:space="preserve">Не корректный объем. ЛС выдана по акту № 110/04-28/89 от 29.07.2019. </t>
  </si>
  <si>
    <t>ЛС 03-01-02-1093 (19-00194) взамен 2-911на сумму:15254928р. Включены замечания по п.п.1,2,23. Вопросы по МАТ остались без рассмотрения</t>
  </si>
  <si>
    <r>
      <rPr>
        <b/>
        <u/>
        <sz val="14"/>
        <color theme="1"/>
        <rFont val="Times New Roman"/>
        <family val="1"/>
        <charset val="204"/>
      </rPr>
      <t>АКТ №110/04-28/57,  07.05.2019</t>
    </r>
    <r>
      <rPr>
        <b/>
        <sz val="12"/>
        <color theme="1"/>
        <rFont val="Times New Roman"/>
        <family val="1"/>
        <charset val="204"/>
      </rPr>
      <t xml:space="preserve">                   </t>
    </r>
    <r>
      <rPr>
        <b/>
        <u/>
        <sz val="12"/>
        <color theme="1"/>
        <rFont val="Times New Roman"/>
        <family val="1"/>
        <charset val="204"/>
      </rPr>
      <t xml:space="preserve">                                                              </t>
    </r>
    <r>
      <rPr>
        <sz val="12"/>
        <color theme="1"/>
        <rFont val="Times New Roman"/>
        <family val="1"/>
        <charset val="204"/>
      </rPr>
      <t xml:space="preserve">ЛС 2-911.Письмо Заказчика № 11-110/06-10-дсп/3053 от 12.12.2019 г. направлены замечания в АО "Атомпроект" по п.п. 1,2,3 Пункты 1,2 - увеличение стоимости монтажа приточных камер и вентилятора , п. 23 - включение коэффициента на индивидуальные испытания систем вентиляции - 5% от ФОТ и эксплуатации механизмов. По остальным пунктам карточки Заказчик отклонил замечания. На повтоное </t>
    </r>
    <r>
      <rPr>
        <b/>
        <u/>
        <sz val="12"/>
        <color theme="1"/>
        <rFont val="Times New Roman"/>
        <family val="1"/>
        <charset val="204"/>
      </rPr>
      <t>письмо № 600 от 25.01.2019 (КЗ-б/н)</t>
    </r>
    <r>
      <rPr>
        <sz val="12"/>
        <color theme="1"/>
        <rFont val="Times New Roman"/>
        <family val="1"/>
        <charset val="204"/>
      </rPr>
      <t xml:space="preserve"> получено письмо  № 11-11-01/5369 от 12.03.2019 г. с отказами по всем пунктам карточки: не принята замена стоимости воздуховодов по прайсам завода-изготовителя (в смете занижена стоимость воздуховодов, т.к. не соответствует марке стали по проекту), не принято изменение стоимости сеток из нержавеющей стали (в смете стоимость сеток из углеродистой стали), не принято изменение стоимости сварочных материалов для воздуховодов из нержавеющей стали (в смете учтены электроды для углеродистой стали)Смета по направленным замечаниям не откорректирована.</t>
    </r>
  </si>
  <si>
    <t>КЗ-349 КЗ-550</t>
  </si>
  <si>
    <t>ЛС № 03-04-02.1 Не учтены затраты на индивидуальные испытания систем вентиляции и кондиционирования воздуха в размере 5 проц. от оплаты труда рабочих строителей и стоимости эксплуатации машин в соответствии с п.1.20.19 ОП ФЕР части 20.</t>
  </si>
  <si>
    <t>нет</t>
  </si>
  <si>
    <t>19-00257+</t>
  </si>
  <si>
    <t>ОТВЕТ ЗАКАЗЧИКА № (11-110/06-10-дсп/3014 от 12.02.2019 вх. 410) В ответ на Ваше письмо от 17.01.2019 № 101 по карточке заказчика б/н (Приложение
к письму) сообщаю, что замечание по пункту 1 не принимается, так как стоимость
материалов должна определяться по сборникам цен на материалы, изделия и конструкции,
включенным в федеральный реестр сметных нормативов (п.4.24 МДС 81-35.2004). Только в
исключительных случаях, когда стоимость материалов отсутствует в данных сборниках,
разрешается принимать стоимость материалов по прайс-листам, подобранным на основе
конъюнктурного анализа с выбором наиболее экономичного варианта (п.4.25 и 4.28 МДС 81-
35.2004).
В АО «АТОМПРОЕКТ» направлены замечания по пункту 2. Сметная документация
вышеперечисленной тематики, по факту поступления в АО «СХК» и проведения процедуры
входного контроля, будет направлена в адрес ООО «УС БАЭС».                                   ПОВТОРНО КЗ-550</t>
  </si>
  <si>
    <t>Выявлены несоответствия между чертежами и локальной сметой: 
№ п.п. РЧ инв. №15-00017-АР И4 лист 33 ЛС
1 Фартук Ф-1- 135 м². 
Примечания: 
п.1 Фасонные элементы Ф-1, О-1, О-2 предусмотреть с полимерным лакокрасочным покрытием белого цвета (RAL 9010, pure whit) c наружной стороны. Фартук Ф-1 учтен в п. 105- 138 м², не учтена окраска.
Отливы О-1, О-2 учтены в п. 111, 114, не учтена окраска.
2 Пластина П-1- 29,5 м² В смете не учтена.
3 Капельник К-1- 29,5 м²
Примечания: 
п.2 Фасонный элемент К-1 предусмотреть с ПВХ-покрытием белого цвета (RAL 9010, pure whit). В смете не учтен объем и окраска.
АО "Атомпроект" с замечаниями согласны.
Срок корректировки ЛС: 28.02.2019 г.
Выдана смета ЛС 18-01763 по акту №110/04-28/46 от 06.05.2019 г.</t>
  </si>
  <si>
    <t>18-01763</t>
  </si>
  <si>
    <t>ЛС 3-03-0016С-Д3 инв.№ 18-01763 выдана.</t>
  </si>
  <si>
    <t>В итогах локальной сметы не учтены затраты по  п.85 и п.162 (стоимость материалов, транспортные расходы 3% и заготовительно-складские 2%).                   Подтвержено заказчиком, генпроектировщиком "Атомпроект"</t>
  </si>
  <si>
    <t>ЛС05-04-2-1099 (инв.№19-00223). Здание 34А ОВ</t>
  </si>
  <si>
    <t>Арифметическая ошибка. Подтвержено заказчиком, генпроектировщиком "Атомпроект"</t>
  </si>
  <si>
    <t>ЛС 6-09-0003С (инв.№19-00186). Сооружение 62. Фундаментная плита и ограждение</t>
  </si>
  <si>
    <t>Не корректный объем.  Рассмотрено с отклонениями заказчиком, подтверждено генпроектировщиком "Атомпроект"</t>
  </si>
  <si>
    <r>
      <t xml:space="preserve">В данных ЛС не отражено поддержание чистоты в помещениях при монтаже оборудования, по Таблице ФЕРм 13-10-001:  -01 Влажная уборка помещений и оборудования.
                                              -02 Уборка помещений и оборудования вакуумной установкой.
Объёмы работ изложены в приложениях 1, 2.
Дополнение к Перечню помещений чистого монтажа:
1. 20UFB04R004 Технологическое помещение – 75,8 м2 
2. 20UFB04R007 Саншлюз – 11,7 м2 
3. 20UFB04R014 Коридор – 140,3 м2 
4. 20UFB04R050 Помещение обслуживания транспортёра – 69,3 м2 
5. 20UFB04R051 Коридор – 51,7 м2 
6. 20UFB04R522 Венткамера вытяжная – 226,9 м2 
Приложение: 1. Письмо № 11-110/08-04/1991 от 31.01.2019 г;
                         2.  Перечень оборудования требующее чистый монтаж;
                         3.  Перечень помещений чистого монтажа.
</t>
    </r>
    <r>
      <rPr>
        <b/>
        <i/>
        <sz val="12"/>
        <color theme="1"/>
        <rFont val="Times New Roman"/>
        <family val="1"/>
        <charset val="204"/>
      </rPr>
      <t xml:space="preserve">Решение Заказчика - подтверждено 15.03.2019. Решение ГрАН - согласие 14.03.2019. Решение проектной организации - отклонить </t>
    </r>
    <r>
      <rPr>
        <i/>
        <sz val="12"/>
        <color theme="1"/>
        <rFont val="Times New Roman"/>
        <family val="1"/>
        <charset val="204"/>
      </rPr>
      <t>(Данный вопрос должен быть рассмотрен в комплексе с утвержденным ОС ППР. Замечания к приложению 8 к ОС ППР на монтаж технологического оборудования здания 4 (ППР 093.27.01-ТХ) направлены письмом №46-1.2-3.1112/8102 от 25.04.2019. После утверждения приложения 8 к ОС ППР 093.27.01-ТХ, просим направить локальные сметы на организацию влажной уборки помещений чистого монтажа)</t>
    </r>
  </si>
  <si>
    <r>
      <t xml:space="preserve">Решение проектной организации - отклонить. После утверждения приложения 8 к ОС ППР 093.27.01-ТХ, направить локальные сметы на организацию влажной уборки помещений чистого монтажа.                                                         </t>
    </r>
    <r>
      <rPr>
        <b/>
        <u/>
        <sz val="12"/>
        <color rgb="FFFF0000"/>
        <rFont val="Times New Roman"/>
        <family val="1"/>
        <charset val="204"/>
      </rPr>
      <t>ПОВТОРИТЬ КЗ!</t>
    </r>
  </si>
  <si>
    <t>19-00103+</t>
  </si>
  <si>
    <t>2-01-0049С-Д5(инв.№19-00185)Здание 4 - Здание МФР. Покрытие на отметке +16,750 между осями 28-32. Опалубка и армирование. КЖ</t>
  </si>
  <si>
    <t>Не корректный объем.  Рассмотрено с отклонениями заказчиком, подтверждено генпроектировщиком "Атомпроект".</t>
  </si>
  <si>
    <t>ЛС № 2-825 Не учтены затраты на индивидуальные испытания систем вентиляции и кондиционирования воздуха в размере 5 проц. от оплаты труда рабочих строителей и стоимости эксплуатации машин в соответствии с п.1.20.19 ОП ФЕР части 20. В проектной документации инв. № 17-01592 ЛСР № 03-02-2-54 И1-вкл данные затраты учтены.</t>
  </si>
  <si>
    <r>
      <t xml:space="preserve">вышли сметы: 19-00218 взамен 2-825, </t>
    </r>
    <r>
      <rPr>
        <i/>
        <u/>
        <sz val="14"/>
        <color theme="1"/>
        <rFont val="Times New Roman"/>
        <family val="1"/>
        <charset val="204"/>
      </rPr>
      <t>19-00324</t>
    </r>
    <r>
      <rPr>
        <i/>
        <sz val="14"/>
        <color theme="1"/>
        <rFont val="Times New Roman"/>
        <family val="1"/>
        <charset val="204"/>
      </rPr>
      <t xml:space="preserve"> взамен 19-00218 (ФЕР-2001 ред.2017). Вопросы по МАТ остались без рассмотрения</t>
    </r>
  </si>
  <si>
    <t>ОТВЕТ ЗАКАЗЧИКА № (11-110/06-10-дсп/3923 от 20.02.2019) В ответ на Ваше письмо от 31.01.2019 № 357 по карточке заказчика б/н (Приложение
к письму) сообщаю:
2) пункт 2-8 – замечания не принимаются, так как стоимость материалов должна
определяться по сборникам цен на материалы, изделия и конструкции, включенным в
федеральный реестр сметных нормативов (п.4.24 МДС 81-35.2004). Только в
исключительных случаях, когда стоимость материалов отсутствует в данных сборниках,
разрешается принимать стоимость материалов по прайс-листам, подобранным на основе
конъюнктурного анализа с выбором наиболее экономичного варианта (п.4.25 и 4.28 МДС 81-
35.2004).
В АО «АТОМПРОЕКТ» направлены замечания по пункту 9. Сметная документация
вышеперечисленной тематики, по факту поступления в АО «СХК» и проведения процедуры
входного контроля, будет направлена в адрес ООО «УС БАЭС».                                   ПОВТОРНО письмо  № 662 от 28.02.2019</t>
  </si>
  <si>
    <t>В16-107-3 И3 
(А-129203 И3)</t>
  </si>
  <si>
    <t>В16-107-3 И4 
(А-129203 И4)                      02-01-2-1133                 19-00909</t>
  </si>
  <si>
    <r>
      <t xml:space="preserve">ЛС 2-980 Письмо Заказчика № 11-110/06-10-дсп/3926 от 20.02.2019 г. направлены замечания в АО "Атомпроект" по п.п. 19-24, 25-26, 29 Пункты 19-24 - включить коэффициент к з/пл 1,15 при монтаже воздуховодов из нержавеющей стали, п. 29 - включение коэффициента на индивидуальные испытания систем вентиляции - 5% от ФОТ и эксплуатации механизмов, п.п. 25-26  -замена стоимости фланцев из углеродистой стали на фланцы из нержавеющей стали По остальным пунктам карточки Заказчик отклонил замечания : не принята замена стоимости воздуховодов по прайсам завода-изготовителя (в смете занижена стоимость воздуховодов, т.к. не соответствует марке стали по проекту),  не принято изменение стоимости сварочных материалов для воздуховодов из нержавеющей стали (в смете учтены электроды для углеродистой стали) Смета по направленным замечаниям не откорректирована. Срок корректировки ЛС: 19.04.2019 г..                                    </t>
    </r>
    <r>
      <rPr>
        <b/>
        <sz val="12"/>
        <color theme="1"/>
        <rFont val="Times New Roman"/>
        <family val="1"/>
        <charset val="204"/>
      </rPr>
      <t>ЛС выдана по акту № 110/04-28/136 от 18.11.2019.</t>
    </r>
  </si>
  <si>
    <t>19-00151 (2-01-0029С-Д9 доп. к 14-07208)</t>
  </si>
  <si>
    <t>Не корректный объем. Подтвержено заказчиком, генпроектировщиком "Атомпроект".</t>
  </si>
  <si>
    <t>19-00192+</t>
  </si>
  <si>
    <t>Ошибка в применении индексов пересчета.</t>
  </si>
  <si>
    <t>Вышла смета: 19-00225 (ФЕР-2001 ред.2017). По п.5 замечание учтено. Расценки  ФССЦ-2001 , 301-8068  -:-  301-8074 не поменяли на прайс ОООНЭМЗ "ТАЙРА"</t>
  </si>
  <si>
    <t>По п.5 замечание учтено. Расценки  ФССЦ-2001 , 301-8068  -:-  301-8074 не поменяли на прайс ОООНЭМЗ "ТАЙРА"</t>
  </si>
  <si>
    <r>
      <rPr>
        <b/>
        <sz val="12"/>
        <rFont val="Times New Roman"/>
        <family val="1"/>
        <charset val="204"/>
      </rPr>
      <t>инв.19-00188 ЛС №2-01-0129С-В1-Д1</t>
    </r>
    <r>
      <rPr>
        <sz val="12"/>
        <rFont val="Times New Roman"/>
        <family val="1"/>
        <charset val="204"/>
      </rPr>
      <t xml:space="preserve"> "Здание 4 - Здание МФР. Помещение 20UFB10R125. Дополнительные стены на отм.0,000 в осях 15-16 и Б-В. Конструкции железобетонные (доп.к 2-01-00129С-В1 инв.18-01773)" </t>
    </r>
    <r>
      <rPr>
        <i/>
        <sz val="12"/>
        <rFont val="Times New Roman"/>
        <family val="1"/>
        <charset val="204"/>
      </rPr>
      <t>(ред.2017/2)</t>
    </r>
  </si>
  <si>
    <t>нет замечаний = отработано</t>
  </si>
  <si>
    <r>
      <t xml:space="preserve">1. В п.2, п.3 ЛС при пересчете в базовые цены 2001 г. - 1 лист Плиты фальшпола и 1 штука Регулировочной пластины не учтены транспортные расходы – по коммерческому предложению ООО «ДАЛЛИ» доставка (не включена в стоимость материала): самовывоз со склада в Одинцово (МО), либо доставка наемным транспортом по всей России.
2. В п.п.4-25 – необходимо учесть верный адрес доставки.
3. В п.п.5-25 при пересчете в базовые цены 2001г. по прайс-листам ЗАО «Холти Дистрибьюшн ЛТД» используются цены с клиентскими договорными скидками для Покупателя ОАО «Атомпроект» с ограничением по срокам действия цен до 13.02.2017 г. 
</t>
    </r>
    <r>
      <rPr>
        <b/>
        <i/>
        <sz val="12"/>
        <rFont val="Times New Roman"/>
        <family val="1"/>
        <charset val="204"/>
      </rPr>
      <t xml:space="preserve">Решение Заказчика - подтверждено 02.03.2019. Решение ГрАН - согласие 01.03.2019. Решение проектной организации - отклонить </t>
    </r>
    <r>
      <rPr>
        <i/>
        <sz val="12"/>
        <rFont val="Times New Roman"/>
        <family val="1"/>
        <charset val="204"/>
      </rPr>
      <t>(смета находится в перечне смет для корректировки ЦПТИ (замечания не связаны с проектными вопросами, замена актуальных прайс-листов с учетом транспортных расходов должна быть учтена при пересчете в 2017г. ЦПТИ))</t>
    </r>
  </si>
  <si>
    <r>
      <t xml:space="preserve">Решение проектной организации - отклонить. Замечания не связаны с проектными вопросами, замена актуальных прайс-листов с учетом транспортных расходов будет учтена при пересчете в 2017г. ЦПТИ                                                 </t>
    </r>
    <r>
      <rPr>
        <b/>
        <u/>
        <sz val="12"/>
        <color rgb="FFFF0000"/>
        <rFont val="Times New Roman"/>
        <family val="1"/>
        <charset val="204"/>
      </rPr>
      <t>ПОВТОРИТЬ КЗ!</t>
    </r>
  </si>
  <si>
    <t>16-02862
16-02863</t>
  </si>
  <si>
    <r>
      <t xml:space="preserve">1. В п.2 ЛС объем плит 143 шт без учета запаса (поз.29 Сводной спецификации л.9 инв.№16-02862) – по расчету требуется 150 шт (122 шт целые или с частичным раскроем по месту (5шт) и 28шт (целых) с полным раскроем) без учета трудноустранимых потерь.
2. В п.2, п.3 ЛС при пересчете в базовые цены 2001г. 1 листа Плиты фальшпола и 1 штуки Регулировочной пластины не учтены транспортные расходы – по коммерческому предложению ООО «ДАЛЛИ» доставка (не включена в стоимость материала): самовывоз со склада в Одинцово (МО), либо доставка наемным транспортом по всей России;
3. При анализе цен по прайсам от 30.01.2017 к ЛС №2-01-0069С инв.16-02861 (п.3) и от 22.01.2018 к п.3 ЛС 2-01-0089С инв.16-02863 «Регулировочная пластина Alu Small» изменение с 5,22 руб/шт до 0,09 руб/шт – уменьшение в 58 раз. 
Просим произвести корректировку рабочей документации по объемам плиты фальшпола и ценам на материалы по актуальным прайс-листам.
</t>
    </r>
    <r>
      <rPr>
        <b/>
        <i/>
        <sz val="12"/>
        <rFont val="Times New Roman"/>
        <family val="1"/>
        <charset val="204"/>
      </rPr>
      <t xml:space="preserve">Решение Заказчика - подтверждено 02.03.2019. Решение ГрАН - согласие 01.03.2019. Решение проектной организации - отклонить </t>
    </r>
    <r>
      <rPr>
        <i/>
        <sz val="12"/>
        <rFont val="Times New Roman"/>
        <family val="1"/>
        <charset val="204"/>
      </rPr>
      <t xml:space="preserve">(При подсчете были учтены - 94 целых плиты, 28 плит обрезки которых не применимы; 4 плиты - наризаются на изделия шириной 105мм; 3 плиты - наризаются на изделия шириной 195мм; 2 плиты - наризаются на изделия шириной 200мм; 5 плит - наризаются на изделия шириной 255мм; 4 плиты - наризаются на элементы нетиповых геометрических размеров. Размеры указаны без учета ширины шва. Таким образом при правильном раскрое достаточен объем плит в 140 шт и запас составляет 3 плиты. В связи с этим, считаем не целесообразным корректировку комплекта 16-02863) </t>
    </r>
  </si>
  <si>
    <r>
      <t xml:space="preserve">Решение проектной организации - отклонить. Отказано в корректировке.                                                 </t>
    </r>
    <r>
      <rPr>
        <b/>
        <u/>
        <sz val="12"/>
        <color rgb="FFFF0000"/>
        <rFont val="Times New Roman"/>
        <family val="1"/>
        <charset val="204"/>
      </rPr>
      <t>ПОВТОРИТЬ КЗ!</t>
    </r>
  </si>
  <si>
    <t>ЛС 03-01-4-1373 (инв.№19-00359)Здание 4А. Молниезащита</t>
  </si>
  <si>
    <t>19-00202+</t>
  </si>
  <si>
    <t>Не корректный объем, требуется актуализация прайс-листов.  Ответа нет.</t>
  </si>
  <si>
    <t>1. поз. 13,15 ЛС06-07-4-1211 инв.19-00054 не соответствует ПД Раздел 11.10.6 инв. № 17-01612  ЛСР №  06-07-4-176-вкл поз.4,5.
Необходимо привести в соответствие с ПД.
Решение Заказчика - подтверждено 06.03.2019. Решение ГрАН - согласие 06.03.2019. Решение проектной организации - отклонить.  В ПД 17-01612, получившей положительное заключение государственной экспертизы №00123-18/ГГЭ-8922/07-01 от 06.06.2018 в ЛСР 06-07-4-176-вкл поз.4,5 применен прайс-лист щитков и выключателей, отличных по номенклатуре от щитков и выключателей, предусмотренных в РД. Поэтому стоимость материалов в смете 19-00054 приведена в соответствии со спецификацией 15-021188.</t>
  </si>
  <si>
    <r>
      <t xml:space="preserve">Необходимо привести в соответствие с ПД.                  </t>
    </r>
    <r>
      <rPr>
        <b/>
        <u/>
        <sz val="12"/>
        <color rgb="FFFF0000"/>
        <rFont val="Times New Roman"/>
        <family val="1"/>
        <charset val="204"/>
      </rPr>
      <t xml:space="preserve"> ВОПРОС ЗАКРЫТ!</t>
    </r>
    <r>
      <rPr>
        <sz val="12"/>
        <color theme="1"/>
        <rFont val="Times New Roman"/>
        <family val="1"/>
        <charset val="204"/>
      </rPr>
      <t xml:space="preserve">
</t>
    </r>
  </si>
  <si>
    <t>1. Поз. 139, 141, 143, 144 - в смете отсутствует прайс- лист, поэтому нет возможности проверить расчет цены. 
2.  Поз. 144 – неверно указан внутренний диаметр трубы, согласно спецификации  инв. №15-07757 И3  он равен 174 мм.
ЛС корректировки не требует!!! (приложили прайс-лист, исправили опечатку) Срок корректировки ЛС: 12.03.2019 г.</t>
  </si>
  <si>
    <t>ЛС 6-17-2- 1100 инв.№19-00305 выдана</t>
  </si>
  <si>
    <t>ЛС 6-17-2- 1100 инв.№19-00305 выдана.</t>
  </si>
  <si>
    <t>19-00216+</t>
  </si>
  <si>
    <t>Не корректный объем.</t>
  </si>
  <si>
    <t>Поз. 12 –   неверно указан диаметр муфты в наименовании расценки  т.к. в РД инв.№18-01507 (лист 15) предусмотрены муфты СО 500-32Р.                            опечатка будет устранена при очередном изменении РД. Срок корректировки ЛС: 18.03.2019 г.</t>
  </si>
  <si>
    <t xml:space="preserve">АО "Атомпроект" с замечаниями согласны.
Срок корректировки: 18.03.2019                                       ЛС 19-00929 выдана по акту № 110/04-28/130 от 31.10.2019. </t>
  </si>
  <si>
    <t>1. В  заголовке указаны пункты на исключение 13, 15, 40, 42, 67, 69, 95, 97, 122, 124  , а в п. 19 и 20  исключаются объемы только по поз. 13 и 15. 
2. Поз. 20 – название расценки  привести в соответствие с названием поз. 15 по смете  инв. 18-00331.
3.  Уточнить объемы  по поз. 1, 2 спецификации  инв. №16-02184 лист 4, с объемами включенными в сметы (инв. №18-00331, 18-01542, 18-01541).
ЛС будет перевыпущена после внесения изменений в РД. Срок корректировки ЛС: 18.03.2019 г.</t>
  </si>
  <si>
    <t xml:space="preserve">АО "Атомпроект" с замечаниями согласны.
Срок корректировки: 18.03.2019                                ЛС 19-00266 выдана по акту № 110/04-28/42 от 06.05.2019. ЛС 19-00544 выдана по акту № 110/04-28/103 от 12.09.2019.                             </t>
  </si>
  <si>
    <r>
      <rPr>
        <b/>
        <sz val="12"/>
        <rFont val="Times New Roman"/>
        <family val="1"/>
        <charset val="204"/>
      </rPr>
      <t>инв.19-00229 ЛС №2-01-0015С-В1-Д1</t>
    </r>
    <r>
      <rPr>
        <sz val="12"/>
        <rFont val="Times New Roman"/>
        <family val="1"/>
        <charset val="204"/>
      </rPr>
      <t xml:space="preserve"> "Здание 4 - Здание МФР. Перекрытие на отметке +5,150 в осях 9-16. Дополнительные выпуски. Конструкции железобетонные (доп.к 2-01-0015С-В1 инв.16-01598)" </t>
    </r>
    <r>
      <rPr>
        <i/>
        <sz val="12"/>
        <rFont val="Times New Roman"/>
        <family val="1"/>
        <charset val="204"/>
      </rPr>
      <t>(ред.2017/2)</t>
    </r>
  </si>
  <si>
    <t>19-00055+</t>
  </si>
  <si>
    <t>Требуется актуализация прайс-листов, ошибка в применении индексов пересчета.</t>
  </si>
  <si>
    <t>19-00304, 19-00343, 19-00344+</t>
  </si>
  <si>
    <t xml:space="preserve"> ЛС 2-966  В письме Заказчика  № 11-11-01/5412 от 12.03.2019 г. указано, что данные замечания учтены в смете В16-106-4 Изм. 3.  Коэффициент на индивидуальное испытание вентсистем  в   данную смету не включен</t>
  </si>
  <si>
    <t>1. В локальной смете не учтены объемы работ:
-  по устройству переходных площадок на кровле в осях А-Б у оси 3 и в осях В-Г у оси 9, 16, 21, 28 и наружной лестницы м/о 22-23 у оси А.
- по сверлению и установке болтов HILTI HSL и их стоимость - необходимых для монтажа наружных лестниц и переходных площадок на кровле.
Подтверждено заказчиком, отклонено "Атомпроектом"</t>
  </si>
  <si>
    <t>18-01575 отклонено</t>
  </si>
  <si>
    <t>Решение проектной организации - отклонить. Работы учтены в ЛС 2-01-0026С-Д3 инв.№18-01575.</t>
  </si>
  <si>
    <r>
      <t xml:space="preserve">Отсутствует локальная смета на проведение пуско-наладочных работ для измерения соответствия электрических параметров системы заземления и молниезащиты выполняемых по РД №16-01782 И1.         </t>
    </r>
    <r>
      <rPr>
        <b/>
        <i/>
        <sz val="12"/>
        <color theme="1"/>
        <rFont val="Times New Roman"/>
        <family val="1"/>
        <charset val="204"/>
      </rPr>
      <t>Решение Заказчика - подтверждено 15.03.2019. Решение ГрАН - отклонить 15.03.2019.</t>
    </r>
    <r>
      <rPr>
        <i/>
        <sz val="12"/>
        <color theme="1"/>
        <rFont val="Times New Roman"/>
        <family val="1"/>
        <charset val="204"/>
      </rPr>
      <t xml:space="preserve"> ПНР проводятся на оборудовании см.МДС81-40.2006. </t>
    </r>
    <r>
      <rPr>
        <b/>
        <i/>
        <sz val="12"/>
        <color theme="1"/>
        <rFont val="Times New Roman"/>
        <family val="1"/>
        <charset val="204"/>
      </rPr>
      <t xml:space="preserve">Решение проектной организации - отклонить. </t>
    </r>
    <r>
      <rPr>
        <i/>
        <sz val="12"/>
        <color theme="1"/>
        <rFont val="Times New Roman"/>
        <family val="1"/>
        <charset val="204"/>
      </rPr>
      <t>См. решение ГрАН</t>
    </r>
  </si>
  <si>
    <r>
      <rPr>
        <b/>
        <i/>
        <sz val="12"/>
        <rFont val="Times New Roman"/>
        <family val="1"/>
        <charset val="204"/>
      </rPr>
      <t xml:space="preserve">инв.19-00236 ЛС №2-01-0094С-Д1
</t>
    </r>
    <r>
      <rPr>
        <i/>
        <sz val="12"/>
        <rFont val="Times New Roman"/>
        <family val="1"/>
        <charset val="204"/>
      </rPr>
      <t xml:space="preserve"> </t>
    </r>
    <r>
      <rPr>
        <sz val="12"/>
        <rFont val="Times New Roman"/>
        <family val="1"/>
        <charset val="204"/>
      </rPr>
      <t xml:space="preserve">"Здание 4 - Здание МФР. Конструкции монолитных железобетонных стен между осями 21-28 на отметке -0,300. Опалубка (взамен 2-01-0094С инв.17-01107, доп.к 1-1146 инв.15-09359)" </t>
    </r>
    <r>
      <rPr>
        <i/>
        <sz val="12"/>
        <rFont val="Times New Roman"/>
        <family val="1"/>
        <charset val="204"/>
      </rPr>
      <t>(ред.2017/2)</t>
    </r>
  </si>
  <si>
    <t>Арифметическая ошибка</t>
  </si>
  <si>
    <r>
      <t xml:space="preserve">03-01-3-428ТМ, инв. 19-00349,(ФЕР-2001, ред.2017, д.2), 03-03-2-1110, инв. </t>
    </r>
    <r>
      <rPr>
        <b/>
        <u/>
        <sz val="12"/>
        <color theme="1"/>
        <rFont val="Times New Roman"/>
        <family val="1"/>
        <charset val="204"/>
      </rPr>
      <t>19-00383 выдана 29.07.2019 (ФЕР-2001, ред.2017, д.2)</t>
    </r>
  </si>
  <si>
    <t>Изменение  вида работ "материалы и "оборудование".</t>
  </si>
  <si>
    <r>
      <t xml:space="preserve">Позиция 8 – «Монтаж оборудования для участка дозирования, смешения и грануляции» - не учтен вес рамы и средств обслуживания УСК.02.00.000СБ (12 900 кг.)                                                                                        </t>
    </r>
    <r>
      <rPr>
        <b/>
        <i/>
        <sz val="12"/>
        <color theme="1"/>
        <rFont val="Times New Roman"/>
        <family val="1"/>
        <charset val="204"/>
      </rPr>
      <t>Решение Заказчика - подтверждено 22.03.2019. Решение ГрАН - согласие 22.03.2019. Решение проектной организации - отклонить</t>
    </r>
    <r>
      <rPr>
        <i/>
        <sz val="12"/>
        <color theme="1"/>
        <rFont val="Times New Roman"/>
        <family val="1"/>
        <charset val="204"/>
      </rPr>
      <t xml:space="preserve"> (замечание не принимается ЛС № 02-01-3-370ТМ инв.№18-00681 составлена на основании спецификации инв.№15-03738И3, в которой указанная рама и средства обслуживания УСК.02.00.000СБ (12 900 кг.) отсутствуют. После </t>
    </r>
    <r>
      <rPr>
        <b/>
        <i/>
        <sz val="12"/>
        <color theme="1"/>
        <rFont val="Times New Roman"/>
        <family val="1"/>
        <charset val="204"/>
      </rPr>
      <t>выпуска спецификации инв.№15-03738И4 (срок 26.07.2019, согласовано с проектировщиками)</t>
    </r>
    <r>
      <rPr>
        <i/>
        <sz val="12"/>
        <color theme="1"/>
        <rFont val="Times New Roman"/>
        <family val="1"/>
        <charset val="204"/>
      </rPr>
      <t xml:space="preserve"> ЛС № 02-01-03-370ТМ инв.№18-00681 будет откорректирован</t>
    </r>
  </si>
  <si>
    <r>
      <t xml:space="preserve">Решение проектной организации - отклонить. После выпуска спецификации инв.№15-03738И4 (срок 26.07.2019, согласовано с проектировщиками) ЛС № 02-01-03-370ТМ инв.№18-00681 будет откорректирована.                                                 </t>
    </r>
    <r>
      <rPr>
        <b/>
        <u/>
        <sz val="12"/>
        <color rgb="FFFF0000"/>
        <rFont val="Times New Roman"/>
        <family val="1"/>
        <charset val="204"/>
      </rPr>
      <t>ПОВТОРИТЬ КЗ!</t>
    </r>
  </si>
  <si>
    <t>03-03-2-1105, инв.№ 19-00304  (ФЕР-2001, ред.2017), 03-03-2-1107, инв.№ 19-00343   (ФЕР-2001, ред.2017), 03-03-2-1108 инв.№19-00344 (ФЕР-2001, ред.2017)</t>
  </si>
  <si>
    <t>Не корректный объем</t>
  </si>
  <si>
    <r>
      <t xml:space="preserve">В рабочей документации инв. №17-00268 И2 лист 6, 9, 13 предусмотрена глубина бурения скважин под фундаменты ограждения глубиной 2,5м. Локальной сметой инв. № 17-00269   применена расценка ФЕР 01-02-031-04 (п. 1, 21, 64), ФЕР 01-02-031-02 (п. 114, 164) бурение ям глубиной до 2 м.
АП отклонил замечание с разъяснениями.                             </t>
    </r>
    <r>
      <rPr>
        <b/>
        <i/>
        <sz val="12"/>
        <rFont val="Times New Roman"/>
        <family val="1"/>
        <charset val="204"/>
      </rPr>
      <t xml:space="preserve">Решение Заказчика - подтверждено 27.03.2019. Решение ГрАН - согласие 26.03.2019. Решение проектной организации - отклонить </t>
    </r>
    <r>
      <rPr>
        <i/>
        <sz val="12"/>
        <rFont val="Times New Roman"/>
        <family val="1"/>
        <charset val="204"/>
      </rPr>
      <t>(не принимается т.к. в данной расценке учтены машины бурильно-крановые на автомобиле, глубина бурения 3,5м. Применение расценки на шнековое бурение не корректно для данных работ, а также приводит к неоправданному удорожанию сметной стоимости.)</t>
    </r>
  </si>
  <si>
    <t>ТП март-апрель 2019 (п.55)Согласие Петренко №11-11-01/14967 от 02.07.2019(вх.11/14869 от 03.07.2019)</t>
  </si>
  <si>
    <r>
      <t xml:space="preserve">АП отклонил замечание с разъяснениями.                  </t>
    </r>
    <r>
      <rPr>
        <b/>
        <u/>
        <sz val="12"/>
        <color rgb="FFFF0000"/>
        <rFont val="Times New Roman"/>
        <family val="1"/>
        <charset val="204"/>
      </rPr>
      <t xml:space="preserve"> ВОПРОС ЗАКРЫТ!</t>
    </r>
  </si>
  <si>
    <t>14-05483
14-05484
18-01403</t>
  </si>
  <si>
    <t>1 - Смета  п.58 – Узел смесительный имеет исполнение Л – левое, а в спецификации к проекту (см. лист 4 п.4) исполнение П – правое. Необходимо уточнить исполнение;
2 - Смета п.437, спецификация к проекту (см. лист 21 п.1) – вентилятор без регулирования. Необходимо уточнить - каким образом будет регулироваться частота вращения и выполнена защита оборудования? (не упущен ли частотный преобразователь);
3 - Смета п.523, 542, 561 и 580, спецификация к проекту (см. лист 25 п.3, лист 26 п.3, лист 27 п.3, лист 28 п.3) – в противодымной вентиляции запрещено использовать частотные преобразователи (см. СП 6.13130.2013 – «Системы противопожарной защиты. Электрооборудование» п.4.13). Необходимо пояснить возможность применения данного оборудования в системах противодымной вентиляции;
4 - Смета п.464, 482, 500 – присутствует «Клапан КАНАЛ-КОЛ-К-160», а в спецификации к проекту (см. лист 22, лист 23, лист 24) и на аксонометрических схемах клапаны отсутствуют. Необходимо уточнить надобность в элементе и указать расположение;
5 – Смета п.512 – решетка АГС 400х200, а в спецификации к проекту (см. лист 24 п.11) - 500х300. Необходимо уточнить размер. Также в смете п.512, 513 и спецификация к проекту (см. лист 24 п.11 и п.10) – этих решеток нет на планах и аксонометрических схемах. Необходимо уточнить необходимость этих элементов, и, если таковая имеется, то указать расположение;
6 – Смета п.528, 547, 566, 585 и в спецификации к проекту (см. лист 25 п.7, лист 26 п.7, лист 27 п.7, лист 28 п.7) – решетка РКДМ имеет размеры 600х400. Необходимо уточнить размер и способ установки. Если решетка для канального противодымного клапана КЛАД3-600х400, то размер  должен быть 660х460, если для фланца воздуховода, то размер должен быть 640х440, если решетка стенового исполнения, то размер должен быть 740х540. При размере 600х400 живое сечение меньше, чем у воздуховода и противодымного клапана, также отверстия выполненные по проекту КЖ имеют размеры 620х420 и данная решетка будет проваливаться в отверстие в стене, если подразумевалось стеновое исполнение.
7 –система 00SAH24 в спецификации отсутствует вытяжная установка КЦКП-3,15, в смете п.196 учтена вытяжная установка в составе системы ООSAH14 и не соответствует спецификации (в РД установка сидит в комплекте 00SAH24AH001) – необходимо привести к одному значению спецификацию и смету.
АО "Атомпроект" с замечаниями согласны кроме п. 2,3. Вносится изменения будут по мере СМР. (ТП март-апрель 2019 (п.39)). Срок корректировки РД: 10.04.2019 г.</t>
  </si>
  <si>
    <t>14-05483 И1
14-05484 И1
ЛС - ?</t>
  </si>
  <si>
    <t>Вносится изменения будут по мере СМР. РД№14-05483 И1 - 110/04-28/106 17.09.2019;  РД№14-05483 И1 - 110/04-28/104 12.09.2019.                                    ЛС 19-00146 выдана по акту № 110/04-28/48 от 25.04..2019.</t>
  </si>
  <si>
    <r>
      <rPr>
        <b/>
        <i/>
        <sz val="12"/>
        <rFont val="Times New Roman"/>
        <family val="1"/>
        <charset val="204"/>
      </rPr>
      <t>инв.19-00319 ЛС №2-01-0093С-В1</t>
    </r>
    <r>
      <rPr>
        <i/>
        <sz val="12"/>
        <rFont val="Times New Roman"/>
        <family val="1"/>
        <charset val="204"/>
      </rPr>
      <t xml:space="preserve">
</t>
    </r>
    <r>
      <rPr>
        <sz val="12"/>
        <rFont val="Times New Roman"/>
        <family val="1"/>
        <charset val="204"/>
      </rPr>
      <t>"Здание 4 - Здание МФР. Металлоконструкции биозащиты в осях В-Г, 24-25 на отм.+3,000. Конструкции металлические (взамен 2-01-0093С инв.17-01162)</t>
    </r>
    <r>
      <rPr>
        <i/>
        <sz val="12"/>
        <rFont val="Times New Roman"/>
        <family val="1"/>
        <charset val="204"/>
      </rPr>
      <t>" (ред.2017/2)</t>
    </r>
  </si>
  <si>
    <t>Поз.15 - ФССЦ-401-0071 «Бетон тяжелый, крупность заполнителя 20 мм, класс В30 (М400) W6» ошибочно указана стоимость  бетона. Поправка (по водонепроницаемости): материал 805,05+(723,55*1,015)=1539,45,  должно быть 805,05+(723,55*0,015)=815,90.                                        Подтвержено заказчиком, генпроектировщиком "Атомпроект"</t>
  </si>
  <si>
    <t>3-05-0002С-Д2, инв.№19-00293  (ФЕР-2001, ред.2014, д.3)</t>
  </si>
  <si>
    <t>Подтвержено заказчиком, генпроектировщиком "Атомпроект"</t>
  </si>
  <si>
    <r>
      <t xml:space="preserve">При проверке локальной сметы № 02-01-2-1017 выявлено следующее:
1. Расценки  ФЕР-2001,  20-01-005-01   -:-   20-01-005-09 определяют стоимость прокладки воздуховодов  из углеродистой стали, приняты применительно к определению стоимости устройства воздуховодов из коррозионно-стойкой стали (п.п.9, 11, 43, 75, 77, 96, 97, 98, 99, 100). При применении нержавеющей стали к нормам затрат труда и оплате труда, предусмотренных в составе единичных расценок, следует применять коэффициент 1,15 (МДС-81-36.2004). 
</t>
    </r>
    <r>
      <rPr>
        <b/>
        <i/>
        <u/>
        <sz val="12"/>
        <color theme="1"/>
        <rFont val="Times New Roman"/>
        <family val="1"/>
        <charset val="204"/>
      </rPr>
      <t xml:space="preserve">смету по изм. выпустит НИАЭП   </t>
    </r>
    <r>
      <rPr>
        <i/>
        <sz val="12"/>
        <color theme="1"/>
        <rFont val="Times New Roman"/>
        <family val="1"/>
        <charset val="204"/>
      </rPr>
      <t>Карточка заказчика с замечаниями АО "Атомпроектом" рассмотрена с отклонением</t>
    </r>
  </si>
  <si>
    <t>по п. 6. замечание учли в 19-00311, ЛС 02-01-2-1102 (ФЕР-2001 ред.2017). Расценки  ФССЦ-2001 , 301-8068  -:-  301-8074 не поменяли на прайс ОООНЭМЗ "ТАЙРА"</t>
  </si>
  <si>
    <t>При проверке локальной сметы № 2-846 выявлено следующее:
1. Пункт 199, ФЕР20-01-001-01 " Прокладка воздуховодов из листовой, оцинкованной стали и алюминия класса Н (нормальные) толщиной: 0,5 мм, диаметром до 200 мм ". В спецификации инв. № 15-03949 на листе 10, п. 7, воздуховод из нержавеющей стали, толщина стенки 0,5 мм, диаметр 125 мм, длина 9 метров. Поэтому к расценке необходимо применить коэффициент 1,097, согласно  п.1.20.22. технической части ФЕР20, приложении 20.1, п. 3.3.
2.  Стоимость материалов (электродов) для  сварки  воздуховодов   в   узлах  не соответствует спецификации проекта в  соответствии с маркой стали воздуховодов. Из расценки на прокладку воздуховодов  ФЕР20-01-001-01 (п.199) исключить стоимость электродов д. 5 мм Э42А по цене 10362 руб./т (ФССЦ- 101-1522).  Включить стоимость проволоки сварочной д. 1,8 мм СВ08Х20Н (ФССЦ-101-2127)  81,20руб. /кг, аргон газообразный  (ФССЦ-101-2273)   19,02 руб./м3.
3. Заменить расценки п. 340, ФССЦ-103-0131, "Трубы стальные электросварные прямошовные,  наружный диаметр до 32 мм, толщина стенки 2,5 мм" и п. 341, ФССЦ-102-0133 "Трубы стальные электросварные прямошовные, наружный диаметр до 40 мм, толщина стенки 2,5 мм" на расценку ФССЦ-302-3294, "Трубопроводы обвязки с фланцами из стальных бесшовных и электросварных труб диаметром: до 40 мм". Сметные цены, ФССЦ-103-0131,  ФССЦ-103-0133, предусматривают трубы немерной длины, обычной точности без фасонных частей. Трубопровод  -  изделие, инженерная система с ответвлениями, переходами, изгибами.
Карточка заказчика с замечаниями АО "Атомпроектом" рассмотрена.</t>
  </si>
  <si>
    <t>вышла смета инв.№19-00334 ЛС 06-10-2-1106 взамен 2-846 (15-03951)</t>
  </si>
  <si>
    <t>Откорректировать расценки. Новая смета 06-10-2-1106  не была рассмотрена.</t>
  </si>
  <si>
    <t>14-05484
19-00146</t>
  </si>
  <si>
    <t>При совместном рассмотрении спецификации оборудования и материалов, и локальной сметы выявлены не соответствия:
1. В соответствии с пунктом 38 лист 4, с пунктом 39 лист 6, с пунктом 36 лист 8, с пунктом 27 лист 10, с пунктом 23 лист 12 спецификации в ЛС к позициям 46, 95, 143, 183, 219 не учтена стоимость теплоизоляционного материала воздуховодов.
2. В позиции 304 ЛС неверно определен объем работ (не учтен трубопровод Ду 450).
3. В ЛС в позиции 310 неверно применена расценка (ФЕР20-01-001-11), т.к. в соответствии со спецификацией лист 16 п. 26 воздуховод 00SAH21 имеет периметр 2,5 м., также неверно определен объем работ.
4. В ЛС в позиции 561 неверно указано количество крышных вентиляторов. По специфи-кации 1 шт. 
5. В ЛС в позициях 651-654, 668-671, 685-686, 700-703, 719-722, 736-737, 751-752, 766-767, 781-782, 796-797, 811-812, 868-872 не учтен коэффициент на норму расхода ресурсов (10 %).
6. В ЛС в позиции 846 неверно указано количество шаровых кранов Ду 50 мм по специфика-ции 1 шт. п. 29 лист 42.
7. В ЛС к позициям 853-857 не учтена стоимость труб водогазопроводных в соответствии со спецификацией п. 32-36 лист 42 спецификации.
8. В ЛС в позициях 874, 897 не учтен коэффициент покраски в 2 слоя в соответствии с пунк-тами 49, 18 листы 43, 44 спецификации соответственно. 
9. В ЛС в позиции 893-895 не учтен коэффициент на норму расхода ресурсов (10 %).
10. В ЛС к позициям 917-918 не учтено гидравлическое испытание 38 м трубопровода.
11. В ЛС к позициям 924-925 не учтен коэффициент на норму расхода ресурсов (10 %).
срок корректировки 19.04.2019</t>
  </si>
  <si>
    <t>19-00304</t>
  </si>
  <si>
    <t>ЛС выдана по акту № 110/04-28/72 от 31.05.2019. Не корректный объем.                                            Новая смета 03-03-2-1105 не была рассмотренна</t>
  </si>
  <si>
    <t>КЗ-451, КЗ-527</t>
  </si>
  <si>
    <t>Рассмотрение замечаний к ЛС №2-02-0017С-Д1 инв.№18-00277
1. При подведении итогов по разделам и по смете допущена арифметическая ошибка:
Стоимость Общестроительные работы
По смете /  факт. расчет Металломонтажные работы
По смете /  факт. расчет ИТОГО по разделу
По смете /  факт. расчет
1. Раздел «Кровля»
 Прямые затраты -203217,00 / -196507,00 956,00 / 956,00 -195551,00 / -195551,00
  НР -17247,00 / -16911,00 307,00 / 307,00 -16940,00 /-16604,00
 СП -9332,00 / -9149,00 290,00 / 290,00 -9042,00 / -8859,00
 Итого  -229796,00 / -222567,00 1553,00 / 1553,00 -228243,00 / -221014,00
2. Раздел «Разные работы»
 Прямые затраты 7645,00 / 8219,00 0 / 0 7645,00 / 8219,00
  НР 521,00 / 645,00  521,00 / 645,00
 СП 310,00 / 389,00  310,00 / 389,00
 Итого  8476,00 / 9253,00  8476,00 / 9253,00
 Ошибка по данным : Оплата основных рабочих и Оплата механизаторов
3. ИТОГО по смете
 Прямые затраты -195572,00 / -188288,00 956,00 / 956,00 -187332,00 / -187332,00
  НР -16726,00 / -16266,00 307,00 / 307,00 -16419,00 /-15959,00
 СП -9022,00 / -8760,00 290,00 / 290,00 -8732,00 / -8470,00
 Итого по разделу -221320,00 / -213314,00 1553,00 / 1553,00 -219767,00 / -211761,00
 Ошибка по данным : Оплата основных рабочих и Оплата механизаторов
4. Отклонение 8006,00  8006,00
Требуется исправление арифметической ошибки при подведении итогов.
Срок корректировки ЛС: 31.05.2019 г., (план окончания 10.07.2019)</t>
  </si>
  <si>
    <t xml:space="preserve">18-01721 </t>
  </si>
  <si>
    <t>Арифметическая ошибка. Ожидается откорректированная смета (поступление РД к заказчику ~ в августе  АП №13856 от 22.07.2019)</t>
  </si>
  <si>
    <r>
      <rPr>
        <b/>
        <sz val="12"/>
        <rFont val="Times New Roman"/>
        <family val="1"/>
        <charset val="204"/>
      </rPr>
      <t xml:space="preserve">инв.19-00314 ЛС 2-01-0097С-Д1 </t>
    </r>
    <r>
      <rPr>
        <sz val="12"/>
        <rFont val="Times New Roman"/>
        <family val="1"/>
        <charset val="204"/>
      </rPr>
      <t xml:space="preserve">
"Здание 4 - Здание МФР. Установка закладных деталей для крепления поперечного транспортера (доп.к 2-01-0097С инв.17-01774) </t>
    </r>
    <r>
      <rPr>
        <i/>
        <sz val="12"/>
        <rFont val="Times New Roman"/>
        <family val="1"/>
        <charset val="204"/>
      </rPr>
      <t>(ред.2014/3)</t>
    </r>
    <r>
      <rPr>
        <sz val="12"/>
        <rFont val="Times New Roman"/>
        <family val="1"/>
        <charset val="204"/>
      </rPr>
      <t xml:space="preserve">
</t>
    </r>
    <r>
      <rPr>
        <b/>
        <sz val="12"/>
        <rFont val="Times New Roman"/>
        <family val="1"/>
        <charset val="204"/>
      </rPr>
      <t>инв.19-00315 ЛС №2-01-0097С-Д2</t>
    </r>
    <r>
      <rPr>
        <sz val="12"/>
        <rFont val="Times New Roman"/>
        <family val="1"/>
        <charset val="204"/>
      </rPr>
      <t xml:space="preserve">
"Здание 4 - Здание МФР. Установка закладных деталей для крепления поперечного транспортера (доп.к 2-01-0097С инв.17-01774) </t>
    </r>
    <r>
      <rPr>
        <i/>
        <sz val="12"/>
        <rFont val="Times New Roman"/>
        <family val="1"/>
        <charset val="204"/>
      </rPr>
      <t xml:space="preserve">(ред.2017/2) </t>
    </r>
  </si>
  <si>
    <t>Не корректный объем. Новаые сметы не были рассмотренны.</t>
  </si>
  <si>
    <t>В РЧ инв.№15-08634 И5 – общий объем арматурной стали Ø16 А500С = 2392,95 кг., что не соответствует общему объему, данной арматуры, в локальных сметах.
АП выдали дополнение к ЛС</t>
  </si>
  <si>
    <t>2-01-0147С-Д3, инв. №19-00310  (ФЕР-2001, ред.2017, д.2)</t>
  </si>
  <si>
    <t>Не корректный объем. Новая смета 2-01-0147С-Д3 не была рассмотренна</t>
  </si>
  <si>
    <r>
      <t xml:space="preserve">В РД «Аналитическая лаборатория. Спецификация оборудования, изделий и материалов к инв. 14-08049» (инв. № 14-08050 И6) указано следующее оборудование:
1. Колба-реактор круглодонная трехгорлая с донным сливом, 2000 мл «Radleys» в количестве 2 шт.;
2. Штатив ПЭ-2730 для верхнеприводных мешалок с установкой до 10 штативных стоек в количестве 2 шт.
3. Система штрихкодирования:
- планшетный компьютер с сенсорным экраном типа Panasonic CF-D1N в количестве 1 шт.
- принтер для этикеток типа Zebra TLP 2824 Plus в количестве 1 шт.
- устройство считывания штрих-кода типа Birch BS311-BU в количестве 1 шт.
      4.  Устройство считывания штрих-кода типа Birch BS311-BU в количестве 6 шт.
В локальной смете № 02-01-3-384ТМ (инв. № 19-00020), составленной на основании вышеуказанной спецификации (инв. 14-08050 И6), данное оборудование отсутствует.
Просим внести изменения в локальную смету № 02-01-3-384ТМ (инв. № 19-00020).
</t>
    </r>
    <r>
      <rPr>
        <b/>
        <i/>
        <sz val="12"/>
        <color theme="1"/>
        <rFont val="Times New Roman"/>
        <family val="1"/>
        <charset val="204"/>
      </rPr>
      <t>Решение Заказчика - подтверждено 11.04.2019. Решение ГрАН - согласие 11.04.2019. Решение проектной организации - отклонить.</t>
    </r>
    <r>
      <rPr>
        <i/>
        <sz val="12"/>
        <color theme="1"/>
        <rFont val="Times New Roman"/>
        <family val="1"/>
        <charset val="204"/>
      </rPr>
      <t xml:space="preserve"> В ЛС 02-01-3-384ТМ инв.19-00020, составленной на основании спецификации 14-08050И6, учтено оборудование, указанное в п.1-4 замечаний: по п.п.1,2) оборудование поставляется комплектно с боксом 20SRG40BU001 (п.19, л.7 спецификации 14-08050И6), стоимость и монтаж которого учтена в п.1,2 ЛС 02-01-3-384ТМ инв.19-00020. В спецификации 14-08050И6 указано неполное наименование данного оборудования. 3) оборудование поставляется комплектно с боксом 20SRG11BU002 (п.2,л.2 спецификации 14-08050И6),  стоимость и монтаж которого учтена в п.1,2 ЛС 02-01-3-384ТМ инв.19-00020. В спецификации 14-08050И6 (п.2,л.2) не указано оборудование, перечисленное в Карточке 455 в составе системы штрихкодирования. 4) оборудование поставляется комплектно с боксами 20SRG80BU011, 20SRG80BU021, 20SRG80BU031, 20SRG80BU032, 20SRG80BU042, 20SRG80BU051 (п.34,36,44,45,47,48, л.14,15,18,19,20 спецификации 14-08050И6). Стоимость и монтаж оборудования учтена в п.1,2 ЛС 02-01-3-384ТМ инв.19-00020. В спецификации 14-08050И6 (п.34,36,44,45,47,48, л.14,15,18,19,20) не указан тип устройства считывания штрих-кода. На основании выше изложенного ЛС № 02-01-3-384ТМ инв № 19-00020 корректировке не подлежит.</t>
    </r>
  </si>
  <si>
    <r>
      <t xml:space="preserve">В данных локальных сметах общий объём монтируемого металла наружных лестниц не соответствует, общему объёму в РЧ инв. №16-01003 И3 (см. техническую спецификацию металла лист 5).
Устранить несоответствие.
Замечание отклонено АП с разъяснениями.
</t>
    </r>
    <r>
      <rPr>
        <b/>
        <i/>
        <sz val="12"/>
        <rFont val="Times New Roman"/>
        <family val="1"/>
        <charset val="204"/>
      </rPr>
      <t xml:space="preserve">Решение Заказчика - подтверждено 17.04.2019. Решение ГрАН - согласие 16.04.2019. Решение проектной организации - отклонить. </t>
    </r>
    <r>
      <rPr>
        <i/>
        <sz val="12"/>
        <rFont val="Times New Roman"/>
        <family val="1"/>
        <charset val="204"/>
      </rPr>
      <t>Объем металла по РЧ 57.224т (с 1,5% напл.металл.) соответствует объему металла по сметам. Объем металла в сметах учтен с коэфф. 1,03 (3% на разработку чертежей КМД)</t>
    </r>
  </si>
  <si>
    <r>
      <t xml:space="preserve">В соответствии с поз.1 для монтажа съемной передаточной гильзы определено наименование работы: «Подвешивание тали на высоте до 3 м, грузоподъемность тали до 2 т. При этом, в соответствии с инв.№17-02076 масса Съемной передаточной гильзы – 3т. и в соответствии с инв.№17-02075 (Разрез 1-1) высота Съемной передаточной гильзы – 5925 мм.                                           </t>
    </r>
    <r>
      <rPr>
        <b/>
        <i/>
        <sz val="12"/>
        <color theme="1"/>
        <rFont val="Times New Roman"/>
        <family val="1"/>
        <charset val="204"/>
      </rPr>
      <t xml:space="preserve">Решение Заказчика - подтверждено 17.04.2019. Решение ГрАН - согласие 16.04.2019. Решение проектной организации - отклонить. </t>
    </r>
  </si>
  <si>
    <t xml:space="preserve">Решение проектной организации - отклонить. </t>
  </si>
  <si>
    <t>03-03-2-1108, инв.№19-00344(ФЕР-2001, ред.2017), 03-03-2-1105, инв.№ 19-00304 (ФЕР-2001, ред.2017)</t>
  </si>
  <si>
    <t>Не корректный объем. Новая смета 03-03-2-1105 не была рассмотренна</t>
  </si>
  <si>
    <t>16-01778
17-00016
16-01777 И1</t>
  </si>
  <si>
    <t>При совместном рассмотрении комплектов РД выявлено следующее:
 В локальных сметах не учтен объем работ и стоимость:
- медных наконечников (10-6-5-МУХЛ3-100шт.) под опрессовку провода с медной жилой с изоляцией из ПХВ пластиката сечением и силовых кабелей до 10мм2.
- медных наконечников (25-8-8-МУХЛ3 - 4шт.) под опрессовку силового кабеля с медными жилами с изоляцией из ПХВ пластиката сечением до 25мм2.
- медных наконечников (35-8-10-МУХЛ3 - 2шт.) под опрессовку силового кабеля с медными жилами с изоляцией из ПХВ пластиката сечением 1х35мм2.                                                                                                                                                                                                                                                                                                                          
после корректировки РД 10.2019</t>
  </si>
  <si>
    <t>16-01777 И1
ЛС - ?</t>
  </si>
  <si>
    <t xml:space="preserve">Не корректный объем. Ожидается откорректированная смета </t>
  </si>
  <si>
    <t>16-01500
16-01499</t>
  </si>
  <si>
    <r>
      <t xml:space="preserve">19-00411-, </t>
    </r>
    <r>
      <rPr>
        <b/>
        <u/>
        <sz val="12"/>
        <color theme="1"/>
        <rFont val="Times New Roman"/>
        <family val="1"/>
        <charset val="204"/>
      </rPr>
      <t>19-00412 к 19-00411 выдана 29.07.2019</t>
    </r>
  </si>
  <si>
    <t>Не корректный объем. Новая смета 02-01-4-1383 не была рассмотренна.</t>
  </si>
  <si>
    <r>
      <t xml:space="preserve">Необходимо рассмотреть предложения по монтажу крановых путей в части примененных расценок:
№ поз. в ЛС Шифр и № позиции норматива Наименование работ и затраты, ед. изм. Кол-во по смете
Смета инв. №18-01781 «Технология обращения с РАО. Участок обращения с нетехнологическими ТРО между осями 2-6, Г-М»
9 ФЕР 09-03-003-01 Монтаж одиночных подкрановых балок на отметке до 25 м массой до 1,0 т- комплект кранового пути с упорами 5,894т
Просим учесть монтаж конструкций кранового пути по следующим расценкам по конструктивам, которые не являются балками:
 ФЕР 09-03-005-02
Монтаж подкрановых путей по металлическим подкрановым балкам для рельсов типа КР Монтаж подкрановых путей крана г/п 12,5т 4,605т 
(95,32 п.м.)
 ФЕР 06-01-015-08
Установка закладных деталей весом до 20 кг Монтаж тупиковых упоров.
4х0,015=0,06
Не включены в смету инв. №18-00672, т.к. поставлены в комплекте с крановыми путями-Акт №147, поз. 35. 0,06т
 ФЕР 09-05-003-01
Постановка болтов строительных с гайками Постановка болтов строительных с гайками и шайбами.
254х2х2=1016 шт.
Так как в расценке на монтаж рельс учтен  с креплением на сварке. 1016шт
Смета инв. №18-00197 «Технология обращения с РАО. Монтаж технологического оборудования»
33 ФЕР 09-03-003-01 Монтаж одиночных подкрановых балок на отметке до 25 м массой до 1,0 т- комплект кранового пути с упорами 10,728т
Просим учесть монтаж конструкций кранового пути по следующим расценкам по конструктивам, которые не являются балками:
 ФЕР 09-03-005-03
Монтаж подкрановых путей по железобетонным подкрановым балкам Монтаж подкрановых путей крана г/п 16т.
Применить Прил. 9.3 п.2 Монтаж конструктивных элементов по железобетонным и каменным опорам ОЗП=1,1; ТЗ=1,1. 4,315т 
(89,48пм)
 ФЕР 06-01-015-08
Установка закладных деталей весом до 20 кг Монтаж тупиковых упоров.
4х0,01=0,04т.
Не включены в смету инв. №18-00672, т.к. поставлены в комплекте с крановыми путями-Акт №147, поз. 28. 0,04т
 ФЕР 09-05-003-01
Постановка болтов строительных деталей весом до 20 кг Постановка болтов строительных с гайками и шайбами.
222х2х2=888 шт.
Так как в расценке на монтаж рельс учтен  с креплением на сварке. 
Дополнительно просим разъяснить по трудозатратам связанных с монтажом резиновых прокладок, в которых необходимо впоследствии выполнить сверление отверстий под болты креплений крановых путей крана 16т.  
 ФЕР 07-01-060-01 (материалы 0) применительно.
Укладка резиновых прокладок толщиной 30 мм Установка резиновой подрельсовой прокладки толщ.10 мм.
89,48х0,5=44,74 м² 44,74 м²
 ФЕРр 69-2-4 применительно, ФЕРр 69-2-6 Сверление отверстий в резиновых подкладках диаметром до 10мм глубиной до 20см и на каждые 10мм диаметра свыше10 мм.
222х2х2=888шт 888шт
</t>
    </r>
    <r>
      <rPr>
        <b/>
        <i/>
        <sz val="12"/>
        <rFont val="Times New Roman"/>
        <family val="1"/>
        <charset val="204"/>
      </rPr>
      <t xml:space="preserve">Решение Заказчика - подтверждено 30.04.2019. Решение ГрАН - согласие 29.045.2019. Решение проектной организации - отклонить </t>
    </r>
    <r>
      <rPr>
        <i/>
        <sz val="12"/>
        <rFont val="Times New Roman"/>
        <family val="1"/>
        <charset val="204"/>
      </rPr>
      <t>(ЛС инв.№ 18-01781 и инв.№18-00197 составлены на основании спецификации инв. №14-08696И5 и инв.№14-08692И4, соответственно. В связи с отсутствием в спецификациях дополнительных объемов "материалов для монтажных работ", указанных в Карточке Заказчика № 489, в ЛС данные объемы не учитываются. Предложение по монтажу крановых путей не принимаются.)</t>
    </r>
  </si>
  <si>
    <r>
      <t xml:space="preserve">Решение Заказчика - подтверждено 30.04.2019                                                 </t>
    </r>
    <r>
      <rPr>
        <b/>
        <u/>
        <sz val="12"/>
        <color rgb="FFFF0000"/>
        <rFont val="Times New Roman"/>
        <family val="1"/>
        <charset val="204"/>
      </rPr>
      <t>ПОВТОРИТЬ КЗ!</t>
    </r>
  </si>
  <si>
    <t xml:space="preserve">Рабочей документацией на листе 9 для обрамления горловины канала предусмотрено изделие закладное МН1 в количестве 12,4 п.м. общей массой 151,4 кг. В локальной смете не учтена установка и стоимость закладных изделий. </t>
  </si>
  <si>
    <t>14-05360
14-06368</t>
  </si>
  <si>
    <r>
      <t xml:space="preserve">В локальной смете не заложены затраты на приобретение комплекта из 4 проушин из стали (NSYAEFPFSC) для монтажа настенного шкафа из стали, с монтажной платой 220/380В, IP66 с шинами N и PE (NSYS3D43 15P) согласно позиции 2 спецификации. </t>
    </r>
    <r>
      <rPr>
        <b/>
        <i/>
        <sz val="12"/>
        <color theme="1"/>
        <rFont val="Times New Roman"/>
        <family val="1"/>
        <charset val="204"/>
      </rPr>
      <t xml:space="preserve">Решение Заказчика - подтверждено 14.05.2019. Решение ГрАН - согласие 14.05.2019. Решение проектной организации - отклонить </t>
    </r>
    <r>
      <rPr>
        <i/>
        <sz val="12"/>
        <color theme="1"/>
        <rFont val="Times New Roman"/>
        <family val="1"/>
        <charset val="204"/>
      </rPr>
      <t xml:space="preserve">(Затраты на приобретение комплекта из 4 проушин из стали (NSYAEFPFSC) учтены в п.21 ЛС инв.№ 14-06368). </t>
    </r>
  </si>
  <si>
    <t>16-01787
17-00017
16-01665 И3</t>
  </si>
  <si>
    <r>
      <rPr>
        <b/>
        <sz val="12"/>
        <color theme="1"/>
        <rFont val="Times New Roman"/>
        <family val="1"/>
        <charset val="204"/>
      </rPr>
      <t>19-00364</t>
    </r>
    <r>
      <rPr>
        <i/>
        <sz val="12"/>
        <color theme="1"/>
        <rFont val="Times New Roman"/>
        <family val="1"/>
        <charset val="204"/>
      </rPr>
      <t>-, (</t>
    </r>
    <r>
      <rPr>
        <b/>
        <u/>
        <sz val="12"/>
        <color theme="1"/>
        <rFont val="Times New Roman"/>
        <family val="1"/>
        <charset val="204"/>
      </rPr>
      <t>+19-00365 взамен 18-00470, выданы 29.07.2016</t>
    </r>
  </si>
  <si>
    <t>Не корректный объем. Новая смета 02-01-4-1371 не была рассмотрена.</t>
  </si>
  <si>
    <t>В основном комплекте РД отсутствует актуальная ссылочная информация на локальные сметы, выполненные в связи с корректировкой РД.
При внесении изменений в смету по изменённым чертежам и спецификации просим учесть:
1. Объем бетона на устройство фундаментов под опору охранного освещения ОГК-6.
2. Стоимость шарнирного узла к опоре охранного освещения ОГК-6.
3. Так же учесть ошибку в подсчете длины кабеля ВВГнг 3х1,5(А)-0,66 – 800м:
414 шт (кол-во светильников) х 8м (необходимая длина кабеля для одного светильника) = 3312м.
3. Кабельная линия от кабелепровода до мачт освещения в металлорукаве d-20 мм Р2 ЦА, НА- 415м. Необходимое количество: 207шт (количество мачт освещения) х 8 м (необходимое количество для 1-й мачты)= 1656м. Металлорукав  Р2 ЦА, НА заменить на металлорукав в изоляции.
4. В спецификации не верно посчитан кабель ВВГ нг 5х4 (5100м). Необходимое количество: 5100х1,4х1,06= 7568,4 м ошибка в расчете на 40%+ запас 6%.
после корректировки РД 07.2019, срок корректировки 29.07.2019</t>
  </si>
  <si>
    <t>19-00995-</t>
  </si>
  <si>
    <t>АО "Атомпроект" с замечаниями согласны.
Акт № 11-114/7152 от 20.03.2020</t>
  </si>
  <si>
    <t>15-00615
16-02724</t>
  </si>
  <si>
    <t>19-00360+</t>
  </si>
  <si>
    <t>Не корректный объем. Новая смета 2-01-4-1374 не была рассмотрена.</t>
  </si>
  <si>
    <t>16-00859
15-00691</t>
  </si>
  <si>
    <t>1. В смете №4-821 инв. №16-00859 не учтены затраты на приобретение и монтаж резьбовых крепежных элементов с внутренней резьбой dy = 40 мм (РК-Н 40) в количестве 10 шт. (см. инв.№15-00691, лист 36, поз.217)
2. В смете №4-821 инв. №16-00859 не учтены затраты на приобретение и монтаж скоб для крепления труб (К145 У2) D = 48 мм в количестве 100 шт. (см. инв.№15-00691, лист 36, поз.218)
3. В смете №4-821 инв. №16-00859 не учтены затраты на приобретение и монтаж полосы стальной 100х8 (ГОСТ 103-2006) в количестве 100 м. (см. инв.№15-00691, лист 38, поз.228)
4. В смете №4-821 инв. №16-00859, лист 39, поз. 257 - заложены затраты на приобретение и монтаж трубы стальной электросварной наружным диаметром 57 мм, толщина стенки 3,5 мм в количестве 20 м, в спецификации инв. № 15-00691 данная труба не учтена.
Необходимо откорректировать ЛС инв.№16-00859 и спецификацию инв. № 15-00691.
после корректировки РД 10.2019, срок корректировки 08.10.2019</t>
  </si>
  <si>
    <t xml:space="preserve">15-00691 И1
ЛС - ?
</t>
  </si>
  <si>
    <t xml:space="preserve">АО "Атомпроект" с замечаниями согласны.
Срок корректировки: 08.10.2019                          </t>
  </si>
  <si>
    <t>1. Поз.4,21,23 - ошибка в объеме. Отсутствует коэффициент расхода неучтенных материалов на трубы. 
2. Поз.10 - ошибка в применении расценки на монтаж клапана чугунного 19ч21бр (ФЕР24т.ч.п.1.24.17).
3. Поз.36 -  исключить из расценки рубероид  РМ-350 (отсутствует в РЧ).
4. Поз.35 - ошибка в объеме. Отсутствует коэффициент расхода неучтенных материалов  на цилиндры и полуцилиндры теплоизоляционные из минваты. В локальной смете 15,58 м3 с коэффициентом  16,08 м3.
5. Поз.37 - ошибка в объеме. Отсутствует коэффициент расхода неучтенных материалов  на стеклопластик. В локальной смете 324,2  м2 , с коэффициентом 376,072 м2.
6. Поз.38,39 - исключить замененный  на изол ресурс (бумага оберточная).
7. В локальной смете не учтены работы по монтажу трубопроводов в теплофикационной камере ТК4.1 (в спецификации инв. № 16-00841 учтено общее количество труб в непроходном канале и в камере).
срок корректировки 14.06.2019</t>
  </si>
  <si>
    <t>ЛС 06-18-2-432ТМ инв. 19-00424 выпущена. Срок 06.07.2019</t>
  </si>
  <si>
    <t>Не корректный объем. Ожидается откорректированная смета (поступление РД к заказчику ~ в августе  АП №13856 от 22.07.2019)</t>
  </si>
  <si>
    <t>КЗ-527, КЗ-451</t>
  </si>
  <si>
    <t>Рассмотрение замечаний к ЛС № 2-02-0017С инв.17-01509, № 2-02-0017С-Д1 инв.18-00277:
По локальной смете 2-02-0017С инв. № 17-01509
Раздел: Вентфасад
1. К п.1 по «Изоляции изделиями из волокнистых и зернистых материалов» не учтена стоимость дюпелей тарелчатых, необходимых для крепления плиты минераловатной;
Раздел: Кровля
1. Заменить расценку в п.12 с ФЕР12-01-014-02 «Утепление покрытий керамзитом» в объеме 63,2м3 с материалом «Гравий керамзитовый, фракция: 10-20 мм, марка 400» на ФЕР12-01-014-01 «Утепление покрытий легким (ячеистым) бетоном» согласно РД марка В10, 1200кг/м3
с учетом коэффициента ОП п.1.12.1 ТЧ на высоту выполнения работ на отм.+26,900;
2. В п.22, 25, 26 – не учтен коэффициент ОП п.1.12.1 ТЧ на высоту выполнения работ на отм.+26,900;
Раздел: Двери, ворота
1. К п.27 «Установка противопожарных дверей однопольных глухих» добавить стоимость доводчиков – 12шт;
2. К п.31 «Установка противопожарных дверей двупольных глухих» добавить стоимость доводчиков – 3шт;
3. К п.34 «Установка металлических дверных блоков в готовые проемы» добавить работу по установке доводчиков и их стоимость в количестве 24 шт;
4. К пунктам 27, 31, 34, 38 применить повышающий коэффициент 1,03 по п. 6 Приложениям 9.3 ТЧ на «Монтаж конструкций, окрашенных в заводских условиях или неокрашенных, поставляемых в пакетах»;
Раздел: Разные работы
1. По устройству отмостки 
– отсутствуют работы по устройству основания (уплотненного песка) под Пеноплексом Фундамент (δ=40мм). Согласно п.3.5 Исходных данных на л.10 – отмостка шириной 1м бетонная из В15 по уплотненному щебеночному основанию с уплотнением;
2. По цоколю 
– в п.п.188,189 работы по штукатурке – неверно указан объем (площадь), необходимый под оштукатуривание – пересчет объема работ в 100м2 произведен через 1,8м3 цементно-песчаного раствора М75, указанного в Спецификации строительных материалов (л.18). При таком пересчете толщина штукатурного слоя получается 1000мм (расход раствора 1,85м3 на 1,9м2).
По локальной смете 2-02-0017С-Д1 инв. № 18-00277
Раздел: Кровля
1. Ошибка при подведении ИТОГОВ по разделу – фактически сметная стоимость = - 221017,00 руб. с НР и СП;
Раздел: Разные работы
1. В п.41, 43 «на каждые 10мм изменения глубины сверления до толщ.180мм» - арифметическая ошибка – нужно исключение ( - ) , а не добавление (+)
2. Ошибка при подведении ИТОГО по разделу – фактическая сметная стоимость = 9250,00руб с НР и СП без учета исправления ошибки.
Срок корректировки ЛС: 10.07.2019 г.</t>
  </si>
  <si>
    <r>
      <t>18-01721</t>
    </r>
    <r>
      <rPr>
        <u/>
        <sz val="12"/>
        <color theme="1"/>
        <rFont val="Times New Roman"/>
        <family val="1"/>
        <charset val="204"/>
      </rPr>
      <t xml:space="preserve"> </t>
    </r>
  </si>
  <si>
    <t>Не корректный объем. Смета 2-01-0171С, инв.№ 18-01721, выпущенная взамен, УС БАЭС не выдавалась (поступление РД к заказчику ~ в августе  АП №13856 от 22.07.2019)</t>
  </si>
  <si>
    <t>Решение проектной организации -по п.1- согласие (Срок корректировки: 28.06.2019), по п.2- отклонить. Провод, согласно РД.</t>
  </si>
  <si>
    <t>1. Согласно п. 4.1 решающей части «Протокола совещания по устранению замечаний к проектной и рабочей документации» от 25-26 февраля 2019 года данная локальная смета подлежит корректировке в соответствии с согласованной РКД и фактической поставкой оборудования в АО «СХК» по договорам с АО «СвердНИИхимамаш». 
2. Кроме того, требуют корректировки следующие позиции:
Позиция  Корректировка
42 Исключить дозатор воды (входит в состав растворосмесителя Т-103 (поз. 41 инв. № 19-00097))
53 Заменить: 
«Стеллаж для герметизации крышки контейнера НЗК А.69.039.000, масса ед. 640 кг, класс безопасности 3Н, 20SMQ55AE701» на
«Стеллаж для складирования контейнера НЗК А.69.039.000, масса ед. 640 кг, класс безопасности 3Н, 20SMQ52AE708»
Примечание – РД инв. № 14-08694И7 «Технология обращения с РАО. Расположение оборудования комплекса цементирования между осями 6-9, Г-М. Спецификация оборудования к альбому инв. № 14-08693» также подлежит корректировке в соответствии с Карточкой заказчика № 336 и п. 4.1 решающей части «Протокола совещания по устранению замечаний к проектной и рабочей документации» от 25-26 февраля 2019 года. 
. Срок корректировки ЛС: 30.07.2019 г.</t>
  </si>
  <si>
    <t>19-00097 И1</t>
  </si>
  <si>
    <t xml:space="preserve">АО "Атомпроект" с замечаниями согласны.
Срок корректировки: 26.06.2019                                Ожидается откорректированная смета после корректировки РД (30.07.2019)                                      ЛС 19-00790 выдана по акту № 110/04-28/117 от 04.10.2019. ЛС 19-01190 выдана по акту № 11-114/01/30104 от 11.12.2019.            </t>
  </si>
  <si>
    <t>72432ДСП</t>
  </si>
  <si>
    <t>АО "Атомпроект" с замечаниями согласны.
Срок корректировки: 21.06.2019                                      ЛС выдана по акту: № 110/04-27/17дсп от 12.09.2019</t>
  </si>
  <si>
    <t>КЗ-550, КЗ-349</t>
  </si>
  <si>
    <t xml:space="preserve">При проверке локальной сметы №03-04-02.1 выявлено следующее:
в спецификации приняты  воздуховоды  2  и  3 класса  безопасности  из   тонколистовой коррозионно-стойкой  стали  08Х18Н10Т толщиной 2 мм.  В  локальной смете  стоимость воздуховодов  определена  некорректно расценками  ФССЦ-2001 , 301-8068  -:-  301-8074  - "воздуховоды из тонколистовой коррозионно-стойкой стали толщ. 2 мм"  -  без указания марки стали и составляет   от  495 руб.  до 570 руб. за  1  м2  воздуховода.   В  то  же  время  стоимость  листовой  стали  толщ.  2 мм  марки   08Х18Н10  по  расценке    ФССЦ-2001 , 101-5207 составляет 48506,44 руб. за 1 т,  или   48506,44руб. /(1,0 т/0,0157т) = 761,55 руб. за 1 м2  (при весе 1 м2  листа 15,7 кг), т.е.  стоимость материала выше стоимости изделия.
Согласно п. 7 Технической части  ФССЦ  при отсутствии в настоящих сметных ценах какого-либо наименования материалов, изделий   и   конструкций   в  соответствии  с   проектом, стоимость таких материальных ресурсов принимается по обосновывающим документам в уровне цен на 1 января 2000 г.
1. Заменить стоимость по расценке ФССЦ-301-8033 "Воздуховоды из тонколистовой коррозионно-стойкой стали толщ. 0,8 мм, диаметром до 500 мм", стоимость 1 м2 воздуховода  250,80 руб. (п. 349)  на   стоимость  по прайсу  ООО НЭМЗ "ТАЙРА" "Воздуховоды из тонколистовой коррозионно-стойкой стали толщ. 0,8 мм, диаметром до 500 мм", стоимость 1 м2 воздуховода  8797,65/8,16х1,02х1,03=1132,70 руб. (где 2% - заготовительно-складские расходы, 3 % - транспортные расходы)
2. Стоимость материалов (электродов) для  сварки  воздуховодов   в   узлах  не соответствует спецификации проекта в  соответствии с маркой стали воздуховодов. Из расценки на прокладку воздуховодов  ФЕР20-01-001-05 (п.348) исключить стоимость электродов д. 5 мм Э42А по цене 10362 руб./т (ФССЦ- 101-1522).  Включить стоимость проволоки сварочной д. 1,8 мм СВ08Х20Н (ФССЦ-101-2127)  81,20руб. /кг, аргон газообразный  (ФССЦ-101-2273)   19,02 руб./м3.
Приложение:     прайс  ООО НЭМЗ "ТАЙРА" 
</t>
  </si>
  <si>
    <t>вышла смета 03-04-2-1101 инв.19-00257. Расценки  ФССЦ-2001 , 301-8068  -:-  301-8074 не поменяли на прайс ОООНЭМЗ "ТАЙРА"</t>
  </si>
  <si>
    <r>
      <t xml:space="preserve">Решение проектной организации - отклонить. Карточка заказчика с замечаниями АО "Атомпроектом" не рассмотрена.Решение Заказчика - подтверждено 04.06.2019. Решение ГрАН - согласие 04.06.2019. Решение проектной организации - отклонить. (Применение расценок по КП ООО НЭМЗ "ТАЙРА" приведет к значительному увеличению сметной стоимости. В проекте не заложены средства на эти цели. Необходимо согласовать с ОЦКС применение расценок по воздуховодам).                         Требуется актуализация прайс листов.  Заменить стоимость по расценке ФССЦ-301-8033 "Воздуховоды из тонколистовой коррозионно-стойкой стали толщ. 0,8 мм, диаметром до 500 мм", на   стоимость  по прайсу  ООО НЭМЗ "ТАЙРА" "Воздуховоды из тонколистовой коррозионно-стойкой стали толщ. 0,8 мм, диаметром до 500 мм"                              </t>
    </r>
    <r>
      <rPr>
        <b/>
        <u/>
        <sz val="12"/>
        <color rgb="FFFF0000"/>
        <rFont val="Times New Roman"/>
        <family val="1"/>
        <charset val="204"/>
      </rPr>
      <t>ПОВТОРИТЬ КЗ!</t>
    </r>
    <r>
      <rPr>
        <b/>
        <sz val="12"/>
        <color rgb="FFFF0000"/>
        <rFont val="Times New Roman"/>
        <family val="1"/>
        <charset val="204"/>
      </rPr>
      <t xml:space="preserve">                                                        </t>
    </r>
    <r>
      <rPr>
        <b/>
        <sz val="12"/>
        <rFont val="Times New Roman"/>
        <family val="1"/>
        <charset val="204"/>
      </rPr>
      <t>(КЗ-349 ВЫШЛА СМЕТА № 19-00257)</t>
    </r>
  </si>
  <si>
    <t>1. В спецификации отсутствуют кабельные наконечники.
2. Сметным расчетом не учтены затраты на приобретение кабельных наконечников.
срок корректировки 28.06.2019</t>
  </si>
  <si>
    <t>16-01662 И5
ЛС - ?</t>
  </si>
  <si>
    <t>Не учтены затраты на приобретение кабельных наконечников</t>
  </si>
  <si>
    <t>Поз.28 исключить, так как данный ресурс учтен в ФЕР22-04-001-1 (поз.22). В соответствии со спецификацией (лист 7 инв. № 16-02538 И1) кол-во щебня составляет 1,5 м3. В поз.22 локальной сметы учтено 0,344 м3 и в поз.34 (1,5-0,344 м3).
Срок корректировки ЛС: 26.06.2019 г.</t>
  </si>
  <si>
    <t>ЛС 6-17-0001С-В1-Д1 инв.19-00444</t>
  </si>
  <si>
    <t>Смета 6-17-0001С-В1-Д1, инв.№ 19-00444, УС БАЭС не выдавалась (поступление РД к заказчику ~ в августе  АП №13856 от 22.07.2019)</t>
  </si>
  <si>
    <r>
      <t>2-01-0158С-В1</t>
    </r>
    <r>
      <rPr>
        <b/>
        <i/>
        <u/>
        <sz val="12"/>
        <color theme="1"/>
        <rFont val="Times New Roman"/>
        <family val="1"/>
        <charset val="204"/>
      </rPr>
      <t>19-00489</t>
    </r>
  </si>
  <si>
    <t>Арифметическая ошибка. Смета 2-01-0158С-В1 ,УС БАЭС не выдавалась (поступление РД к заказчику ~ в августе  АП №13856 от 22.07.2019)</t>
  </si>
  <si>
    <t>Рассмотрение замечаний к ЛС №2-01-0159 инв.№18-01587:
1. При подведении итогов по смете допущена арифметическая ошибка:
Итого по смете (без НР и СП) = 24179,00
Всего накладные расходы        =   3317,00
Всего сметная прибыль           =   2750,00
ВСЕГО по смете                       = 30246,00          по смете указана сумма = 30200,00
      Требуется исправление арифметической ошибки при подведении итогов по смете.
2. Заменить в п.6 «Погрузочные работы при автомобильных перевозках мусора строительного с погрузкой экскаваторами …» по ФССЦпг-01-01-01-043 на работы по ФССЦпг-01-01-01-041 «Погрузка мусора строительного с погрузкой вручную» в объеме расчета по п.2 замечаний = 3,141т.
3. К п.20 и п.30 - учесть повышающие коэффициенты на массу конструкций согласно ТЧ п.2.9.1. «Объемы работ по монтажу строительных металлических конструкций определяются с учетом следующих требований: масса стальных конструкций, изготавливаемых по индивидуальным проектам (чертежам КМ) в расчетах определения их стоимости принимается по массе металлопроката, приведенной в технической части спецификации металла чертежей КМ, с добавлением 1 % на массу сварных швов и 3 % к итогу на уточнение массы при разработке чертежей КМД».                                Срок корректировки ЛС: 25.06.2019 г.</t>
  </si>
  <si>
    <r>
      <t xml:space="preserve">2-01-0159С-В1 </t>
    </r>
    <r>
      <rPr>
        <b/>
        <i/>
        <u/>
        <sz val="12"/>
        <color theme="1"/>
        <rFont val="Times New Roman"/>
        <family val="1"/>
        <charset val="204"/>
      </rPr>
      <t>19-00490</t>
    </r>
  </si>
  <si>
    <t>Арифметическая ошибка. Смета 2-01-0159С-В1 ,УС БАЭС не выдавалась</t>
  </si>
  <si>
    <t>1. Неверно посчитаны накладные расходы и сметная прибыль:
Накладные расходы 25 руб. (65% от ФОТ 29353 руб. составляет 19080 руб.)
Сметная прибыль 15 руб. (40% от ФОТ 29353 руб. составляет 11741 руб.)
Требуется исправление арифметической ошибки при расчете сметной стоимости.
2. Необходимо проставить и посчитать в смете затраты труда рабочих в поз.1-4, 6-10.                                 Срок корректировки ЛС: 01.07.2019 г.</t>
  </si>
  <si>
    <t>19-00483 ЛС №09-03-4-1393 (к СМ 4-1260 инв. 18-01074, Взамен СМ инв. 18-01075)</t>
  </si>
  <si>
    <t>Арифметическая ошибка, Смета, выпущенная взамен ,УС БАЭС не выдавалась (поступление РД к заказчику ~ в августе  АП №13856 от 22.07.2019)</t>
  </si>
  <si>
    <t xml:space="preserve"> К монтажным чертежам альбомов инв.№16-02015 и инв.№16-02016 не разработана локальная смета. В смете необходимо учесть обвязку бака технологическими трубопроводами, опоры и крепления трубопроводов.                                                                    Срок корректировки ЛС: 10.07.2019 г.</t>
  </si>
  <si>
    <t>19-00548</t>
  </si>
  <si>
    <t xml:space="preserve"> (срок корректировки 26.08.2019)</t>
  </si>
  <si>
    <t>1. Ошибка в наименовании ЛС - «Сооружение 25?»
2. В локальной смете №6-17-0005С в пунктах 8 и 12 «Перевозка грузов 1 класса автомобилями-самосвалами…до 1км» в подразделах «Выемка грунта» и «Обратная засыпка» при наличии объемов – отсутствует стоимость единицы объема в руб. – учесть при расчете стоимости работ.                                      Срок корректировки ЛС: 10.07.2019 г.</t>
  </si>
  <si>
    <t>19-00514</t>
  </si>
  <si>
    <t>Смета 6-17-0005С-В1, УС БАЭС не выдавалась (поступление РД к заказчику ~ в августе  АП №13856 от 22.07.2019)</t>
  </si>
  <si>
    <t>В локальной смете №6-14-0006С в пунктах 4 и 7 «Перевозка грузов 1 класса автомобилями-самосвалами…до 1км» в разделах «Земляные работы и «Обратная засыпка» при наличии объемов – отсутствует стоимость единицы объема в руб. – учесть при расчете стоимости работ.                                    Срок корректировки ЛС: 04.07.2019 г.</t>
  </si>
  <si>
    <t>19-00503</t>
  </si>
  <si>
    <t>Смета 6-14-0006С-Д1, УС БАЭС не выдавалась</t>
  </si>
  <si>
    <t>СМР 01.06.2019-27.12.2019 (п.338)</t>
  </si>
  <si>
    <t>14-07574 И5
ЛС - ?</t>
  </si>
  <si>
    <r>
      <t>Ожидается откорректированная смета (декабрь 2019) Коррект. РД, срок АП - 02.06.2019 (</t>
    </r>
    <r>
      <rPr>
        <b/>
        <u/>
        <sz val="12"/>
        <color theme="1"/>
        <rFont val="Times New Roman"/>
        <family val="1"/>
        <charset val="204"/>
      </rPr>
      <t>КЗ-484; 568</t>
    </r>
    <r>
      <rPr>
        <sz val="12"/>
        <color theme="1"/>
        <rFont val="Times New Roman"/>
        <family val="1"/>
        <charset val="204"/>
      </rPr>
      <t>)</t>
    </r>
  </si>
  <si>
    <t>19-00325 ЛС 3-01-0033С- Д4.(Доп. К ЛС 1-1145 инв. 14-08249)</t>
  </si>
  <si>
    <t xml:space="preserve"> К  поз.94 - включить стоимость бетона класса В25 (М350) объемом 0,188 м3;
 Поз.109 - ошибочно исключен объем бетона класса В25 (М350) объемом 43,9 м3. Необходимо исключить в количестве 32,47м3.               
сигнальный от 16.07.2019 СХК№11-11-01/16311 от 16.07.2019 (вх.2304)</t>
  </si>
  <si>
    <t>3-05-0007С-Д1 инв. №19-00427 (ФЕР-2001, ред.2017, д.2)</t>
  </si>
  <si>
    <t>Не корректный объем работ. Выпущена доп. Смета 3-05-0007С-Д1. Новая смета не была рассмотренна</t>
  </si>
  <si>
    <t xml:space="preserve">14-06564
18-01404
19-00241
</t>
  </si>
  <si>
    <t>Самойлова Л.П. №1735 от 31.05.2019</t>
  </si>
  <si>
    <t>1. Инв.№18-01404, поз.1 и инв. №19-00241, поз.13 - пропущена стоимость материала для устройства наружной отделки фасада  (профилированный лист); 
2. Неправильно  учтен  физический объем дюбеля распорного с металлическим стержнем 10*150, количество в инв.№18-01404= 1240 шт., +  инв.№14-06564=1467 шт. при необходимости 3376 шт., согласно РД (не хватает – 669 шт.)
Срок корректировки ЛС: 26.07.2019</t>
  </si>
  <si>
    <t>3-02-0005С-В1-Д4, инв.19-00552</t>
  </si>
  <si>
    <t>Выпущена доп. Смета 3-02-0005С-В1-Д4</t>
  </si>
  <si>
    <t>Поз. 3 Для позиции 3 «Устройство электромонтажное» в ЛС инв. № 19-00138 применен шифр ФЕРм08-01-102 «Шкаф управления и регулирования», с привязкой позиции 3 «Устройство электромонтажное» к боксам 20SRG10BU009, 20SRG10BU010.
Требуется корректировка - т.к. работа по вышеуказанной позиции включает в себя крепление и монтаж кабельных трасс, подключение и прокладка кабеля (см. Приложение 1) в пом. 20UFB15R039, 20UFB15R016.
Поз. 4 Для данной позиции 4 (транспортная тележка тип 1, тип 2, тип 3) - не представлены расценки на такелаж оборудования. Оборудование поставлено комплектно (см. поз 4, поз 5, поз 6 инв. № 14-07939 изм.5).
Поз. 6 В соответствии с РКД на стойку измерительную 20SRG10AX001 (см. Приложение 2) масса составляет 448 кг. В поз. 7 масса для стойки указана неверно. Не представлена расценка на такелаж оборудования.
Поз. 27 Скоба п.42 инв. № 14-07939 изм.5 относится не к боксу прессования СТВА.Э.С.793.234, а для крепления трубопровода поз. 1 инв. № 14-07939 изм.5 (см. Лист 4,5 (разрез «С») поз. 41 Приложение 3).
Поз. 30 В состав бокса карботермического синтеза входит 1 печь - п.29 (1 шт.) инв. № 14-07939 изм.5.
Поз. 32 В состав бокса спекания входит 2 печи - п.29 и п.30 инв. № 14-07939 изм.5.
Поз. 42 Поз. 43 (см. инв. № 14-07939 изм.5) относится к боксу 20SRG10BU010.
Поз. 49 Представлена расценка на установку ШР. Отсутствует расценка на проведение электромонтажных работ.
Поз. 50 Представлена расценка на установку ШКУ ТП. Отсутствует расценка на проведение электромонтажных работ.
Поз. 53 Модуль вакуумный - Расценка применена неверно (см. Приложение 4).
Приложение:
1 - СТВА.Э.К.793.109.03_Устройство электромонтажное
2 - СТВА.Э.А.793.248_Стойка измерительная
3 - СТВА.Э.К.793.109_УТС
4 - ПГБА.011.14.000_Модуль вакуумный
Срок корректировки ЛС: 30.08.2019</t>
  </si>
  <si>
    <t xml:space="preserve">АО "Атомпроект" с замечаниями согласны.
Срок корректировки: 30.08.2019                                 </t>
  </si>
  <si>
    <r>
      <t xml:space="preserve">1. Заявленное кол-во трубопровода по поз. 6, 11 согласно спецификации инв. № 16-00675 изм.4 - не соответствует данным в ЛС инв. № 19-00294.
2. Поз. 47, 48 и 50 (инв. № 16-00675 изм.4) в ЛС № 02-01-3-423ТМ отсутствуют.Решение Заказчика - подтверждено 15.07.2019.                                                                      </t>
    </r>
    <r>
      <rPr>
        <b/>
        <sz val="12"/>
        <color theme="1"/>
        <rFont val="Times New Roman"/>
        <family val="1"/>
        <charset val="204"/>
      </rPr>
      <t xml:space="preserve">Решение проектной организации - отклонить. Замечания не принимается. </t>
    </r>
    <r>
      <rPr>
        <sz val="12"/>
        <color theme="1"/>
        <rFont val="Times New Roman"/>
        <family val="1"/>
        <charset val="204"/>
      </rPr>
      <t>1) Стоимость трубопроводов по п.6,11 спецификации инв.16-00675И4 учтена в п.19,27 ЛС № 02-01-3-423ТМ инв.19-00294, монтаж трубопроводов учтен в п.21,28. Данные объемы (так же как и объемы всех трубопроводов) включены в ЛС с учетом всех фасонных деталей трубопроводов (с разбивкой по диаметру, соответственно), крепежных деталей, опор трубопроводов, заглушек для КИП, бобышек для КИП, штуцеров для КИП. 2) п.47,50 спецификации инв.16-00675И4 учтены в п. 19 (в стоимость трубопроводов) ЛС№ 02-01-3-423ТМ инв.19-00294, монтаж учтен в п.21,26 ЛС. Стоимость клапана ЦКБ У26004-010 (п.48 спец-ии инв.16-00675И4) учтена в п.43 ЛС№ 02-01-3-423ТМ инв.19-00294, монтаж учтен в п.44 ЛС. Взамен ЛС№ 02-01-3-423ТМ инв.19-00294 выпущена ЛС 2-01-3-434ТМ инв.19-00378 на основании спецификации инв.16-00675И5.</t>
    </r>
  </si>
  <si>
    <t>Решение проектной организации - отклонить. Смета 2-01-3-434ТМ, выпущенная взамен, УС БАЭС не выдавалась</t>
  </si>
  <si>
    <t>1. В локальной смете  пропущена стоимость  перевозки  грунта по п.п.4,7;
2. Учесть коэффициент на доработку грунта по п.2 ( ФЕР 01, прил.1.12 п.3.187);
3. В п.15 некорректно учтена стоимость бетона (В10,W6,F150). См. РД инв. №16-03140, л. 9.
4. В п.56 - ошибка в объеме арматуры в 1000. 
Срок корректировки ЛС: 31.07.2019</t>
  </si>
  <si>
    <t>6-14-0006С-Д2, 19-00551</t>
  </si>
  <si>
    <t>Смета 6-14-0006С-Д2, УС БАЭС не выдавалась  (срок корректировки 31.07.2019)</t>
  </si>
  <si>
    <t>В локальной смете 03-03-2-1105, инв. №19-00304 - допущена 
ошибка (в п.865- диаметр трубы не соответствует РД 
инв.№14-05484, лист 42, п.36, раздел «Отопление»)   
Необходимо  откорректировать ЛС.                                           Срок корректировки ЛС: 31.07.2019</t>
  </si>
  <si>
    <t xml:space="preserve">АО "Атомпроект" с замечаниями согласны.
Срок корректировки: 31.07.2019                                          ЛС 19-00344 выдана по акту № 110/04-28/67 от 24.05.2019. ЛС 19-00343 выдана по акту № 110/04-28/78 от 20.06.2019. ЛС 19-00553 выдана по акту № 110/04-28/93 от 26.08.2019.                                                  </t>
  </si>
  <si>
    <t>1. В соответствии с п.22 общих указаний (лист 7.1 инв.№18-00914 И3) снимается усиление стыковых сварочных швов монтажных деталей заподлицо. Параметры шероховатости по обработке сварных швов в общих указаниях не указаны.
В ЛС № 3-01-0037С-В1 инв.№18-01551 (поз.15) учтены затраты по зачистке механизированной до шероховатости не грубее Rz 20 мкм (V5) без снятия выпуклости (усиления) сварного шва.
Необходимо рассмотреть принятые сметные нормы и необходимость включения дополнительных затрат по снятию выпуклости (усилению) сварного соединения.
2. На основании РЧ п.17 общих указаний испытания на герметичность составляет 100% сварных швов - дополнить по расценке ФЕРм 39-02-022-01. Испытание вакуум-камерой стыков диам. до 50мм. Объем составляет 6818 стыков (МС7-так как конструкция из трубы, то в состав работ входит контроль стыка)
3. На основании РЧ п.17 общих указаний  капиллярный контроль составляет 15% сварных швов - дополнить по расценке ФЕРм 39-02-004-22. Капиллярный контроль мест варки трактов. Объем составляет 6818 стыков (МС7 - так как конструкция из трубы, то в состав работ  входит контроль стыка).
4. ФЕРм 39-01-015-07 «Зачистка механизированная поверхности сварного соединения из высоколегированных и коррозионностойких сталей до шероховатости не грубее Rz 80 мкм (V3) без снятия выпуклости (усиления) сварного шва». Объем составляет 6818 стыков (МС7 -так как конструкция из трубы, то в состав работ входит зачистка стыка).
5. В поз.10 локальной сметы инв.№19-00217 учтены затраты  на установку резьбовой шпильки, гайки шестигранной и шайбы плоской (HILTI). Пересмотреть вес данных деталей и внести изменение в локальную смету.
6. В локальной смете инв.№18-01551 (доп.№19-00026) 
необходимо откорректировать количество HUS-CR 8х75/15 
и дополнительно учесть затраты на установку по 
ФЕР 09-05-003-01.
Срок корректировки ЛС: 02.08.2019</t>
  </si>
  <si>
    <t>3-01-0037С-В1-Д3, 19-00570</t>
  </si>
  <si>
    <t xml:space="preserve">Ожидается откорректированная смета </t>
  </si>
  <si>
    <t>ЛС 19-00453</t>
  </si>
  <si>
    <t xml:space="preserve">АО "Атомпроект" с замечаниями согласны.
Срок корректировки: 21.08.2019                                ЛС 19-00453 выдана по акту № 110/04-28/103 от 12.09.2019. </t>
  </si>
  <si>
    <t>Решение проектной организации - отклонить. Запрос УС БАЭС не удовлетворен</t>
  </si>
  <si>
    <t>19-00052</t>
  </si>
  <si>
    <t xml:space="preserve">АО "Атомпроект" с замечаниями согласны.
Срок корректировки: 31.07.2019г.                                   ЛС 19-00241 выдана по акту № 110/04-28/4 от 11.06.2019. ЛС 19-00552 выдана по акту № 110/04-28/93 от 26.08.2019.  ЛС 19-00828 выдана по акту № 110/04-28/121 от 10.10.2019.                        </t>
  </si>
  <si>
    <t>2-01-0141С-В1 . (Взамен ЛС 2-01-0141С  инв.18-01532)   к РД 17-01495 И1 19-00578</t>
  </si>
  <si>
    <t xml:space="preserve">Не корректное применение расценок.Запрос УС БАЭС не удовлетворен . </t>
  </si>
  <si>
    <t>Карточка заказчика с замечаниями АО "Атомпроектом" рассмотрена с отклонением. 
Выпущена ЛС 17-00142, в которой учтены работы по п.п.1-3.</t>
  </si>
  <si>
    <t>Карточка заказчика №656. По объему отклонили, W, F-добавили. В основной смете 35,4м3+14,4м3(3-01-0033С-Д3)Поправку  на бетон сделали только на 35,4м3</t>
  </si>
  <si>
    <t xml:space="preserve">АО "Атомпроект" с замечаниями согласны. Выдана смета 3-01-0033С-Д7 инв.№ 19-00783 акт №11-114_5088 от 28.02.2020
Срок корректировки: 20.08.2019)
</t>
  </si>
  <si>
    <t>19-00325?? "минусовая"</t>
  </si>
  <si>
    <t>АО "Атомпроект" с замечаниями согласны.
Срок корректировки: 4.10.2019)</t>
  </si>
  <si>
    <t>5-01-0002 С- В1-Д5. (Доп. к ЛС 1-1184 инв. 14-07452).19-00627</t>
  </si>
  <si>
    <t>Не корректный объем работ.  Запрос УС БАЭС не удовлетворен.</t>
  </si>
  <si>
    <t xml:space="preserve">АО "Атомпроект" с замечаниями согласны.
Срок корректировки: 20.09.2019                                   ЛС 19-00743 выдана по акту № 110/04-28/110 от 20.09.2019.            </t>
  </si>
  <si>
    <t xml:space="preserve">Решение проектной организации - отклонить. Запрос УС БАЭС не удовлетворен. </t>
  </si>
  <si>
    <t>72452ДСП</t>
  </si>
  <si>
    <t>АО "Атомпроект" с замечаниями согласны.
Срок корректировки: 30.11.2019. ЛС выдан по акту № 11-114/01/30983ДСП от 19.12.2019</t>
  </si>
  <si>
    <t>Не корректный объем работ.  Запрос УС БАЭС не удовлетворен. Срок корректировки: 15.10.2019               ЛС выдан по акту № 11-114/01/ 30884 от 19.12.2019</t>
  </si>
  <si>
    <t>14-08248 И12
ЛС - 19-00783</t>
  </si>
  <si>
    <t>АО "Атомпроект" с замечаниями согласны.
Срок корректировки: 04.10.2019. ЛС  выдана по акту № 11-114/5088 от 28.02.2020, 11-114/7152 от 20.03.2020</t>
  </si>
  <si>
    <t>19-00668</t>
  </si>
  <si>
    <t>АО "Атомпроект" с замечаниями согласны. Локальные сметы будут дополнены работами по сверлению отверстий, а так же погрузкой и перевозкой автомобильным транспортом на 10 км. Срок корректировки 30.09.2019г.                                      ЛС выдана по акту: № 110/04-28/117 от 04.10.2019</t>
  </si>
  <si>
    <t xml:space="preserve">АО "Атомпроект" с замечаниями согласны. Срок корректировки 27.09.2019г.                                                         ЛС 19-00775 выдана по акту № 110/04-28/117 от  04.10.2019.            </t>
  </si>
  <si>
    <t>03-01-4-1423, 19-00720</t>
  </si>
  <si>
    <t>ЛС выдан по акту № 110/04-28/110 от 20.09.2019</t>
  </si>
  <si>
    <t>15-01065 И1</t>
  </si>
  <si>
    <t xml:space="preserve">АО "Атомпроект" с замечаниями согласны. Срок корректировки 27.09.2019г.                                         ЛС  выдана по акту № 11-114/01/30887 от 19.12.2019.            </t>
  </si>
  <si>
    <t>19-00769</t>
  </si>
  <si>
    <t>Карточка заказчика №701. Данные проходки будут учтены в комплекте КЖ</t>
  </si>
  <si>
    <t xml:space="preserve">АО "Атомпроект" с замечаниями согласны. Срок корректировки 30.09.2019.                                                 ЛС 19-00802 выдана по акту № 11-114/01/30884 от 19.12.2019. ЛС 19-01175 выдана по акту № 11-114/01/30104 от 11.12.2019.                                          ЛС 19-00802 выдан по акту № 11-114/01/ 30884 от 19.12.2019           </t>
  </si>
  <si>
    <t>19-00808</t>
  </si>
  <si>
    <t>Проект документа отозван исполнителем.</t>
  </si>
  <si>
    <t>АО "Атомпроект" с замечаниями согласны. (коррект. РД, срок АП - 30.10.2019. Выдана смета взамен 03-01-3-442ТМ инв.№19-00743 акт №110_04-28_110 от 20.09.2019</t>
  </si>
  <si>
    <t>19-00780</t>
  </si>
  <si>
    <t xml:space="preserve">АО "Атомпроект" с замечаниями согласны.                                          Срок корректировки 16.09.2019                                                   ЛС выдан по акту № 110/04-28/117 от  04.10.2019        </t>
  </si>
  <si>
    <t>19-00779</t>
  </si>
  <si>
    <r>
      <t xml:space="preserve">АО "Атомпроект" с замечаниями согласны. Срок корректировки 16.09.2019 </t>
    </r>
    <r>
      <rPr>
        <b/>
        <u/>
        <sz val="14"/>
        <color theme="1"/>
        <rFont val="Times New Roman"/>
        <family val="1"/>
        <charset val="204"/>
      </rPr>
      <t>АКТ № 110/04-28/117, 04.10.2019</t>
    </r>
  </si>
  <si>
    <t>19-00782</t>
  </si>
  <si>
    <t>72446ДСП</t>
  </si>
  <si>
    <t>АО "Атомпроект" с замечаниями согласны. Срок корректировки 16.09.2019. ЛС выдан по акту № 11-114/01/30983ДСП от 19.12.2019</t>
  </si>
  <si>
    <t xml:space="preserve">АО "Атомпроект" с замечаниями согласны. Срок корректировки 30.09.2019.                                                 ЛС 19-00826 выдана по акту № 110/04-28/124 от 22.10.2019.            </t>
  </si>
  <si>
    <t>19-00813</t>
  </si>
  <si>
    <t xml:space="preserve">АО "Атомпроект" с замечаниями согласны. Срок корректировки 18.09.2019                                        ЛС  выдана по акту № 1-114/965 от 20.01.2020 </t>
  </si>
  <si>
    <t xml:space="preserve">АО "Атомпроект" с замечаниями согласны. Срок корректировки 30.09.2019                                         ЛС  выдана по акту № 11-114/01/30104 от 10.12.2019.            </t>
  </si>
  <si>
    <t>19-01251 ЛС  выдана по акту № 11-114/580 от 16.01.2020</t>
  </si>
  <si>
    <t>АО "Атомпроект" с замечаниями согласны.
Срок корректировки: 27.12.2019 отдельной расценкой крепления и опоры трубопровода не учтены.
Крепление трубопроводов под отопление отсутствует в РД. РД будет корректироваться. Выдана смета взамен 03-01-2-1138 инв. №19-01251</t>
  </si>
  <si>
    <t>КЗ-743 от 12.09.2019г. Выпущены ЛС 3-05-0004С-В2-Д1-,Д2,-Д3 (Замечание было написано, когда еще смет не было)</t>
  </si>
  <si>
    <t>ЛС выдана по акту № 11-114/5088 от 28.02.2020</t>
  </si>
  <si>
    <t>КЗ-749. АП будут выпущены сметы до 30.10.2019г</t>
  </si>
  <si>
    <t xml:space="preserve"> Отклонено АП. После получения РД от поставщика станции (ОАО "Архипрофиль") с указанием весовых характеристик блок-боксов будет  откоректирована рабочая документация по соор.62 в рамках решений по Техническому решению инв.№62/ГВС-2019/23</t>
  </si>
  <si>
    <t>ЛС выдан по акту: 110/04-28/136, 18.11.2019</t>
  </si>
  <si>
    <r>
      <t xml:space="preserve">15-04363 И1
15-04692 И4
ЛС 15-04693                  </t>
    </r>
    <r>
      <rPr>
        <b/>
        <u/>
        <sz val="12"/>
        <color theme="1"/>
        <rFont val="Times New Roman"/>
        <family val="1"/>
        <charset val="204"/>
      </rPr>
      <t>19-01295</t>
    </r>
  </si>
  <si>
    <t xml:space="preserve">АО "Атомпроект" с замечаниями согласны. Срок корректировки 01.11.2019 15-04363 И1, 15-04692 И4  -18.10.2019                                                           ЛС  выдана по акту №  11-114/31599 от 26.12.2019                                                             </t>
  </si>
  <si>
    <r>
      <t xml:space="preserve">Решение проектной организации - </t>
    </r>
    <r>
      <rPr>
        <b/>
        <u/>
        <sz val="12"/>
        <color theme="1"/>
        <rFont val="Times New Roman"/>
        <family val="1"/>
        <charset val="204"/>
      </rPr>
      <t>отклонить</t>
    </r>
    <r>
      <rPr>
        <sz val="12"/>
        <color theme="1"/>
        <rFont val="Times New Roman"/>
        <family val="1"/>
        <charset val="204"/>
      </rPr>
      <t xml:space="preserve">. (замена стоимости МАТ по ФССЦ на стоимость по прайс-листам приведет к привышению лимита, заложенного в ССР "МФР. Корректировка проекта", утвержденного ГГЭ. В связи с тем, что по данным сметам на 25.09.2019 прошло выполнение, прошу специалистов СО подтвердить возможность корректировки сметы в части изменения базисной стоимости фасонных изделий трубопроводов.                              </t>
    </r>
  </si>
  <si>
    <t>ЛС 3-05-0007С-Д4 (19-00841)</t>
  </si>
  <si>
    <r>
      <t>АО "Атомпроект" с замечаниями согласны. Срок корректировки 11.10.2019.</t>
    </r>
    <r>
      <rPr>
        <b/>
        <sz val="12"/>
        <color theme="1"/>
        <rFont val="Times New Roman"/>
        <family val="1"/>
        <charset val="204"/>
      </rPr>
      <t xml:space="preserve">                                          Выдана </t>
    </r>
    <r>
      <rPr>
        <sz val="12"/>
        <color theme="1"/>
        <rFont val="Times New Roman"/>
        <family val="1"/>
        <charset val="204"/>
      </rPr>
      <t>ЛС с изменениями инв.№19-01223. акт №11-114_580 от 16.01.2020</t>
    </r>
  </si>
  <si>
    <t>ЛС - ?</t>
  </si>
  <si>
    <t xml:space="preserve">АО "Атомпроект" с замечаниями согласны. Срок корректировки  02.10.2019.                                                         ЛС 18-01747 выдана по акту № 110/04-28/27 от 01.04.2019.            </t>
  </si>
  <si>
    <t>17-01272 И6
ЛС -18-00291 ?                     19-01216</t>
  </si>
  <si>
    <r>
      <t>АО "Атомпроект" с замечаниями согласны. Срок корректировки  25.11.2019</t>
    </r>
    <r>
      <rPr>
        <b/>
        <u/>
        <sz val="12"/>
        <color theme="1"/>
        <rFont val="Times New Roman"/>
        <family val="1"/>
        <charset val="204"/>
      </rPr>
      <t xml:space="preserve"> ЛС выдана по акту № 11-114/5088 от 28.02.2020</t>
    </r>
  </si>
  <si>
    <t>19-00875</t>
  </si>
  <si>
    <t>выдана смета по акту №11-114/965</t>
  </si>
  <si>
    <r>
      <t xml:space="preserve">15-07706 И1                   </t>
    </r>
    <r>
      <rPr>
        <b/>
        <u/>
        <sz val="12"/>
        <color theme="1"/>
        <rFont val="Times New Roman"/>
        <family val="1"/>
        <charset val="204"/>
      </rPr>
      <t>19-01236</t>
    </r>
  </si>
  <si>
    <t>АО "Атомпроект" с замечаниями согласны.                                                      Срок корректировки: 15.11.2019                                  ЛС  19-01236 выдана по акту № 11-114/580 от 16.01.2020</t>
  </si>
  <si>
    <t>19-00270 И2
ЛС - ?</t>
  </si>
  <si>
    <t xml:space="preserve">АО "Атомпроект" с замечаниями согласны. Срок корректировки  21.10.2019.                                                               ЛС 19-00890 выдана по акту № 110/04-28/25 от 23.10.2019.            </t>
  </si>
  <si>
    <t>15-01061 И2 ЛС-19-01206 ?</t>
  </si>
  <si>
    <t>АО "Атомпроект" с замечаниями согласны. Выдана смета 19-01206 и 20-00517 №11-114_16325 от 02.07.2020</t>
  </si>
  <si>
    <t>АО "Атомпроект" с замечаниями согласны.
Срок корректировки: 10.12.2019</t>
  </si>
  <si>
    <t>19-01197</t>
  </si>
  <si>
    <t>АО "Атомпроект" с замечаниями согласны. Срок корректировки  27.12.2019                                   ЛС  выдана по акту № 11-114/580 от 16.01.2020</t>
  </si>
  <si>
    <t xml:space="preserve">АО "Атомпроект" с замечаниями согласны.
Срок корректировки ЛС: 03.12.2019 г.
 ЛС выдан по акту № 110/04-28/86 от 29.07.2019        </t>
  </si>
  <si>
    <t>19-01228
19-01229
19-01230
19-01231
19-01232</t>
  </si>
  <si>
    <t>АО "Атомпроект" с замечаниями согласны.
Срок корректировки ЛС: 03.12.2019 г.
ЛС с изменениями не выданы.</t>
  </si>
  <si>
    <t xml:space="preserve">АО "Атомпроект" с замечаниями согласны.
Срок корректировки ЛС: 20.12.2019 г.
ЛС выдана по акту № 110/04-28/101 от 05.09.2019.                           </t>
  </si>
  <si>
    <t>19-01227</t>
  </si>
  <si>
    <t xml:space="preserve">АО "Атомпроект" с замечаниями согласны.
Срок корректировки  ЛС выдана по акту № 11-114/01/30884 от 19.12.2019.            </t>
  </si>
  <si>
    <t>19-01235</t>
  </si>
  <si>
    <t xml:space="preserve">АО "Атомпроект" с замечаниями согласны.
Срок корректировки ЛС: 03.12.2019 г.
ЛС выдана по акту № 11-114/01/30884 от 19.12.2019. </t>
  </si>
  <si>
    <t>02-01-0172С-Д1 (20-00115)</t>
  </si>
  <si>
    <t>АО "Атомпроект" с замечаниями согласны.
Срок корректировки: 20.01.2020 акт №  11-114/6101 от 11.03.2020</t>
  </si>
  <si>
    <t>20-00057</t>
  </si>
  <si>
    <t>АО "Атомпроект" с замечаниями согласны.
Срок корректировки: 12.02.2020. Выдана смета 02-01-2-1150 инв.№20-00057 акт №11-114_5409 от 03.03.2020</t>
  </si>
  <si>
    <t>АО "Атомпроект" с замечаниями согласны.
Срок корректировки: 20.01.2020. Выдана смета взамен 02-01-3-455ТМ инв.№19-01341 акт №11-114_5409 от 03.03.2020</t>
  </si>
  <si>
    <t>19-01339</t>
  </si>
  <si>
    <t>АО "Атомпроект" с замечаниями согласны.
Срок корректировки: 20.01.2020  11-114/965 от 20.012020</t>
  </si>
  <si>
    <t>АО "Атомпроект" с замечаниями согласны.
Срок корректировки: 12.02.2020</t>
  </si>
  <si>
    <t>АО "Атомпроект" с замечаниями согласны.
Срок корректировки: 31.01.2020. Выдана смета 02-01-2-1150 инв.№20-00057 акт №11-114_5409 от 03.03.2020</t>
  </si>
  <si>
    <t>19-00454</t>
  </si>
  <si>
    <t>АО "Атомпроект" с замечаниями согласны.
Срок корректировки: 01.02.2020. Выдана смета 2-01-0099С-Д2 инв.№20-00045 акт №11-114_5409 от 03.03.2020</t>
  </si>
  <si>
    <t>КЗ-894. АП отклонил. Изготовление закладных деталей до 30кг нетребуется. В ЛС 2-01-0144С-Д3 изготовление учтено 5,706т</t>
  </si>
  <si>
    <t>20-00152  по акту № 11-114/4951 от 27.02.2020</t>
  </si>
  <si>
    <t>АО "Атомпроект" с замечаниями согласны.
Срок корректировки:  28.02.2020                                 ЛС выдана по акту № 11-114/4951 от 27.02.2020</t>
  </si>
  <si>
    <t>20-00114</t>
  </si>
  <si>
    <t>АО "Атомпроект" с замечаниями согласны.
Срок корректировки: 28.02.2020 акт № 11-01/7692 от 25.03.2020</t>
  </si>
  <si>
    <t>АО "Атомпроект" с замечаниями согласны.
Срок корректировки: 28.02.2020. Выдана смета 6-01-0004С-В1-Д3 инв. №20-00047 акт №11-114_5409 от 03.03.2020</t>
  </si>
  <si>
    <t>АО "Атомпроект" с замечаниями согласны.
Срок корректировки: 24.01.2020</t>
  </si>
  <si>
    <t>АО "Атомпроект" с замечаниями согласны.
Срок корректировки: 14.02.2020. Выдана смета 2-01-0029С-Д12 инв.№20-00164, акт № 11-114_7152 от 20.03.2020</t>
  </si>
  <si>
    <t>КЗ-914. Стоимости затворов труб учтены на 2,3 кв. 2016г. Превышение сметной стоимости, утвержденной ГГЭ</t>
  </si>
  <si>
    <t>АО "Атомпроект" с замечаниями согласны.
Срок корректировки: 31.01.2020 акт № 11-01/7522 от 24.03.2020</t>
  </si>
  <si>
    <t>АО "Атомпроект" с замечаниями согласны. 
Срок корректировки: 28.02.2020. Выдана смета инв.№20-00115 акт № 11-114 -6101 от 11.03.2020</t>
  </si>
  <si>
    <t xml:space="preserve">АО "Атомпроект" с замечаниями согласны. Выдана смета инв. №20-00500 акт №11-114_1664 от 22.06.2020
</t>
  </si>
  <si>
    <t xml:space="preserve">АО "Атомпроект" с замечаниями согласны.
</t>
  </si>
  <si>
    <t xml:space="preserve">Карточка заказчика с замечаниями 
АО "Атомпроектом" не рассмотрена. </t>
  </si>
  <si>
    <t>20-00157</t>
  </si>
  <si>
    <t>АО "Атомпроект" с замечаниями согласны. Акт № 
11-114/7152 от 20.03.2020</t>
  </si>
  <si>
    <t>20-00164</t>
  </si>
  <si>
    <t>Карточка заказчика с замечаниями 
АО "Атомпроектом" рассмотрена. Акт №11-114/5392 03.03.2020</t>
  </si>
  <si>
    <t>РЧ и ЛС</t>
  </si>
  <si>
    <t>20-00344</t>
  </si>
  <si>
    <t>Карточка заказчика с замечаниями 
АО "Атомпроектом" рассмотрена. Акт № 11-114/8586 от 13.04.2020</t>
  </si>
  <si>
    <t>20-00341</t>
  </si>
  <si>
    <t xml:space="preserve">АО "Атомпроект" с замечаниями согласны. Акт № 11-01/7692 от 25.03.2020
</t>
  </si>
  <si>
    <t>20-00358</t>
  </si>
  <si>
    <t>Карточка заказчика с замечаниями 
АО "Атомпроектом" рассмотрена. АКТ №11-114/8586 13.04.2020</t>
  </si>
  <si>
    <t>20-00366</t>
  </si>
  <si>
    <t xml:space="preserve">Карточка заказчика с замечаниями 
АО "Атомпроектом" рассмотрена. </t>
  </si>
  <si>
    <t xml:space="preserve">РЧ </t>
  </si>
  <si>
    <t>20-00374</t>
  </si>
  <si>
    <t>Карточка заказчика с замечаниями 
АО "Атомпроектом" рассмотрена. Дата закрытия карточки 18.05.2020</t>
  </si>
  <si>
    <t>РЧ и ЛС № 20-00115</t>
  </si>
  <si>
    <t>АО "Атомпроект" с замечаниями согласны. Акт № 
11-114/6101 от 11.03.2020</t>
  </si>
  <si>
    <t xml:space="preserve">АО "Атомпроект" с замечаниями согласны. Выдана смета инв.№20-00418 акт №11-114_9058 от 16.04.2020
</t>
  </si>
  <si>
    <t>20-00440</t>
  </si>
  <si>
    <t>АО "Атомпроект" с замечаниями согласны.
Срок корректировки: 11.05.2020. АКТ №11-114/11641 15.05.2020</t>
  </si>
  <si>
    <t>20-00439</t>
  </si>
  <si>
    <t>АО "Атомпроект" с замечаниями согласны.
Срок корректировки: 30.04.2020. Выдали смету 2-01-0167С-Д2 инв.№20-00438 и смету 2-01-0095С-В3-Д4 инв.№ 20-00439 акт №11-114_13276 от 01.06.2020</t>
  </si>
  <si>
    <t>АО "Атомпроект" с замечаниями согласны.
Срок корректировки: 29.05.2020. Выдана смете инв.20-00508 акт №11-114_15782 от 25.06.2020</t>
  </si>
  <si>
    <t>20-00498</t>
  </si>
  <si>
    <t>Карточка заказчика с замечаниями 
АО "Атомпроектом" рассмотрена. 27.05.2020. Выдана смета инв.№20-00498 акт №11-114_15782 от 25.06.2020</t>
  </si>
  <si>
    <t>АО "Атомпроект" с замечаниями согласны.
Срок корректировки: 30.06.2020 Остались не решены вопросы под п.п. 4 и 7.</t>
  </si>
  <si>
    <t>АО "Атомпроект" с замечаниями согласны.
Срок корректировки: 12.06.2020</t>
  </si>
  <si>
    <t>АО "Атомпроект" с замечаниями согласны.
Срок корректировки: 15.06.2020. Выдана смета инв. №20-00519 акт №11-114_16325 от 02.07.2020</t>
  </si>
  <si>
    <t>АО "Атомпроект" с замечаниями согласны.
Срок корректировки: 05.06.2020. Выдана смета инв. №20-00521 акт №11-114_16325 от 02.07.2020</t>
  </si>
  <si>
    <t>АО "Атомпроект" с замечаниями согласны.
Срок корректировки: 15.06.2020. Выдана смета инв. №20-00543 акт №11-114_17816 от 16.07.2020 (ЛС)</t>
  </si>
  <si>
    <t xml:space="preserve">АО "Атомпроект" с замечаниями согласны.
Срок корректировки: 10.07.2020. Выдана смета инв.№ 20-00561 акт №11-114_17816 от 16.07.2020 </t>
  </si>
  <si>
    <t>АО "Атомпроект" с замечаниями согласны.
Срок корректировки: 07.07.2020</t>
  </si>
  <si>
    <t>АО "Атомпроект" с замечаниями согласны.
Срок корректировки: 30.07.2020</t>
  </si>
  <si>
    <t>АО "Атомпроект" с замечаниями согласны.
Срок корректировки: 15.08.2020</t>
  </si>
  <si>
    <t>АО "Атомпроект" с замечаниями согласны.
Срок корректировки: 22.08.2020</t>
  </si>
  <si>
    <t>- Откорректированные сметы не выданы (*** карточек)</t>
  </si>
  <si>
    <t>-  Откорректированные сметы выданы (*** карточки)</t>
  </si>
  <si>
    <t>- Не рассмотрено АО "АТОМПРОЕКТ" (*** карточек)</t>
  </si>
  <si>
    <t>- Отклонено АО "АТОМПРОЕКТ"  ( ***карточек)</t>
  </si>
  <si>
    <t>КЗ-860, 677 - отклонены. КЗ-873, 874, 876, 877, 878, 883 - не рассмотренны. КЗ-730, 678, 145, 179, 407, 408, 435, 546, 625, 630, 633, 676, 688, 695, 733, 736, 772, 797, 835, 836 - выпущены ЛС.</t>
  </si>
  <si>
    <t xml:space="preserve">- не рассмотренны </t>
  </si>
  <si>
    <t>КЗ-547, КЗ-687 -  выпущены ЛС</t>
  </si>
  <si>
    <t>КЗ-21, 371 - ВЫДАНЫ  ЛС</t>
  </si>
  <si>
    <t xml:space="preserve">КЗ-900, 901, 907 - не рассмотренны </t>
  </si>
  <si>
    <t>КЗ-116, 680, 702, 827 - ВЫДАНЫ  ЛС</t>
  </si>
  <si>
    <t xml:space="preserve">КЗ-911, 913, 914 - не рассмотренны </t>
  </si>
  <si>
    <t>КЗ-914, 876 -отклонены</t>
  </si>
  <si>
    <t xml:space="preserve">КЗ-919, 930 - не рассмотренны </t>
  </si>
  <si>
    <t xml:space="preserve">КЗ-878, 874, 870 - рассмотренны </t>
  </si>
  <si>
    <t>КЗ-877 -отклонены</t>
  </si>
  <si>
    <t xml:space="preserve">КЗ-936 - не рассмотренны </t>
  </si>
  <si>
    <t xml:space="preserve">КЗ-891, 892, 907, 911, 919, 930 - рассмотренны </t>
  </si>
  <si>
    <t>КЗ-735, 761, 784, 811 - выданы  ЛС</t>
  </si>
  <si>
    <t>ОБРАЩАЮ ВНИМАНИЕ НА КЗ-738: СМЕТА ВЫШЛА, ЗАМЕЧАНИЕ НЕ УСТРАНЕНО СМ.КЗ</t>
  </si>
  <si>
    <t>АО "Атомпроект" с замечаниями согласны.
Срок корректировки: 27.12.2019 отдельной расценкой крепления и опоры трубопровода не учтены.
Крепление трубопроводов под отопление отсутствует в РД. РД будет корректироваться.</t>
  </si>
  <si>
    <t>КЗ-894, 936 -отклонены</t>
  </si>
  <si>
    <t xml:space="preserve">КЗ-900, 901 - рассмотренны </t>
  </si>
  <si>
    <t xml:space="preserve">КЗ-941, 945- не рассмотренны </t>
  </si>
  <si>
    <t xml:space="preserve">КЗ-873, 890 - рассмотренны </t>
  </si>
  <si>
    <t xml:space="preserve">КЗ-957, 968, 972, 973, 974, 975, 976 - не рассмотренны </t>
  </si>
  <si>
    <t xml:space="preserve">КЗ-913 - рассмотренны </t>
  </si>
  <si>
    <t>КЗ-900 -  выданы ЛС</t>
  </si>
  <si>
    <t xml:space="preserve">КЗ-978, 981, 982, 983 - не рассмотренны </t>
  </si>
  <si>
    <t>КЗ-743, 773 -  выданы ЛС</t>
  </si>
  <si>
    <t xml:space="preserve">КЗ-988, 990, 992, 997, 1002, 1005, 1006 - не рассмотренны </t>
  </si>
  <si>
    <t xml:space="preserve">КЗ-941, 945, 968, 976, 981 - рассмотренны </t>
  </si>
  <si>
    <t>КЗ-883, 972, 973, 974 - отклонены</t>
  </si>
  <si>
    <t xml:space="preserve">КЗ-1020, 1021, 1022 - не рассмотренны </t>
  </si>
  <si>
    <t xml:space="preserve">КЗ-975, 978, 982, 983, 988, 990, 997, 1005, 1006 - рассмотренны </t>
  </si>
  <si>
    <t>КЗ-957, 992 - отклонены</t>
  </si>
  <si>
    <t>КЗ-982, 997 -  выданы ЛС</t>
  </si>
  <si>
    <t xml:space="preserve">КЗ-1030, 1039, 1042 - не рассмотренны </t>
  </si>
  <si>
    <t xml:space="preserve">КЗ-1062, 1071, 1073, 1080, 1081 - не рассмотренны </t>
  </si>
  <si>
    <t xml:space="preserve">КЗ-1039, 1021 - рассмотренны </t>
  </si>
  <si>
    <t>КЗ-1022 - отклонены</t>
  </si>
  <si>
    <t>КЗ-497, 870, 901, 919, 968, 975, 978, 981 -  выданы ЛС</t>
  </si>
  <si>
    <t xml:space="preserve">КЗ-1095 - не рассмотренны </t>
  </si>
  <si>
    <t>КЗ-684, 1005, 1021 -  выданы ЛС</t>
  </si>
  <si>
    <t xml:space="preserve">КЗ-1110, 1116 - не рассмотренны </t>
  </si>
  <si>
    <t xml:space="preserve">КЗ-1002 - рассмотренны </t>
  </si>
  <si>
    <t>КЗ-1062, 1071, 1081 - отклонены</t>
  </si>
  <si>
    <t xml:space="preserve">КЗ-1126, 1127, 1128, 1132 - не рассмотренны </t>
  </si>
  <si>
    <t xml:space="preserve">КЗ-1095 - рассмотренны </t>
  </si>
  <si>
    <t>КЗ-1030, 1080 - отклонены</t>
  </si>
  <si>
    <t>КЗ-1136, 1143, 1165, 1172, 1173 - не рассмотренны</t>
  </si>
  <si>
    <t xml:space="preserve">КЗ-1042, 1116, 1126, 1127, 1128, 1132 - рассмотренны </t>
  </si>
  <si>
    <t>КЗ-1110, 1073- отклонены</t>
  </si>
  <si>
    <t>КЗ-769, 941,1006 -  выданы ЛС</t>
  </si>
  <si>
    <t>КЗ-1185 - не рассмотренны</t>
  </si>
  <si>
    <t>КЗ-1143- отклонены</t>
  </si>
  <si>
    <t xml:space="preserve">КЗ-1136 - рассмотренны </t>
  </si>
  <si>
    <t>КЗ-1188, 1187, 1186 - не рассмотренны</t>
  </si>
  <si>
    <t xml:space="preserve">КЗ-1173 - рассмотренны </t>
  </si>
  <si>
    <t>КЗ-1165, 1172 - отклонены</t>
  </si>
  <si>
    <t>КЗ-160, 163, 177, 395, 479, 480, 495, 515, 552, 631, 651, 691, 707, 711, 712, 762, 781, 783, 815, 816, 983, 988, 8, 115, 159, 412, 122 - ООО "ПЭМ-СТН"</t>
  </si>
  <si>
    <t>КЗ-1189 - не рассмотренны</t>
  </si>
  <si>
    <t>КЗ-930 -  выданы ЛС</t>
  </si>
  <si>
    <t>КЗ-1020- отклонены</t>
  </si>
  <si>
    <t xml:space="preserve">КЗ-1185, 1186, 1187, 1188 - рассмотренны </t>
  </si>
  <si>
    <t>КЗ-1198, 1201 - не рассмотренны</t>
  </si>
  <si>
    <t xml:space="preserve">КЗ-1189 - рассмотренны </t>
  </si>
  <si>
    <t>КЗ-800, 1127, 1095, 1042, 1136 -  выданы ЛС</t>
  </si>
  <si>
    <t xml:space="preserve">КЗ-1202, 1201 - рассмотренны </t>
  </si>
  <si>
    <t>КЗ-1205, 1206, 1207, 1208, 1215, 1217, 1221 - не рассмотренны</t>
  </si>
  <si>
    <t>КЗ-1173, 1132, 1128 -  выданы ЛС</t>
  </si>
  <si>
    <t>КЗ-1039, 913, 907, 892, 891, 874, 873, 738, 706, 656 -  выданы ЛС</t>
  </si>
  <si>
    <t>КЗ-1198 - ООО "ПЭМ-СТН"</t>
  </si>
  <si>
    <t>КЗ-1233, 1227, 1225 - не рассмотренны</t>
  </si>
  <si>
    <t>АО ""Атомпроект"" с замечаниями согласны.
Срок корректировки комплектов РД: 14.08.2020 г.
Выдан комплект с изменениями по акту №11-01/21050 от 18.08.2020 г.
Замечания исправлены!</t>
  </si>
  <si>
    <t>АО ""Атомпроект"" с замечаниями согласны частично.
Срок корректировки комплектов РД: срочно, работы ведутся в текущем периоде (на 03.07.2020 г.).
Выдан комплект РД с изменениями по письму №11-01/20606 от 13.08.2020 г.
Замечания исправлены!</t>
  </si>
  <si>
    <t>Карточка заказчика с замечаниями 
АО "Атомпроектом" не рассмотрена.
Выдан комплект с изменениями по акту №11-01/20605 от 13.08.2020 г.
Замечания исправлены!</t>
  </si>
  <si>
    <t>20-00333 И1</t>
  </si>
  <si>
    <t>КЗ-1234</t>
  </si>
  <si>
    <t>15-04497
15-03694 И1
16-00732 И2</t>
  </si>
  <si>
    <t>В альбомах инв. №15-04497 (стр.36), инв. № 15-03694 И1 (стр.18) проходки под технологические трубопроводы на отм. + 5,250 ряд Д, между осями 23–24; 24–25 в  помещении участка материаловедческих исследований (20UFB15R036)  не соответствуют расположению  проходок   приведенных в  РД - инв. № 16-00732 И2  (стр.13) «Стены между осями 21–28 на отм. +5,150. Опалубка. Конструкции железобетонные». 
Пояснить  какой  из альбомов РД является актуальным для использования в работе? 
Устранить несоответствие.</t>
  </si>
  <si>
    <t>КЗ-1235</t>
  </si>
  <si>
    <t>15-00466 И5</t>
  </si>
  <si>
    <t>Румянцева А.А. №2199 от 13.08.2020</t>
  </si>
  <si>
    <t>Выявлено несоответствие количества дверных блоков (7л) в РД №15-00466 И5 на листе 8 в плане на отметке 0,000 и +1,200 и прилагаемой спецификации лист 26.
Необходимо откорректировать спецификацию в РД и ЛС 3-07-0002С-Д11 в соответствии с инв. №15-00466 И5.</t>
  </si>
  <si>
    <t>КЗ-1236</t>
  </si>
  <si>
    <t>ОВ
КЖ</t>
  </si>
  <si>
    <t>А-182619 И4
16-01552И2
18-00825</t>
  </si>
  <si>
    <t>Рыхлевич А.Ю. №2197 от 12.08.2020</t>
  </si>
  <si>
    <t>Невозможно осуществить монтаж вентиляционной системы  21KLB 04 Ø630 мм в рядах «Г-Д» ось 22 по КМД 01-11.19 21KLB ( Аксонометрия) и РД № А-182619 Изм.4  01-20 от 26.05.20г., так как данная система  на отметке +14,500 делает поворот на девяносто градусов и опускается к вентилятору. По РД.№ 16-01552 КЖ на отметке +14,500  выполнена ж/б монолитная опорная балка размером 5000*2000*800 мм.</t>
  </si>
  <si>
    <t>КЗ-1237</t>
  </si>
  <si>
    <t>19-00621 И2
20-00335</t>
  </si>
  <si>
    <t>Швецов С.Ю. №2200 от 13.08.2020</t>
  </si>
  <si>
    <t>1.Выявлены несоответствия в РД инв. 19-00621И2 лист 6 (пом. 039), где предусмотрено крепление монтажных деталей в полу анкерами HILTI HDA-PR M16x190/60, в  схеме расположения указаны анкеры HILTI HDA-PR M16x190/40.
Необходимо внести в рабочую документацию изменения на анкер HILTI HDA-PR M16x190/40, т.к. анкер HILTI HDA-PR M16x190/60 не перекрывается колпачком МС-3. 
3.В рабочей документации инв. 20-00335  лист 7 (пом. 033) выявлены несоответствия:
-в  спецификации поз.11 указаны анкеры HILTI HDA-ТR М12х125/30;
-в  указаниях по монтажу указаны анкеры HILTI HDA-PR М12х125/30; 
-не соответствует количество анкеров поз.11 - в спецификации (74 шт), а на схеме установки монтажных деталей МС (82 шт).
Необходимо внести изменения в РД и локальную смету.</t>
  </si>
  <si>
    <t>КЗ-1238</t>
  </si>
  <si>
    <t>20-00321 
(20-00321 И1)
20-00322
20-00384</t>
  </si>
  <si>
    <t xml:space="preserve">В архив АО «СХК» поступили ЛС инв. № 20-00322 и инв. № 20-00384 с общим основанием инв. №20-00321. 
Необходимо пояснить актуальность смет. 
Если инв. №20-00322 – аннулирована, то в ЛС инв. №20-00384 должны быть указания о выпуске взамен.
Если инв. № 20-00384 является дополнением, то данный факт необходимо указать.
Данная информация должна отразиться в инв. №20-00321 в ведомость прилагаемых материалов. </t>
  </si>
  <si>
    <t>КЗ-1239</t>
  </si>
  <si>
    <t>КМ
КЖ</t>
  </si>
  <si>
    <t>14-07823 И4
15-01770 И8
18-01556</t>
  </si>
  <si>
    <t>Чекалкина Г.Л. №2141 от 05.08.2020</t>
  </si>
  <si>
    <t>В РД инв.№15-01770 л. 8, инв.№ 18-01556 предусмотрено устройство внутренних бетонных стен и перегородок до отметки +8,200, а в РД 14-07823 И4 л. 7 (металлические конструкции) низ покрытия здания на отметке +8,920.
Необходимо предоставить узел примыкания стен к покрытию.
Учесть заделку проемов в местах установки стульчиков в осях 7-11/В.</t>
  </si>
  <si>
    <t>КЗ-1240</t>
  </si>
  <si>
    <t>16-01765 И1
16-01763 И3</t>
  </si>
  <si>
    <t>1. В РД инв. № 16-01765И1 в п.16 указано, что  ящик силовой  тип. ЯС5114-2244-УХЛ3 запитан на номинальное напряжение главной цепи 380В, а в принципиальной схеме РД инв.№ 16-01763И3 лист.16 данный ящик запитан на 220В.
2. Прошу привести в соответствие РД.</t>
  </si>
  <si>
    <t>КЗ-1241</t>
  </si>
  <si>
    <t>20-00018</t>
  </si>
  <si>
    <t>Самойлова Л.П. №2008 от 23.07.2020</t>
  </si>
  <si>
    <t>В ЛС №2-01-3-459ТМ (п.п.11,13,15) некорректно применены расценки на стоимости клапанов. Расценки не отражают стоимости в текущих ценах.
     П.11 применена расценка ФССЦ-18.1.04.03-0131 прим. по аналогу (548,79 руб/шт в ценах 2001г) на стоимость клапана обратного приварного DN15, PN1,6 Мпа, сталь 20. Марка клапана ФБ41 020 015 000 01. По прайсу на 21.07.2020г ЗАО «АК «ФОБОС» стоимость 11006руб/шт без НДС;
     П.13-клапан сальниковый запорный ЦКБ У21152-010-08, DN 10, Ру2,5 Мпа (25кгс/см2) под приварку, t до 200*С, УХЛ, сталь 20 (для приборов КИП). По ЛС стоимость 29000руб/шт в ценах на IV кв.2017г.  По прайсу на 22.07.2020г АО «НПФ «ЦКБА» стоимость 53700 руб/шт без НДС; 
     П.15 стоимость клапана учтена ФССЦ-18.1.10.01-0145 прим. по аналогу (330,65руб/шт в ценах 2001г) на стоимость «клапана сильфонного запорного с дублирующим сальником ЛПА26001.010.06 под приварку DN 10мм, до PN 0,6 Мпа (раб до 0,2 Мпа) для приборов КИП (гелий). Марка клапана 15с66п2 ЛПА26001.010.06 ТУ3742-002-58895243-2005. Стоимость клапана по прайс-листу от 21.07.2020 ООО «Ленпромарматура» 23600руб/шт без НДС.
Откорректировать стоимость клапанов.</t>
  </si>
  <si>
    <t>КЗ-1242</t>
  </si>
  <si>
    <t>Антонов М.В. №2195 от 12.08.2020</t>
  </si>
  <si>
    <t>Монтаж технологических трубопроводов выполнить невозможно, в связи с несоответствием проектного положения и отсутствием проходок трубопроводов систем ГВС на отм. +5.250, инв. № 15-03694 И1 (см. приложение).
Требуется внести изменения в рабочую документацию и локальную смету, согласно объемов, учтенных  в акте № 1 от 03.08.2020 г.</t>
  </si>
  <si>
    <t>КЗ-1243</t>
  </si>
  <si>
    <t>15-02577 И1
14-05561 И1</t>
  </si>
  <si>
    <t>Замечания для закупки оборудования:
 Для всего вентиляционного оборудования не приведен класс безопасности по НП-016, не указана категория сейсмостойкости.
Для закупки материалов необходимо в спецификации, в графе «Наименование и техническая характеристика оборудования» указать дополнительные данные (в том числе расшифровывающие буквенно-цифровые обозначения приведенные в графе «Тип, марка, обозначение документа, опросного листа»): 
- для противопожарных клапанов: предел огнестойкости, максимальное рабочее давление в сети, исполнение по взрывозащите, необходимость дополнительной комплектации клеммными коробками, ТРУ (термо размыкающее устройство) и ответными фланцами.
- для заслонок воздушных, клапанов воздушных: исполнение по взрывозащите, необходимость дополнительной комплектации клеммными коробками и ответными фланцами.
- для дроссель-клапанов и обратных клапанов: максимальное рабочее давление в сети, исполнение по взрывозащите, необходимость дополнительной комплектации ответными фланцами.
- для вентиляторов, монтажных стаканов вентиляторов и поддонов: температуру и влажность рабочей среды, абсолютную отметку относительно уровня моря, исполнение в части агрессивности и взрывоопасности перемещаемых сред, требования к материалу изделия, требования к классу безопасности для электродвигателей вентиляторов.
- для шумоглушителей: температуру и влажность рабочей среды, требования к материалу изделия.
Основание: Требования п.4.7 ГОСТ 21.110-2013 СПДС. Спецификация оборудования, изделий и материалов.</t>
  </si>
  <si>
    <t>КЗ-1244</t>
  </si>
  <si>
    <t>16-02614</t>
  </si>
  <si>
    <t>В РД инв. №16-02614 на листе 6 показаны фундаменты под опоры освещения Ф-1 и Ф-2. Если изготовить фундаменты так как показано в данном альбоме, то в последствии будет невозможно проложить кабель в опору, потому как закладная деталь будет полностью погружена в бетон и кабельный ввод будет закрыт.
Предложение: 
1. Для реализации решения показанного в альбоме инв. №16-02614 необходимо предусмотреть 2 отвода в виде трубы гибкой (возможно DKC) ∅63 мм, которые должны заходить в отверстие закладной опоры освещения и установленные под углом для обеспечения, требуемого радиуса гиба кабеля.
2. Изготовить фундамент под закладную деталь опоры освещения по аналогии с альбомом РД инв.№ 14-05453 И5 лист 8.1
Приложение: выкопировка из альбома инв.№ 14-05453 И5 лист 8.1</t>
  </si>
  <si>
    <t>КЗ-1245</t>
  </si>
  <si>
    <t>В соответствии с письмом АО «АТОМПРОЕКТ» от 14.11.2019 № 46-1.2.127.3С/21659-дсп в РД инв. № 14-08696 И9 необходимо внести следующие позиции оборудования:
- контейнер легкий невозвратный (ИТТ инв. № 14-04025);
- контейнер защитный оборотный для транспортирования среднеактивных ТРО (ИТТ инв. № 14-03083). 
Обращаем Ваше внимание, что согласно ПД инв. № 17-00308 (таблица 3.2) количество контейнеров легких невозвратных составляет 45 шт./год. В тоже время, согласно ПД инв. 
 17-00308 (таблица 5.1) предусмотрено 12 шт./год контейнеров НЗК (с крышкой), в которые помещается по 4 контейнера легких невозвратных (итого – 48 контейнеров легких невозвратных). Таким образом, необходимо уточнить количество контейнеров легких невозвратных из расчета на 1 год эксплуатации и внести в РД инв. № 14-08696 И9 необходимую актуальную информацию.</t>
  </si>
  <si>
    <t>КЗ-1246</t>
  </si>
  <si>
    <t>16-00902 И8</t>
  </si>
  <si>
    <t>Откорректировать расположение газоанализаторов ДАХ-О2 в
помещении 20UFB15R336 (Стр.8, План на отм. +5.250 в/о 21-28 Б-Д). Газоанализаторы ДАХ-
О2 установить в зоне подачи инертных газов в рабочие камеры электронных микроскопов:
газоанализатор ДАХ-О2 20SRG00CQ010 оси 25, Г;
газоанализатор ДАХ-О2 20SRG00CQ011 оси 28, Г.
В помещении 20UFB15R036 расположение двери в осях 22-23, Д привести в соответствие с
РД инв. №14-07207И9 Архитектурные решения.</t>
  </si>
  <si>
    <t>КЗ-1247</t>
  </si>
  <si>
    <t>А-182620 И4 (2020 год )</t>
  </si>
  <si>
    <t>Перцев А.И. №2099 от 12.08.2020</t>
  </si>
  <si>
    <t>В рабочей документации на вентиляцию Здание 4 (инв. № А-182620 И3, чертеж SH11.D.130.2.0UFB&amp;&amp;.&amp;&amp;&amp;&amp;&amp;.051.SD.0001 Изм.4) указаны фильтры аэрозольные для систем 21KLB01 и 22KLB03 по типу В1 и В2 в корпусе из трудногорючей фанеры в комплекте с установочным кожухом из нержавеющей стали (по аналогии с ОСТ 9551-81). Изготовителем фильтров указана АО «Прогресс-Экология», которая по данному ОСТ фильтры не изготавливает. 
           Согласно ОСТ 9551-81 приложение 1, изготовителем фильтров В1 и В2 является ЗАО «Филар».
 Ввиду того, что в рабочей документации отсутствуют размеры кожухов и установочные чертежи фильтров В1 и В2, направляю на согласование габаритные чертежи кожухов производства ЗАО «Филар». 
 Прошу согласовать изготовителем фильтров ЗАО «Филар» и внести изменения в рабочую документацию. 
          Прошу рассмотреть и согласовать габаритные чертежи кожухов и внести изменения в рабочую документацию.</t>
  </si>
  <si>
    <t>КЗ-1248</t>
  </si>
  <si>
    <t>20-00482
18-01768 И3</t>
  </si>
  <si>
    <t>Рысинова Н.Б №2209 от 12.08.2020</t>
  </si>
  <si>
    <t>При анализе , выданных в «Производство работ» 
ЛС № 2-01-2-01-0144С-Д4 инв.20-00482 и проекта 18-01768 с изм.3 установлено:
1. Изделие монтажное МК1 устанавливается  в проектное положение при помощи анкеров HILTI HDA-P M16х190/40 в соответствии с технологией фирмы HILTI (лист 15 проекта 18-01768 изм.3). Согласно установочных параметров для анкера HAD-P М16х190/40 глубина сверления 203мм – по смете расчет по оплате на глубину 190мм – откорректировать данные в проекте инв.18-01768 на листе 15 по глубине сверления отверстия с 190мм на 203мм (190мм глубина анкировки, не отверстия) и оплату по сверлению установками алмазного бурения на глубину 203мм в п.27 ЛС №2-01-0144С инв.20-00482;
2. К пунктам 26,27 ЛС  «Сверление установками алмазного бурения… горизонтальных отверстий..» по ФЕР46-03-002 учесть дополнительные работы на перестановку подмостей применительно к п.1.46.8. к ТЧ сборника 46 «В расценках с 46-03-002-01 по 46-03-002-16, где учтено сверление горизонтальных отверстий на высоте до 1 м от опорной площадки. При сверлении отверстий на высоте от 1 до 4 м добавлять затраты на перестановку подмостей по расценке 46-03-002-33»  - сверление производится на высоте 2,795м – 3,295м от пола.</t>
  </si>
  <si>
    <t>АО "Атомпроект" с замечаниями согласны.
Выданы комплекты РД 16-01962 И2, 16-01951 И4 по акту №11-114/968 от 20.01.2020 г.
Выдан комплект РД 16-03151 И2 по акту №11-114/5524 от 04.03.2020 г.
Выдан комплект РД 16-02527 И2 по акту №11-01/21515 от 24.08.2020 г.
Замечание устранено.
Остальные комплекты РД с изменениями не выданы.</t>
  </si>
  <si>
    <t>14-08248 И13 - есть
14-06563 И9</t>
  </si>
  <si>
    <t>КЗ-1238, 1241, 1248 - не рассмотренны</t>
  </si>
  <si>
    <t>КЗ-1249</t>
  </si>
  <si>
    <t>16-00856
15-08243 И1</t>
  </si>
  <si>
    <t>прокладка кабельной продукции у зданий 4 и 4А в альбомах рабочей документации инв.№№ 16-00856, 15-08243 И1 запроектированы по-разному:
- Альбомом рабочей документации инв.№ 16-00856 запроектирована в траншее с применением двустенных гофрированных труб, при этом траншея не показана и не учтено количество двустенных гофрированных труб.
-  Альбомом рабочей документации инв.№ 15-08243 И1 запроектирован кабельный канал 20UAZ
Предложение: выполнить прокладку кабельной продукции по альбому инв.№ 16-00856, в траншее с применением двустенных гофрированных труб: показать траншею и учесть количество двустенных гофрированных труб. В настоящее время нет возможности реализовать кабельный канал 20UAZ потому как на пересечении кабельной трассы установлен башенный кран.</t>
  </si>
  <si>
    <t>15-04497 И1
15-03694 И2
16-00732 И3</t>
  </si>
  <si>
    <t>АО "Атомпроект" с замечаниями согласны.
Срок корректировки: 30.09.2020</t>
  </si>
  <si>
    <t>АО "Атомпроект" с замечаниями согласны.
Срок корректировки: 02.09.2020. Выдана смета 2-01-0172С-Д4 инв.№ 20-00817 акт № 11-01_23235 от 09.09.2020</t>
  </si>
  <si>
    <t>АО "Атомпроект" с замечаниями согласны.
Срок корректировки: 04.09.2020</t>
  </si>
  <si>
    <t xml:space="preserve">КЗ-1207, 1217, 1225, 1233, 1238 - рассмотренны </t>
  </si>
  <si>
    <t>КЗ-1208, 1221 -  выданы ЛС</t>
  </si>
  <si>
    <t>АО "КОНЦЕРН ТИТАН-2"</t>
  </si>
  <si>
    <t>17-00558 И2
16-02527 И2 - есть - Титан 2
18-01512 И1
17-01115 И3
16-01951 И4 - есть
16-01962 И2 - есть
16-03151 И2 - есть</t>
  </si>
  <si>
    <t>14-07823 И4
17-01159 - Титан 2
16-01923 - Титан 2
16-01917 И2
17-01163 И2</t>
  </si>
  <si>
    <t>В зоне ответственности АО "КОНЦЕРН ТИТАН-2"</t>
  </si>
  <si>
    <t xml:space="preserve">АО "Атомпроект" с замечаниями частично согласны.
Срок корректировки комплекта РД не указан.
Комплект РД с изменениями не выдан.
</t>
  </si>
  <si>
    <t>АО "Атомпроект" с замечаниями согласны.
Срок корректировки комплекта РД: не указан.
Комплект РД с изменениями не выдан.</t>
  </si>
  <si>
    <t>Карточка заказчика с замечаниями 
АО "Атомпроект" рассмотрена 10.09.2020 г. Отклонена с объяснением причины: 1) Муфты в камерах 2 и 3 монтируются одновременно с заливкой бетона согласно альбому 19-00050. 2) Установка муфты в КНС № 6 не предусматривается</t>
  </si>
  <si>
    <t>Карточка заказчика с замечаниями 
АО "Атомпроект" рассмотрена 10.09.2020 г. Отклонена с объяснением причины: проходки учтены в РД. Проходки выполнены с отклонениями от альбомов КЖ. Вопрос не в зоне АТОМПРОЕКТ</t>
  </si>
  <si>
    <t>Карточка заказчика с замечаниями 
АО "Атомпроект"  рассмотрена 05.08.2020. Срок выдачи РД 12.08.2020.                                                              Комплект РД 20-00066И2 выдан по письму № 11-01/23667 от 14.09.2020</t>
  </si>
  <si>
    <r>
      <t xml:space="preserve">Карточка заказчика с замечаниями 
АО "Атомпроект" рассмотрена 29.07.2020 г. С замечаниями согласны. </t>
    </r>
    <r>
      <rPr>
        <b/>
        <sz val="12"/>
        <color theme="1"/>
        <rFont val="Times New Roman"/>
        <family val="1"/>
        <charset val="204"/>
      </rPr>
      <t xml:space="preserve">Срок выдачи РД 10.08.2020 г. (прошел!!!).                                               </t>
    </r>
    <r>
      <rPr>
        <sz val="12"/>
        <color theme="1"/>
        <rFont val="Times New Roman"/>
        <family val="1"/>
        <charset val="204"/>
      </rPr>
      <t xml:space="preserve"> Изм. 3а в РД 15-04667И3а - внесено зам.ГИП АП Ширбанов В.Г. от 27.03.2020                     </t>
    </r>
    <r>
      <rPr>
        <b/>
        <sz val="12"/>
        <color theme="1"/>
        <rFont val="Times New Roman"/>
        <family val="1"/>
        <charset val="204"/>
      </rPr>
      <t xml:space="preserve">                </t>
    </r>
    <r>
      <rPr>
        <sz val="12"/>
        <color theme="1"/>
        <rFont val="Times New Roman"/>
        <family val="1"/>
        <charset val="204"/>
      </rPr>
      <t xml:space="preserve"> Комплект РД 16-00826И3 вадан по письму № 11-01/23667 от 14.09.2020 г.</t>
    </r>
  </si>
  <si>
    <t>АО ""Атомпроект"" с замечаниями согласны.
Срок корректировки комплектов РД истек: 30.07.2020 г.
Комплект РД с изменениями выдан по письму № 11-01/23667 от 14.09.2020 г.</t>
  </si>
  <si>
    <t>15-02509 И6</t>
  </si>
  <si>
    <t>- Не рассмотрено АО "АТОМПРОЕКТ" (0 карточек)</t>
  </si>
  <si>
    <t>АО "Атомпроект" с замечаниями согласны.
Срок корректировки: 15.08.2020. Выдана смета 2-01-0084С-Д4 инв.№20-00680 акт №11-01_23666 от 14.09.2020</t>
  </si>
  <si>
    <t>Карточка заказчика с замечаниями 
АО "Атомпроектом" не рассмотрена. Выдана смета 5-06-0001С-В1-Д1 инв.№20-00513 акт №11-01_23895 от 16.09.2020</t>
  </si>
  <si>
    <t>КЗ-1189, 1206, 1201 -  выданы ЛС</t>
  </si>
  <si>
    <t>КЗ-670- отклонены</t>
  </si>
  <si>
    <t>16-01007 И6</t>
  </si>
  <si>
    <t>Карточка заказчика с замечаниями АО "Атомпроект" отклонена с объяснением причины.
Выполнить согласно РД. При попадании на закладные сверлить насквозь.</t>
  </si>
  <si>
    <t>Карточка заказчика с замечаниями АО "Атомпроект" отклонена с объяснением причины.
Необходимо в АП предоставить ТУ на поставляемое оборудование.</t>
  </si>
  <si>
    <t>20-00084 И1</t>
  </si>
  <si>
    <t>АО "Атомпроект" с замечаниями согласны.
Срок корректировки: 10.09.2020 Выдана смета 2-01-3-481ТМ инв.№20-00869 акт №157. 11-01_24090 от 18.09.2020 и смета 2-01-3-482ТМ инв.№20-00815 акт №11-01_24366 от 22.09.2020 и смета 02-01-3-484ТМ инв.19-00197 акт №11-01_24366 от 22.09.2020 и смета 2-01-3-402ТМ инв.№20-00871 акт №11-01_24366 от 22.09.2020 и смета 2-01-3-486ТМ инв.№20-00879 акт №11-01_24366 от 22.09.2020</t>
  </si>
  <si>
    <t>АО "Атомпроект" с замечаниями согласны.
Срок корректировки: 08.09.2020 Выдана смета 3-01-0033С-Д9 инв.№20-00820 и 3-01-0033С-Д10 инв. №20-00880 акт №11-01_24369 от 22.09.2020</t>
  </si>
  <si>
    <t>КЗ-1225 -  выданы ЛС</t>
  </si>
  <si>
    <t>КЗ-6, 157, 217, 289, 309, 316, 331, 356, 358, 384, 447, 490, 583, 602, 623, 671, 700, 758, 780, 811, 823, 827, 890, 1022, 1126, 1185, 1188  -  АО "КОНЦЕРН ТИТАН-2"</t>
  </si>
  <si>
    <t>1. По 59 Карточкам Заказчика замечания к локальным сметам отклонены АО "АТОМПРОЕКТ". Из них 29 Карточки Заказчика влияют на график СМР 3-го уровня и темпланы.</t>
  </si>
  <si>
    <t>АО ""Атомпроект"" с замечаниями согласны.
Выдан комплект РД с изменениями по акту №11-01/23667 от 14.09.2020 г.
Замечания устранены.</t>
  </si>
  <si>
    <t>АО ""Атомпроект"" с замечаниями согласны.
Срок корректировки комплектов РД истек: 01.08.2020 г.
Выдан комплект РД 214-0535 И2 по акту №11-01/23667 от 14.09.2020 г.
Замечания не устранены!</t>
  </si>
  <si>
    <t>214-0535 И3</t>
  </si>
  <si>
    <t>15-06168И4 
214-0487
15-03740И1 
15-03849И1
15-00951 - Титан2</t>
  </si>
  <si>
    <t>15-06168И4 
214-0487
15-03740И1 
15-03849И1
15-00951 - Титан-2</t>
  </si>
  <si>
    <t>15-02576 И2
14-05560
14-05483 - Титан-2</t>
  </si>
  <si>
    <t>15-01061 И2 - есть
15-04107 И2 - Титан-2
14-07451 И5 - есть - Титан 2
14-05201 И6 - Титан-2
14-05209 И4 - Титан - 2
15-02655 И6 - Титан 2</t>
  </si>
  <si>
    <t>214-0489 И1 - Титан-2
214-0490 - Титан-2
214-0547 И1 - Титан-2
214-0549 И1 - Титан-2
214-0550 И1 - Титан-2
214-0425 И1 - Титан-2
214-0426 И1 - Титан-2
214-0427 И1 - Титан-2
214-0551 - Титан-2
214-0552 И1 - Титан-2
214-0554 - Титан-2
214-0505 И1 - Титан-2
214-0793 И1 - Титан-2</t>
  </si>
  <si>
    <r>
      <t xml:space="preserve">214-0489 И2 - есть - Титан-2
214-0490 И1 - есть - Титан-2
214-0547 И2 - есть - Титан-2
214-0549 И4 - есть - Титан-2
</t>
    </r>
    <r>
      <rPr>
        <i/>
        <sz val="12"/>
        <color rgb="FFFF0000"/>
        <rFont val="Times New Roman"/>
        <family val="1"/>
        <charset val="204"/>
      </rPr>
      <t xml:space="preserve">214-0550 И2 - нет - </t>
    </r>
    <r>
      <rPr>
        <i/>
        <sz val="12"/>
        <rFont val="Times New Roman"/>
        <family val="1"/>
        <charset val="204"/>
      </rPr>
      <t>Титан-2</t>
    </r>
    <r>
      <rPr>
        <i/>
        <sz val="12"/>
        <color rgb="FFFF0000"/>
        <rFont val="Times New Roman"/>
        <family val="1"/>
        <charset val="204"/>
      </rPr>
      <t xml:space="preserve">
214-0425 И2 - нет - </t>
    </r>
    <r>
      <rPr>
        <i/>
        <sz val="12"/>
        <rFont val="Times New Roman"/>
        <family val="1"/>
        <charset val="204"/>
      </rPr>
      <t>Титан-2</t>
    </r>
    <r>
      <rPr>
        <i/>
        <sz val="12"/>
        <color rgb="FFFF0000"/>
        <rFont val="Times New Roman"/>
        <family val="1"/>
        <charset val="204"/>
      </rPr>
      <t xml:space="preserve">
214-0426 И2 - нет - </t>
    </r>
    <r>
      <rPr>
        <i/>
        <sz val="12"/>
        <rFont val="Times New Roman"/>
        <family val="1"/>
        <charset val="204"/>
      </rPr>
      <t>Титан-2</t>
    </r>
    <r>
      <rPr>
        <i/>
        <sz val="12"/>
        <color rgb="FFFF0000"/>
        <rFont val="Times New Roman"/>
        <family val="1"/>
        <charset val="204"/>
      </rPr>
      <t xml:space="preserve">
214-0427 И2 - нет - </t>
    </r>
    <r>
      <rPr>
        <i/>
        <sz val="12"/>
        <rFont val="Times New Roman"/>
        <family val="1"/>
        <charset val="204"/>
      </rPr>
      <t>Титан-2</t>
    </r>
    <r>
      <rPr>
        <i/>
        <sz val="12"/>
        <color rgb="FFFF0000"/>
        <rFont val="Times New Roman"/>
        <family val="1"/>
        <charset val="204"/>
      </rPr>
      <t xml:space="preserve">
214-0551 И1 - нет - </t>
    </r>
    <r>
      <rPr>
        <i/>
        <sz val="12"/>
        <rFont val="Times New Roman"/>
        <family val="1"/>
        <charset val="204"/>
      </rPr>
      <t>Титан-2</t>
    </r>
    <r>
      <rPr>
        <i/>
        <sz val="12"/>
        <color rgb="FFFF0000"/>
        <rFont val="Times New Roman"/>
        <family val="1"/>
        <charset val="204"/>
      </rPr>
      <t xml:space="preserve">
214-0552 И2 - нет - </t>
    </r>
    <r>
      <rPr>
        <i/>
        <sz val="12"/>
        <rFont val="Times New Roman"/>
        <family val="1"/>
        <charset val="204"/>
      </rPr>
      <t>Титан-2</t>
    </r>
    <r>
      <rPr>
        <i/>
        <sz val="12"/>
        <color rgb="FFFF0000"/>
        <rFont val="Times New Roman"/>
        <family val="1"/>
        <charset val="204"/>
      </rPr>
      <t xml:space="preserve">
</t>
    </r>
    <r>
      <rPr>
        <i/>
        <sz val="12"/>
        <rFont val="Times New Roman"/>
        <family val="1"/>
        <charset val="204"/>
      </rPr>
      <t>214-0554 И3 - есть - Титан-2</t>
    </r>
    <r>
      <rPr>
        <i/>
        <sz val="12"/>
        <color rgb="FFFF0000"/>
        <rFont val="Times New Roman"/>
        <family val="1"/>
        <charset val="204"/>
      </rPr>
      <t xml:space="preserve">
214-0505 И2 - нет</t>
    </r>
    <r>
      <rPr>
        <i/>
        <sz val="12"/>
        <rFont val="Times New Roman"/>
        <family val="1"/>
        <charset val="204"/>
      </rPr>
      <t>- Титан-2</t>
    </r>
    <r>
      <rPr>
        <i/>
        <sz val="12"/>
        <color rgb="FFFF0000"/>
        <rFont val="Times New Roman"/>
        <family val="1"/>
        <charset val="204"/>
      </rPr>
      <t xml:space="preserve">
214-0793 И2 - нет - Титан-2</t>
    </r>
  </si>
  <si>
    <t xml:space="preserve">16-02774 И2
16-02775 И2
14-08049 И3
16-01664 И2 - ПЭМ-СТН
</t>
  </si>
  <si>
    <t>15-00434 И1 - ПЭМ-СТН
15-00435 И1 - ПЭМ-СТН
17-01082 И2 - ПЭМ-СТН
17-01083 И2 - ПЭМ-СТН
15-03732 И1
15-03733 И1</t>
  </si>
  <si>
    <t>15-00434 - ПЭМ-СТН
15-00435 - ПЭМ-СТН
17-01082 И1 - ПЭМ-СТН 
17-01083 И1 - ПЭМ-СТН 
15-00437 - ПЭМ-СТН
15-00430 - ПЭМ-СТН
15-00431 И1 - ПЭМ-СТН
15-04268 И1 - ПЭМ-СТН
15-05124 И2</t>
  </si>
  <si>
    <t>14-05122 И2 - есть - ПЭМ-СТН
15-04268 И1 - есть - ПЭМ-СТН
14-07583 И1 - есть - Титан 2
14-05124 И2 - есть - ПЭМ-СТН
14-07577 И1 - есть
214-0537 И3
16-01057 И1- есть</t>
  </si>
  <si>
    <t>15-04192 И1 - Титан-2
17-00812 И1 - выдан - ПЭМ-СТН</t>
  </si>
  <si>
    <t>- Отклонено АО "АТОМПРОЕКТ"  (19 карточек)</t>
  </si>
  <si>
    <t>Карточка заказчика с замечаниями 
АО "Атомпроектом" рассмотрена.
Ответ на замечания по РД 20-00107 будет направлен письмом не позднее 27.04.2020 г.
Выдан комплект РД 20-00107 И2 по акту №11-01/25771 от 07.10.2020 г.</t>
  </si>
  <si>
    <t>АО "Атомпроектом" с замечаниями согласен. Срок выдачи РД 30.10.2019 г.
Комплект РД 15-03694 И1 выдан по Акту № 11-114/3904 от 17.02.2020 г., повторно по Акту  № 11-114/5410 от 03.03.2020 г.                                                                 Комплект РД 14-07607 И1 (система пароснабжения)  выдан по акту № 11-01/24768 от 25.09.2020 г.                                                       16-02188 И6 смонтирован ( будет корректировка с изм. И7, где будет показан узел ввода. Комплект РД 16-02188 И7 выдан по Акту № 11-114/5408 от 03.03.2020 г.)</t>
  </si>
  <si>
    <t xml:space="preserve">15-03694 И1 - есть                                                      14-07607 И1 - есть             16-02188 И7 - есть </t>
  </si>
  <si>
    <t>АО ""Атомпроект"" с замечаниями согласны.
Срок корректировки комплектов РД: не указан
Комплект РД 14-07607 И1 выдан по акту № 11-01/24768 от 25.09.2020 г.</t>
  </si>
  <si>
    <t xml:space="preserve">АО ""Атомпроект"" с замечаниями согласны.
Срок корректировки комплектов РД: не указан.
РД 14-07607 лист 23 (специф.) с согласованием запорных клапанов выдан 19.05.2020.
Комплект РД 20-00689 (специф.) выдан по письму № 11-01/21515 от 24.08.2020.                              Комплект РД 14-07607 И1 выдан по акту № 11-01/24768 от 25.09.2020 г. </t>
  </si>
  <si>
    <t xml:space="preserve">Карточка заказчика с замечаниями 
АО "Атомпроектом" не рассмотрена.
Комплект РД 20-00689 (специф.) выдан по письму № 11-01/21515 от 24.08.2020.                              Комплект РД 14-07607 И1 выдан по акту № 11-01/24768 от 25.09.2020 г. </t>
  </si>
  <si>
    <t>Карточка заказчика с замечаниями АО "Атомпроектом" не рассмотрена.
Выдано РПИ-0060 (А182619 И8а) по акту №11-01/25944 от 08.10.2020 г.
Замечания исправлены!</t>
  </si>
  <si>
    <t>АО "Атомпроект" с замечаниями согласны.
Срок корректировки комплекта РД: срочно, работы ведутся в текущем периоде (на 03.07.2020 г.).
Выдано решение ГрАН к комплекту РД А-182619 И5а по акту №11-114/18651 от 27.07.2020 г. Замечание по п.2 устранено!
Выданы откорректированные альбомы Hilti по письму №11-01/23740 от 15.09.2020 г. Замечание по п.1 исправлено!
Выдано решение ГрАН к комплекту РД А-182619 И8а по акту №11-01/25944 от 08.10.2020 г. Замечание по п.3 устранено!</t>
  </si>
  <si>
    <t xml:space="preserve">15-05516
14-08900
14-08891 И1
14-08894
16-02315
16-01650
14-08903
14-08906
14-08897
14-08898
</t>
  </si>
  <si>
    <t>АО "Атомпроект" с замечаниями согласны.
Срок корректировки комплекта РД истек: 27.03.2020 г.
Выдан комплект РД 20-00712 по акту №11-01/26068 от 09.10.2020 г.
Замечания исправлены!</t>
  </si>
  <si>
    <t>АО ""Атомпроект"" с замечаниями согласны.
Срок корректировки комплектов РД: 15.08.2020 г.
Выдан комплект РД с изменениями по акту №11-01/26068 от 09.10.2020 г.
Замечания исправлены!</t>
  </si>
  <si>
    <t xml:space="preserve">Карточка заказчика с замечаниями 
АО "Атомпроектом" не рассмотрена.
Выдан комплект РД №19-00621 И3 по акту №11-01/26068 от 09.10.2020 г. Замечания не исправлены!
</t>
  </si>
  <si>
    <t>АО ""Атомпроект"" с замечаниями согласны.
Срок корректировки комплектов РД истек: 31.07.2020 г.
Выдан комплект 14-08283 И13 по акту №11-114/19901 от 06.08.2020 г.
Выдан комплект РД 14-06563 B9 по акту №11-01/26068 от 09.10.2020 г.
Замечания исправлены!</t>
  </si>
  <si>
    <t>14-05561 И2</t>
  </si>
  <si>
    <t>АО "Атомпроект" с замечаниями согласны.
Срок корректировки: 15.08.2020. Выдана смета 6-13-0002С-В1-Д1 инв.20-00640 акт №11-01_26043 от 09.10.2020</t>
  </si>
  <si>
    <t>АО "Атомпроект" с замечаниями согласны.
Срок корректировки: 13.10.2020</t>
  </si>
  <si>
    <t>АО "Атомпроект" с замечаниями согласны.
Срок корректировки: 30.10.2020</t>
  </si>
  <si>
    <t>КЗ-1186 -  выданы ЛС</t>
  </si>
  <si>
    <t xml:space="preserve">КЗ-1241, 1215- рассмотренны </t>
  </si>
  <si>
    <t>Карточка заказчика с замечаниями 
АО "Атомпроект" рассмотрена 09.10.2020 г.  Замечания отклонены с объяснением причины: отсутствует утвержденная РКД на боксы</t>
  </si>
  <si>
    <t>14-08696 И10</t>
  </si>
  <si>
    <t>Карточка заказчика с замечаниями 
АО "Атомпроект"  рассмотрена 05.08.2020. Срок выдачи РД 31.08.2020. Комплект РД 18-01119И1 выдан по акту № 11-01/26068 от 09.10.2020 г.</t>
  </si>
  <si>
    <t>Карточка заказчика с замечаниями 
АО "Атомпроект" рассмотрена 06.08.2020 г. Срок выдачи РД 31.08.2020 г. Комплект РД 15-02509И6 получен по акту № 11-01/26068 от 09.10.2020 г.</t>
  </si>
  <si>
    <t xml:space="preserve">АО ""Атомпроект"" с замечаниями согласны.
Срок корректировки комплектов РД: не указан. Комплекты РД 16-00671И4, 16-00672И5 получены по акту № 11-01/26068 от 09.10.2020 г.
</t>
  </si>
  <si>
    <t>Карточка заказчика с замечаниями 
АО "Атомпроект"  рассмотрена 05.08.2020. Срок выдачи РД 31.08.2020.  Комплект РД 16-00671И4 выдан по акту № 11-01/26068 от 09.10.2020 г.</t>
  </si>
  <si>
    <t>- Откорректированная РД не выдана (20 карточек)</t>
  </si>
  <si>
    <t>Замечания УС БАЭС</t>
  </si>
  <si>
    <t>Замечания СХК</t>
  </si>
  <si>
    <t>Карточка заказчика ООО "УС БАЭС"</t>
  </si>
  <si>
    <t>Карточка заказчика АО "СХК"</t>
  </si>
  <si>
    <t>ЛС</t>
  </si>
  <si>
    <t>Общая статистика по Карточкам Заказчика</t>
  </si>
  <si>
    <t>Общая статистика по Карточкам Заказчика и по обращениям ЕОС-Качество</t>
  </si>
  <si>
    <t>АО ""Атомпроект"" с замечаниями согласны.
Срок корректировки комплектов РД: 23.07.2020 г.
Выдан комплекты РД с изменениями по акту №11-01/27043 от 20.10.2020 г.
Замечания устранены.</t>
  </si>
  <si>
    <t xml:space="preserve">Карточка заказчика с замечаниями АО "Атомпроектом" не рассмотрена.
Выдан комплект РД 14-06532 И3 по акту №11-01/27755 от 27.10.2020 г. По осям 16-17, Г-Д отм.-2.700 замечание исправлено. </t>
  </si>
  <si>
    <t>19-00335 И4</t>
  </si>
  <si>
    <t>АО "Атомпроект" с замечаниями согласны.
Срок корректировки комплекта РД истек: 27.03.2020 г.
Выдан комплект РД с изменениями по акту №11-01/27493 от 03.11.2020 г.
Замечания исправлены!</t>
  </si>
  <si>
    <t>АО "Атомпроект" с замечаниями согласны.
Срок корректировки комплектов РД: 30.09.2020 г.
Комплект РД 68372 ДСП И3 с изменениями выдан 11-01/27935-дсп от 28.10.2020.                            Комплект РД 70040 ДСП И3 с изменениями выдан 11-01/27885-дсп от 28.10.2020.</t>
  </si>
  <si>
    <t>15-08367 И4
70039 И2 ДСП</t>
  </si>
  <si>
    <t>АО ""Атомпроект"" с замечаниями согласны.
Срок корректировки комплектов РД: 15.07.2020 г.
Комплект РД 70039 ДСП И3 с изменениями выданы 11-01/27885-дсп от 28.10.2020.
Замечания исправлены.
Комплект РД 15-08367 И5 не выдан.</t>
  </si>
  <si>
    <t>15-08367 И5
70039 И3 ДСП - есть</t>
  </si>
  <si>
    <t>Карточка заказчика с замечаниями АО "Атомпроектом" рассмотрена с отклонением, до выпуска ТР о замене автоматики КПП.            Выданы комплекты РД 15-02419 И1; 15-02420 И1 по акту №11-01/27493 от 23.10.2020 г. (15-02421 - это ЛСР перенести в сметы).</t>
  </si>
  <si>
    <t>Карточка заказчика с замечаниями 
АО "Атомпроектом"  рассмотрена 29.11.2019 г. С замечаниями согласны.
Срок выдачи РД: срочно, для оформления заказов (на 03.07.2020 г.).
Комплект РД 16-01546 И4 выдан по акту № 11-01/27493 от 23.10.2020</t>
  </si>
  <si>
    <t>Карточка заказчика с замечаниями 
АО "Атомпроектом"  рассмотрена 29.11.2019 г. С замечаниями согласны.
Срок выдачи РД истек: 01.08.2020 г.
Комплект РД 14-04048 И2 выдан по акту № 11-01/27493 от 23.10.2020</t>
  </si>
  <si>
    <t xml:space="preserve">АО ""Атомпроект"" с замечаниями согласны.
Срок корректировки комплектов РД: 30.06.2020 г.
Комплекты РД 16-01544 И4, 16-01546 И4 (спецификация) выданы по акту № 11-01/27493 от 23.10.2020 г. </t>
  </si>
  <si>
    <t>АО ""Атомпроект"" с замечаниями согласны.
Срок корректировки комплектов РД: не указан.
Комплект РД 14-08696 И10 выдан по акту № 11-01/27493 от 23.10.2020 г. Изменения 9 внесены</t>
  </si>
  <si>
    <t>Карточка заказчика с замечаниями 
АО "Атомпроект" рассмотрена 09.10.2020 г. С замечаниями согласны. Комплект РД 14-08696 и10 выдан по акту № 11-01/27493 от 23.10.2020 г.</t>
  </si>
  <si>
    <t>АО "Атомпроект" с замечаниями согласны.
Срок корректировки: 31.08.2020. Выдана смета 6-17-2-1168 инв.№19-00749 акт №11-01-27841 от 27.10.2020</t>
  </si>
  <si>
    <t>Карточка заказчика с замечаниями 
АО "Атомпроектом" не рассмотрена. Выдана смета 2-01-4-1641 инв.20-00877 акт № 11-01_27490 от 23.10.2020</t>
  </si>
  <si>
    <t>АО "Атомпроект" с замечаниями согласны.
Срок корректировки: 07.09.2020. Выдана смета 3-05-0007С-Д5 инв.20-00816 акт №11-01-27841 от 27.10.2020 и 3-05-0007С-Д6 инв.20-00818 акт №11-01-27841 от 27.10.2020</t>
  </si>
  <si>
    <t>КЗ-1217, 1233, 1227 -  выданы ЛС</t>
  </si>
  <si>
    <t>АО "Атомпроект" с замечаниями согласны.
Срок корректировки комплекта РД истек: 28.12.2018 г.
Выдан комплект РД 15-00466 И4 по акту №110/04-28/107 от 17.09.2019; 15-00466 И5 по акту №110/04-28/109 от 20.09.2019
Замечания устранены!</t>
  </si>
  <si>
    <t>АО "Атомпроект" с замечаниями согласны.
Срок корректировки комплекта РД истек: 07.04.2019 г.
Выдана эл. версия комплекта РД №А182619 И4 по письму АО "СХК" №11-11-01/12918 от 07.06.2019 г.
Комплект РД 18-00825 И1 - не выдан!
По п.п. 13, 14 - замечания не устранены!
В адрес АО "СХК" направлено письмо исх №1992 от 21.06.2019 г. по неустраненным замечаниям.
Получено письмо №11-01/5116 от 28.02.2020 г. с планами трасс воздуховодов систем вентиляции.
По п.п. 13, 14 замечания остаются!
Выдано решение ГрАН №18-00825 И1а (РПИ-0065) по акту №11-01/26277 от 12.10.2020 г. Замечания устранены!</t>
  </si>
  <si>
    <t>Карточка заказчика с замечаниями 
АО "Атомпроектом"  рассмотрена 29.11.2019 г.      С замечаниями согласны.
Срок выдачи РД истек: 25.12.2019 г.
Комплект РД 19-00335 И2  выдан по Акту № 11-114/3901 от 17.02.2020 г.
Комплект РД 19-00335 И3  выдан по Акту № 11-01/27493 от 23.10.2020 г.</t>
  </si>
  <si>
    <t>Карточка заказчика с замечаниями АО "Атомпроект" рассмотрена 11.02.2020 г. С замечаниями согласны. Срок выдачи РД  17.02.2020 г.
ЛС выдана, 11-114/5523 от 05.03.2020</t>
  </si>
  <si>
    <t>АО "Атомпроект" с замечаниями согласны.
Срок корректировки комплектов РД истек: 25.06.2019 г.
Отработано в 72427/ДСП,72432/ДСП и выдано, 110/04-27/6ДСП от 20.05.2020</t>
  </si>
  <si>
    <t>АО ""Атомпроект"" с замечаниями согласны.
Срок корректировки комплектов РД истек: 30.07.2020 г.
Выдан комплект РД с изменениями по акту №11-01/27885 ДСП от 28.10.2020 г.
Замечания исправлены!</t>
  </si>
  <si>
    <t>АО ""Атомпроект"" с замечаниями согласны.
Срок корректировки комплектов РД истек: 30.07.2020 г.
Выдан комплект РД №71689ДСП И1 по акту №11-01/25956-дсп от 08.10.2020 г. Замечания исправлены!</t>
  </si>
  <si>
    <t>АО ""Атомпроект"" с замечаниями согласны.
Срок корректировки комплектов РД: 15.07.2020 г.
Комплект РД 70039 ДСП И3 выдан по акту 11-01/27885-дсп от 28.10.2020.
Замечания устранены!</t>
  </si>
  <si>
    <t>АО ""Атомпроект"" с замечаниями согласны.
Срок корректировки комплектов РД: 30.09.2020 г.
Выдан комплект с изменениями по акту №11-01/28812-дсп от 09.11.2020 г.
Замечания исправлены!</t>
  </si>
  <si>
    <t>АО ""Атомпроект"" с замечаниями согласны.
Срок корректировки комплектов РД: не указан.
Выданы комплекты с 70045 ДСП И3, 70046 ДСП И6 по акту №11-01/28812-дсп от 09.11.2020 г.
Замечания исправлены!</t>
  </si>
  <si>
    <t>АО ""Атомпроект"" с замечаниями согласны.
Срок корректировки комплектов РД: не указан.
Выданы комплекты с 70045 ДСП И3, 70046 ДСП И6, 70387 ДСП И2, 70388 ДСП И4 по акту №11-01/28812-дсп от 09.11.2020 г.
Замечания исправлены!</t>
  </si>
  <si>
    <t>68364 ДСП И2 - да
68365 ДСП И2 - да
68372 ДСП И3 - да
68373 ДСП И3 - да
68709 ДСП И6 - да
68724 ДСП И7 - да
69455 ДСП И3 - да
69462 ДСП И5 - да
69574 ДСП И3 - да
69576 ДСП И6 - да
70039 ДСП И3 - да
70040 ДСП И3 - да
70042 ДСП И3 - да
70043 ДСП И6 - да
70045 ДСП И3 - да
70046 ДСП И6 - да
70387 ДСП И2 - да
70388 ДСП И4 - да
71519 ДСП И3
71520 ДСП И4 - да
71670 ДСП И2 - да
71671 ДСП И2 - да</t>
  </si>
  <si>
    <t>АО ""Атомпроект"" с замечаниями согласны.
Срок корректировки комплектов РД: 15.07.2020 г.
Выдан комплект 69574 ДСП И3 по акту №11-01/28812-дсп от 09.11.2020 г.
Замечания исправлены!</t>
  </si>
  <si>
    <t>АО ""Атомпроект"" с замечаниями согласны.
Срок корректировки комплектов РД: не указан.
Комплекты РД 68372 ДСП И3, 68373 ДСП И3, 71520 ДСП И4, 71670 ДСП И2, 71671 ДСП И2 с изменениями выданы 11-01/27935-дсп от 28.10.2020.                                               Комплекты РД 68364 ДСП И2, 68365 ДСП И2, 68709 ДСП И6, 68724 ДСП И7, 70039 ДСП И3, 70040 ДСП И3, 69455 ДСП И3, 69462 ДСП И5 с изменениями выданы 11-01/27885-дсп от 28.10.2020.
Комплекты РД 69574 ДСП И3, 69576 ДСП И6, 70042 ДСП И3, 70043 ДСП И3, 70045 ДСП И3, 70046 ДСП И6, 70387 ДСП И2, 70388 ДСП И4 с изменениями выданы 11-01/28733-дсп от 06.11.2020.</t>
  </si>
  <si>
    <t>Карточка заказчика с замечаниями 
АО "Атомпроектом" не рассмотрена.
Замечание оформлено в системе ЕОС-Качество</t>
  </si>
  <si>
    <t>Карточка заказчика с замечаниями 
АО "Атомпроектом" не рассмотрена.
Письмо АО "СХК" №11-01/7176 от 20.03.2020 г. о том, что материал производится и другими заводами-изготовителями. Работы выполнять в соответствии с РД.
Выдан комплекты РД 13-06304 И6, 14-000855 И5 по акту №11-01/27939 от 28.10.2020 г. Геотекстиль "Донит" заменили на "Полилайн".</t>
  </si>
  <si>
    <t>Карточка заказчика с замечаниями АО "Атомпроект" отклонена с объяснением причины.
На лестничных клетках набетонок быть не должно.
Номера помещений и типы полов в помещениях показаны на планах.</t>
  </si>
  <si>
    <t>АО ""Атомпроект"" с замечаниями согласны.
Срок корректировки комплектов РД: 28.08.2020 г.
Выдан комплект с изменениями по акту №11-01/27939 от 28.10.2020 г.
Замечания исправлены!</t>
  </si>
  <si>
    <t>АО ""Атомпроект"" с замечаниями согласны.
Срок корректировки комплектов РД истек: 31.07.2020 г.
Выдан комплект РД с изменениями по акту №11-01/27939 от 28.10.2020 г.
Замечания исправлены!</t>
  </si>
  <si>
    <t>АО ""Атомпроект"" с замечаниями согласны.
Срок корректировки комплектов РД: не указан
Выдан комплект 20-00137 И3 по акту №11-01/27939 от 28.10.2020 г.
Замечания не исправлены!</t>
  </si>
  <si>
    <t>АО ""Атомпроект"" с замечаниями согласны.
Срок корректировки комплектов РД: 15.08.2020 г.
Выданы комплекты 15-06145 И4; 19-01256 И2 по акту №11-01/27493 от 23.10.2020 г.
Выдан комплект 20-00137 И3 по акту №11-01/27939 от 28.10.2020 г.
Замечания исправлены!</t>
  </si>
  <si>
    <t>АО "Атомпроект" с замечаниями согласны.
Срок корректировки комплекта РД: 20.07.2020 г.
Изм. 1 внес Тимощенко В.Н. 
РД на корректировке, ведется работа с АО "АТОМПРОЕКТ"
Комплект РД с изменениями не выдан.</t>
  </si>
  <si>
    <t>КЗ-224; КЗ-249</t>
  </si>
  <si>
    <t>АО ""Атомпроект"" с замечаниями согласны.
Срок корректировки комплектов РД: 15.07.2020 г.
Выдан комплект РД с изменениями по акту №11-01/28413 от 03.11.2020 г.
Замечания исправлены!</t>
  </si>
  <si>
    <t>АО ""Атомпроект"" с замечаниями согласны частично.
Срок корректировки комплектов РД: 15.07.2020 г.
Выданы комплекты РД с изменениями по акту №11-01/28413 от 03.11.2020 г.
Замечания исправлены!</t>
  </si>
  <si>
    <t>АО ""Атомпроект"" с замечаниями согласны.
Срок корректировки комплектов РД: не указан.
Выдано решение ГрАН к комплекту РД А-182619 И5а по акту №11-114/19257 от 31.07.2020 г. Замечания по п.1,2,3,6,7,9,16,17 устранены!
Выдано согласование АП №18-00612 И3а (РПИ-0080) по акту №11-01/30187 от 23.11.2020 г. Замечание по п.5 устранено!
Остальные замечания не устранены!
Комплект РД с изменениями не выдан.</t>
  </si>
  <si>
    <t>АО "Атомпроект" с замечаниями согласны.
Выдан комплек РД 214-0488 И2 по акту №11-01/27842 от 27.10.2020 г. от 20.05.2019
Замечания устранены.</t>
  </si>
  <si>
    <t>214-0488 И2</t>
  </si>
  <si>
    <t>-  Откорректированная РД выдана (17 карточек)</t>
  </si>
  <si>
    <t>Карточка заказчика с замечаниями АО "Атомпроектом" на 06.03.2020 г. не рассмотрена.                                                                  Комплекы РД 18-00325 И2, 18-00326 И2 получены по Акту № 11-114/5410 от 03.03.2020 г. Изм. 2 внесены на основании письма АО СХК № 11-11-01/28256 от 25.11.19 г.
Карточка заказчика с замечаниями АО "Атомпроект" рассмотрена 11.03.2020 г. С замечаниями согласны.Срок выдачи РД  30.04.2020 г.    Комплек РД 18-00325 И3 получен по Акту № 11-01/28413 от 03.11.2020 г. Комплек РД 18-00326 И3 получен по Акту № 11-01/27939 от 28.10.2020 г.</t>
  </si>
  <si>
    <t>Карточка заказчика с замечаниями 
АО "Атомпроектом"  рассмотрена 19.11.2019 г.      С замечаниями согласны.
Срок выдачи РД  27.12.2019 г.
Комплект РД 14-04049 И5 выдан по акту № 11-01/30755 от 30.11.2020</t>
  </si>
  <si>
    <t>Карточка заказчика с замечаниями рассмотрена 20.07.2020 г. С замечаниями АО "Атомпроект" согласны. Срок выдачи РД 20.08.2020 г. Комплект 15-03694 И2 выдан по акту № 11-01/30755 от 30.11.2020</t>
  </si>
  <si>
    <t>Карточка заказчика с замечаниями 
АО "Атомпроект" рассмотрена 06.08.2020 г. С замечаниями согласны. Срок выдачи РД 15.09.2020 г. Комплект 14-08050 И7 получен по акту № 11-02/30755 от 30.11.2020</t>
  </si>
  <si>
    <r>
      <rPr>
        <b/>
        <sz val="12"/>
        <color theme="1"/>
        <rFont val="Times New Roman"/>
        <family val="1"/>
        <charset val="204"/>
      </rPr>
      <t>14-08049 И4 - нет</t>
    </r>
    <r>
      <rPr>
        <sz val="12"/>
        <color theme="1"/>
        <rFont val="Times New Roman"/>
        <family val="1"/>
        <charset val="204"/>
      </rPr>
      <t xml:space="preserve">
14-08050 И7</t>
    </r>
  </si>
  <si>
    <t xml:space="preserve">Карточка заказчика с замечаниями 
АО "Атомпроектом"  рассмотрена 12.12.2019 г.      С замечаниями согласны.
Срок выдачи РД: срочно, работы ведутся в текущем периоде (на 03.07.2020 г.).
Комплект 14-08050 И7 получен по акту № 11-01/30755 от 30.11.2020
</t>
  </si>
  <si>
    <t>15-03694 И1
15-03696 И2</t>
  </si>
  <si>
    <t>АО ""Атомпроект"" с замечаниями согласны.
Срок корректировки комплектов РД истек: 31.07.2020 г.
Комплект 15-03696 И2 выдан по акту № 11-01/21322 от 20.08.2020 г.</t>
  </si>
  <si>
    <t>Карточка заказчика с замечаниями 
АО "Атомпроект"  рассмотрена 05.08.2020. Срок выдачи РД 31.08.2020. Комплект РД 15-03694 И2 выдан по акту № 11-01/30755 от 30.11.2020</t>
  </si>
  <si>
    <r>
      <t xml:space="preserve">АО "Атомпроект" с замечаниями согласны.
Срок корректировки комплекта РД после получения РКД на боксы АЛ. Срок корректировки истек: 25.05.2019 г. 
</t>
    </r>
    <r>
      <rPr>
        <b/>
        <i/>
        <sz val="12"/>
        <color theme="1"/>
        <rFont val="Times New Roman"/>
        <family val="1"/>
        <charset val="204"/>
      </rPr>
      <t>Комплект РД 14-08049 И3 получен по акту № 110/04-28/81 от 04.07.2019 г. Технологическая схема трубопроводов в комплект расположения оборудования приложена ошибочно.                                                              Комплект РД 15-04497 И1 получен по акту № 11-01/30755 от 30.11.2020 г.                                      Корректировка по подводу сред к боксам не сделана !!!</t>
    </r>
  </si>
  <si>
    <t>15-04497 И2</t>
  </si>
  <si>
    <t>15-04497 И2 - нет         14-08049 И3</t>
  </si>
  <si>
    <t>АО "Атомпроект" с замечаниями согласны.
Срок корректировки комплектов РД: 31.08.2020 г.
Выдан комплект с изменениями по акту №11-01/30755 от 30.11.2020 г.
Замечания исправлены!</t>
  </si>
  <si>
    <t>АО ""Атомпроект"" с замечаниями согласны.
Срок корректировки комплектов РД: не указан.
 Комплекты РД 15-03694 И2; 15-04497 И1 выданы по акту № 11-01/30755 от 30.11.2020
Комплекты РД 16-00732 И3 не выдан.</t>
  </si>
  <si>
    <t>15-04497 И1 - есть
15-03694 И2 - есть
16-00732 И3</t>
  </si>
  <si>
    <t>Карточка заказчика с замечаниями 
АО "Атомпроектом" не рассмотрена.
Выдано решение ГрАН к комплекту РД 15-00466 И6а (РПИ-0092) И3а по акту №11-01/31100 от 02.12.2020 г. Замечание устранено!</t>
  </si>
  <si>
    <t>69501 И4 ДСП
69502 И7 ДСП</t>
  </si>
  <si>
    <t>АО "Атомпроект" с замечаниями согласны.
Срок корректировки комплектов РД истек: 30.07.2020 г.
Выданы комплекты с изменениями по акту №11-01/31101-дсп от 02.12.2020 г.
Замечания исправлены!</t>
  </si>
  <si>
    <t>71664 И2 ДСП
71665 И5 ДСП
71667 И2 ДСП
71516 И4 ДСП
71517 И6 ДСП</t>
  </si>
  <si>
    <t>- Откорректированная РД не выдана (4 карточки)</t>
  </si>
  <si>
    <t>15-05516 И1 - есть
14-08900 И1 - есть
14-08891 И2 - есть
14-08894 И1 - есть
16-02315 И1 - есть
16-01650 И1
14-08903 И1 - есть
14-08906 И1 - есть
14-08897 И1 - есть
14-08898 И1 - есть
15-05519 И1 - есть
15-05520 И1 - есть</t>
  </si>
  <si>
    <t>АО "Атомпроект" с замечаниями согласны.
Срок корректировки комплектов РД истек: 21.06.2019 г.
Выданы комплекты РД 14-08894 И1; 14-08900 И1; 14-08906 И1 по акту №11-114/609 от 16.01.2020 г.
Выдан комплект РД 14-08891 И2 по акту №11-114/5410 от 03.03.2020 г.
Выдан комплект РД 16-02315 И1 по акту №11-114/14145 от 08.06.2020 г.
Выданы комплекты РД 14-08897 И1; 14-08898 И1 по акту №11-01/26068 от 09.10.2020 г.             Выданы комплекты РД 14-08903 И1; 14-08904 И1 по акту №11-01/27493 от 23.10.2020 г.
Выдан комплект РД 15-05516 И1 по акту №11-01/27939 от 28.10.2020 г.
Выданы комплекты РД 15-05519 И1; 15-05520 И1 по акту №11-01/31410 от 04.12.2020 г.
Замечания исправлены!
Остальные комплекты РД с изменениями не выданы.</t>
  </si>
  <si>
    <t>АО "Атомпроект" с замечаниями согласны.
Срок корректировки комплектов РД истек: 30.04.2020 г.
Выдан комплект РД 70043 ДСП И6 по акту №11-01/28812-дсп от 09.11.2020 г.
Выданы комплекты РД 15-03145 И2; 15-03146 И2 по акту №11-01/31769 от 08.12.2020 г.
Замечания исправлены!</t>
  </si>
  <si>
    <t>18-00836 И2
А-182619 И5</t>
  </si>
  <si>
    <t>18-00836 И2</t>
  </si>
  <si>
    <t>18-00612 И1
18-00614 И3
18-00615 И1
18-00616 И1
А-182619 И5</t>
  </si>
  <si>
    <t>18-00612 И1
18-00614 И3
18-00615 И1
18-00616 И1</t>
  </si>
  <si>
    <t>АО ""Атомпроект"" с замечаниями согласны.
Срок корректировки комплектов РД: 30.10.2020 г.
Выдан комплект с изменениями по акту №11-01/31769 от 08.12.2020 г.
Замечания исправлены!</t>
  </si>
  <si>
    <t>АО ""Атомпроект"" с замечаниями согласны.
Срок корректировки комплектов РД: 30.11.2020 г.
Выдан комплект с изменениями по акту №11-01/31769 от 08.12.2020 г.
Замечания исправлены!</t>
  </si>
  <si>
    <t>АО "Атомпроект" с замечаниями согласны.
Срок корректировки комплекта РД: срочно, работы ведутся в текущем периоде (на 03.07.2020 г.).
Выдан комплект с изменениями по акту №11-01/31769 от 08.12.2020 г.
Замечания исправлены!</t>
  </si>
  <si>
    <t>АО "Атомпроект" с замечаниями согласны.
Срок корректировки комплекта РД истек: 21.08.2019 г. (Письмо вх.2531)
Выдан комплект РД 16-01009 И6 по акту №110/04-28/109 от 20.09.2019 г.
Замечание по п.1 не устранено!
Оформлена карточка заказчика КЗ-774.
Выдан комплект с изменениями по акту №11-01/31769 от 08.12.2020 г.
Замечания исправлены!</t>
  </si>
  <si>
    <t>Карточка заказчика с замечаниями АО "Атомпроект" отклонена с объяснением причины.
Данные отклонения несущественны. Все требуемые корректировки следует учесть в комплектах КМД.
По п.2 выдано изменение ГРаН И7а по акту №11-114/19736 от 05.08.2020 г.
Выдан комплект с изменениями по акту №11-01/31769 от 08.12.2020 г.
Замечания исправлены!</t>
  </si>
  <si>
    <t>АО ""Атомпроект"" с замечаниями согласны.
Срок корректировки комплектов РД: не указан.
Выданы комплекты РД 70042 ДСП И3, 70043 ДСП И6 по акту №11-01/28812-дсп от 09.11.2020 г.
Замечания исправлены!</t>
  </si>
  <si>
    <t>АО ""Атомпроект"" с замечаниями согласны.
Срок корректировки комплектов РД: 30.09.2020 г.
Выдан комплект с изменениями по акту №11-01/31769 от 08.12.2020 г.
Замечания исправлены!</t>
  </si>
  <si>
    <t>АО "Атомпроект" с замечаниями согласны.
Срок корректировки комплекта РД истек: 22.11.2019 г.
Выдан комплект с изменениями по акту №11-01/31769 от 08.12.2020 г.
Замечания исправлены!</t>
  </si>
  <si>
    <t>АО "Атомпроект" с замечаниями согласны.
Срок корректировки комплекта РД истек: 21.08.2019 г. (Письмо вх.2531)
Выдан комплекты РД 16-01005 И7 по акту №110/04-28/109 от 20.09.2019 г.
Замечания не учтены!
Повторно офрмлена карточка заказчика КЗ-813
Выдан комплект с изменениями по акту №11-01/31769 от 08.12.2020 г.
Замечания исправлены!</t>
  </si>
  <si>
    <t>АО "Атомпроект" с замечаниями согласны. Выдана смета 2-01-0029С-Д14 инв.№20-00536 акт №11-01_30354 от 25.11.2020
Срок корректировки: 14.09.2020</t>
  </si>
  <si>
    <t>Карточка заказчика с замечаниями 
АО "Атомпроектом" не рассмотрена. Выдана смета взамен 2-01-2-1171 инв.№20-00927 акт №11-01_30354 от 25.11.2020</t>
  </si>
  <si>
    <t>КЗ-1205, 1202 -  выданы ЛС</t>
  </si>
  <si>
    <t>2. По 14 Карточкам Заказчика локальные сметы откорректированы АО "АТОМПРОЕКТ", но не выданы в производство работ. Из них 10 Карточки Заказчика влияют на график СМР 3-го уровня и темпланы.</t>
  </si>
  <si>
    <t>3. По 1 Карточкам Заказчика локальные сметы не рассмотренны АО "АТОМПРОЕКТ". Из них 0 Карточки Заказчика влияют на график СМР 3-го уровня и темпланы.</t>
  </si>
  <si>
    <t xml:space="preserve">АО "Атомпроектом" с замечаниями согласен. Срок выдачи РД 29.11.2019 г.
Комплект РД 16-00690И1 выдан по акту № 11-114/16329 от 02.07.2020 г.                                                               Комплект РД 16-00690И2 выдан по акту № 11-01/31769 от 08.12.2020 г.
</t>
  </si>
  <si>
    <t>20-00137 И4</t>
  </si>
  <si>
    <t>КЗ-555; КЗ-846; КЗ-871; КЗ-872; КЗ-915; КЗ-921; КЗ-1087; КЗ-1107; КЗ-1109; КЗ-1178; КЗ-1181; КЗ-1183; КЗ-1195; КЗ-1214; КЗ-1222</t>
  </si>
  <si>
    <t>Карточка заказчика с замечаниями АО "Атомпроектом" отклонены с объяснением. Корректировка ПД будет производиться по отдельному договору.
Внесено при корректировке №2 в ПД!</t>
  </si>
  <si>
    <t>Карточка заказчика с замечаниями АО "Атомпроектом" отклонены с объяснением.
ПД будет откорректирована в части количества воронок при следующей корректировке.
Внесено при корректировке №2 в ПД!</t>
  </si>
  <si>
    <t>АО "Атомпроект" с замечаниями согласны.
При ближайшей корректировке ПД будут внесены соответствующие изменения.
Внесено при корректировке №2 в ПД!</t>
  </si>
  <si>
    <t>АО ""Атомпроект"" с замечаниями согласны.
Срок корректировки комплектов РД истек: 30.07.2020 г.
Комплект РД с изменениями не выдан.
Внесено при корректировке №2 в ПД!</t>
  </si>
  <si>
    <t>АО ""Атомпроект"" с замечаниями согласны.
Срок корректировки комплектов РД истек: 31.07.2020 г.
Комплект РД с изменениями не выдан.
Внесено при корректировке №2 в ПД!</t>
  </si>
  <si>
    <t>АО "Атомпроект" с замечаниями согласны.
ПД будет приведена в соответствие с РД при последующей корректировке.
В откорректированной ПД система К2 не предусматривается.</t>
  </si>
  <si>
    <t>АО "Атомпроект" с замечаниями согласны.
Срок корректировки комплекта РД истек: 17.12.2018 г.
Выдан комплект РД 20-02611 по акту №11-01/32780 от 17.12.2020
Замечания устранены.</t>
  </si>
  <si>
    <t xml:space="preserve">Карточка заказчика с замечаниями 
АО "Атомпроектом" не рассмотрена.
Выдан комплект РД 20-02611 по акту №11-01/32780 от 17.12.2020
Замечания устранены.
</t>
  </si>
  <si>
    <t>КЗ-313; КЗ-717</t>
  </si>
  <si>
    <t>- Отклонено АО "АТОМПРОЕКТ"  (59 карточек)</t>
  </si>
  <si>
    <t>АО "Атомпроект" с замечаниями согласны.
Срок корректировки комплекта РД истек: 07.2019 г.
Выдано решение ГрАН к комплекту РД 15-09102 И3а (РПИ-0094) по акту №11-01/33449 от 23.12.2020 г. Замечание устранено!</t>
  </si>
  <si>
    <t>Карточка заказчика с замечаниями АО "Атомпроектом" отклонены с объяснением.
Данную опечатку учесть в чертежах стадии КМД.
Выдан комплекты РД 16-02862 И1 по акту №11-01/33865 от 28.12.2020 г.
Замечания исправлены!</t>
  </si>
  <si>
    <t>АО ""Атомпроект"" с замечаниями согласны.
Срок корректировки комплектов РД: 28.08.2020 г.
Выдан комплект РД 14-00917 И5 по акту №11-01/33865 от 28.12.2020 г.
Замечания исправлены!</t>
  </si>
  <si>
    <t>АО "Атомпроект" с замечаниями согласны.
Срок корректировки комплекта РД истек: 28.02.2020 г.
Выдан комплект РД 15-08046 И5 по акту №11-01/34070 от 29.12.2021 г.
Замечания не устранены!</t>
  </si>
  <si>
    <t>15-08046 И6</t>
  </si>
  <si>
    <t>АО ""Атомпроект"" с замечаниями согласны.
Срок корректировки комплектов РД истек: 30.07.2020 г.
Выдано согласование АП №18-00612 И3а (РПИ-0080); №18-00615 И2 (РПИ-0082) по акту №11-01/30187 от 23.11.2020 г. Замечания по п.1, 7 устранены!
Выдан комплект РД 18-00614 И2 по акту №11-01/31410 от 04.12.2020 г. Замечания не устранены!
Выдано согласование АП №18-00616 И2а (РПИ-0112) по акту №11-01/54 от 11.01.2021 г.Замечание по п.10 устранено!
Комплекты РД с изменениями не выданы.</t>
  </si>
  <si>
    <t>АО "Атомпроект" с замечаниями согласны.
Срок корректировки комплектов РД: не указан
Выдано согласование АП №А-182619 Иа по акту №11-01/21324 от 20.08.2020 г.
Замечания исправлены!</t>
  </si>
  <si>
    <t>Карточка заказчика с замечаниями 
АО "Атомпроектом" не рассмотрена.
Выдан комплект 15-08038 И5 по акту №11-01/56 от 11.01.2021 г.
Замечания исправлены!</t>
  </si>
  <si>
    <t>АО "Атомпроект" с замечаниями согласны.
Срок корректировки комплектов РД истек: 30.04.2020 г.
Выдан комплект РД 70046 ДСП И6 по акту №11-01/28812-дсп от 09.11.2020 г.
Выдан комплект РД 15-01357 И2 по акту №11-01/34070 от 29.12.2020 г.
Выдан комплект РД 15-01358 И2 по акту №11-01/56 от 11.01.2021 г.
Замечания исправлены!</t>
  </si>
  <si>
    <t>АО "Атомпроект" с замечаниями согласны.
Срок корректировки комплектов РД: 15.07.2020 г.
Выдан комплект РД 70388 ДСП И4 по акту №11-01/28812-дсп от 09.11.2020 г.
Выданы комплекты РД 15-06875 И1; 15-06876 И1 по акту №11-01/56 от 11.01.2021 г.
Замечания исправлены!</t>
  </si>
  <si>
    <t>Карточка заказчика с замечаниями АО "Атомпроектом" рассмотрена с отклонением.
Выданы комплекты РД 14-05453 И6, 14-05454 И7 по акту №11-01/34070 от 29.12.2020 г.
Замечания исправлены!</t>
  </si>
  <si>
    <t>20-00120 И1</t>
  </si>
  <si>
    <t>Карточка заказчика с замечаниями 
АО "Атомпроектом" не рассмотрена.
Выдан комплект РД с изменениями по письму №11-01/762 от 19.01.2021 г.
Замечания исправлены!</t>
  </si>
  <si>
    <t>АО ""Атомпроект"" с замечаниями согласны.
Выдан комплект с изменениями по акту №11-01/23667 от 14.09.2020 г.
Замечания устранены.</t>
  </si>
  <si>
    <t>АО "Атомпроект" с замечаниями согласны.
Срок корректировки комплектов РД истек: 30.04.2020 г.
Выдан комплект РД 69576 ДСП И6 по акту №11-01/28812-дсп от 09.11.2020 г.
Выданы комплекты РД 15-02422 И1, 15-02423 И1 по акту №11-01/762 от 19.01.2021 г.
Замечания исправлены!</t>
  </si>
  <si>
    <r>
      <t xml:space="preserve">Карточка заказчика с замечаниями 
АО "Атомпроект" рассмотрена 06.08.2020 г. Срок выдачи РД 04.09.2020 г.
Комплект РД с изменениями не выдан.
</t>
    </r>
    <r>
      <rPr>
        <b/>
        <sz val="12"/>
        <color theme="1"/>
        <rFont val="Times New Roman"/>
        <family val="1"/>
        <charset val="204"/>
      </rPr>
      <t>Написано новое письмо с замечаниями исх.№ 3332 от 09.12.2020 г. к комплектам по набетонке (раздел КЖ) 15-08633И6, 15-08634И7.</t>
    </r>
  </si>
  <si>
    <r>
      <t xml:space="preserve">1. 18-01119                                                                                                                                                                                                                                                                                                                                                                                                                                                                                                                                    </t>
    </r>
    <r>
      <rPr>
        <b/>
        <i/>
        <sz val="12"/>
        <color rgb="FFFF0000"/>
        <rFont val="Times New Roman"/>
        <family val="1"/>
        <charset val="204"/>
      </rPr>
      <t>15-03738 И7 (специф.) - нет</t>
    </r>
    <r>
      <rPr>
        <i/>
        <sz val="12"/>
        <color theme="1"/>
        <rFont val="Times New Roman"/>
        <family val="1"/>
        <charset val="204"/>
      </rPr>
      <t xml:space="preserve">
2. </t>
    </r>
    <r>
      <rPr>
        <i/>
        <sz val="12"/>
        <rFont val="Times New Roman"/>
        <family val="1"/>
        <charset val="204"/>
      </rPr>
      <t>15-03852 И1
15-03853 И2 (специф.)</t>
    </r>
    <r>
      <rPr>
        <i/>
        <sz val="12"/>
        <color theme="1"/>
        <rFont val="Times New Roman"/>
        <family val="1"/>
        <charset val="204"/>
      </rPr>
      <t xml:space="preserve">
3. 15-02508 И3               15-02509 И5 (специф.)
4. 15-02923 И4                15-02924 И3 (специф.)
</t>
    </r>
    <r>
      <rPr>
        <i/>
        <sz val="12"/>
        <rFont val="Times New Roman"/>
        <family val="1"/>
        <charset val="204"/>
      </rPr>
      <t xml:space="preserve">5. </t>
    </r>
    <r>
      <rPr>
        <b/>
        <i/>
        <sz val="12"/>
        <rFont val="Times New Roman"/>
        <family val="1"/>
        <charset val="204"/>
      </rPr>
      <t xml:space="preserve">18-00488 И1                                 18-00546 И2 (специф.)            </t>
    </r>
  </si>
  <si>
    <r>
      <t xml:space="preserve">АО "Атомпроект" с замечаниями согласны.
Срок корректировки комплекта РД истек: 26.07.2019.                                                                         1. Комплект РД 18-01119  получен по акту № 110/04-28/92 от 26.08.2019,  РД 15-03738 И6 получен по акту № 110/04-28/138 от 28.11.2019.       2. Комплекты РД 15-03852 И1, 15-03853 И2 получены по акту № 11-114/5410 от 03.03.2020.                           3. Комплекты РД 15-02508 И3, 15-02509 И5 получены по акту № 11-114/609 от 16.01.2020.                           4. Комплекты РД 15-02923 И4, 15-02924 И3 получены по акту № 110/04-28/77 от 20.06.2019.                           5. Комплекты РД  18-00488И1, 18-00546 И2 (специф.) получены по акту № 11-01/762 от 19.01.2021.
</t>
    </r>
    <r>
      <rPr>
        <b/>
        <i/>
        <sz val="12"/>
        <color theme="1"/>
        <rFont val="Times New Roman"/>
        <family val="1"/>
        <charset val="204"/>
      </rPr>
      <t>Согласно ответа АП на КЗ-557 в каждом ЛУ предусмотрены дренажные насосы (будут учтены в альбоме № 15-03738). В спецификаии 15-03738И6 к 18-01119 насосы отсутствуют!</t>
    </r>
  </si>
  <si>
    <t>АО "Атомпроект" с замечаниями согласны.
Срок корректировки комплекта РД истек: 02.06.2019 г.
На площадке в контрольный экземпляр внесены изм.5а Щирбановым. Замечания исправлены!
Комплекты РД  с И 5 выданы по акту № 11-01/762 от 19.01.2021</t>
  </si>
  <si>
    <t>АО "Атомпроект" с замечаниями согласны.
Срок корректировки комплекта РД: 01.11.2019                          На площадке в контрольный экземпляр внесены изм.5а Щирбановым. Замечания исправлены!
Комплект  14-07574И5 выдан по акту № 11-01/762 от 19.01.2021</t>
  </si>
  <si>
    <t>Карточка заказчика с замечаниями АО "Атомпроект" рассмотрена 27.01.2020 г. С замечаниями согласны. Срок выдачи РД  после ТР
Внесение изменений в РД будет после корректировки проектной документаци.
РД 14-04049И6 получен по акту № 11-01/56 от 11.01.2021</t>
  </si>
  <si>
    <t>14-04049 И6</t>
  </si>
  <si>
    <t>- Откорректированная РД выдана (189 карточек)</t>
  </si>
  <si>
    <t>- Откорректированная РД не выдана (23 карточки)</t>
  </si>
  <si>
    <t>- Не рассмотрено АО "АТОМПРОЕКТ" (8 карточек)</t>
  </si>
  <si>
    <t>- Отклонено АО "АТОМПРОЕКТ"  (84 карточки)</t>
  </si>
  <si>
    <t>-  Откорректированная РД выдана (147 карточек)</t>
  </si>
  <si>
    <t>- Откорректированная РД не выдана (11 карточек)</t>
  </si>
  <si>
    <t>-  Откорректированная РД выдана (66 карточек)</t>
  </si>
  <si>
    <t>- Отклонено АО "АТОМПРОЕКТ"  (31 карточка)</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</si>
</sst>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 _₽_-;\-* #,##0.00\ _₽_-;_-* &quot;-&quot;??\ _₽_-;_-@_-"/>
  </numFmts>
  <fonts count="91"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2"/>
      <color theme="1"/>
      <name val="Times New Roman"/>
      <family val="1"/>
      <charset val="204"/>
    </font>
    <font>
      <i/>
      <sz val="12"/>
      <color theme="1"/>
      <name val="Times New Roman"/>
      <family val="1"/>
      <charset val="204"/>
    </font>
    <font>
      <b/>
      <sz val="12"/>
      <color theme="1"/>
      <name val="Times New Roman"/>
      <family val="1"/>
      <charset val="204"/>
    </font>
    <font>
      <u/>
      <sz val="11"/>
      <color theme="10"/>
      <name val="Calibri"/>
      <family val="2"/>
      <scheme val="minor"/>
    </font>
    <font>
      <i/>
      <sz val="12"/>
      <name val="Times New Roman"/>
      <family val="1"/>
      <charset val="204"/>
    </font>
    <font>
      <u/>
      <sz val="11"/>
      <color rgb="FFFF0000"/>
      <name val="Calibri"/>
      <family val="2"/>
      <scheme val="minor"/>
    </font>
    <font>
      <sz val="12"/>
      <name val="Times New Roman"/>
      <family val="1"/>
      <charset val="204"/>
    </font>
    <font>
      <i/>
      <sz val="12"/>
      <color rgb="FFFF0000"/>
      <name val="Times New Roman"/>
      <family val="1"/>
      <charset val="204"/>
    </font>
    <font>
      <b/>
      <sz val="20"/>
      <color theme="1"/>
      <name val="Times New Roman"/>
      <family val="1"/>
      <charset val="204"/>
    </font>
    <font>
      <sz val="11"/>
      <name val="Times New Roman"/>
      <family val="1"/>
      <charset val="204"/>
    </font>
    <font>
      <b/>
      <sz val="11"/>
      <name val="Times New Roman"/>
      <family val="1"/>
      <charset val="204"/>
    </font>
    <font>
      <b/>
      <i/>
      <sz val="12"/>
      <color rgb="FFFF0000"/>
      <name val="Times New Roman"/>
      <family val="1"/>
      <charset val="204"/>
    </font>
    <font>
      <b/>
      <i/>
      <sz val="12"/>
      <color theme="1"/>
      <name val="Times New Roman"/>
      <family val="1"/>
      <charset val="204"/>
    </font>
    <font>
      <b/>
      <sz val="12"/>
      <name val="Times New Roman"/>
      <family val="1"/>
      <charset val="204"/>
    </font>
    <font>
      <b/>
      <i/>
      <sz val="12"/>
      <name val="Times New Roman"/>
      <family val="1"/>
      <charset val="204"/>
    </font>
    <font>
      <b/>
      <sz val="12"/>
      <color theme="1"/>
      <name val="Calibri"/>
      <family val="2"/>
      <charset val="204"/>
      <scheme val="minor"/>
    </font>
    <font>
      <sz val="16"/>
      <color theme="1"/>
      <name val="Arial"/>
      <family val="2"/>
      <charset val="204"/>
    </font>
    <font>
      <b/>
      <sz val="16"/>
      <color theme="1"/>
      <name val="Times New Roman"/>
      <family val="1"/>
      <charset val="204"/>
    </font>
    <font>
      <sz val="16"/>
      <color theme="1"/>
      <name val="Times New Roman"/>
      <family val="1"/>
      <charset val="204"/>
    </font>
    <font>
      <i/>
      <sz val="16"/>
      <color theme="1"/>
      <name val="Times New Roman"/>
      <family val="1"/>
      <charset val="204"/>
    </font>
    <font>
      <u/>
      <sz val="12"/>
      <color theme="10"/>
      <name val="Times New Roman"/>
      <family val="1"/>
      <charset val="204"/>
    </font>
    <font>
      <u/>
      <sz val="12"/>
      <color rgb="FFFF0000"/>
      <name val="Times New Roman"/>
      <family val="1"/>
      <charset val="204"/>
    </font>
    <font>
      <b/>
      <sz val="11"/>
      <color theme="1"/>
      <name val="Calibri"/>
      <family val="2"/>
      <charset val="204"/>
      <scheme val="minor"/>
    </font>
    <font>
      <b/>
      <u/>
      <sz val="13"/>
      <color theme="1"/>
      <name val="Calibri"/>
      <family val="2"/>
      <charset val="204"/>
      <scheme val="minor"/>
    </font>
    <font>
      <sz val="10"/>
      <color theme="1"/>
      <name val="Calibri"/>
      <family val="2"/>
      <scheme val="minor"/>
    </font>
    <font>
      <b/>
      <sz val="16"/>
      <color theme="1"/>
      <name val="Arial"/>
      <family val="2"/>
      <charset val="204"/>
    </font>
    <font>
      <b/>
      <sz val="10"/>
      <color theme="1"/>
      <name val="Calibri"/>
      <family val="2"/>
      <charset val="204"/>
      <scheme val="minor"/>
    </font>
    <font>
      <b/>
      <i/>
      <sz val="16"/>
      <color theme="1"/>
      <name val="Times New Roman"/>
      <family val="1"/>
      <charset val="204"/>
    </font>
    <font>
      <sz val="12"/>
      <color rgb="FFFF0000"/>
      <name val="Times New Roman"/>
      <family val="1"/>
      <charset val="204"/>
    </font>
    <font>
      <b/>
      <i/>
      <sz val="16"/>
      <name val="Times New Roman"/>
      <family val="1"/>
      <charset val="204"/>
    </font>
    <font>
      <sz val="12"/>
      <color theme="1"/>
      <name val="Calibri"/>
      <family val="2"/>
      <charset val="204"/>
    </font>
    <font>
      <b/>
      <sz val="12"/>
      <color rgb="FFFF0000"/>
      <name val="Times New Roman"/>
      <family val="1"/>
      <charset val="204"/>
    </font>
    <font>
      <b/>
      <sz val="18"/>
      <color theme="3"/>
      <name val="Cambria"/>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sz val="11"/>
      <color theme="0"/>
      <name val="Calibri"/>
      <family val="2"/>
      <charset val="204"/>
      <scheme val="minor"/>
    </font>
    <font>
      <sz val="11"/>
      <color indexed="8"/>
      <name val="Calibri"/>
      <family val="2"/>
      <charset val="204"/>
    </font>
    <font>
      <sz val="11"/>
      <color theme="1"/>
      <name val="Times New Roman"/>
      <family val="1"/>
      <charset val="204"/>
    </font>
    <font>
      <sz val="12"/>
      <color rgb="FFFF3300"/>
      <name val="Times New Roman"/>
      <family val="1"/>
      <charset val="204"/>
    </font>
    <font>
      <u/>
      <sz val="11"/>
      <name val="Calibri"/>
      <family val="2"/>
      <scheme val="minor"/>
    </font>
    <font>
      <b/>
      <u/>
      <sz val="12"/>
      <color rgb="FFFF0000"/>
      <name val="Times New Roman"/>
      <family val="1"/>
      <charset val="204"/>
    </font>
    <font>
      <b/>
      <i/>
      <u/>
      <sz val="12"/>
      <color theme="1"/>
      <name val="Times New Roman"/>
      <family val="1"/>
      <charset val="204"/>
    </font>
    <font>
      <u/>
      <sz val="12"/>
      <name val="Times New Roman"/>
      <family val="1"/>
      <charset val="204"/>
    </font>
    <font>
      <b/>
      <i/>
      <u/>
      <sz val="12"/>
      <color rgb="FFFF0000"/>
      <name val="Times New Roman"/>
      <family val="1"/>
      <charset val="204"/>
    </font>
    <font>
      <b/>
      <u/>
      <sz val="12"/>
      <color theme="1"/>
      <name val="Times New Roman"/>
      <family val="1"/>
      <charset val="204"/>
    </font>
    <font>
      <i/>
      <sz val="14"/>
      <color theme="1"/>
      <name val="Times New Roman"/>
      <family val="1"/>
      <charset val="204"/>
    </font>
    <font>
      <b/>
      <u/>
      <sz val="14"/>
      <color theme="1"/>
      <name val="Times New Roman"/>
      <family val="1"/>
      <charset val="204"/>
    </font>
    <font>
      <i/>
      <u/>
      <sz val="14"/>
      <color theme="1"/>
      <name val="Times New Roman"/>
      <family val="1"/>
      <charset val="204"/>
    </font>
    <font>
      <u/>
      <sz val="12"/>
      <color theme="1"/>
      <name val="Times New Roman"/>
      <family val="1"/>
      <charset val="204"/>
    </font>
    <font>
      <sz val="10"/>
      <color theme="1"/>
      <name val="Times New Roman"/>
      <family val="1"/>
      <charset val="204"/>
    </font>
    <font>
      <sz val="12"/>
      <color theme="1"/>
      <name val="Calibri"/>
      <family val="2"/>
      <scheme val="minor"/>
    </font>
    <font>
      <b/>
      <sz val="14"/>
      <color theme="1"/>
      <name val="Times New Roman"/>
      <family val="1"/>
      <charset val="204"/>
    </font>
    <font>
      <b/>
      <sz val="14"/>
      <name val="Times New Roman"/>
      <family val="1"/>
      <charset val="204"/>
    </font>
    <font>
      <b/>
      <sz val="14"/>
      <color rgb="FFFF0000"/>
      <name val="Calibri"/>
      <family val="2"/>
      <scheme val="minor"/>
    </font>
    <font>
      <b/>
      <sz val="14"/>
      <color rgb="FFFF0000"/>
      <name val="Times New Roman"/>
      <family val="1"/>
      <charset val="204"/>
    </font>
    <font>
      <sz val="14"/>
      <color theme="1"/>
      <name val="Times New Roman"/>
      <family val="1"/>
      <charset val="204"/>
    </font>
    <font>
      <b/>
      <sz val="14"/>
      <color rgb="FF7030A0"/>
      <name val="Times New Roman"/>
      <family val="1"/>
      <charset val="204"/>
    </font>
    <font>
      <b/>
      <sz val="14"/>
      <color rgb="FF0070C0"/>
      <name val="Times New Roman"/>
      <family val="1"/>
      <charset val="204"/>
    </font>
    <font>
      <sz val="12"/>
      <color rgb="FF0070C0"/>
      <name val="Times New Roman"/>
      <family val="1"/>
      <charset val="204"/>
    </font>
    <font>
      <b/>
      <sz val="14"/>
      <color rgb="FF00B050"/>
      <name val="Times New Roman"/>
      <family val="1"/>
      <charset val="204"/>
    </font>
    <font>
      <sz val="12"/>
      <color rgb="FF00B050"/>
      <name val="Times New Roman"/>
      <family val="1"/>
      <charset val="204"/>
    </font>
    <font>
      <sz val="12"/>
      <color rgb="FF7030A0"/>
      <name val="Times New Roman"/>
      <family val="1"/>
      <charset val="204"/>
    </font>
    <font>
      <sz val="14"/>
      <name val="Times New Roman"/>
      <family val="1"/>
      <charset val="204"/>
    </font>
  </fonts>
  <fills count="51">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rgb="FFFF8B8B"/>
        <bgColor indexed="64"/>
      </patternFill>
    </fill>
    <fill>
      <patternFill patternType="solid">
        <fgColor rgb="FFFF8989"/>
        <bgColor indexed="64"/>
      </patternFill>
    </fill>
    <fill>
      <patternFill patternType="solid">
        <fgColor rgb="FF00B0F0"/>
        <bgColor indexed="64"/>
      </patternFill>
    </fill>
    <fill>
      <patternFill patternType="solid">
        <fgColor rgb="FFFF0000"/>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6" tint="0.39997558519241921"/>
        <bgColor indexed="64"/>
      </patternFill>
    </fill>
    <fill>
      <patternFill patternType="solid">
        <fgColor rgb="FFFFC000"/>
        <bgColor indexed="64"/>
      </patternFill>
    </fill>
  </fills>
  <borders count="56">
    <border>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bottom/>
      <diagonal/>
    </border>
    <border>
      <left style="thin">
        <color auto="1"/>
      </left>
      <right/>
      <top/>
      <bottom/>
      <diagonal/>
    </border>
    <border>
      <left style="thin">
        <color auto="1"/>
      </left>
      <right style="medium">
        <color auto="1"/>
      </right>
      <top/>
      <bottom/>
      <diagonal/>
    </border>
    <border>
      <left style="thin">
        <color auto="1"/>
      </left>
      <right style="medium">
        <color auto="1"/>
      </right>
      <top style="medium">
        <color auto="1"/>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style="medium">
        <color auto="1"/>
      </top>
      <bottom style="medium">
        <color auto="1"/>
      </bottom>
      <diagonal/>
    </border>
    <border>
      <left style="thin">
        <color auto="1"/>
      </left>
      <right/>
      <top style="medium">
        <color auto="1"/>
      </top>
      <bottom/>
      <diagonal/>
    </border>
    <border>
      <left style="thin">
        <color auto="1"/>
      </left>
      <right/>
      <top/>
      <bottom style="medium">
        <color auto="1"/>
      </bottom>
      <diagonal/>
    </border>
    <border>
      <left style="thin">
        <color auto="1"/>
      </left>
      <right/>
      <top style="medium">
        <color indexed="64"/>
      </top>
      <bottom style="medium">
        <color indexed="64"/>
      </bottom>
      <diagonal/>
    </border>
    <border>
      <left/>
      <right/>
      <top/>
      <bottom style="medium">
        <color auto="1"/>
      </bottom>
      <diagonal/>
    </border>
    <border>
      <left/>
      <right/>
      <top style="medium">
        <color auto="1"/>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medium">
        <color auto="1"/>
      </left>
      <right/>
      <top style="medium">
        <color auto="1"/>
      </top>
      <bottom/>
      <diagonal/>
    </border>
    <border>
      <left/>
      <right style="thin">
        <color indexed="64"/>
      </right>
      <top style="thin">
        <color indexed="64"/>
      </top>
      <bottom style="thin">
        <color indexed="64"/>
      </bottom>
      <diagonal/>
    </border>
    <border>
      <left/>
      <right style="medium">
        <color indexed="64"/>
      </right>
      <top style="medium">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medium">
        <color auto="1"/>
      </right>
      <top/>
      <bottom style="medium">
        <color auto="1"/>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style="medium">
        <color indexed="64"/>
      </left>
      <right style="medium">
        <color indexed="64"/>
      </right>
      <top/>
      <bottom style="thin">
        <color indexed="64"/>
      </bottom>
      <diagonal/>
    </border>
    <border>
      <left/>
      <right style="medium">
        <color indexed="64"/>
      </right>
      <top style="medium">
        <color indexed="64"/>
      </top>
      <bottom style="thin">
        <color indexed="64"/>
      </bottom>
      <diagonal/>
    </border>
    <border>
      <left/>
      <right style="thin">
        <color auto="1"/>
      </right>
      <top style="medium">
        <color auto="1"/>
      </top>
      <bottom/>
      <diagonal/>
    </border>
    <border>
      <left/>
      <right style="thin">
        <color auto="1"/>
      </right>
      <top/>
      <bottom/>
      <diagonal/>
    </border>
  </borders>
  <cellStyleXfs count="45728">
    <xf numFmtId="0" fontId="0" fillId="0" borderId="0"/>
    <xf numFmtId="0" fontId="20" fillId="0" borderId="0" applyNumberFormat="0" applyFill="0" applyBorder="0" applyAlignment="0" applyProtection="0"/>
    <xf numFmtId="0" fontId="49" fillId="0" borderId="0" applyNumberFormat="0" applyFill="0" applyBorder="0" applyAlignment="0" applyProtection="0"/>
    <xf numFmtId="0" fontId="50" fillId="0" borderId="35" applyNumberFormat="0" applyFill="0" applyAlignment="0" applyProtection="0"/>
    <xf numFmtId="0" fontId="51" fillId="0" borderId="36" applyNumberFormat="0" applyFill="0" applyAlignment="0" applyProtection="0"/>
    <xf numFmtId="0" fontId="52" fillId="0" borderId="37" applyNumberFormat="0" applyFill="0" applyAlignment="0" applyProtection="0"/>
    <xf numFmtId="0" fontId="52" fillId="0" borderId="0" applyNumberFormat="0" applyFill="0" applyBorder="0" applyAlignment="0" applyProtection="0"/>
    <xf numFmtId="0" fontId="53" fillId="17" borderId="0" applyNumberFormat="0" applyBorder="0" applyAlignment="0" applyProtection="0"/>
    <xf numFmtId="0" fontId="54" fillId="18" borderId="0" applyNumberFormat="0" applyBorder="0" applyAlignment="0" applyProtection="0"/>
    <xf numFmtId="0" fontId="55" fillId="19" borderId="0" applyNumberFormat="0" applyBorder="0" applyAlignment="0" applyProtection="0"/>
    <xf numFmtId="0" fontId="56" fillId="20" borderId="38" applyNumberFormat="0" applyAlignment="0" applyProtection="0"/>
    <xf numFmtId="0" fontId="57" fillId="21" borderId="39" applyNumberFormat="0" applyAlignment="0" applyProtection="0"/>
    <xf numFmtId="0" fontId="58" fillId="21" borderId="38" applyNumberFormat="0" applyAlignment="0" applyProtection="0"/>
    <xf numFmtId="0" fontId="59" fillId="0" borderId="40" applyNumberFormat="0" applyFill="0" applyAlignment="0" applyProtection="0"/>
    <xf numFmtId="0" fontId="60" fillId="22" borderId="41" applyNumberFormat="0" applyAlignment="0" applyProtection="0"/>
    <xf numFmtId="0" fontId="61" fillId="0" borderId="0" applyNumberFormat="0" applyFill="0" applyBorder="0" applyAlignment="0" applyProtection="0"/>
    <xf numFmtId="0" fontId="62" fillId="0" borderId="0" applyNumberFormat="0" applyFill="0" applyBorder="0" applyAlignment="0" applyProtection="0"/>
    <xf numFmtId="0" fontId="39" fillId="0" borderId="43" applyNumberFormat="0" applyFill="0" applyAlignment="0" applyProtection="0"/>
    <xf numFmtId="0" fontId="63"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63" fillId="27" borderId="0" applyNumberFormat="0" applyBorder="0" applyAlignment="0" applyProtection="0"/>
    <xf numFmtId="0" fontId="63"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63" fillId="31" borderId="0" applyNumberFormat="0" applyBorder="0" applyAlignment="0" applyProtection="0"/>
    <xf numFmtId="0" fontId="63" fillId="32"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63" fillId="35" borderId="0" applyNumberFormat="0" applyBorder="0" applyAlignment="0" applyProtection="0"/>
    <xf numFmtId="0" fontId="63" fillId="36"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63" fillId="39" borderId="0" applyNumberFormat="0" applyBorder="0" applyAlignment="0" applyProtection="0"/>
    <xf numFmtId="0" fontId="63" fillId="40"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63" fillId="47" borderId="0" applyNumberFormat="0" applyBorder="0" applyAlignment="0" applyProtection="0"/>
    <xf numFmtId="0" fontId="16" fillId="0" borderId="0"/>
    <xf numFmtId="0" fontId="16" fillId="23" borderId="42" applyNumberFormat="0" applyFont="0" applyAlignment="0" applyProtection="0"/>
    <xf numFmtId="0" fontId="64" fillId="0" borderId="0"/>
    <xf numFmtId="0" fontId="64" fillId="0" borderId="0"/>
    <xf numFmtId="0" fontId="16" fillId="0" borderId="0"/>
    <xf numFmtId="0" fontId="16" fillId="23" borderId="42" applyNumberFormat="0" applyFont="0" applyAlignment="0" applyProtection="0"/>
    <xf numFmtId="0" fontId="16" fillId="25" borderId="0" applyNumberFormat="0" applyBorder="0" applyAlignment="0" applyProtection="0"/>
    <xf numFmtId="0" fontId="16" fillId="26"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5" borderId="0" applyNumberFormat="0" applyBorder="0" applyAlignment="0" applyProtection="0"/>
    <xf numFmtId="0" fontId="16" fillId="46" borderId="0" applyNumberFormat="0" applyBorder="0" applyAlignment="0" applyProtection="0"/>
    <xf numFmtId="0" fontId="15" fillId="25" borderId="0" applyNumberFormat="0" applyBorder="0" applyAlignment="0" applyProtection="0"/>
    <xf numFmtId="0" fontId="15" fillId="26" borderId="0" applyNumberFormat="0" applyBorder="0" applyAlignment="0" applyProtection="0"/>
    <xf numFmtId="0" fontId="15" fillId="29" borderId="0" applyNumberFormat="0" applyBorder="0" applyAlignment="0" applyProtection="0"/>
    <xf numFmtId="0" fontId="15" fillId="30"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5" fillId="0" borderId="0"/>
    <xf numFmtId="0" fontId="15" fillId="23" borderId="42" applyNumberFormat="0" applyFont="0" applyAlignment="0" applyProtection="0"/>
    <xf numFmtId="0" fontId="15" fillId="0" borderId="0"/>
    <xf numFmtId="0" fontId="15" fillId="23" borderId="42" applyNumberFormat="0" applyFont="0" applyAlignment="0" applyProtection="0"/>
    <xf numFmtId="0" fontId="15" fillId="25" borderId="0" applyNumberFormat="0" applyBorder="0" applyAlignment="0" applyProtection="0"/>
    <xf numFmtId="0" fontId="15" fillId="26" borderId="0" applyNumberFormat="0" applyBorder="0" applyAlignment="0" applyProtection="0"/>
    <xf numFmtId="0" fontId="15" fillId="29" borderId="0" applyNumberFormat="0" applyBorder="0" applyAlignment="0" applyProtection="0"/>
    <xf numFmtId="0" fontId="15" fillId="30" borderId="0" applyNumberFormat="0" applyBorder="0" applyAlignment="0" applyProtection="0"/>
    <xf numFmtId="0" fontId="15" fillId="33" borderId="0" applyNumberFormat="0" applyBorder="0" applyAlignment="0" applyProtection="0"/>
    <xf numFmtId="0" fontId="15" fillId="34" borderId="0" applyNumberFormat="0" applyBorder="0" applyAlignment="0" applyProtection="0"/>
    <xf numFmtId="0" fontId="15" fillId="37" borderId="0" applyNumberFormat="0" applyBorder="0" applyAlignment="0" applyProtection="0"/>
    <xf numFmtId="0" fontId="15" fillId="38" borderId="0" applyNumberFormat="0" applyBorder="0" applyAlignment="0" applyProtection="0"/>
    <xf numFmtId="0" fontId="15" fillId="41" borderId="0" applyNumberFormat="0" applyBorder="0" applyAlignment="0" applyProtection="0"/>
    <xf numFmtId="0" fontId="15" fillId="42" borderId="0" applyNumberFormat="0" applyBorder="0" applyAlignment="0" applyProtection="0"/>
    <xf numFmtId="0" fontId="15" fillId="45" borderId="0" applyNumberFormat="0" applyBorder="0" applyAlignment="0" applyProtection="0"/>
    <xf numFmtId="0" fontId="15" fillId="46"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14" fillId="29" borderId="0" applyNumberFormat="0" applyBorder="0" applyAlignment="0" applyProtection="0"/>
    <xf numFmtId="0" fontId="14" fillId="30"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0" borderId="0"/>
    <xf numFmtId="0" fontId="14" fillId="23" borderId="42" applyNumberFormat="0" applyFont="0" applyAlignment="0" applyProtection="0"/>
    <xf numFmtId="0" fontId="14" fillId="0" borderId="0"/>
    <xf numFmtId="0" fontId="14" fillId="23" borderId="42" applyNumberFormat="0" applyFont="0" applyAlignment="0" applyProtection="0"/>
    <xf numFmtId="0" fontId="14" fillId="25" borderId="0" applyNumberFormat="0" applyBorder="0" applyAlignment="0" applyProtection="0"/>
    <xf numFmtId="0" fontId="14" fillId="26" borderId="0" applyNumberFormat="0" applyBorder="0" applyAlignment="0" applyProtection="0"/>
    <xf numFmtId="0" fontId="14" fillId="29" borderId="0" applyNumberFormat="0" applyBorder="0" applyAlignment="0" applyProtection="0"/>
    <xf numFmtId="0" fontId="14" fillId="30"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14" fillId="29" borderId="0" applyNumberFormat="0" applyBorder="0" applyAlignment="0" applyProtection="0"/>
    <xf numFmtId="0" fontId="14" fillId="30"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4" fillId="0" borderId="0"/>
    <xf numFmtId="0" fontId="14" fillId="23" borderId="42" applyNumberFormat="0" applyFont="0" applyAlignment="0" applyProtection="0"/>
    <xf numFmtId="0" fontId="14" fillId="0" borderId="0"/>
    <xf numFmtId="0" fontId="14" fillId="23" borderId="42" applyNumberFormat="0" applyFont="0" applyAlignment="0" applyProtection="0"/>
    <xf numFmtId="0" fontId="14" fillId="25" borderId="0" applyNumberFormat="0" applyBorder="0" applyAlignment="0" applyProtection="0"/>
    <xf numFmtId="0" fontId="14" fillId="26" borderId="0" applyNumberFormat="0" applyBorder="0" applyAlignment="0" applyProtection="0"/>
    <xf numFmtId="0" fontId="14" fillId="29" borderId="0" applyNumberFormat="0" applyBorder="0" applyAlignment="0" applyProtection="0"/>
    <xf numFmtId="0" fontId="14" fillId="30"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7" borderId="0" applyNumberFormat="0" applyBorder="0" applyAlignment="0" applyProtection="0"/>
    <xf numFmtId="0" fontId="14" fillId="38" borderId="0" applyNumberFormat="0" applyBorder="0" applyAlignment="0" applyProtection="0"/>
    <xf numFmtId="0" fontId="14" fillId="41" borderId="0" applyNumberFormat="0" applyBorder="0" applyAlignment="0" applyProtection="0"/>
    <xf numFmtId="0" fontId="14" fillId="42" borderId="0" applyNumberFormat="0" applyBorder="0" applyAlignment="0" applyProtection="0"/>
    <xf numFmtId="0" fontId="14" fillId="45" borderId="0" applyNumberFormat="0" applyBorder="0" applyAlignment="0" applyProtection="0"/>
    <xf numFmtId="0" fontId="14" fillId="46" borderId="0" applyNumberFormat="0" applyBorder="0" applyAlignment="0" applyProtection="0"/>
    <xf numFmtId="0" fontId="13" fillId="25" borderId="0" applyNumberFormat="0" applyBorder="0" applyAlignment="0" applyProtection="0"/>
    <xf numFmtId="0" fontId="13" fillId="26" borderId="0" applyNumberFormat="0" applyBorder="0" applyAlignment="0" applyProtection="0"/>
    <xf numFmtId="0" fontId="13" fillId="29" borderId="0" applyNumberFormat="0" applyBorder="0" applyAlignment="0" applyProtection="0"/>
    <xf numFmtId="0" fontId="13" fillId="30"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0" borderId="0"/>
    <xf numFmtId="0" fontId="13" fillId="23" borderId="42" applyNumberFormat="0" applyFont="0" applyAlignment="0" applyProtection="0"/>
    <xf numFmtId="0" fontId="13" fillId="0" borderId="0"/>
    <xf numFmtId="0" fontId="13" fillId="23" borderId="42" applyNumberFormat="0" applyFont="0" applyAlignment="0" applyProtection="0"/>
    <xf numFmtId="0" fontId="13" fillId="25" borderId="0" applyNumberFormat="0" applyBorder="0" applyAlignment="0" applyProtection="0"/>
    <xf numFmtId="0" fontId="13" fillId="26" borderId="0" applyNumberFormat="0" applyBorder="0" applyAlignment="0" applyProtection="0"/>
    <xf numFmtId="0" fontId="13" fillId="29" borderId="0" applyNumberFormat="0" applyBorder="0" applyAlignment="0" applyProtection="0"/>
    <xf numFmtId="0" fontId="13" fillId="30"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25" borderId="0" applyNumberFormat="0" applyBorder="0" applyAlignment="0" applyProtection="0"/>
    <xf numFmtId="0" fontId="13" fillId="26" borderId="0" applyNumberFormat="0" applyBorder="0" applyAlignment="0" applyProtection="0"/>
    <xf numFmtId="0" fontId="13" fillId="29" borderId="0" applyNumberFormat="0" applyBorder="0" applyAlignment="0" applyProtection="0"/>
    <xf numFmtId="0" fontId="13" fillId="30"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3" fillId="0" borderId="0"/>
    <xf numFmtId="0" fontId="13" fillId="23" borderId="42" applyNumberFormat="0" applyFont="0" applyAlignment="0" applyProtection="0"/>
    <xf numFmtId="0" fontId="13" fillId="0" borderId="0"/>
    <xf numFmtId="0" fontId="13" fillId="23" borderId="42" applyNumberFormat="0" applyFont="0" applyAlignment="0" applyProtection="0"/>
    <xf numFmtId="0" fontId="13" fillId="25" borderId="0" applyNumberFormat="0" applyBorder="0" applyAlignment="0" applyProtection="0"/>
    <xf numFmtId="0" fontId="13" fillId="26" borderId="0" applyNumberFormat="0" applyBorder="0" applyAlignment="0" applyProtection="0"/>
    <xf numFmtId="0" fontId="13" fillId="29" borderId="0" applyNumberFormat="0" applyBorder="0" applyAlignment="0" applyProtection="0"/>
    <xf numFmtId="0" fontId="13" fillId="30"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7" borderId="0" applyNumberFormat="0" applyBorder="0" applyAlignment="0" applyProtection="0"/>
    <xf numFmtId="0" fontId="13" fillId="38" borderId="0" applyNumberFormat="0" applyBorder="0" applyAlignment="0" applyProtection="0"/>
    <xf numFmtId="0" fontId="13" fillId="41" borderId="0" applyNumberFormat="0" applyBorder="0" applyAlignment="0" applyProtection="0"/>
    <xf numFmtId="0" fontId="13" fillId="42" borderId="0" applyNumberFormat="0" applyBorder="0" applyAlignment="0" applyProtection="0"/>
    <xf numFmtId="0" fontId="13" fillId="45" borderId="0" applyNumberFormat="0" applyBorder="0" applyAlignment="0" applyProtection="0"/>
    <xf numFmtId="0" fontId="13" fillId="46" borderId="0" applyNumberFormat="0" applyBorder="0" applyAlignment="0" applyProtection="0"/>
    <xf numFmtId="0" fontId="12" fillId="25" borderId="0" applyNumberFormat="0" applyBorder="0" applyAlignment="0" applyProtection="0"/>
    <xf numFmtId="0" fontId="12" fillId="26" borderId="0" applyNumberFormat="0" applyBorder="0" applyAlignment="0" applyProtection="0"/>
    <xf numFmtId="0" fontId="12" fillId="29" borderId="0" applyNumberFormat="0" applyBorder="0" applyAlignment="0" applyProtection="0"/>
    <xf numFmtId="0" fontId="12" fillId="30"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0" borderId="0"/>
    <xf numFmtId="0" fontId="12" fillId="23" borderId="42" applyNumberFormat="0" applyFont="0" applyAlignment="0" applyProtection="0"/>
    <xf numFmtId="0" fontId="12" fillId="0" borderId="0"/>
    <xf numFmtId="0" fontId="12" fillId="23" borderId="42" applyNumberFormat="0" applyFont="0" applyAlignment="0" applyProtection="0"/>
    <xf numFmtId="0" fontId="12" fillId="25" borderId="0" applyNumberFormat="0" applyBorder="0" applyAlignment="0" applyProtection="0"/>
    <xf numFmtId="0" fontId="12" fillId="26" borderId="0" applyNumberFormat="0" applyBorder="0" applyAlignment="0" applyProtection="0"/>
    <xf numFmtId="0" fontId="12" fillId="29" borderId="0" applyNumberFormat="0" applyBorder="0" applyAlignment="0" applyProtection="0"/>
    <xf numFmtId="0" fontId="12" fillId="30"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25" borderId="0" applyNumberFormat="0" applyBorder="0" applyAlignment="0" applyProtection="0"/>
    <xf numFmtId="0" fontId="12" fillId="26" borderId="0" applyNumberFormat="0" applyBorder="0" applyAlignment="0" applyProtection="0"/>
    <xf numFmtId="0" fontId="12" fillId="29" borderId="0" applyNumberFormat="0" applyBorder="0" applyAlignment="0" applyProtection="0"/>
    <xf numFmtId="0" fontId="12" fillId="30"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2" fillId="0" borderId="0"/>
    <xf numFmtId="0" fontId="12" fillId="23" borderId="42" applyNumberFormat="0" applyFont="0" applyAlignment="0" applyProtection="0"/>
    <xf numFmtId="0" fontId="12" fillId="0" borderId="0"/>
    <xf numFmtId="0" fontId="12" fillId="23" borderId="42" applyNumberFormat="0" applyFont="0" applyAlignment="0" applyProtection="0"/>
    <xf numFmtId="0" fontId="12" fillId="25" borderId="0" applyNumberFormat="0" applyBorder="0" applyAlignment="0" applyProtection="0"/>
    <xf numFmtId="0" fontId="12" fillId="26" borderId="0" applyNumberFormat="0" applyBorder="0" applyAlignment="0" applyProtection="0"/>
    <xf numFmtId="0" fontId="12" fillId="29" borderId="0" applyNumberFormat="0" applyBorder="0" applyAlignment="0" applyProtection="0"/>
    <xf numFmtId="0" fontId="12" fillId="30"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41" borderId="0" applyNumberFormat="0" applyBorder="0" applyAlignment="0" applyProtection="0"/>
    <xf numFmtId="0" fontId="12" fillId="42" borderId="0" applyNumberFormat="0" applyBorder="0" applyAlignment="0" applyProtection="0"/>
    <xf numFmtId="0" fontId="12" fillId="45" borderId="0" applyNumberFormat="0" applyBorder="0" applyAlignment="0" applyProtection="0"/>
    <xf numFmtId="0" fontId="12" fillId="46" borderId="0" applyNumberFormat="0" applyBorder="0" applyAlignment="0" applyProtection="0"/>
    <xf numFmtId="0" fontId="11" fillId="25" borderId="0" applyNumberFormat="0" applyBorder="0" applyAlignment="0" applyProtection="0"/>
    <xf numFmtId="0" fontId="11" fillId="26" borderId="0" applyNumberFormat="0" applyBorder="0" applyAlignment="0" applyProtection="0"/>
    <xf numFmtId="0" fontId="11" fillId="29" borderId="0" applyNumberFormat="0" applyBorder="0" applyAlignment="0" applyProtection="0"/>
    <xf numFmtId="0" fontId="11" fillId="30"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0" borderId="0"/>
    <xf numFmtId="0" fontId="11" fillId="23" borderId="42" applyNumberFormat="0" applyFont="0" applyAlignment="0" applyProtection="0"/>
    <xf numFmtId="0" fontId="11" fillId="0" borderId="0"/>
    <xf numFmtId="0" fontId="11" fillId="23" borderId="42" applyNumberFormat="0" applyFont="0" applyAlignment="0" applyProtection="0"/>
    <xf numFmtId="0" fontId="11" fillId="25" borderId="0" applyNumberFormat="0" applyBorder="0" applyAlignment="0" applyProtection="0"/>
    <xf numFmtId="0" fontId="11" fillId="26" borderId="0" applyNumberFormat="0" applyBorder="0" applyAlignment="0" applyProtection="0"/>
    <xf numFmtId="0" fontId="11" fillId="29" borderId="0" applyNumberFormat="0" applyBorder="0" applyAlignment="0" applyProtection="0"/>
    <xf numFmtId="0" fontId="11" fillId="30"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25" borderId="0" applyNumberFormat="0" applyBorder="0" applyAlignment="0" applyProtection="0"/>
    <xf numFmtId="0" fontId="11" fillId="26" borderId="0" applyNumberFormat="0" applyBorder="0" applyAlignment="0" applyProtection="0"/>
    <xf numFmtId="0" fontId="11" fillId="29" borderId="0" applyNumberFormat="0" applyBorder="0" applyAlignment="0" applyProtection="0"/>
    <xf numFmtId="0" fontId="11" fillId="30"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0" borderId="0"/>
    <xf numFmtId="0" fontId="11" fillId="23" borderId="42" applyNumberFormat="0" applyFont="0" applyAlignment="0" applyProtection="0"/>
    <xf numFmtId="0" fontId="11" fillId="0" borderId="0"/>
    <xf numFmtId="0" fontId="11" fillId="23" borderId="42" applyNumberFormat="0" applyFont="0" applyAlignment="0" applyProtection="0"/>
    <xf numFmtId="0" fontId="11" fillId="25" borderId="0" applyNumberFormat="0" applyBorder="0" applyAlignment="0" applyProtection="0"/>
    <xf numFmtId="0" fontId="11" fillId="26" borderId="0" applyNumberFormat="0" applyBorder="0" applyAlignment="0" applyProtection="0"/>
    <xf numFmtId="0" fontId="11" fillId="29" borderId="0" applyNumberFormat="0" applyBorder="0" applyAlignment="0" applyProtection="0"/>
    <xf numFmtId="0" fontId="11" fillId="30"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25" borderId="0" applyNumberFormat="0" applyBorder="0" applyAlignment="0" applyProtection="0"/>
    <xf numFmtId="0" fontId="11" fillId="26" borderId="0" applyNumberFormat="0" applyBorder="0" applyAlignment="0" applyProtection="0"/>
    <xf numFmtId="0" fontId="11" fillId="29" borderId="0" applyNumberFormat="0" applyBorder="0" applyAlignment="0" applyProtection="0"/>
    <xf numFmtId="0" fontId="11" fillId="30"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0" borderId="0"/>
    <xf numFmtId="0" fontId="11" fillId="23" borderId="42" applyNumberFormat="0" applyFont="0" applyAlignment="0" applyProtection="0"/>
    <xf numFmtId="0" fontId="11" fillId="0" borderId="0"/>
    <xf numFmtId="0" fontId="11" fillId="23" borderId="42" applyNumberFormat="0" applyFont="0" applyAlignment="0" applyProtection="0"/>
    <xf numFmtId="0" fontId="11" fillId="25" borderId="0" applyNumberFormat="0" applyBorder="0" applyAlignment="0" applyProtection="0"/>
    <xf numFmtId="0" fontId="11" fillId="26" borderId="0" applyNumberFormat="0" applyBorder="0" applyAlignment="0" applyProtection="0"/>
    <xf numFmtId="0" fontId="11" fillId="29" borderId="0" applyNumberFormat="0" applyBorder="0" applyAlignment="0" applyProtection="0"/>
    <xf numFmtId="0" fontId="11" fillId="30"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25" borderId="0" applyNumberFormat="0" applyBorder="0" applyAlignment="0" applyProtection="0"/>
    <xf numFmtId="0" fontId="11" fillId="26" borderId="0" applyNumberFormat="0" applyBorder="0" applyAlignment="0" applyProtection="0"/>
    <xf numFmtId="0" fontId="11" fillId="29" borderId="0" applyNumberFormat="0" applyBorder="0" applyAlignment="0" applyProtection="0"/>
    <xf numFmtId="0" fontId="11" fillId="30"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0" borderId="0"/>
    <xf numFmtId="0" fontId="11" fillId="23" borderId="42" applyNumberFormat="0" applyFont="0" applyAlignment="0" applyProtection="0"/>
    <xf numFmtId="0" fontId="11" fillId="0" borderId="0"/>
    <xf numFmtId="0" fontId="11" fillId="23" borderId="42" applyNumberFormat="0" applyFont="0" applyAlignment="0" applyProtection="0"/>
    <xf numFmtId="0" fontId="11" fillId="25" borderId="0" applyNumberFormat="0" applyBorder="0" applyAlignment="0" applyProtection="0"/>
    <xf numFmtId="0" fontId="11" fillId="26" borderId="0" applyNumberFormat="0" applyBorder="0" applyAlignment="0" applyProtection="0"/>
    <xf numFmtId="0" fontId="11" fillId="29" borderId="0" applyNumberFormat="0" applyBorder="0" applyAlignment="0" applyProtection="0"/>
    <xf numFmtId="0" fontId="11" fillId="30"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25" borderId="0" applyNumberFormat="0" applyBorder="0" applyAlignment="0" applyProtection="0"/>
    <xf numFmtId="0" fontId="11" fillId="26" borderId="0" applyNumberFormat="0" applyBorder="0" applyAlignment="0" applyProtection="0"/>
    <xf numFmtId="0" fontId="11" fillId="29" borderId="0" applyNumberFormat="0" applyBorder="0" applyAlignment="0" applyProtection="0"/>
    <xf numFmtId="0" fontId="11" fillId="30"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0" borderId="0"/>
    <xf numFmtId="0" fontId="11" fillId="23" borderId="42" applyNumberFormat="0" applyFont="0" applyAlignment="0" applyProtection="0"/>
    <xf numFmtId="0" fontId="11" fillId="0" borderId="0"/>
    <xf numFmtId="0" fontId="11" fillId="23" borderId="42" applyNumberFormat="0" applyFont="0" applyAlignment="0" applyProtection="0"/>
    <xf numFmtId="0" fontId="11" fillId="25" borderId="0" applyNumberFormat="0" applyBorder="0" applyAlignment="0" applyProtection="0"/>
    <xf numFmtId="0" fontId="11" fillId="26" borderId="0" applyNumberFormat="0" applyBorder="0" applyAlignment="0" applyProtection="0"/>
    <xf numFmtId="0" fontId="11" fillId="29" borderId="0" applyNumberFormat="0" applyBorder="0" applyAlignment="0" applyProtection="0"/>
    <xf numFmtId="0" fontId="11" fillId="30"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25" borderId="0" applyNumberFormat="0" applyBorder="0" applyAlignment="0" applyProtection="0"/>
    <xf numFmtId="0" fontId="11" fillId="26" borderId="0" applyNumberFormat="0" applyBorder="0" applyAlignment="0" applyProtection="0"/>
    <xf numFmtId="0" fontId="11" fillId="29" borderId="0" applyNumberFormat="0" applyBorder="0" applyAlignment="0" applyProtection="0"/>
    <xf numFmtId="0" fontId="11" fillId="30"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0" borderId="0"/>
    <xf numFmtId="0" fontId="11" fillId="23" borderId="42" applyNumberFormat="0" applyFont="0" applyAlignment="0" applyProtection="0"/>
    <xf numFmtId="0" fontId="11" fillId="0" borderId="0"/>
    <xf numFmtId="0" fontId="11" fillId="23" borderId="42" applyNumberFormat="0" applyFont="0" applyAlignment="0" applyProtection="0"/>
    <xf numFmtId="0" fontId="11" fillId="25" borderId="0" applyNumberFormat="0" applyBorder="0" applyAlignment="0" applyProtection="0"/>
    <xf numFmtId="0" fontId="11" fillId="26" borderId="0" applyNumberFormat="0" applyBorder="0" applyAlignment="0" applyProtection="0"/>
    <xf numFmtId="0" fontId="11" fillId="29" borderId="0" applyNumberFormat="0" applyBorder="0" applyAlignment="0" applyProtection="0"/>
    <xf numFmtId="0" fontId="11" fillId="30"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25" borderId="0" applyNumberFormat="0" applyBorder="0" applyAlignment="0" applyProtection="0"/>
    <xf numFmtId="0" fontId="11" fillId="26" borderId="0" applyNumberFormat="0" applyBorder="0" applyAlignment="0" applyProtection="0"/>
    <xf numFmtId="0" fontId="11" fillId="29" borderId="0" applyNumberFormat="0" applyBorder="0" applyAlignment="0" applyProtection="0"/>
    <xf numFmtId="0" fontId="11" fillId="30"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0" borderId="0"/>
    <xf numFmtId="0" fontId="11" fillId="23" borderId="42" applyNumberFormat="0" applyFont="0" applyAlignment="0" applyProtection="0"/>
    <xf numFmtId="0" fontId="11" fillId="0" borderId="0"/>
    <xf numFmtId="0" fontId="11" fillId="23" borderId="42" applyNumberFormat="0" applyFont="0" applyAlignment="0" applyProtection="0"/>
    <xf numFmtId="0" fontId="11" fillId="25" borderId="0" applyNumberFormat="0" applyBorder="0" applyAlignment="0" applyProtection="0"/>
    <xf numFmtId="0" fontId="11" fillId="26" borderId="0" applyNumberFormat="0" applyBorder="0" applyAlignment="0" applyProtection="0"/>
    <xf numFmtId="0" fontId="11" fillId="29" borderId="0" applyNumberFormat="0" applyBorder="0" applyAlignment="0" applyProtection="0"/>
    <xf numFmtId="0" fontId="11" fillId="30"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25" borderId="0" applyNumberFormat="0" applyBorder="0" applyAlignment="0" applyProtection="0"/>
    <xf numFmtId="0" fontId="11" fillId="26" borderId="0" applyNumberFormat="0" applyBorder="0" applyAlignment="0" applyProtection="0"/>
    <xf numFmtId="0" fontId="11" fillId="29" borderId="0" applyNumberFormat="0" applyBorder="0" applyAlignment="0" applyProtection="0"/>
    <xf numFmtId="0" fontId="11" fillId="30"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1" fillId="0" borderId="0"/>
    <xf numFmtId="0" fontId="11" fillId="23" borderId="42" applyNumberFormat="0" applyFont="0" applyAlignment="0" applyProtection="0"/>
    <xf numFmtId="0" fontId="11" fillId="0" borderId="0"/>
    <xf numFmtId="0" fontId="11" fillId="23" borderId="42" applyNumberFormat="0" applyFont="0" applyAlignment="0" applyProtection="0"/>
    <xf numFmtId="0" fontId="11" fillId="25" borderId="0" applyNumberFormat="0" applyBorder="0" applyAlignment="0" applyProtection="0"/>
    <xf numFmtId="0" fontId="11" fillId="26" borderId="0" applyNumberFormat="0" applyBorder="0" applyAlignment="0" applyProtection="0"/>
    <xf numFmtId="0" fontId="11" fillId="29" borderId="0" applyNumberFormat="0" applyBorder="0" applyAlignment="0" applyProtection="0"/>
    <xf numFmtId="0" fontId="11" fillId="30" borderId="0" applyNumberFormat="0" applyBorder="0" applyAlignment="0" applyProtection="0"/>
    <xf numFmtId="0" fontId="11" fillId="33" borderId="0" applyNumberFormat="0" applyBorder="0" applyAlignment="0" applyProtection="0"/>
    <xf numFmtId="0" fontId="11" fillId="34" borderId="0" applyNumberFormat="0" applyBorder="0" applyAlignment="0" applyProtection="0"/>
    <xf numFmtId="0" fontId="11" fillId="37" borderId="0" applyNumberFormat="0" applyBorder="0" applyAlignment="0" applyProtection="0"/>
    <xf numFmtId="0" fontId="11" fillId="38"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10" fillId="25" borderId="0" applyNumberFormat="0" applyBorder="0" applyAlignment="0" applyProtection="0"/>
    <xf numFmtId="0" fontId="10" fillId="26" borderId="0" applyNumberFormat="0" applyBorder="0" applyAlignment="0" applyProtection="0"/>
    <xf numFmtId="0" fontId="10" fillId="29" borderId="0" applyNumberFormat="0" applyBorder="0" applyAlignment="0" applyProtection="0"/>
    <xf numFmtId="0" fontId="10" fillId="30"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10" fillId="0" borderId="0"/>
    <xf numFmtId="0" fontId="10" fillId="23" borderId="42" applyNumberFormat="0" applyFont="0" applyAlignment="0" applyProtection="0"/>
    <xf numFmtId="0" fontId="10" fillId="0" borderId="0"/>
    <xf numFmtId="0" fontId="10" fillId="23" borderId="42" applyNumberFormat="0" applyFont="0" applyAlignment="0" applyProtection="0"/>
    <xf numFmtId="0" fontId="10" fillId="25" borderId="0" applyNumberFormat="0" applyBorder="0" applyAlignment="0" applyProtection="0"/>
    <xf numFmtId="0" fontId="10" fillId="26" borderId="0" applyNumberFormat="0" applyBorder="0" applyAlignment="0" applyProtection="0"/>
    <xf numFmtId="0" fontId="10" fillId="29" borderId="0" applyNumberFormat="0" applyBorder="0" applyAlignment="0" applyProtection="0"/>
    <xf numFmtId="0" fontId="10" fillId="30" borderId="0" applyNumberFormat="0" applyBorder="0" applyAlignment="0" applyProtection="0"/>
    <xf numFmtId="0" fontId="10" fillId="33" borderId="0" applyNumberFormat="0" applyBorder="0" applyAlignment="0" applyProtection="0"/>
    <xf numFmtId="0" fontId="10" fillId="34" borderId="0" applyNumberFormat="0" applyBorder="0" applyAlignment="0" applyProtection="0"/>
    <xf numFmtId="0" fontId="10" fillId="37" borderId="0" applyNumberFormat="0" applyBorder="0" applyAlignment="0" applyProtection="0"/>
    <xf numFmtId="0" fontId="10" fillId="38" borderId="0" applyNumberFormat="0" applyBorder="0" applyAlignment="0" applyProtection="0"/>
    <xf numFmtId="0" fontId="10" fillId="41" borderId="0" applyNumberFormat="0" applyBorder="0" applyAlignment="0" applyProtection="0"/>
    <xf numFmtId="0" fontId="10" fillId="42"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0" borderId="0"/>
    <xf numFmtId="0" fontId="9" fillId="23" borderId="42" applyNumberFormat="0" applyFont="0" applyAlignment="0" applyProtection="0"/>
    <xf numFmtId="0" fontId="9" fillId="0" borderId="0"/>
    <xf numFmtId="0" fontId="9" fillId="23" borderId="42" applyNumberFormat="0" applyFont="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0" borderId="0"/>
    <xf numFmtId="0" fontId="9" fillId="23" borderId="42" applyNumberFormat="0" applyFont="0" applyAlignment="0" applyProtection="0"/>
    <xf numFmtId="0" fontId="9" fillId="0" borderId="0"/>
    <xf numFmtId="0" fontId="9" fillId="23" borderId="42" applyNumberFormat="0" applyFont="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0" borderId="0"/>
    <xf numFmtId="0" fontId="9" fillId="23" borderId="42" applyNumberFormat="0" applyFont="0" applyAlignment="0" applyProtection="0"/>
    <xf numFmtId="0" fontId="9" fillId="0" borderId="0"/>
    <xf numFmtId="0" fontId="9" fillId="23" borderId="42" applyNumberFormat="0" applyFont="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0" borderId="0"/>
    <xf numFmtId="0" fontId="9" fillId="23" borderId="42" applyNumberFormat="0" applyFont="0" applyAlignment="0" applyProtection="0"/>
    <xf numFmtId="0" fontId="9" fillId="0" borderId="0"/>
    <xf numFmtId="0" fontId="9" fillId="23" borderId="42" applyNumberFormat="0" applyFont="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0" borderId="0"/>
    <xf numFmtId="0" fontId="9" fillId="23" borderId="42" applyNumberFormat="0" applyFont="0" applyAlignment="0" applyProtection="0"/>
    <xf numFmtId="0" fontId="9" fillId="0" borderId="0"/>
    <xf numFmtId="0" fontId="9" fillId="23" borderId="42" applyNumberFormat="0" applyFont="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0" borderId="0"/>
    <xf numFmtId="0" fontId="9" fillId="23" borderId="42" applyNumberFormat="0" applyFont="0" applyAlignment="0" applyProtection="0"/>
    <xf numFmtId="0" fontId="9" fillId="0" borderId="0"/>
    <xf numFmtId="0" fontId="9" fillId="23" borderId="42" applyNumberFormat="0" applyFont="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0" borderId="0"/>
    <xf numFmtId="0" fontId="9" fillId="23" borderId="42" applyNumberFormat="0" applyFont="0" applyAlignment="0" applyProtection="0"/>
    <xf numFmtId="0" fontId="9" fillId="0" borderId="0"/>
    <xf numFmtId="0" fontId="9" fillId="23" borderId="42" applyNumberFormat="0" applyFont="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0" borderId="0"/>
    <xf numFmtId="0" fontId="9" fillId="23" borderId="42" applyNumberFormat="0" applyFont="0" applyAlignment="0" applyProtection="0"/>
    <xf numFmtId="0" fontId="9" fillId="0" borderId="0"/>
    <xf numFmtId="0" fontId="9" fillId="23" borderId="42" applyNumberFormat="0" applyFont="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0" borderId="0"/>
    <xf numFmtId="0" fontId="9" fillId="23" borderId="42" applyNumberFormat="0" applyFont="0" applyAlignment="0" applyProtection="0"/>
    <xf numFmtId="0" fontId="9" fillId="0" borderId="0"/>
    <xf numFmtId="0" fontId="9" fillId="23" borderId="42" applyNumberFormat="0" applyFont="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0" borderId="0"/>
    <xf numFmtId="0" fontId="9" fillId="23" borderId="42" applyNumberFormat="0" applyFont="0" applyAlignment="0" applyProtection="0"/>
    <xf numFmtId="0" fontId="9" fillId="0" borderId="0"/>
    <xf numFmtId="0" fontId="9" fillId="23" borderId="42" applyNumberFormat="0" applyFont="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0" borderId="0"/>
    <xf numFmtId="0" fontId="9" fillId="23" borderId="42" applyNumberFormat="0" applyFont="0" applyAlignment="0" applyProtection="0"/>
    <xf numFmtId="0" fontId="9" fillId="0" borderId="0"/>
    <xf numFmtId="0" fontId="9" fillId="23" borderId="42" applyNumberFormat="0" applyFont="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0" borderId="0"/>
    <xf numFmtId="0" fontId="9" fillId="23" borderId="42" applyNumberFormat="0" applyFont="0" applyAlignment="0" applyProtection="0"/>
    <xf numFmtId="0" fontId="9" fillId="0" borderId="0"/>
    <xf numFmtId="0" fontId="9" fillId="23" borderId="42" applyNumberFormat="0" applyFont="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0" borderId="0"/>
    <xf numFmtId="0" fontId="9" fillId="23" borderId="42" applyNumberFormat="0" applyFont="0" applyAlignment="0" applyProtection="0"/>
    <xf numFmtId="0" fontId="9" fillId="0" borderId="0"/>
    <xf numFmtId="0" fontId="9" fillId="23" borderId="42" applyNumberFormat="0" applyFont="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0" borderId="0"/>
    <xf numFmtId="0" fontId="9" fillId="23" borderId="42" applyNumberFormat="0" applyFont="0" applyAlignment="0" applyProtection="0"/>
    <xf numFmtId="0" fontId="9" fillId="0" borderId="0"/>
    <xf numFmtId="0" fontId="9" fillId="23" borderId="42" applyNumberFormat="0" applyFont="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0" borderId="0"/>
    <xf numFmtId="0" fontId="9" fillId="23" borderId="42" applyNumberFormat="0" applyFont="0" applyAlignment="0" applyProtection="0"/>
    <xf numFmtId="0" fontId="9" fillId="0" borderId="0"/>
    <xf numFmtId="0" fontId="9" fillId="23" borderId="42" applyNumberFormat="0" applyFont="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0" borderId="0"/>
    <xf numFmtId="0" fontId="9" fillId="23" borderId="42" applyNumberFormat="0" applyFont="0" applyAlignment="0" applyProtection="0"/>
    <xf numFmtId="0" fontId="9" fillId="0" borderId="0"/>
    <xf numFmtId="0" fontId="9" fillId="23" borderId="42" applyNumberFormat="0" applyFont="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9" fillId="0" borderId="0"/>
    <xf numFmtId="0" fontId="9" fillId="23" borderId="42" applyNumberFormat="0" applyFont="0" applyAlignment="0" applyProtection="0"/>
    <xf numFmtId="0" fontId="9" fillId="0" borderId="0"/>
    <xf numFmtId="0" fontId="9" fillId="23" borderId="42" applyNumberFormat="0" applyFont="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8" fillId="0" borderId="0"/>
    <xf numFmtId="0" fontId="8" fillId="23" borderId="42" applyNumberFormat="0" applyFont="0" applyAlignment="0" applyProtection="0"/>
    <xf numFmtId="0" fontId="8" fillId="0" borderId="0"/>
    <xf numFmtId="0" fontId="8" fillId="23" borderId="42" applyNumberFormat="0" applyFont="0" applyAlignment="0" applyProtection="0"/>
    <xf numFmtId="0" fontId="8" fillId="25" borderId="0" applyNumberFormat="0" applyBorder="0" applyAlignment="0" applyProtection="0"/>
    <xf numFmtId="0" fontId="8" fillId="26"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41" borderId="0" applyNumberFormat="0" applyBorder="0" applyAlignment="0" applyProtection="0"/>
    <xf numFmtId="0" fontId="8" fillId="42" borderId="0" applyNumberFormat="0" applyBorder="0" applyAlignment="0" applyProtection="0"/>
    <xf numFmtId="0" fontId="8" fillId="45" borderId="0" applyNumberFormat="0" applyBorder="0" applyAlignment="0" applyProtection="0"/>
    <xf numFmtId="0" fontId="8"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0" borderId="0"/>
    <xf numFmtId="0" fontId="7" fillId="23" borderId="42" applyNumberFormat="0" applyFont="0" applyAlignment="0" applyProtection="0"/>
    <xf numFmtId="0" fontId="7" fillId="0" borderId="0"/>
    <xf numFmtId="0" fontId="7" fillId="23" borderId="42" applyNumberFormat="0" applyFont="0" applyAlignment="0" applyProtection="0"/>
    <xf numFmtId="0" fontId="7" fillId="25"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30" borderId="0" applyNumberFormat="0" applyBorder="0" applyAlignment="0" applyProtection="0"/>
    <xf numFmtId="0" fontId="7" fillId="33" borderId="0" applyNumberFormat="0" applyBorder="0" applyAlignment="0" applyProtection="0"/>
    <xf numFmtId="0" fontId="7" fillId="34" borderId="0" applyNumberFormat="0" applyBorder="0" applyAlignment="0" applyProtection="0"/>
    <xf numFmtId="0" fontId="7" fillId="37" borderId="0" applyNumberFormat="0" applyBorder="0" applyAlignment="0" applyProtection="0"/>
    <xf numFmtId="0" fontId="7" fillId="38" borderId="0" applyNumberFormat="0" applyBorder="0" applyAlignment="0" applyProtection="0"/>
    <xf numFmtId="0" fontId="7" fillId="41" borderId="0" applyNumberFormat="0" applyBorder="0" applyAlignment="0" applyProtection="0"/>
    <xf numFmtId="0" fontId="7" fillId="4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0" borderId="0"/>
    <xf numFmtId="0" fontId="6" fillId="23" borderId="42" applyNumberFormat="0" applyFont="0" applyAlignment="0" applyProtection="0"/>
    <xf numFmtId="0" fontId="6" fillId="0" borderId="0"/>
    <xf numFmtId="0" fontId="6" fillId="23" borderId="42" applyNumberFormat="0" applyFont="0" applyAlignment="0" applyProtection="0"/>
    <xf numFmtId="0" fontId="6" fillId="25" borderId="0" applyNumberFormat="0" applyBorder="0" applyAlignment="0" applyProtection="0"/>
    <xf numFmtId="0" fontId="6" fillId="26"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5" fillId="0" borderId="0"/>
    <xf numFmtId="0" fontId="5" fillId="23" borderId="42" applyNumberFormat="0" applyFont="0" applyAlignment="0" applyProtection="0"/>
    <xf numFmtId="0" fontId="5" fillId="0" borderId="0"/>
    <xf numFmtId="0" fontId="5" fillId="23" borderId="42" applyNumberFormat="0" applyFont="0" applyAlignment="0" applyProtection="0"/>
    <xf numFmtId="0" fontId="5" fillId="25" borderId="0" applyNumberFormat="0" applyBorder="0" applyAlignment="0" applyProtection="0"/>
    <xf numFmtId="0" fontId="5" fillId="26"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xf numFmtId="0" fontId="5" fillId="41" borderId="0" applyNumberFormat="0" applyBorder="0" applyAlignment="0" applyProtection="0"/>
    <xf numFmtId="0" fontId="5" fillId="42"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 fillId="0" borderId="0"/>
    <xf numFmtId="0" fontId="4" fillId="23" borderId="42" applyNumberFormat="0" applyFont="0" applyAlignment="0" applyProtection="0"/>
    <xf numFmtId="0" fontId="4" fillId="0" borderId="0"/>
    <xf numFmtId="0" fontId="4" fillId="23" borderId="42" applyNumberFormat="0" applyFont="0" applyAlignment="0" applyProtection="0"/>
    <xf numFmtId="0" fontId="4" fillId="25" borderId="0" applyNumberFormat="0" applyBorder="0" applyAlignment="0" applyProtection="0"/>
    <xf numFmtId="0" fontId="4" fillId="26" borderId="0" applyNumberFormat="0" applyBorder="0" applyAlignment="0" applyProtection="0"/>
    <xf numFmtId="0" fontId="4" fillId="29" borderId="0" applyNumberFormat="0" applyBorder="0" applyAlignment="0" applyProtection="0"/>
    <xf numFmtId="0" fontId="4" fillId="30" borderId="0" applyNumberFormat="0" applyBorder="0" applyAlignment="0" applyProtection="0"/>
    <xf numFmtId="0" fontId="4" fillId="33" borderId="0" applyNumberFormat="0" applyBorder="0" applyAlignment="0" applyProtection="0"/>
    <xf numFmtId="0" fontId="4" fillId="34" borderId="0" applyNumberFormat="0" applyBorder="0" applyAlignment="0" applyProtection="0"/>
    <xf numFmtId="0" fontId="4" fillId="37" borderId="0" applyNumberFormat="0" applyBorder="0" applyAlignment="0" applyProtection="0"/>
    <xf numFmtId="0" fontId="4" fillId="38" borderId="0" applyNumberFormat="0" applyBorder="0" applyAlignment="0" applyProtection="0"/>
    <xf numFmtId="0" fontId="4" fillId="41" borderId="0" applyNumberFormat="0" applyBorder="0" applyAlignment="0" applyProtection="0"/>
    <xf numFmtId="0" fontId="4" fillId="42"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0" borderId="0"/>
    <xf numFmtId="0" fontId="3" fillId="23" borderId="42" applyNumberFormat="0" applyFont="0" applyAlignment="0" applyProtection="0"/>
    <xf numFmtId="0" fontId="3" fillId="0" borderId="0"/>
    <xf numFmtId="0" fontId="3" fillId="23" borderId="42" applyNumberFormat="0" applyFont="0" applyAlignment="0" applyProtection="0"/>
    <xf numFmtId="0" fontId="3" fillId="25" borderId="0" applyNumberFormat="0" applyBorder="0" applyAlignment="0" applyProtection="0"/>
    <xf numFmtId="0" fontId="3" fillId="26"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3" borderId="42" applyNumberFormat="0" applyFont="0" applyAlignment="0" applyProtection="0"/>
    <xf numFmtId="0" fontId="2" fillId="0" borderId="0"/>
    <xf numFmtId="0" fontId="2" fillId="23" borderId="42"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cellStyleXfs>
  <cellXfs count="1637">
    <xf numFmtId="0" fontId="0" fillId="0" borderId="0" xfId="0"/>
    <xf numFmtId="0" fontId="17" fillId="0" borderId="0" xfId="0" applyFont="1"/>
    <xf numFmtId="0" fontId="18" fillId="0" borderId="0" xfId="0" applyFont="1" applyAlignment="1">
      <alignment horizontal="center" vertical="center"/>
    </xf>
    <xf numFmtId="0" fontId="19" fillId="0" borderId="2" xfId="0" applyFont="1" applyBorder="1" applyAlignment="1">
      <alignment horizontal="center" vertical="center" wrapText="1"/>
    </xf>
    <xf numFmtId="0" fontId="19" fillId="0" borderId="2" xfId="0" applyFont="1" applyBorder="1" applyAlignment="1">
      <alignment horizontal="center" vertical="center"/>
    </xf>
    <xf numFmtId="0" fontId="19" fillId="0" borderId="6" xfId="0" applyFont="1" applyBorder="1" applyAlignment="1">
      <alignment horizontal="center" vertical="center" wrapText="1"/>
    </xf>
    <xf numFmtId="0" fontId="19" fillId="0" borderId="7" xfId="0" applyFont="1" applyBorder="1" applyAlignment="1">
      <alignment horizontal="center" vertical="center"/>
    </xf>
    <xf numFmtId="0" fontId="19" fillId="0" borderId="18" xfId="0" applyFont="1" applyBorder="1" applyAlignment="1">
      <alignment horizontal="center" vertical="center" wrapText="1"/>
    </xf>
    <xf numFmtId="0" fontId="19" fillId="0" borderId="0" xfId="0" applyFont="1" applyBorder="1" applyAlignment="1">
      <alignment horizontal="center" vertical="center" wrapText="1"/>
    </xf>
    <xf numFmtId="0" fontId="18" fillId="4" borderId="0" xfId="0" applyFont="1" applyFill="1" applyAlignment="1">
      <alignment horizontal="center" vertical="center"/>
    </xf>
    <xf numFmtId="0" fontId="17" fillId="4" borderId="0" xfId="0" applyFont="1" applyFill="1"/>
    <xf numFmtId="0" fontId="19" fillId="0" borderId="12" xfId="0" applyFont="1" applyFill="1" applyBorder="1" applyAlignment="1">
      <alignment horizontal="center" vertical="center" wrapText="1"/>
    </xf>
    <xf numFmtId="0" fontId="19" fillId="0" borderId="2" xfId="0" applyFont="1" applyFill="1" applyBorder="1" applyAlignment="1">
      <alignment horizontal="center" vertical="center" wrapText="1"/>
    </xf>
    <xf numFmtId="0" fontId="19" fillId="0" borderId="2" xfId="0" applyFont="1" applyFill="1" applyBorder="1" applyAlignment="1">
      <alignment horizontal="center" vertical="center"/>
    </xf>
    <xf numFmtId="0" fontId="19" fillId="0" borderId="7" xfId="0" applyFont="1" applyFill="1" applyBorder="1" applyAlignment="1">
      <alignment horizontal="center" vertical="center"/>
    </xf>
    <xf numFmtId="0" fontId="19" fillId="0" borderId="18" xfId="0" applyFont="1" applyFill="1" applyBorder="1" applyAlignment="1">
      <alignment horizontal="center" vertical="center" wrapText="1"/>
    </xf>
    <xf numFmtId="0" fontId="19" fillId="0" borderId="6" xfId="0" applyFont="1" applyFill="1" applyBorder="1" applyAlignment="1">
      <alignment horizontal="center" vertical="center" wrapText="1"/>
    </xf>
    <xf numFmtId="0" fontId="19" fillId="0" borderId="0" xfId="0" applyFont="1" applyFill="1" applyBorder="1" applyAlignment="1">
      <alignment horizontal="center" vertical="center" wrapText="1"/>
    </xf>
    <xf numFmtId="0" fontId="17" fillId="0" borderId="0" xfId="0" applyFont="1" applyFill="1"/>
    <xf numFmtId="0" fontId="17" fillId="0" borderId="0" xfId="0" applyFont="1" applyProtection="1">
      <protection locked="0"/>
    </xf>
    <xf numFmtId="0" fontId="19" fillId="0" borderId="2" xfId="0" applyFont="1" applyFill="1" applyBorder="1" applyAlignment="1" applyProtection="1">
      <alignment horizontal="center" vertical="center" wrapText="1"/>
      <protection locked="0"/>
    </xf>
    <xf numFmtId="0" fontId="18" fillId="0" borderId="12" xfId="0" applyFont="1" applyFill="1" applyBorder="1" applyAlignment="1">
      <alignment vertical="center" wrapText="1"/>
    </xf>
    <xf numFmtId="0" fontId="18" fillId="6" borderId="25" xfId="0" applyFont="1" applyFill="1" applyBorder="1" applyAlignment="1">
      <alignment horizontal="center" vertical="center" wrapText="1"/>
    </xf>
    <xf numFmtId="0" fontId="18" fillId="0" borderId="0" xfId="0" applyFont="1" applyFill="1" applyBorder="1" applyAlignment="1">
      <alignment horizontal="center" vertical="center" wrapText="1"/>
    </xf>
    <xf numFmtId="0" fontId="17" fillId="0" borderId="0" xfId="0" applyFont="1" applyAlignment="1">
      <alignment horizontal="center" vertical="center"/>
    </xf>
    <xf numFmtId="0" fontId="22" fillId="0" borderId="13" xfId="1" applyFont="1" applyFill="1" applyBorder="1" applyAlignment="1">
      <alignment horizontal="center" vertical="center"/>
    </xf>
    <xf numFmtId="0" fontId="18" fillId="0" borderId="15" xfId="0" applyFont="1" applyFill="1" applyBorder="1" applyAlignment="1">
      <alignment horizontal="center" vertical="center" wrapText="1"/>
    </xf>
    <xf numFmtId="49" fontId="18" fillId="0" borderId="12" xfId="0" applyNumberFormat="1" applyFont="1" applyFill="1" applyBorder="1" applyAlignment="1">
      <alignment horizontal="left" vertical="top" wrapText="1"/>
    </xf>
    <xf numFmtId="0" fontId="18" fillId="0" borderId="12" xfId="0" applyFont="1" applyFill="1" applyBorder="1" applyAlignment="1">
      <alignment horizontal="center" vertical="center" wrapText="1"/>
    </xf>
    <xf numFmtId="0" fontId="21" fillId="0" borderId="12" xfId="0" applyFont="1" applyFill="1" applyBorder="1" applyAlignment="1">
      <alignment horizontal="center" vertical="center" wrapText="1"/>
    </xf>
    <xf numFmtId="0" fontId="18" fillId="0" borderId="12" xfId="0" applyFont="1" applyFill="1" applyBorder="1" applyAlignment="1">
      <alignment horizontal="center" vertical="center"/>
    </xf>
    <xf numFmtId="0" fontId="17" fillId="5" borderId="0" xfId="0" applyFont="1" applyFill="1" applyAlignment="1">
      <alignment horizontal="center" vertical="center"/>
    </xf>
    <xf numFmtId="0" fontId="17" fillId="0" borderId="0" xfId="0" quotePrefix="1" applyFont="1"/>
    <xf numFmtId="0" fontId="17" fillId="3" borderId="0" xfId="0" applyFont="1" applyFill="1" applyAlignment="1">
      <alignment horizontal="center" vertical="center"/>
    </xf>
    <xf numFmtId="0" fontId="17" fillId="2" borderId="0" xfId="0" applyFont="1" applyFill="1" applyAlignment="1">
      <alignment horizontal="center" vertical="center"/>
    </xf>
    <xf numFmtId="0" fontId="17" fillId="6" borderId="12" xfId="0" applyFont="1" applyFill="1" applyBorder="1" applyAlignment="1">
      <alignment horizontal="center" vertical="center" wrapText="1"/>
    </xf>
    <xf numFmtId="0" fontId="17" fillId="0" borderId="12" xfId="0" applyFont="1" applyFill="1" applyBorder="1" applyAlignment="1">
      <alignment horizontal="center" vertical="center" wrapText="1"/>
    </xf>
    <xf numFmtId="0" fontId="17" fillId="0" borderId="12" xfId="0" applyFont="1" applyFill="1" applyBorder="1" applyAlignment="1">
      <alignment horizontal="left" vertical="center" wrapText="1"/>
    </xf>
    <xf numFmtId="0" fontId="18" fillId="0" borderId="0" xfId="0" applyFont="1" applyAlignment="1">
      <alignment horizontal="center" vertical="center"/>
    </xf>
    <xf numFmtId="0" fontId="18" fillId="4" borderId="0" xfId="0" applyFont="1" applyFill="1" applyAlignment="1">
      <alignment horizontal="center" vertical="center"/>
    </xf>
    <xf numFmtId="0" fontId="17" fillId="3" borderId="12" xfId="0" applyFont="1" applyFill="1" applyBorder="1" applyAlignment="1">
      <alignment horizontal="left" vertical="center" wrapText="1"/>
    </xf>
    <xf numFmtId="49" fontId="18" fillId="3" borderId="12" xfId="0" applyNumberFormat="1" applyFont="1" applyFill="1" applyBorder="1" applyAlignment="1">
      <alignment horizontal="left" vertical="top" wrapText="1"/>
    </xf>
    <xf numFmtId="0" fontId="23" fillId="3" borderId="12" xfId="0" applyFont="1" applyFill="1" applyBorder="1" applyAlignment="1">
      <alignment horizontal="center" vertical="center"/>
    </xf>
    <xf numFmtId="0" fontId="23" fillId="5" borderId="12" xfId="0" applyFont="1" applyFill="1" applyBorder="1" applyAlignment="1">
      <alignment horizontal="center" vertical="center"/>
    </xf>
    <xf numFmtId="0" fontId="17" fillId="5" borderId="12" xfId="0" applyFont="1" applyFill="1" applyBorder="1" applyAlignment="1">
      <alignment horizontal="left" vertical="center" wrapText="1"/>
    </xf>
    <xf numFmtId="0" fontId="18" fillId="6" borderId="10" xfId="0" applyFont="1" applyFill="1" applyBorder="1" applyAlignment="1">
      <alignment horizontal="center" vertical="center"/>
    </xf>
    <xf numFmtId="0" fontId="18" fillId="6" borderId="11" xfId="0" applyFont="1" applyFill="1" applyBorder="1" applyAlignment="1">
      <alignment horizontal="center" vertical="center" wrapText="1"/>
    </xf>
    <xf numFmtId="0" fontId="18" fillId="6" borderId="9" xfId="0" applyFont="1" applyFill="1" applyBorder="1" applyAlignment="1">
      <alignment horizontal="center" vertical="center" wrapText="1"/>
    </xf>
    <xf numFmtId="49" fontId="18" fillId="6" borderId="17" xfId="0" applyNumberFormat="1" applyFont="1" applyFill="1" applyBorder="1" applyAlignment="1">
      <alignment horizontal="left" vertical="top" wrapText="1"/>
    </xf>
    <xf numFmtId="0" fontId="18" fillId="6" borderId="13" xfId="0" applyFont="1" applyFill="1" applyBorder="1" applyAlignment="1">
      <alignment horizontal="center" vertical="center"/>
    </xf>
    <xf numFmtId="0" fontId="18" fillId="6" borderId="14" xfId="0" applyFont="1" applyFill="1" applyBorder="1" applyAlignment="1">
      <alignment horizontal="center" vertical="center" wrapText="1"/>
    </xf>
    <xf numFmtId="0" fontId="18" fillId="6" borderId="15" xfId="0" applyFont="1" applyFill="1" applyBorder="1" applyAlignment="1">
      <alignment horizontal="center" vertical="center" wrapText="1"/>
    </xf>
    <xf numFmtId="49" fontId="18" fillId="6" borderId="12" xfId="0" applyNumberFormat="1" applyFont="1" applyFill="1" applyBorder="1" applyAlignment="1">
      <alignment horizontal="left" vertical="top" wrapText="1"/>
    </xf>
    <xf numFmtId="0" fontId="18" fillId="3" borderId="12" xfId="0" applyFont="1" applyFill="1" applyBorder="1" applyAlignment="1">
      <alignment horizontal="center" vertical="center" wrapText="1"/>
    </xf>
    <xf numFmtId="0" fontId="17" fillId="3" borderId="12" xfId="0" applyFont="1" applyFill="1" applyBorder="1" applyAlignment="1">
      <alignment vertical="center" wrapText="1"/>
    </xf>
    <xf numFmtId="0" fontId="17" fillId="5" borderId="12" xfId="0" applyFont="1" applyFill="1" applyBorder="1" applyAlignment="1">
      <alignment vertical="center" wrapText="1"/>
    </xf>
    <xf numFmtId="0" fontId="18" fillId="6" borderId="12" xfId="0" applyFont="1" applyFill="1" applyBorder="1" applyAlignment="1">
      <alignment horizontal="center" vertical="center" wrapText="1"/>
    </xf>
    <xf numFmtId="14" fontId="18" fillId="6" borderId="14" xfId="0" applyNumberFormat="1" applyFont="1" applyFill="1" applyBorder="1" applyAlignment="1">
      <alignment horizontal="center" vertical="center" wrapText="1"/>
    </xf>
    <xf numFmtId="0" fontId="21" fillId="6" borderId="12" xfId="0" applyFont="1" applyFill="1" applyBorder="1" applyAlignment="1">
      <alignment horizontal="center" vertical="center" wrapText="1"/>
    </xf>
    <xf numFmtId="0" fontId="24" fillId="3" borderId="12" xfId="0" applyFont="1" applyFill="1" applyBorder="1" applyAlignment="1">
      <alignment horizontal="center" vertical="center" wrapText="1"/>
    </xf>
    <xf numFmtId="0" fontId="18" fillId="6" borderId="17" xfId="0" applyFont="1" applyFill="1" applyBorder="1" applyAlignment="1">
      <alignment horizontal="center" vertical="center" wrapText="1"/>
    </xf>
    <xf numFmtId="0" fontId="18" fillId="6" borderId="11" xfId="0" applyFont="1" applyFill="1" applyBorder="1" applyAlignment="1">
      <alignment horizontal="center" vertical="center"/>
    </xf>
    <xf numFmtId="0" fontId="18" fillId="6" borderId="14" xfId="0" applyFont="1" applyFill="1" applyBorder="1" applyAlignment="1">
      <alignment horizontal="center" vertical="center"/>
    </xf>
    <xf numFmtId="0" fontId="18" fillId="6" borderId="15" xfId="0" applyFont="1" applyFill="1" applyBorder="1" applyAlignment="1">
      <alignment horizontal="center" vertical="center"/>
    </xf>
    <xf numFmtId="0" fontId="18" fillId="0" borderId="0" xfId="0" applyFont="1" applyAlignment="1">
      <alignment horizontal="center" vertical="center" wrapText="1"/>
    </xf>
    <xf numFmtId="0" fontId="18" fillId="6" borderId="9" xfId="0" applyFont="1" applyFill="1" applyBorder="1" applyAlignment="1">
      <alignment horizontal="center" vertical="center"/>
    </xf>
    <xf numFmtId="0" fontId="18" fillId="0" borderId="13" xfId="0" applyFont="1" applyFill="1" applyBorder="1" applyAlignment="1">
      <alignment horizontal="center" vertical="center"/>
    </xf>
    <xf numFmtId="0" fontId="18" fillId="0" borderId="14" xfId="0" applyFont="1" applyFill="1" applyBorder="1" applyAlignment="1">
      <alignment horizontal="center" vertical="center"/>
    </xf>
    <xf numFmtId="0" fontId="18" fillId="0" borderId="15" xfId="0" applyFont="1" applyFill="1" applyBorder="1" applyAlignment="1">
      <alignment horizontal="center" vertical="center"/>
    </xf>
    <xf numFmtId="0" fontId="17" fillId="0" borderId="0" xfId="0" applyFont="1"/>
    <xf numFmtId="0" fontId="17" fillId="6" borderId="17" xfId="0" applyFont="1" applyFill="1" applyBorder="1" applyAlignment="1">
      <alignment horizontal="center" vertical="center" wrapText="1"/>
    </xf>
    <xf numFmtId="0" fontId="17" fillId="6" borderId="0" xfId="0" applyFont="1" applyFill="1" applyAlignment="1">
      <alignment horizontal="center" vertical="center"/>
    </xf>
    <xf numFmtId="0" fontId="17" fillId="4" borderId="0" xfId="0" applyFont="1" applyFill="1" applyAlignment="1">
      <alignment horizontal="center" vertical="center"/>
    </xf>
    <xf numFmtId="0" fontId="17" fillId="6" borderId="16" xfId="0" applyFont="1" applyFill="1" applyBorder="1"/>
    <xf numFmtId="14" fontId="18" fillId="6" borderId="11" xfId="0" applyNumberFormat="1" applyFont="1" applyFill="1" applyBorder="1" applyAlignment="1">
      <alignment horizontal="center" vertical="center" wrapText="1"/>
    </xf>
    <xf numFmtId="0" fontId="23" fillId="0" borderId="12" xfId="0" applyFont="1" applyFill="1" applyBorder="1" applyAlignment="1">
      <alignment horizontal="center" vertical="center"/>
    </xf>
    <xf numFmtId="0" fontId="17" fillId="0" borderId="12" xfId="0" applyFont="1" applyFill="1" applyBorder="1" applyAlignment="1">
      <alignment vertical="center" wrapText="1"/>
    </xf>
    <xf numFmtId="0" fontId="18" fillId="0" borderId="12" xfId="0" applyFont="1" applyFill="1" applyBorder="1" applyAlignment="1" applyProtection="1">
      <alignment horizontal="center" vertical="center" wrapText="1"/>
      <protection locked="0"/>
    </xf>
    <xf numFmtId="0" fontId="23" fillId="0" borderId="12" xfId="0" applyFont="1" applyFill="1" applyBorder="1" applyAlignment="1">
      <alignment vertical="center"/>
    </xf>
    <xf numFmtId="49" fontId="23" fillId="0" borderId="12" xfId="0" applyNumberFormat="1" applyFont="1" applyFill="1" applyBorder="1" applyAlignment="1">
      <alignment horizontal="center" vertical="center"/>
    </xf>
    <xf numFmtId="0" fontId="23" fillId="0" borderId="12" xfId="0" applyFont="1" applyFill="1" applyBorder="1" applyAlignment="1">
      <alignment horizontal="left" vertical="center" wrapText="1"/>
    </xf>
    <xf numFmtId="0" fontId="17" fillId="0" borderId="0" xfId="0" applyFont="1"/>
    <xf numFmtId="0" fontId="17" fillId="0" borderId="0" xfId="0" applyFont="1"/>
    <xf numFmtId="0" fontId="17" fillId="0" borderId="0" xfId="0" applyFont="1"/>
    <xf numFmtId="0" fontId="17" fillId="0" borderId="0" xfId="0" applyFont="1" applyAlignment="1">
      <alignment horizontal="center"/>
    </xf>
    <xf numFmtId="0" fontId="17" fillId="7" borderId="12" xfId="0" applyFont="1" applyFill="1" applyBorder="1" applyAlignment="1">
      <alignment horizontal="left" vertical="center" wrapText="1"/>
    </xf>
    <xf numFmtId="0" fontId="17" fillId="7" borderId="0" xfId="0" applyFont="1" applyFill="1" applyAlignment="1">
      <alignment horizontal="center" vertical="center"/>
    </xf>
    <xf numFmtId="49" fontId="18" fillId="7" borderId="12" xfId="0" applyNumberFormat="1" applyFont="1" applyFill="1" applyBorder="1" applyAlignment="1">
      <alignment horizontal="left" vertical="top" wrapText="1"/>
    </xf>
    <xf numFmtId="0" fontId="18" fillId="7" borderId="12" xfId="0" applyFont="1" applyFill="1" applyBorder="1" applyAlignment="1">
      <alignment horizontal="center" vertical="center" wrapText="1"/>
    </xf>
    <xf numFmtId="0" fontId="17" fillId="7" borderId="12" xfId="0" applyFont="1" applyFill="1" applyBorder="1" applyAlignment="1">
      <alignment vertical="center" wrapText="1"/>
    </xf>
    <xf numFmtId="0" fontId="17" fillId="7" borderId="0" xfId="0" applyFont="1" applyFill="1"/>
    <xf numFmtId="0" fontId="30" fillId="3" borderId="12" xfId="0" applyFont="1" applyFill="1" applyBorder="1" applyAlignment="1">
      <alignment horizontal="center" vertical="center"/>
    </xf>
    <xf numFmtId="0" fontId="31" fillId="3" borderId="12" xfId="0" applyFont="1" applyFill="1" applyBorder="1" applyAlignment="1">
      <alignment horizontal="center" vertical="center" wrapText="1"/>
    </xf>
    <xf numFmtId="0" fontId="29" fillId="3" borderId="12" xfId="0" applyFont="1" applyFill="1" applyBorder="1" applyAlignment="1">
      <alignment horizontal="center" vertical="center" wrapText="1"/>
    </xf>
    <xf numFmtId="0" fontId="31" fillId="3" borderId="12" xfId="0" applyFont="1" applyFill="1" applyBorder="1" applyAlignment="1">
      <alignment horizontal="center" vertical="center"/>
    </xf>
    <xf numFmtId="49" fontId="21" fillId="3" borderId="12" xfId="0" applyNumberFormat="1" applyFont="1" applyFill="1" applyBorder="1" applyAlignment="1">
      <alignment horizontal="left" vertical="top" wrapText="1"/>
    </xf>
    <xf numFmtId="0" fontId="17" fillId="0" borderId="0" xfId="0" applyFont="1"/>
    <xf numFmtId="0" fontId="17" fillId="0" borderId="0" xfId="0" applyFont="1" applyFill="1" applyAlignment="1">
      <alignment horizontal="center" vertical="center"/>
    </xf>
    <xf numFmtId="0" fontId="17" fillId="6" borderId="11" xfId="0" applyFont="1" applyFill="1" applyBorder="1" applyAlignment="1">
      <alignment horizontal="center" vertical="center" wrapText="1"/>
    </xf>
    <xf numFmtId="0" fontId="17" fillId="0" borderId="0" xfId="0" quotePrefix="1" applyFont="1" applyFill="1"/>
    <xf numFmtId="0" fontId="18" fillId="0" borderId="0" xfId="0" applyFont="1" applyFill="1" applyAlignment="1">
      <alignment horizontal="center" vertical="center"/>
    </xf>
    <xf numFmtId="0" fontId="18" fillId="0" borderId="10" xfId="0" applyFont="1" applyFill="1" applyBorder="1" applyAlignment="1">
      <alignment horizontal="center" vertical="center"/>
    </xf>
    <xf numFmtId="0" fontId="18" fillId="0" borderId="11" xfId="0" applyFont="1" applyFill="1" applyBorder="1" applyAlignment="1">
      <alignment horizontal="center" vertical="center"/>
    </xf>
    <xf numFmtId="0" fontId="18" fillId="0" borderId="9" xfId="0" applyFont="1" applyFill="1" applyBorder="1" applyAlignment="1">
      <alignment horizontal="center" vertical="center"/>
    </xf>
    <xf numFmtId="0" fontId="33" fillId="3" borderId="0" xfId="0" applyFont="1" applyFill="1" applyAlignment="1">
      <alignment horizontal="center" vertical="center"/>
    </xf>
    <xf numFmtId="0" fontId="33" fillId="6" borderId="0" xfId="0" applyFont="1" applyFill="1" applyAlignment="1">
      <alignment horizontal="center" vertical="center"/>
    </xf>
    <xf numFmtId="0" fontId="33" fillId="2" borderId="0" xfId="0" applyFont="1" applyFill="1" applyAlignment="1">
      <alignment horizontal="center" vertical="center"/>
    </xf>
    <xf numFmtId="0" fontId="33" fillId="7" borderId="0" xfId="0" applyFont="1" applyFill="1" applyAlignment="1">
      <alignment horizontal="center" vertical="center"/>
    </xf>
    <xf numFmtId="0" fontId="35" fillId="0" borderId="0" xfId="0" applyFont="1"/>
    <xf numFmtId="0" fontId="36" fillId="0" borderId="0" xfId="0" applyFont="1" applyAlignment="1">
      <alignment horizontal="center" vertical="center"/>
    </xf>
    <xf numFmtId="0" fontId="35" fillId="0" borderId="0" xfId="0" applyFont="1" applyAlignment="1">
      <alignment horizontal="center" vertical="center"/>
    </xf>
    <xf numFmtId="0" fontId="36" fillId="4" borderId="0" xfId="0" applyFont="1" applyFill="1" applyAlignment="1">
      <alignment horizontal="center" vertical="center"/>
    </xf>
    <xf numFmtId="0" fontId="35" fillId="0" borderId="0" xfId="0" applyFont="1" applyAlignment="1">
      <alignment horizontal="center"/>
    </xf>
    <xf numFmtId="0" fontId="35" fillId="3" borderId="0" xfId="0" applyFont="1" applyFill="1" applyAlignment="1">
      <alignment horizontal="center" vertical="center"/>
    </xf>
    <xf numFmtId="0" fontId="33" fillId="0" borderId="0" xfId="0" applyFont="1"/>
    <xf numFmtId="0" fontId="35" fillId="0" borderId="0" xfId="0" applyFont="1" applyProtection="1">
      <protection locked="0"/>
    </xf>
    <xf numFmtId="0" fontId="35" fillId="5" borderId="0" xfId="0" applyFont="1" applyFill="1" applyAlignment="1">
      <alignment horizontal="center" vertical="center"/>
    </xf>
    <xf numFmtId="0" fontId="35" fillId="2" borderId="0" xfId="0" applyFont="1" applyFill="1" applyAlignment="1">
      <alignment horizontal="center" vertical="center"/>
    </xf>
    <xf numFmtId="0" fontId="35" fillId="7" borderId="0" xfId="0" applyFont="1" applyFill="1"/>
    <xf numFmtId="0" fontId="17" fillId="0" borderId="12" xfId="0" applyFont="1" applyBorder="1"/>
    <xf numFmtId="0" fontId="17" fillId="0" borderId="12" xfId="0" applyFont="1" applyBorder="1" applyAlignment="1">
      <alignment horizontal="center" vertical="center"/>
    </xf>
    <xf numFmtId="0" fontId="17" fillId="0" borderId="12" xfId="0" applyFont="1" applyBorder="1" applyAlignment="1">
      <alignment wrapText="1"/>
    </xf>
    <xf numFmtId="0" fontId="17" fillId="0" borderId="12" xfId="0" applyFont="1" applyBorder="1" applyAlignment="1">
      <alignment horizontal="center" vertical="center" wrapText="1"/>
    </xf>
    <xf numFmtId="0" fontId="17" fillId="0" borderId="12" xfId="0" applyFont="1" applyBorder="1" applyAlignment="1">
      <alignment horizontal="left" vertical="top" wrapText="1"/>
    </xf>
    <xf numFmtId="14" fontId="17" fillId="0" borderId="12" xfId="0" applyNumberFormat="1" applyFont="1" applyBorder="1" applyAlignment="1">
      <alignment horizontal="center" vertical="center" wrapText="1"/>
    </xf>
    <xf numFmtId="0" fontId="34" fillId="0" borderId="0" xfId="0" applyFont="1" applyFill="1" applyBorder="1" applyAlignment="1">
      <alignment horizontal="center" vertical="center" wrapText="1"/>
    </xf>
    <xf numFmtId="0" fontId="17" fillId="0" borderId="0" xfId="0" applyFont="1" applyBorder="1" applyAlignment="1">
      <alignment horizontal="center" vertical="center"/>
    </xf>
    <xf numFmtId="0" fontId="17" fillId="0" borderId="0" xfId="0" applyFont="1" applyBorder="1" applyAlignment="1">
      <alignment horizontal="center" vertical="center" wrapText="1"/>
    </xf>
    <xf numFmtId="0" fontId="17" fillId="0" borderId="0" xfId="0" applyFont="1" applyBorder="1" applyAlignment="1">
      <alignment horizontal="left" vertical="top" wrapText="1"/>
    </xf>
    <xf numFmtId="0" fontId="17" fillId="0" borderId="0" xfId="0" applyFont="1" applyBorder="1"/>
    <xf numFmtId="0" fontId="34" fillId="0" borderId="2" xfId="0" applyFont="1" applyFill="1" applyBorder="1" applyAlignment="1">
      <alignment horizontal="center" vertical="center" wrapText="1"/>
    </xf>
    <xf numFmtId="0" fontId="34" fillId="0" borderId="2" xfId="0" applyFont="1" applyFill="1" applyBorder="1" applyAlignment="1">
      <alignment horizontal="center" vertical="center"/>
    </xf>
    <xf numFmtId="0" fontId="34" fillId="0" borderId="7" xfId="0" applyFont="1" applyFill="1" applyBorder="1" applyAlignment="1">
      <alignment horizontal="center" vertical="center"/>
    </xf>
    <xf numFmtId="0" fontId="34" fillId="0" borderId="18" xfId="0" applyFont="1" applyFill="1" applyBorder="1" applyAlignment="1">
      <alignment horizontal="center" vertical="center" wrapText="1"/>
    </xf>
    <xf numFmtId="0" fontId="34" fillId="0" borderId="6"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7" fillId="3" borderId="12" xfId="0" applyFont="1" applyFill="1" applyBorder="1" applyAlignment="1">
      <alignment horizontal="center" vertical="center" wrapText="1"/>
    </xf>
    <xf numFmtId="0" fontId="21" fillId="3" borderId="12" xfId="1" applyFont="1" applyFill="1" applyBorder="1" applyAlignment="1">
      <alignment horizontal="left" vertical="top" wrapText="1"/>
    </xf>
    <xf numFmtId="0" fontId="17" fillId="3" borderId="12" xfId="0" applyFont="1" applyFill="1" applyBorder="1" applyAlignment="1">
      <alignment horizontal="center" vertical="center"/>
    </xf>
    <xf numFmtId="0" fontId="18" fillId="3" borderId="12" xfId="0" applyFont="1" applyFill="1" applyBorder="1" applyAlignment="1">
      <alignment horizontal="left" vertical="top" wrapText="1"/>
    </xf>
    <xf numFmtId="0" fontId="21" fillId="7" borderId="12" xfId="0" applyFont="1" applyFill="1" applyBorder="1" applyAlignment="1">
      <alignment horizontal="center" vertical="center" wrapText="1"/>
    </xf>
    <xf numFmtId="0" fontId="23" fillId="7" borderId="12" xfId="0" applyFont="1" applyFill="1" applyBorder="1" applyAlignment="1">
      <alignment horizontal="center"/>
    </xf>
    <xf numFmtId="0" fontId="23" fillId="7" borderId="12" xfId="0" applyFont="1" applyFill="1" applyBorder="1" applyAlignment="1">
      <alignment horizontal="left" vertical="center" wrapText="1"/>
    </xf>
    <xf numFmtId="0" fontId="17" fillId="0" borderId="12" xfId="0" applyFont="1" applyBorder="1" applyAlignment="1">
      <alignment horizontal="left" vertical="center" wrapText="1"/>
    </xf>
    <xf numFmtId="0" fontId="18" fillId="0" borderId="7" xfId="0" applyFont="1" applyFill="1" applyBorder="1" applyAlignment="1">
      <alignment horizontal="center" vertical="center" wrapText="1"/>
    </xf>
    <xf numFmtId="0" fontId="17" fillId="0" borderId="0" xfId="0" applyFont="1"/>
    <xf numFmtId="0" fontId="17" fillId="0" borderId="12" xfId="0" applyFont="1" applyBorder="1" applyAlignment="1">
      <alignment horizontal="left" vertical="center"/>
    </xf>
    <xf numFmtId="0" fontId="17" fillId="0" borderId="20" xfId="0" applyFont="1" applyBorder="1" applyAlignment="1">
      <alignment horizontal="center"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center" vertical="center" wrapText="1"/>
    </xf>
    <xf numFmtId="0" fontId="20" fillId="0" borderId="12" xfId="1" applyFill="1" applyBorder="1" applyAlignment="1">
      <alignment horizontal="center" vertical="center"/>
    </xf>
    <xf numFmtId="14" fontId="18" fillId="0" borderId="12" xfId="0" applyNumberFormat="1" applyFont="1" applyFill="1" applyBorder="1" applyAlignment="1">
      <alignment horizontal="center" vertical="center" wrapText="1"/>
    </xf>
    <xf numFmtId="0" fontId="22" fillId="0" borderId="12" xfId="1" applyFont="1" applyFill="1" applyBorder="1" applyAlignment="1">
      <alignment horizontal="center" vertical="center"/>
    </xf>
    <xf numFmtId="0" fontId="18" fillId="0" borderId="12" xfId="0" applyFont="1" applyFill="1" applyBorder="1" applyAlignment="1">
      <alignment horizontal="left" vertical="center" wrapText="1"/>
    </xf>
    <xf numFmtId="0" fontId="18" fillId="0" borderId="12" xfId="0" applyFont="1" applyFill="1" applyBorder="1" applyAlignment="1">
      <alignment horizontal="left" vertical="center"/>
    </xf>
    <xf numFmtId="0" fontId="17" fillId="0" borderId="12" xfId="0" applyFont="1" applyFill="1" applyBorder="1"/>
    <xf numFmtId="0" fontId="35" fillId="6" borderId="0" xfId="0" applyFont="1" applyFill="1" applyAlignment="1">
      <alignment horizontal="center" vertical="center"/>
    </xf>
    <xf numFmtId="0" fontId="35" fillId="7" borderId="0" xfId="0" applyFont="1" applyFill="1" applyAlignment="1">
      <alignment horizontal="center" vertical="center"/>
    </xf>
    <xf numFmtId="0" fontId="18" fillId="3" borderId="12" xfId="0" applyFont="1" applyFill="1" applyBorder="1" applyAlignment="1">
      <alignment horizontal="center" vertical="center"/>
    </xf>
    <xf numFmtId="0" fontId="18" fillId="6" borderId="12" xfId="0" applyFont="1" applyFill="1" applyBorder="1" applyAlignment="1">
      <alignment horizontal="center" vertical="center"/>
    </xf>
    <xf numFmtId="0" fontId="18" fillId="3" borderId="12" xfId="0" applyFont="1" applyFill="1" applyBorder="1" applyAlignment="1">
      <alignment horizontal="left" vertical="center" wrapText="1"/>
    </xf>
    <xf numFmtId="0" fontId="18" fillId="7" borderId="12" xfId="0" applyFont="1" applyFill="1" applyBorder="1" applyAlignment="1">
      <alignment horizontal="center" vertical="center"/>
    </xf>
    <xf numFmtId="14" fontId="18" fillId="6" borderId="12" xfId="0" applyNumberFormat="1" applyFont="1" applyFill="1" applyBorder="1" applyAlignment="1">
      <alignment horizontal="center" vertical="center" wrapText="1"/>
    </xf>
    <xf numFmtId="0" fontId="38" fillId="3" borderId="12" xfId="1" applyFont="1" applyFill="1" applyBorder="1" applyAlignment="1">
      <alignment horizontal="center" vertical="center"/>
    </xf>
    <xf numFmtId="0" fontId="37" fillId="0" borderId="12" xfId="1" applyFont="1" applyFill="1" applyBorder="1" applyAlignment="1">
      <alignment horizontal="center" vertical="center"/>
    </xf>
    <xf numFmtId="0" fontId="37" fillId="3" borderId="12" xfId="1" applyFont="1" applyFill="1" applyBorder="1" applyAlignment="1">
      <alignment horizontal="center" vertical="center"/>
    </xf>
    <xf numFmtId="0" fontId="17" fillId="7" borderId="12" xfId="0" applyFont="1" applyFill="1" applyBorder="1"/>
    <xf numFmtId="0" fontId="17" fillId="0" borderId="0" xfId="0" applyFont="1"/>
    <xf numFmtId="0" fontId="34" fillId="0" borderId="0" xfId="0" applyFont="1" applyAlignment="1">
      <alignment horizontal="center" vertical="center"/>
    </xf>
    <xf numFmtId="0" fontId="17" fillId="0" borderId="0" xfId="0" applyFont="1"/>
    <xf numFmtId="0" fontId="44" fillId="0" borderId="0" xfId="0" applyFont="1"/>
    <xf numFmtId="0" fontId="44" fillId="0" borderId="0" xfId="0" applyFont="1" applyAlignment="1">
      <alignment horizontal="center" vertical="center"/>
    </xf>
    <xf numFmtId="0" fontId="44" fillId="8" borderId="0" xfId="0" applyFont="1" applyFill="1" applyAlignment="1">
      <alignment horizontal="center" vertical="center"/>
    </xf>
    <xf numFmtId="0" fontId="44" fillId="4" borderId="0" xfId="0" applyFont="1" applyFill="1" applyAlignment="1">
      <alignment horizontal="center" vertical="center"/>
    </xf>
    <xf numFmtId="0" fontId="29" fillId="0" borderId="0" xfId="0" applyFont="1" applyAlignment="1">
      <alignment horizontal="center" vertical="center"/>
    </xf>
    <xf numFmtId="0" fontId="29" fillId="4" borderId="0" xfId="0" applyFont="1" applyFill="1" applyAlignment="1">
      <alignment horizontal="center" vertical="center"/>
    </xf>
    <xf numFmtId="0" fontId="29" fillId="8" borderId="0" xfId="0" applyFont="1" applyFill="1" applyAlignment="1">
      <alignment horizontal="center" vertical="center"/>
    </xf>
    <xf numFmtId="0" fontId="29" fillId="0" borderId="0" xfId="0" applyFont="1" applyBorder="1"/>
    <xf numFmtId="0" fontId="18" fillId="0" borderId="12" xfId="0" applyFont="1" applyFill="1" applyBorder="1" applyAlignment="1">
      <alignment horizontal="center" vertical="center" wrapText="1"/>
    </xf>
    <xf numFmtId="0" fontId="18" fillId="0" borderId="12" xfId="0" applyFont="1" applyFill="1" applyBorder="1" applyAlignment="1">
      <alignment horizontal="center" vertical="center"/>
    </xf>
    <xf numFmtId="49" fontId="18" fillId="0" borderId="12" xfId="0" applyNumberFormat="1" applyFont="1" applyFill="1" applyBorder="1" applyAlignment="1">
      <alignment horizontal="left" vertical="top" wrapText="1"/>
    </xf>
    <xf numFmtId="0" fontId="21" fillId="0" borderId="12" xfId="0" applyFont="1" applyFill="1" applyBorder="1" applyAlignment="1">
      <alignment horizontal="center" vertical="center" wrapText="1"/>
    </xf>
    <xf numFmtId="0" fontId="20" fillId="0" borderId="12" xfId="1" applyFill="1" applyBorder="1" applyAlignment="1">
      <alignment horizontal="center" vertical="center"/>
    </xf>
    <xf numFmtId="0" fontId="17" fillId="0" borderId="12" xfId="0" applyFont="1" applyFill="1" applyBorder="1" applyAlignment="1">
      <alignment horizontal="center" vertical="center"/>
    </xf>
    <xf numFmtId="14" fontId="18" fillId="0" borderId="12" xfId="0" applyNumberFormat="1" applyFont="1" applyFill="1" applyBorder="1" applyAlignment="1">
      <alignment horizontal="center" vertical="center" wrapText="1"/>
    </xf>
    <xf numFmtId="0" fontId="22" fillId="0" borderId="12" xfId="1" applyFont="1" applyFill="1" applyBorder="1" applyAlignment="1">
      <alignment horizontal="center" vertical="center"/>
    </xf>
    <xf numFmtId="0" fontId="17" fillId="0" borderId="0" xfId="0" applyFont="1"/>
    <xf numFmtId="0" fontId="19" fillId="3" borderId="12" xfId="0" applyFont="1" applyFill="1" applyBorder="1" applyAlignment="1">
      <alignment horizontal="center" vertical="center" wrapText="1"/>
    </xf>
    <xf numFmtId="0" fontId="44" fillId="0" borderId="0" xfId="0" applyFont="1" applyAlignment="1">
      <alignment vertical="center"/>
    </xf>
    <xf numFmtId="0" fontId="37" fillId="7" borderId="12" xfId="1" applyFont="1" applyFill="1" applyBorder="1" applyAlignment="1">
      <alignment horizontal="center" vertical="center"/>
    </xf>
    <xf numFmtId="14" fontId="18" fillId="7" borderId="12" xfId="0" applyNumberFormat="1" applyFont="1" applyFill="1" applyBorder="1" applyAlignment="1">
      <alignment horizontal="center" vertical="center" wrapText="1"/>
    </xf>
    <xf numFmtId="0" fontId="44" fillId="0" borderId="0" xfId="0" applyFont="1" applyFill="1" applyAlignment="1">
      <alignment horizontal="center" vertical="center"/>
    </xf>
    <xf numFmtId="0" fontId="21" fillId="3" borderId="12" xfId="1" applyFont="1" applyFill="1" applyBorder="1" applyAlignment="1">
      <alignment horizontal="center" vertical="center" wrapText="1"/>
    </xf>
    <xf numFmtId="0" fontId="18" fillId="7" borderId="12" xfId="0" applyFont="1" applyFill="1" applyBorder="1" applyAlignment="1">
      <alignment horizontal="left" vertical="center"/>
    </xf>
    <xf numFmtId="0" fontId="44" fillId="4" borderId="0" xfId="0" applyFont="1" applyFill="1" applyAlignment="1">
      <alignment vertical="center"/>
    </xf>
    <xf numFmtId="0" fontId="44" fillId="8" borderId="0" xfId="0" applyFont="1" applyFill="1" applyAlignment="1">
      <alignment vertical="center"/>
    </xf>
    <xf numFmtId="14" fontId="18" fillId="3" borderId="12" xfId="0" applyNumberFormat="1" applyFont="1" applyFill="1" applyBorder="1" applyAlignment="1">
      <alignment horizontal="center" vertical="center" wrapText="1"/>
    </xf>
    <xf numFmtId="0" fontId="17" fillId="3" borderId="12" xfId="0" applyFont="1" applyFill="1" applyBorder="1"/>
    <xf numFmtId="0" fontId="17" fillId="3" borderId="12" xfId="0" applyFont="1" applyFill="1" applyBorder="1" applyAlignment="1">
      <alignment horizontal="left" vertical="top" wrapText="1"/>
    </xf>
    <xf numFmtId="0" fontId="17" fillId="3" borderId="12" xfId="0" applyFont="1" applyFill="1" applyBorder="1" applyAlignment="1">
      <alignment horizontal="left" vertical="center"/>
    </xf>
    <xf numFmtId="0" fontId="35" fillId="0" borderId="0" xfId="0" applyFont="1" applyAlignment="1">
      <alignment vertical="center"/>
    </xf>
    <xf numFmtId="0" fontId="17" fillId="0" borderId="0" xfId="0" applyFont="1" applyAlignment="1">
      <alignment vertical="center"/>
    </xf>
    <xf numFmtId="0" fontId="34" fillId="0" borderId="0" xfId="0" applyFont="1" applyAlignment="1">
      <alignment vertical="center"/>
    </xf>
    <xf numFmtId="14" fontId="21" fillId="6" borderId="12" xfId="0" applyNumberFormat="1" applyFont="1" applyFill="1" applyBorder="1" applyAlignment="1">
      <alignment horizontal="center" vertical="center" wrapText="1"/>
    </xf>
    <xf numFmtId="49" fontId="21" fillId="6" borderId="12" xfId="0" applyNumberFormat="1" applyFont="1" applyFill="1" applyBorder="1" applyAlignment="1">
      <alignment horizontal="left" vertical="top" wrapText="1"/>
    </xf>
    <xf numFmtId="0" fontId="23" fillId="6" borderId="12" xfId="0" applyFont="1" applyFill="1" applyBorder="1"/>
    <xf numFmtId="0" fontId="20" fillId="3" borderId="12" xfId="1" applyFill="1" applyBorder="1" applyAlignment="1">
      <alignment horizontal="center" vertical="center"/>
    </xf>
    <xf numFmtId="0" fontId="29" fillId="3" borderId="12" xfId="0" applyFont="1" applyFill="1" applyBorder="1" applyAlignment="1">
      <alignment horizontal="center" vertical="center"/>
    </xf>
    <xf numFmtId="0" fontId="27" fillId="3" borderId="12" xfId="0" applyFont="1" applyFill="1" applyBorder="1" applyAlignment="1">
      <alignment horizontal="center" vertical="center" wrapText="1"/>
    </xf>
    <xf numFmtId="0" fontId="26" fillId="7" borderId="12" xfId="0" applyFont="1" applyFill="1" applyBorder="1" applyAlignment="1">
      <alignment horizontal="center" vertical="center" wrapText="1"/>
    </xf>
    <xf numFmtId="0" fontId="26" fillId="7" borderId="12" xfId="0" applyFont="1" applyFill="1" applyBorder="1" applyAlignment="1">
      <alignment horizontal="left" vertical="center" wrapText="1"/>
    </xf>
    <xf numFmtId="14" fontId="21" fillId="3" borderId="12" xfId="0" applyNumberFormat="1" applyFont="1" applyFill="1" applyBorder="1" applyAlignment="1">
      <alignment horizontal="center" vertical="center" wrapText="1"/>
    </xf>
    <xf numFmtId="0" fontId="26" fillId="0" borderId="12" xfId="0" applyFont="1" applyFill="1" applyBorder="1" applyAlignment="1">
      <alignment horizontal="center" vertical="center" wrapText="1"/>
    </xf>
    <xf numFmtId="0" fontId="26" fillId="0" borderId="12" xfId="0" applyFont="1" applyFill="1" applyBorder="1" applyAlignment="1">
      <alignment horizontal="left" vertical="center" wrapText="1"/>
    </xf>
    <xf numFmtId="0" fontId="23" fillId="0" borderId="12" xfId="0" applyFont="1" applyFill="1" applyBorder="1" applyAlignment="1">
      <alignment horizontal="center" vertical="center" wrapText="1"/>
    </xf>
    <xf numFmtId="0" fontId="23" fillId="0" borderId="12" xfId="0" applyFont="1" applyFill="1" applyBorder="1" applyAlignment="1">
      <alignment horizontal="left" vertical="top" wrapText="1"/>
    </xf>
    <xf numFmtId="0" fontId="23" fillId="0" borderId="12" xfId="0" applyFont="1" applyFill="1" applyBorder="1"/>
    <xf numFmtId="0" fontId="23" fillId="0" borderId="12" xfId="0" applyFont="1" applyFill="1" applyBorder="1" applyAlignment="1">
      <alignment horizontal="center"/>
    </xf>
    <xf numFmtId="0" fontId="17" fillId="0" borderId="12" xfId="0" applyFont="1" applyFill="1" applyBorder="1" applyAlignment="1">
      <alignment horizontal="left" vertical="top" wrapText="1"/>
    </xf>
    <xf numFmtId="0" fontId="17" fillId="0" borderId="12" xfId="0" applyFont="1" applyFill="1" applyBorder="1" applyAlignment="1">
      <alignment horizontal="center" vertical="center"/>
    </xf>
    <xf numFmtId="0" fontId="17" fillId="0" borderId="0" xfId="0" applyFont="1"/>
    <xf numFmtId="49" fontId="18" fillId="0" borderId="12" xfId="0" applyNumberFormat="1" applyFont="1" applyFill="1" applyBorder="1" applyAlignment="1">
      <alignment horizontal="left" vertical="top" wrapText="1"/>
    </xf>
    <xf numFmtId="0" fontId="18" fillId="0" borderId="12" xfId="0" applyFont="1" applyFill="1" applyBorder="1" applyAlignment="1">
      <alignment horizontal="center" vertical="center" wrapText="1"/>
    </xf>
    <xf numFmtId="14" fontId="18" fillId="0" borderId="12" xfId="0" applyNumberFormat="1" applyFont="1" applyFill="1" applyBorder="1" applyAlignment="1">
      <alignment horizontal="center" vertical="center" wrapText="1"/>
    </xf>
    <xf numFmtId="0" fontId="17" fillId="0" borderId="12" xfId="0" applyFont="1" applyFill="1" applyBorder="1" applyAlignment="1">
      <alignment horizontal="center" vertical="center"/>
    </xf>
    <xf numFmtId="0" fontId="17" fillId="0" borderId="0" xfId="0" applyFont="1"/>
    <xf numFmtId="0" fontId="17" fillId="0" borderId="12" xfId="0" applyFont="1" applyFill="1" applyBorder="1" applyAlignment="1">
      <alignment wrapText="1"/>
    </xf>
    <xf numFmtId="0" fontId="29" fillId="0" borderId="0" xfId="0" applyFont="1" applyFill="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7" fillId="0" borderId="0" xfId="0" applyFont="1"/>
    <xf numFmtId="0" fontId="17" fillId="0" borderId="0" xfId="0" applyFont="1"/>
    <xf numFmtId="0" fontId="17" fillId="0" borderId="12" xfId="0" applyFont="1" applyFill="1" applyBorder="1" applyAlignment="1">
      <alignment horizontal="center" vertical="center"/>
    </xf>
    <xf numFmtId="0" fontId="17" fillId="0" borderId="0" xfId="0" applyFont="1"/>
    <xf numFmtId="0" fontId="17" fillId="0" borderId="12" xfId="0" applyFont="1" applyFill="1" applyBorder="1" applyAlignment="1">
      <alignment horizontal="center" vertical="center"/>
    </xf>
    <xf numFmtId="0" fontId="17" fillId="0" borderId="0" xfId="0" applyFont="1"/>
    <xf numFmtId="0" fontId="17" fillId="0" borderId="12" xfId="0" applyFont="1" applyFill="1" applyBorder="1" applyAlignment="1">
      <alignment horizontal="center" vertical="center"/>
    </xf>
    <xf numFmtId="0" fontId="17" fillId="0" borderId="0" xfId="0" applyFont="1"/>
    <xf numFmtId="0" fontId="18" fillId="0" borderId="11" xfId="0" applyFont="1" applyFill="1" applyBorder="1" applyAlignment="1">
      <alignment horizontal="center" vertical="center" wrapText="1"/>
    </xf>
    <xf numFmtId="0" fontId="18" fillId="0" borderId="9" xfId="0" applyFont="1" applyFill="1" applyBorder="1" applyAlignment="1">
      <alignment horizontal="center" vertical="center" wrapText="1"/>
    </xf>
    <xf numFmtId="49" fontId="18" fillId="0" borderId="17" xfId="0" applyNumberFormat="1" applyFont="1" applyFill="1" applyBorder="1" applyAlignment="1">
      <alignment horizontal="left" vertical="top" wrapText="1"/>
    </xf>
    <xf numFmtId="0" fontId="18" fillId="0" borderId="17" xfId="0" applyFont="1" applyFill="1" applyBorder="1" applyAlignment="1">
      <alignment horizontal="center" vertical="center" wrapText="1"/>
    </xf>
    <xf numFmtId="0" fontId="32" fillId="0" borderId="20" xfId="0" applyFont="1" applyBorder="1" applyAlignment="1">
      <alignment horizontal="center" vertical="center" wrapText="1"/>
    </xf>
    <xf numFmtId="0" fontId="32" fillId="0" borderId="21" xfId="0" applyFont="1" applyBorder="1" applyAlignment="1">
      <alignment horizontal="center" vertical="center"/>
    </xf>
    <xf numFmtId="0" fontId="0" fillId="0" borderId="17" xfId="0" applyBorder="1" applyAlignment="1">
      <alignment horizontal="center" vertical="center"/>
    </xf>
    <xf numFmtId="0" fontId="0" fillId="0" borderId="19" xfId="0" applyBorder="1" applyAlignment="1">
      <alignment horizontal="center" vertical="center"/>
    </xf>
    <xf numFmtId="0" fontId="17" fillId="0" borderId="0" xfId="0" applyFont="1"/>
    <xf numFmtId="0" fontId="17" fillId="0" borderId="0" xfId="0" applyFont="1"/>
    <xf numFmtId="0" fontId="44" fillId="0" borderId="0" xfId="0" applyFont="1" applyFill="1" applyAlignment="1">
      <alignment vertical="center"/>
    </xf>
    <xf numFmtId="0" fontId="35" fillId="4" borderId="0" xfId="0" applyFont="1" applyFill="1" applyAlignment="1">
      <alignment vertical="center"/>
    </xf>
    <xf numFmtId="0" fontId="17" fillId="0" borderId="12" xfId="0" applyFont="1" applyFill="1" applyBorder="1" applyAlignment="1">
      <alignment horizontal="center" vertical="center"/>
    </xf>
    <xf numFmtId="0" fontId="17" fillId="0" borderId="0" xfId="0" applyFont="1"/>
    <xf numFmtId="0" fontId="17" fillId="0" borderId="12" xfId="0" applyFont="1" applyFill="1" applyBorder="1" applyAlignment="1">
      <alignment horizontal="center" vertical="center"/>
    </xf>
    <xf numFmtId="0" fontId="17" fillId="0" borderId="0" xfId="0" applyFont="1"/>
    <xf numFmtId="0" fontId="28" fillId="0" borderId="0" xfId="0" applyFont="1" applyFill="1" applyAlignment="1">
      <alignment horizontal="center" vertical="center"/>
    </xf>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7" fillId="0" borderId="0" xfId="0" applyFont="1"/>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7" fillId="0" borderId="12" xfId="0" quotePrefix="1" applyFont="1" applyBorder="1" applyAlignment="1">
      <alignment horizontal="left" vertical="center" wrapText="1"/>
    </xf>
    <xf numFmtId="0" fontId="18" fillId="0" borderId="12" xfId="0" applyFont="1" applyFill="1" applyBorder="1" applyAlignment="1">
      <alignment horizontal="center" vertical="center"/>
    </xf>
    <xf numFmtId="0" fontId="17" fillId="0" borderId="0" xfId="0" applyFont="1"/>
    <xf numFmtId="0" fontId="17" fillId="0" borderId="12" xfId="0" applyFont="1" applyFill="1" applyBorder="1" applyAlignment="1">
      <alignment horizontal="center" vertical="center"/>
    </xf>
    <xf numFmtId="0" fontId="17" fillId="0" borderId="0" xfId="0" applyFont="1"/>
    <xf numFmtId="0" fontId="17" fillId="0" borderId="12" xfId="0" applyFont="1" applyFill="1" applyBorder="1" applyAlignment="1">
      <alignment horizontal="center" vertical="center"/>
    </xf>
    <xf numFmtId="0" fontId="17" fillId="0" borderId="0" xfId="0" applyFont="1"/>
    <xf numFmtId="0" fontId="46" fillId="0" borderId="0" xfId="0" applyFont="1" applyFill="1" applyAlignment="1">
      <alignment horizontal="center" vertical="center"/>
    </xf>
    <xf numFmtId="0" fontId="17" fillId="6" borderId="12" xfId="0" quotePrefix="1" applyFont="1" applyFill="1" applyBorder="1" applyAlignment="1">
      <alignment horizontal="left" vertical="center" wrapText="1"/>
    </xf>
    <xf numFmtId="0" fontId="18" fillId="0" borderId="12" xfId="0" applyFont="1" applyFill="1" applyBorder="1" applyAlignment="1">
      <alignment horizontal="center" vertical="center"/>
    </xf>
    <xf numFmtId="0" fontId="17" fillId="0" borderId="0" xfId="0" applyFont="1"/>
    <xf numFmtId="0" fontId="17" fillId="0" borderId="12" xfId="0" applyFont="1" applyFill="1" applyBorder="1" applyAlignment="1">
      <alignment horizontal="center" vertical="center"/>
    </xf>
    <xf numFmtId="0" fontId="17" fillId="0" borderId="0" xfId="0" applyFont="1"/>
    <xf numFmtId="0" fontId="17"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0" xfId="0" applyFont="1"/>
    <xf numFmtId="0" fontId="17"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0" xfId="0" applyFont="1"/>
    <xf numFmtId="0" fontId="17" fillId="0" borderId="12" xfId="0" applyFont="1" applyFill="1" applyBorder="1" applyAlignment="1">
      <alignment horizontal="center" vertical="center"/>
    </xf>
    <xf numFmtId="0" fontId="17" fillId="0" borderId="0" xfId="0" applyFont="1"/>
    <xf numFmtId="0" fontId="17" fillId="7" borderId="12" xfId="0" quotePrefix="1" applyFont="1" applyFill="1" applyBorder="1" applyAlignment="1">
      <alignment horizontal="left" vertical="center" wrapText="1"/>
    </xf>
    <xf numFmtId="0" fontId="17" fillId="0" borderId="12" xfId="0" quotePrefix="1" applyFont="1" applyFill="1" applyBorder="1" applyAlignment="1">
      <alignment horizontal="left" vertical="center" wrapText="1"/>
    </xf>
    <xf numFmtId="0" fontId="17" fillId="0" borderId="12" xfId="0" applyFont="1" applyFill="1" applyBorder="1"/>
    <xf numFmtId="0" fontId="17" fillId="0" borderId="0" xfId="0" applyFont="1"/>
    <xf numFmtId="0" fontId="18" fillId="4" borderId="0" xfId="0" applyFont="1" applyFill="1" applyAlignment="1">
      <alignment horizontal="center" vertical="center"/>
    </xf>
    <xf numFmtId="0" fontId="17" fillId="0" borderId="0" xfId="0" applyFont="1" applyFill="1"/>
    <xf numFmtId="0" fontId="17" fillId="0" borderId="0" xfId="0" applyFont="1" applyAlignment="1">
      <alignment horizontal="center" vertical="center"/>
    </xf>
    <xf numFmtId="0" fontId="17" fillId="6" borderId="12" xfId="0" applyFont="1" applyFill="1" applyBorder="1" applyAlignment="1">
      <alignment horizontal="center" vertical="center" wrapText="1"/>
    </xf>
    <xf numFmtId="0" fontId="17" fillId="6" borderId="12" xfId="0" applyFont="1" applyFill="1" applyBorder="1" applyAlignment="1">
      <alignment horizontal="center" vertical="center"/>
    </xf>
    <xf numFmtId="0" fontId="23" fillId="3" borderId="12" xfId="0" applyFont="1" applyFill="1" applyBorder="1" applyAlignment="1">
      <alignment horizontal="center" vertical="center" wrapText="1"/>
    </xf>
    <xf numFmtId="0" fontId="17" fillId="3" borderId="12" xfId="0" applyFont="1" applyFill="1" applyBorder="1" applyAlignment="1">
      <alignment horizontal="left" vertical="center" wrapText="1"/>
    </xf>
    <xf numFmtId="49" fontId="18" fillId="3" borderId="12" xfId="0" applyNumberFormat="1" applyFont="1" applyFill="1" applyBorder="1" applyAlignment="1">
      <alignment horizontal="left" vertical="top" wrapText="1"/>
    </xf>
    <xf numFmtId="0" fontId="23" fillId="3" borderId="12" xfId="0" applyFont="1" applyFill="1" applyBorder="1" applyAlignment="1">
      <alignment horizontal="center" vertical="center"/>
    </xf>
    <xf numFmtId="0" fontId="17" fillId="5" borderId="12" xfId="0" applyFont="1" applyFill="1" applyBorder="1" applyAlignment="1">
      <alignment horizontal="left" vertical="center" wrapText="1"/>
    </xf>
    <xf numFmtId="49" fontId="18" fillId="6" borderId="12" xfId="0" applyNumberFormat="1" applyFont="1" applyFill="1" applyBorder="1" applyAlignment="1">
      <alignment horizontal="left" vertical="top" wrapText="1"/>
    </xf>
    <xf numFmtId="0" fontId="18" fillId="3" borderId="12" xfId="0" applyFont="1" applyFill="1" applyBorder="1" applyAlignment="1">
      <alignment horizontal="center" vertical="center" wrapText="1"/>
    </xf>
    <xf numFmtId="0" fontId="17" fillId="3" borderId="12" xfId="0" applyFont="1" applyFill="1" applyBorder="1" applyAlignment="1">
      <alignment vertical="center" wrapText="1"/>
    </xf>
    <xf numFmtId="0" fontId="18" fillId="6" borderId="12" xfId="0" applyFont="1" applyFill="1" applyBorder="1" applyAlignment="1">
      <alignment horizontal="center" vertical="center" wrapText="1"/>
    </xf>
    <xf numFmtId="0" fontId="21" fillId="3" borderId="12" xfId="0" applyFont="1" applyFill="1" applyBorder="1" applyAlignment="1">
      <alignment horizontal="center" vertical="center" wrapText="1"/>
    </xf>
    <xf numFmtId="0" fontId="17" fillId="6" borderId="12" xfId="0" applyFont="1" applyFill="1" applyBorder="1" applyAlignment="1">
      <alignment horizontal="left" vertical="center" wrapText="1"/>
    </xf>
    <xf numFmtId="0" fontId="23" fillId="6" borderId="12" xfId="0" applyFont="1" applyFill="1" applyBorder="1" applyAlignment="1">
      <alignment horizontal="center" vertical="center" wrapText="1"/>
    </xf>
    <xf numFmtId="0" fontId="17" fillId="7" borderId="12" xfId="0" applyFont="1" applyFill="1" applyBorder="1" applyAlignment="1">
      <alignment horizontal="left" vertical="center" wrapText="1"/>
    </xf>
    <xf numFmtId="49" fontId="18" fillId="7" borderId="12" xfId="0" applyNumberFormat="1" applyFont="1" applyFill="1" applyBorder="1" applyAlignment="1">
      <alignment horizontal="left" vertical="top" wrapText="1"/>
    </xf>
    <xf numFmtId="0" fontId="18" fillId="7" borderId="12" xfId="0" applyFont="1" applyFill="1" applyBorder="1" applyAlignment="1">
      <alignment horizontal="center" vertical="center" wrapText="1"/>
    </xf>
    <xf numFmtId="0" fontId="23" fillId="7" borderId="12" xfId="0" applyFont="1" applyFill="1" applyBorder="1" applyAlignment="1">
      <alignment horizontal="center" vertical="center"/>
    </xf>
    <xf numFmtId="0" fontId="17" fillId="7" borderId="12" xfId="0" applyFont="1" applyFill="1" applyBorder="1" applyAlignment="1">
      <alignment vertical="center" wrapText="1"/>
    </xf>
    <xf numFmtId="0" fontId="17" fillId="0" borderId="12" xfId="0" applyFont="1" applyBorder="1"/>
    <xf numFmtId="0" fontId="17" fillId="0" borderId="12" xfId="0" applyFont="1" applyBorder="1" applyAlignment="1">
      <alignment horizontal="center" vertical="center"/>
    </xf>
    <xf numFmtId="0" fontId="17" fillId="0" borderId="12" xfId="0" applyFont="1" applyBorder="1" applyAlignment="1">
      <alignment horizontal="center" vertical="center" wrapText="1"/>
    </xf>
    <xf numFmtId="0" fontId="17" fillId="7" borderId="12" xfId="0" applyFont="1" applyFill="1" applyBorder="1" applyAlignment="1">
      <alignment horizontal="center" vertical="center" wrapText="1"/>
    </xf>
    <xf numFmtId="0" fontId="17" fillId="3" borderId="12" xfId="0" applyFont="1" applyFill="1" applyBorder="1" applyAlignment="1">
      <alignment horizontal="center" vertical="center" wrapText="1"/>
    </xf>
    <xf numFmtId="0" fontId="17" fillId="7" borderId="12" xfId="0" applyFont="1" applyFill="1" applyBorder="1" applyAlignment="1">
      <alignment horizontal="center" vertical="center"/>
    </xf>
    <xf numFmtId="0" fontId="17" fillId="3" borderId="12" xfId="0" applyFont="1" applyFill="1" applyBorder="1" applyAlignment="1">
      <alignment horizontal="center" vertical="center"/>
    </xf>
    <xf numFmtId="0" fontId="17" fillId="6" borderId="12" xfId="0" applyFont="1" applyFill="1" applyBorder="1"/>
    <xf numFmtId="0" fontId="17" fillId="7" borderId="12" xfId="0" applyFont="1" applyFill="1" applyBorder="1" applyAlignment="1">
      <alignment horizontal="left" vertical="top" wrapText="1"/>
    </xf>
    <xf numFmtId="0" fontId="17" fillId="7" borderId="12" xfId="0" applyFont="1" applyFill="1" applyBorder="1"/>
    <xf numFmtId="0" fontId="17" fillId="3" borderId="12" xfId="0" applyFont="1" applyFill="1" applyBorder="1"/>
    <xf numFmtId="0" fontId="17" fillId="3" borderId="12" xfId="0" applyFont="1" applyFill="1" applyBorder="1" applyAlignment="1">
      <alignment horizontal="left" vertical="top" wrapText="1"/>
    </xf>
    <xf numFmtId="0" fontId="17" fillId="0" borderId="12" xfId="0" quotePrefix="1" applyFont="1" applyBorder="1" applyAlignment="1">
      <alignment horizontal="left" vertical="center" wrapText="1"/>
    </xf>
    <xf numFmtId="0" fontId="17"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8" fillId="0" borderId="12" xfId="0" applyFont="1" applyFill="1" applyBorder="1" applyAlignment="1">
      <alignment horizontal="center" vertical="center"/>
    </xf>
    <xf numFmtId="0" fontId="17" fillId="3" borderId="12" xfId="0" quotePrefix="1" applyFont="1" applyFill="1" applyBorder="1" applyAlignment="1">
      <alignment horizontal="left" vertical="center" wrapText="1"/>
    </xf>
    <xf numFmtId="0" fontId="18"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wrapText="1"/>
    </xf>
    <xf numFmtId="49" fontId="18" fillId="0" borderId="12" xfId="0" applyNumberFormat="1" applyFont="1" applyFill="1" applyBorder="1" applyAlignment="1">
      <alignment horizontal="left" vertical="top" wrapText="1"/>
    </xf>
    <xf numFmtId="14" fontId="18" fillId="0" borderId="12" xfId="0" applyNumberFormat="1" applyFont="1" applyFill="1" applyBorder="1" applyAlignment="1">
      <alignment horizontal="center" vertical="center" wrapText="1"/>
    </xf>
    <xf numFmtId="0" fontId="17" fillId="0" borderId="0" xfId="0" applyFont="1"/>
    <xf numFmtId="14" fontId="18" fillId="0" borderId="14" xfId="0" applyNumberFormat="1" applyFont="1" applyFill="1" applyBorder="1" applyAlignment="1">
      <alignment horizontal="center" vertical="center" wrapText="1"/>
    </xf>
    <xf numFmtId="0" fontId="17" fillId="0" borderId="16" xfId="0" applyFont="1" applyFill="1" applyBorder="1"/>
    <xf numFmtId="0" fontId="17" fillId="0" borderId="17" xfId="0" applyFont="1" applyFill="1" applyBorder="1" applyAlignment="1">
      <alignment horizontal="left" vertical="center" wrapText="1"/>
    </xf>
    <xf numFmtId="0" fontId="35" fillId="4" borderId="0" xfId="0" applyFont="1" applyFill="1" applyAlignment="1">
      <alignment horizontal="center" vertical="center"/>
    </xf>
    <xf numFmtId="0" fontId="18" fillId="0" borderId="0" xfId="0" applyFont="1" applyAlignment="1">
      <alignment horizontal="center" vertical="center"/>
    </xf>
    <xf numFmtId="0" fontId="18" fillId="6" borderId="13" xfId="0" applyFont="1" applyFill="1" applyBorder="1" applyAlignment="1">
      <alignment horizontal="center" vertical="center"/>
    </xf>
    <xf numFmtId="0" fontId="18"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49" fontId="18" fillId="0" borderId="12" xfId="0" applyNumberFormat="1" applyFont="1" applyFill="1" applyBorder="1" applyAlignment="1">
      <alignment horizontal="left" vertical="top" wrapText="1"/>
    </xf>
    <xf numFmtId="0" fontId="18" fillId="0" borderId="12" xfId="0" applyFont="1" applyFill="1" applyBorder="1" applyAlignment="1">
      <alignment horizontal="center" vertical="center" wrapText="1"/>
    </xf>
    <xf numFmtId="0" fontId="18" fillId="0" borderId="12" xfId="0" applyFont="1" applyFill="1" applyBorder="1" applyAlignment="1">
      <alignment horizontal="center" vertical="center"/>
    </xf>
    <xf numFmtId="14" fontId="18" fillId="0" borderId="12" xfId="0" applyNumberFormat="1" applyFont="1" applyFill="1" applyBorder="1" applyAlignment="1">
      <alignment horizontal="center" vertical="center" wrapText="1"/>
    </xf>
    <xf numFmtId="0" fontId="17" fillId="0" borderId="12" xfId="0" applyFont="1" applyFill="1" applyBorder="1" applyAlignment="1">
      <alignment horizontal="center" vertical="center"/>
    </xf>
    <xf numFmtId="0" fontId="18" fillId="0" borderId="12" xfId="0" applyFont="1" applyFill="1" applyBorder="1" applyAlignment="1">
      <alignment horizontal="left" vertical="center" wrapText="1"/>
    </xf>
    <xf numFmtId="0" fontId="17" fillId="0" borderId="0" xfId="0" applyFont="1"/>
    <xf numFmtId="0" fontId="18" fillId="6" borderId="12" xfId="0" applyFont="1" applyFill="1" applyBorder="1" applyAlignment="1">
      <alignment horizontal="center" vertical="center"/>
    </xf>
    <xf numFmtId="14" fontId="18" fillId="3" borderId="12" xfId="0" applyNumberFormat="1" applyFont="1" applyFill="1" applyBorder="1" applyAlignment="1">
      <alignment horizontal="center" vertical="center" wrapText="1"/>
    </xf>
    <xf numFmtId="0" fontId="26" fillId="3" borderId="12" xfId="0" applyFont="1" applyFill="1" applyBorder="1" applyAlignment="1">
      <alignment horizontal="center" vertical="center" wrapText="1"/>
    </xf>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17" xfId="0" applyFont="1" applyBorder="1" applyAlignment="1">
      <alignment horizontal="center" vertical="center"/>
    </xf>
    <xf numFmtId="0" fontId="17" fillId="0" borderId="17" xfId="0" applyFont="1" applyBorder="1" applyAlignment="1">
      <alignment horizontal="center" vertical="center" wrapText="1"/>
    </xf>
    <xf numFmtId="0" fontId="17" fillId="0" borderId="17" xfId="0" quotePrefix="1" applyFont="1" applyBorder="1" applyAlignment="1">
      <alignment horizontal="left" vertical="center" wrapText="1"/>
    </xf>
    <xf numFmtId="0" fontId="17" fillId="0" borderId="17" xfId="0" applyFont="1" applyBorder="1"/>
    <xf numFmtId="14" fontId="23" fillId="0" borderId="12" xfId="1" applyNumberFormat="1" applyFont="1" applyFill="1" applyBorder="1" applyAlignment="1">
      <alignment horizontal="center" vertical="center" wrapText="1"/>
    </xf>
    <xf numFmtId="49" fontId="17" fillId="0" borderId="12" xfId="0" applyNumberFormat="1" applyFont="1" applyFill="1" applyBorder="1" applyAlignment="1">
      <alignment vertical="top" wrapText="1"/>
    </xf>
    <xf numFmtId="14" fontId="17" fillId="0" borderId="12" xfId="0" applyNumberFormat="1" applyFont="1" applyFill="1" applyBorder="1" applyAlignment="1">
      <alignment horizontal="center" vertical="center" wrapText="1"/>
    </xf>
    <xf numFmtId="0" fontId="17" fillId="0" borderId="0" xfId="0" applyFont="1" applyAlignment="1">
      <alignment horizontal="center" vertical="center"/>
    </xf>
    <xf numFmtId="14" fontId="23" fillId="0" borderId="0" xfId="1" applyNumberFormat="1" applyFont="1" applyFill="1" applyBorder="1" applyAlignment="1">
      <alignment horizontal="center" vertical="center" wrapText="1"/>
    </xf>
    <xf numFmtId="0" fontId="17" fillId="0" borderId="0" xfId="0" applyFont="1"/>
    <xf numFmtId="0" fontId="18" fillId="0" borderId="0" xfId="0" applyFont="1" applyAlignment="1">
      <alignment horizontal="center" vertical="center"/>
    </xf>
    <xf numFmtId="0" fontId="18" fillId="4" borderId="0" xfId="0" applyFont="1" applyFill="1" applyAlignment="1">
      <alignment horizontal="center" vertical="center"/>
    </xf>
    <xf numFmtId="0" fontId="17" fillId="4" borderId="0" xfId="0" applyFont="1" applyFill="1"/>
    <xf numFmtId="0" fontId="17" fillId="0" borderId="0" xfId="0" applyFont="1" applyFill="1"/>
    <xf numFmtId="0" fontId="18" fillId="6" borderId="25" xfId="0" applyFont="1" applyFill="1" applyBorder="1" applyAlignment="1">
      <alignment horizontal="center" vertical="center" wrapText="1"/>
    </xf>
    <xf numFmtId="0" fontId="17" fillId="0" borderId="0" xfId="0" applyFont="1" applyAlignment="1">
      <alignment horizontal="center" vertical="center"/>
    </xf>
    <xf numFmtId="0" fontId="17" fillId="5" borderId="0" xfId="0" applyFont="1" applyFill="1" applyAlignment="1">
      <alignment horizontal="center" vertical="center"/>
    </xf>
    <xf numFmtId="0" fontId="17" fillId="3" borderId="0" xfId="0" applyFont="1" applyFill="1" applyAlignment="1">
      <alignment horizontal="center" vertical="center"/>
    </xf>
    <xf numFmtId="0" fontId="17" fillId="2" borderId="0" xfId="0" applyFont="1" applyFill="1" applyAlignment="1">
      <alignment horizontal="center" vertical="center"/>
    </xf>
    <xf numFmtId="0" fontId="17" fillId="3" borderId="12" xfId="0" applyFont="1" applyFill="1" applyBorder="1" applyAlignment="1">
      <alignment horizontal="left" vertical="center" wrapText="1"/>
    </xf>
    <xf numFmtId="0" fontId="23" fillId="3" borderId="12" xfId="0" applyFont="1" applyFill="1" applyBorder="1" applyAlignment="1">
      <alignment horizontal="center" vertical="center"/>
    </xf>
    <xf numFmtId="0" fontId="17" fillId="5" borderId="12" xfId="0" applyFont="1" applyFill="1" applyBorder="1" applyAlignment="1">
      <alignment horizontal="left" vertical="center" wrapText="1"/>
    </xf>
    <xf numFmtId="0" fontId="18" fillId="6" borderId="10" xfId="0" applyFont="1" applyFill="1" applyBorder="1" applyAlignment="1">
      <alignment horizontal="center" vertical="center"/>
    </xf>
    <xf numFmtId="0" fontId="18" fillId="6" borderId="11" xfId="0" applyFont="1" applyFill="1" applyBorder="1" applyAlignment="1">
      <alignment horizontal="center" vertical="center" wrapText="1"/>
    </xf>
    <xf numFmtId="0" fontId="18" fillId="6" borderId="9" xfId="0" applyFont="1" applyFill="1" applyBorder="1" applyAlignment="1">
      <alignment horizontal="center" vertical="center" wrapText="1"/>
    </xf>
    <xf numFmtId="49" fontId="18" fillId="6" borderId="17" xfId="0" applyNumberFormat="1" applyFont="1" applyFill="1" applyBorder="1" applyAlignment="1">
      <alignment horizontal="left" vertical="top" wrapText="1"/>
    </xf>
    <xf numFmtId="0" fontId="18" fillId="6" borderId="14" xfId="0" applyFont="1" applyFill="1" applyBorder="1" applyAlignment="1">
      <alignment horizontal="center" vertical="center" wrapText="1"/>
    </xf>
    <xf numFmtId="0" fontId="18" fillId="6" borderId="15" xfId="0" applyFont="1" applyFill="1" applyBorder="1" applyAlignment="1">
      <alignment horizontal="center" vertical="center" wrapText="1"/>
    </xf>
    <xf numFmtId="49" fontId="18" fillId="6" borderId="12" xfId="0" applyNumberFormat="1" applyFont="1" applyFill="1" applyBorder="1" applyAlignment="1">
      <alignment horizontal="left" vertical="top" wrapText="1"/>
    </xf>
    <xf numFmtId="0" fontId="23" fillId="5"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8" fillId="3"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8" fillId="6" borderId="11" xfId="0" applyFont="1" applyFill="1" applyBorder="1" applyAlignment="1">
      <alignment horizontal="center" vertical="center"/>
    </xf>
    <xf numFmtId="0" fontId="17" fillId="6" borderId="12" xfId="0" applyFont="1" applyFill="1" applyBorder="1" applyAlignment="1">
      <alignment horizontal="left" vertical="center" wrapText="1"/>
    </xf>
    <xf numFmtId="0" fontId="18" fillId="6" borderId="9" xfId="0" applyFont="1" applyFill="1" applyBorder="1" applyAlignment="1">
      <alignment horizontal="center" vertical="center"/>
    </xf>
    <xf numFmtId="0" fontId="18" fillId="0" borderId="13" xfId="0" applyFont="1" applyFill="1" applyBorder="1" applyAlignment="1">
      <alignment horizontal="center" vertical="center"/>
    </xf>
    <xf numFmtId="0" fontId="18" fillId="0" borderId="14" xfId="0" applyFont="1" applyFill="1" applyBorder="1" applyAlignment="1">
      <alignment horizontal="center" vertical="center"/>
    </xf>
    <xf numFmtId="0" fontId="18" fillId="0" borderId="15" xfId="0" applyFont="1" applyFill="1" applyBorder="1" applyAlignment="1">
      <alignment horizontal="center" vertical="center"/>
    </xf>
    <xf numFmtId="0" fontId="17" fillId="6" borderId="16" xfId="0" applyFont="1" applyFill="1" applyBorder="1"/>
    <xf numFmtId="14" fontId="18" fillId="6" borderId="11" xfId="0" applyNumberFormat="1" applyFont="1" applyFill="1" applyBorder="1" applyAlignment="1">
      <alignment horizontal="center" vertical="center" wrapText="1"/>
    </xf>
    <xf numFmtId="0" fontId="17" fillId="7" borderId="12" xfId="0" applyFont="1" applyFill="1" applyBorder="1" applyAlignment="1">
      <alignment horizontal="left" vertical="center" wrapText="1"/>
    </xf>
    <xf numFmtId="49" fontId="18" fillId="7" borderId="12" xfId="0" applyNumberFormat="1" applyFont="1" applyFill="1" applyBorder="1" applyAlignment="1">
      <alignment horizontal="left" vertical="top" wrapText="1"/>
    </xf>
    <xf numFmtId="0" fontId="18" fillId="7" borderId="12" xfId="0" applyFont="1" applyFill="1" applyBorder="1" applyAlignment="1">
      <alignment horizontal="center" vertical="center" wrapText="1"/>
    </xf>
    <xf numFmtId="0" fontId="23" fillId="7" borderId="12" xfId="0" applyFont="1" applyFill="1" applyBorder="1" applyAlignment="1">
      <alignment horizontal="center" vertical="center"/>
    </xf>
    <xf numFmtId="0" fontId="17" fillId="7" borderId="0" xfId="0" applyFont="1" applyFill="1"/>
    <xf numFmtId="0" fontId="18" fillId="8" borderId="0" xfId="0" applyFont="1" applyFill="1" applyAlignment="1">
      <alignment horizontal="center" vertical="center"/>
    </xf>
    <xf numFmtId="0" fontId="17" fillId="6" borderId="17" xfId="0" applyFont="1" applyFill="1" applyBorder="1" applyAlignment="1">
      <alignment horizontal="left" vertical="center" wrapText="1"/>
    </xf>
    <xf numFmtId="0" fontId="18" fillId="0" borderId="0" xfId="0" applyFont="1" applyFill="1" applyAlignment="1">
      <alignment horizontal="center" vertical="center"/>
    </xf>
    <xf numFmtId="0" fontId="18" fillId="0" borderId="11" xfId="0" applyFont="1" applyFill="1" applyBorder="1" applyAlignment="1">
      <alignment horizontal="center" vertical="center"/>
    </xf>
    <xf numFmtId="0" fontId="18" fillId="0" borderId="9" xfId="0" applyFont="1" applyFill="1" applyBorder="1" applyAlignment="1">
      <alignment horizontal="center" vertical="center"/>
    </xf>
    <xf numFmtId="0" fontId="17" fillId="7" borderId="12" xfId="0" applyFont="1" applyFill="1" applyBorder="1" applyAlignment="1">
      <alignment horizontal="center" vertical="center" wrapText="1"/>
    </xf>
    <xf numFmtId="0" fontId="17" fillId="3" borderId="12" xfId="0" applyFont="1" applyFill="1" applyBorder="1" applyAlignment="1">
      <alignment horizontal="center" vertical="center" wrapText="1"/>
    </xf>
    <xf numFmtId="0" fontId="17" fillId="7" borderId="12" xfId="0" applyFont="1" applyFill="1" applyBorder="1" applyAlignment="1">
      <alignment horizontal="center" vertical="center"/>
    </xf>
    <xf numFmtId="0" fontId="17" fillId="0" borderId="0" xfId="0" applyFont="1" applyFill="1" applyBorder="1" applyAlignment="1">
      <alignment horizontal="center" vertical="center" wrapText="1"/>
    </xf>
    <xf numFmtId="0" fontId="17" fillId="7" borderId="12" xfId="0" applyFont="1" applyFill="1" applyBorder="1" applyAlignment="1">
      <alignment horizontal="left" vertical="top" wrapText="1"/>
    </xf>
    <xf numFmtId="0" fontId="17" fillId="7" borderId="12" xfId="0" applyFont="1" applyFill="1" applyBorder="1"/>
    <xf numFmtId="0" fontId="17" fillId="3" borderId="12" xfId="0" applyFont="1" applyFill="1" applyBorder="1"/>
    <xf numFmtId="0" fontId="17" fillId="3" borderId="12" xfId="0" applyFont="1" applyFill="1" applyBorder="1" applyAlignment="1">
      <alignment horizontal="left" vertical="top" wrapText="1"/>
    </xf>
    <xf numFmtId="0" fontId="17" fillId="6" borderId="12" xfId="0" applyFont="1" applyFill="1" applyBorder="1" applyAlignment="1">
      <alignment horizontal="left" vertical="top" wrapText="1"/>
    </xf>
    <xf numFmtId="0" fontId="17" fillId="7" borderId="12" xfId="0" quotePrefix="1" applyFont="1" applyFill="1" applyBorder="1" applyAlignment="1">
      <alignment horizontal="left" vertical="center" wrapText="1"/>
    </xf>
    <xf numFmtId="0" fontId="20" fillId="0" borderId="13" xfId="1" applyFill="1" applyBorder="1" applyAlignment="1">
      <alignment horizontal="center" vertical="center"/>
    </xf>
    <xf numFmtId="0" fontId="18" fillId="0" borderId="15" xfId="0" applyFont="1" applyFill="1" applyBorder="1" applyAlignment="1">
      <alignment horizontal="left" vertical="center" wrapText="1"/>
    </xf>
    <xf numFmtId="0" fontId="23" fillId="3" borderId="12" xfId="0" applyFont="1" applyFill="1" applyBorder="1" applyAlignment="1">
      <alignment vertical="center" wrapText="1"/>
    </xf>
    <xf numFmtId="0" fontId="17" fillId="3" borderId="22" xfId="0" applyFont="1" applyFill="1" applyBorder="1" applyAlignment="1">
      <alignment vertical="center" wrapText="1"/>
    </xf>
    <xf numFmtId="0" fontId="21" fillId="3" borderId="12" xfId="0" applyFont="1" applyFill="1" applyBorder="1" applyAlignment="1">
      <alignment horizontal="center" vertical="center" wrapText="1"/>
    </xf>
    <xf numFmtId="0" fontId="20" fillId="3" borderId="10" xfId="1" applyFill="1" applyBorder="1" applyAlignment="1">
      <alignment horizontal="center" vertical="center"/>
    </xf>
    <xf numFmtId="0" fontId="18" fillId="3" borderId="9" xfId="0" applyFont="1" applyFill="1" applyBorder="1" applyAlignment="1">
      <alignment horizontal="left" vertical="center" wrapText="1"/>
    </xf>
    <xf numFmtId="0" fontId="18" fillId="3" borderId="17" xfId="0" applyFont="1" applyFill="1" applyBorder="1" applyAlignment="1">
      <alignment horizontal="center" vertical="center"/>
    </xf>
    <xf numFmtId="0" fontId="18" fillId="3" borderId="6" xfId="0" applyFont="1" applyFill="1" applyBorder="1" applyAlignment="1">
      <alignment horizontal="center" vertical="center"/>
    </xf>
    <xf numFmtId="0" fontId="18" fillId="3" borderId="2" xfId="0" applyFont="1" applyFill="1" applyBorder="1" applyAlignment="1">
      <alignment horizontal="center" vertical="center"/>
    </xf>
    <xf numFmtId="0" fontId="18" fillId="3" borderId="8" xfId="0" applyFont="1" applyFill="1" applyBorder="1" applyAlignment="1">
      <alignment horizontal="center" vertical="center"/>
    </xf>
    <xf numFmtId="0" fontId="20" fillId="3" borderId="6" xfId="1" applyFill="1" applyBorder="1" applyAlignment="1">
      <alignment horizontal="center" vertical="center"/>
    </xf>
    <xf numFmtId="0" fontId="18" fillId="3" borderId="8" xfId="0" applyFont="1" applyFill="1" applyBorder="1" applyAlignment="1">
      <alignment horizontal="left" vertical="center" wrapText="1"/>
    </xf>
    <xf numFmtId="0" fontId="28" fillId="0" borderId="0" xfId="0" applyFont="1" applyAlignment="1">
      <alignment horizontal="center" vertical="center"/>
    </xf>
    <xf numFmtId="49" fontId="28" fillId="3" borderId="17" xfId="0" applyNumberFormat="1" applyFont="1" applyFill="1" applyBorder="1" applyAlignment="1">
      <alignment horizontal="left" vertical="top" wrapText="1"/>
    </xf>
    <xf numFmtId="0" fontId="24" fillId="3" borderId="17" xfId="0" applyFont="1" applyFill="1" applyBorder="1" applyAlignment="1">
      <alignment horizontal="center" vertical="center" wrapText="1"/>
    </xf>
    <xf numFmtId="0" fontId="17" fillId="3" borderId="17" xfId="0" applyFont="1" applyFill="1" applyBorder="1" applyAlignment="1">
      <alignment horizontal="center" vertical="center" wrapText="1"/>
    </xf>
    <xf numFmtId="0" fontId="23" fillId="3" borderId="10" xfId="0" applyFont="1" applyFill="1" applyBorder="1" applyAlignment="1">
      <alignment horizontal="left" vertical="center" wrapText="1"/>
    </xf>
    <xf numFmtId="0" fontId="18" fillId="7" borderId="13" xfId="0" applyFont="1" applyFill="1" applyBorder="1" applyAlignment="1">
      <alignment horizontal="center" vertical="center"/>
    </xf>
    <xf numFmtId="0" fontId="18" fillId="7" borderId="14" xfId="0" applyFont="1" applyFill="1" applyBorder="1" applyAlignment="1">
      <alignment horizontal="center" vertical="center" wrapText="1"/>
    </xf>
    <xf numFmtId="0" fontId="18" fillId="7" borderId="14" xfId="0" applyFont="1" applyFill="1" applyBorder="1" applyAlignment="1">
      <alignment horizontal="center" vertical="center"/>
    </xf>
    <xf numFmtId="0" fontId="18" fillId="7" borderId="15" xfId="0" applyFont="1" applyFill="1" applyBorder="1" applyAlignment="1">
      <alignment horizontal="center" vertical="center" wrapText="1"/>
    </xf>
    <xf numFmtId="0" fontId="18" fillId="7" borderId="15" xfId="0" applyFont="1" applyFill="1" applyBorder="1" applyAlignment="1">
      <alignment horizontal="left" vertical="center"/>
    </xf>
    <xf numFmtId="0" fontId="18" fillId="7" borderId="15" xfId="0" applyFont="1" applyFill="1" applyBorder="1" applyAlignment="1">
      <alignment horizontal="center" vertical="center"/>
    </xf>
    <xf numFmtId="0" fontId="18" fillId="7" borderId="11" xfId="0" applyFont="1" applyFill="1" applyBorder="1" applyAlignment="1">
      <alignment horizontal="center" vertical="center" wrapText="1"/>
    </xf>
    <xf numFmtId="0" fontId="18" fillId="7" borderId="9" xfId="0" applyFont="1" applyFill="1" applyBorder="1" applyAlignment="1">
      <alignment horizontal="center" vertical="center" wrapText="1"/>
    </xf>
    <xf numFmtId="49" fontId="18" fillId="7" borderId="17" xfId="0" applyNumberFormat="1" applyFont="1" applyFill="1" applyBorder="1" applyAlignment="1">
      <alignment horizontal="left" vertical="top" wrapText="1"/>
    </xf>
    <xf numFmtId="0" fontId="18" fillId="7" borderId="10" xfId="0" applyFont="1" applyFill="1" applyBorder="1" applyAlignment="1">
      <alignment horizontal="center" vertical="center"/>
    </xf>
    <xf numFmtId="0" fontId="18" fillId="7" borderId="11" xfId="0" applyFont="1" applyFill="1" applyBorder="1" applyAlignment="1">
      <alignment horizontal="center" vertical="center"/>
    </xf>
    <xf numFmtId="0" fontId="18" fillId="7" borderId="9" xfId="0" applyFont="1" applyFill="1" applyBorder="1" applyAlignment="1">
      <alignment horizontal="center" vertical="center"/>
    </xf>
    <xf numFmtId="14" fontId="18" fillId="7" borderId="14" xfId="0" applyNumberFormat="1" applyFont="1" applyFill="1" applyBorder="1" applyAlignment="1">
      <alignment horizontal="center" vertical="center" wrapText="1"/>
    </xf>
    <xf numFmtId="0" fontId="17" fillId="7" borderId="16" xfId="0" applyFont="1" applyFill="1" applyBorder="1"/>
    <xf numFmtId="0" fontId="18" fillId="7" borderId="17" xfId="0" applyFont="1" applyFill="1" applyBorder="1" applyAlignment="1">
      <alignment horizontal="center" vertical="center" wrapText="1"/>
    </xf>
    <xf numFmtId="49" fontId="23" fillId="7" borderId="12" xfId="0" applyNumberFormat="1" applyFont="1" applyFill="1" applyBorder="1" applyAlignment="1">
      <alignment horizontal="center" vertical="center"/>
    </xf>
    <xf numFmtId="0" fontId="22" fillId="7" borderId="13" xfId="1" applyFont="1" applyFill="1" applyBorder="1" applyAlignment="1">
      <alignment horizontal="center" vertical="center"/>
    </xf>
    <xf numFmtId="0" fontId="18" fillId="7" borderId="6" xfId="0" applyFont="1" applyFill="1" applyBorder="1" applyAlignment="1">
      <alignment horizontal="center" vertical="center"/>
    </xf>
    <xf numFmtId="0" fontId="18" fillId="7" borderId="2" xfId="0" applyFont="1" applyFill="1" applyBorder="1" applyAlignment="1">
      <alignment horizontal="center" vertical="center"/>
    </xf>
    <xf numFmtId="0" fontId="18" fillId="7" borderId="8" xfId="0" applyFont="1" applyFill="1" applyBorder="1" applyAlignment="1">
      <alignment horizontal="center" vertical="center"/>
    </xf>
    <xf numFmtId="0" fontId="18" fillId="7" borderId="17" xfId="0" applyFont="1" applyFill="1" applyBorder="1" applyAlignment="1">
      <alignment horizontal="center" vertical="center"/>
    </xf>
    <xf numFmtId="0" fontId="28" fillId="7" borderId="17" xfId="0" applyFont="1" applyFill="1" applyBorder="1" applyAlignment="1">
      <alignment horizontal="center" vertical="center" wrapText="1"/>
    </xf>
    <xf numFmtId="0" fontId="18" fillId="7" borderId="23" xfId="0" applyFont="1" applyFill="1" applyBorder="1" applyAlignment="1">
      <alignment horizontal="center" vertical="center" wrapText="1"/>
    </xf>
    <xf numFmtId="0" fontId="28" fillId="7" borderId="10" xfId="0" applyFont="1" applyFill="1" applyBorder="1" applyAlignment="1">
      <alignment horizontal="center" vertical="center" wrapText="1"/>
    </xf>
    <xf numFmtId="14" fontId="18" fillId="7" borderId="11" xfId="0" applyNumberFormat="1" applyFont="1" applyFill="1" applyBorder="1" applyAlignment="1">
      <alignment horizontal="center" vertical="center" wrapText="1"/>
    </xf>
    <xf numFmtId="0" fontId="17" fillId="7" borderId="27" xfId="0" applyFont="1" applyFill="1" applyBorder="1"/>
    <xf numFmtId="0" fontId="23" fillId="7" borderId="12" xfId="0" applyFont="1" applyFill="1" applyBorder="1" applyAlignment="1">
      <alignment horizontal="center" vertical="center" wrapText="1"/>
    </xf>
    <xf numFmtId="0" fontId="23" fillId="7" borderId="12" xfId="0" applyFont="1" applyFill="1" applyBorder="1" applyAlignment="1">
      <alignment horizontal="left" vertical="top" wrapText="1"/>
    </xf>
    <xf numFmtId="0" fontId="23" fillId="7" borderId="12" xfId="0" applyFont="1" applyFill="1" applyBorder="1"/>
    <xf numFmtId="14" fontId="18" fillId="3" borderId="11" xfId="0" applyNumberFormat="1" applyFont="1" applyFill="1" applyBorder="1" applyAlignment="1">
      <alignment horizontal="center" vertical="center" wrapText="1"/>
    </xf>
    <xf numFmtId="0" fontId="28" fillId="4" borderId="17" xfId="0" applyFont="1" applyFill="1" applyBorder="1" applyAlignment="1">
      <alignment horizontal="center" vertical="center" wrapText="1"/>
    </xf>
    <xf numFmtId="0" fontId="28" fillId="3" borderId="18" xfId="0" applyFont="1" applyFill="1" applyBorder="1" applyAlignment="1">
      <alignment horizontal="center" vertical="center" wrapText="1"/>
    </xf>
    <xf numFmtId="0" fontId="23" fillId="3" borderId="17" xfId="0" applyFont="1" applyFill="1" applyBorder="1" applyAlignment="1">
      <alignment horizontal="center" vertical="center" wrapText="1"/>
    </xf>
    <xf numFmtId="0" fontId="17" fillId="3" borderId="17" xfId="0" applyFont="1" applyFill="1" applyBorder="1" applyAlignment="1">
      <alignment horizontal="left" vertical="center" wrapText="1"/>
    </xf>
    <xf numFmtId="0" fontId="21" fillId="3" borderId="17" xfId="0" applyFont="1" applyFill="1" applyBorder="1" applyAlignment="1">
      <alignment horizontal="center" vertical="center" wrapText="1"/>
    </xf>
    <xf numFmtId="0" fontId="17" fillId="7" borderId="12" xfId="0" applyFont="1" applyFill="1" applyBorder="1" applyAlignment="1">
      <alignment wrapText="1"/>
    </xf>
    <xf numFmtId="0" fontId="23" fillId="3" borderId="12" xfId="0" applyFont="1" applyFill="1" applyBorder="1" applyAlignment="1">
      <alignment vertical="center"/>
    </xf>
    <xf numFmtId="14" fontId="18" fillId="3" borderId="14" xfId="0" applyNumberFormat="1" applyFont="1" applyFill="1" applyBorder="1" applyAlignment="1">
      <alignment horizontal="center" vertical="center" wrapText="1"/>
    </xf>
    <xf numFmtId="0" fontId="24" fillId="0" borderId="0" xfId="0" applyFont="1" applyFill="1" applyAlignment="1">
      <alignment horizontal="center" vertical="center"/>
    </xf>
    <xf numFmtId="0" fontId="21" fillId="3" borderId="11" xfId="0" applyFont="1" applyFill="1" applyBorder="1" applyAlignment="1">
      <alignment horizontal="center" vertical="center" wrapText="1"/>
    </xf>
    <xf numFmtId="0" fontId="17" fillId="7" borderId="17" xfId="0" applyFont="1" applyFill="1" applyBorder="1" applyAlignment="1">
      <alignment horizontal="center" vertical="center" wrapText="1"/>
    </xf>
    <xf numFmtId="0" fontId="31" fillId="7" borderId="17" xfId="0" applyFont="1" applyFill="1" applyBorder="1" applyAlignment="1">
      <alignment horizontal="center" vertical="center" wrapText="1"/>
    </xf>
    <xf numFmtId="0" fontId="18" fillId="3" borderId="10" xfId="0" applyFont="1" applyFill="1" applyBorder="1" applyAlignment="1">
      <alignment horizontal="center" vertical="center" wrapText="1"/>
    </xf>
    <xf numFmtId="14" fontId="17" fillId="3" borderId="10" xfId="0" applyNumberFormat="1" applyFont="1" applyFill="1" applyBorder="1" applyAlignment="1">
      <alignment horizontal="left" vertical="center" wrapText="1"/>
    </xf>
    <xf numFmtId="0" fontId="17" fillId="7" borderId="17" xfId="0" applyFont="1" applyFill="1" applyBorder="1" applyAlignment="1">
      <alignment horizontal="left" vertical="center" wrapText="1"/>
    </xf>
    <xf numFmtId="0" fontId="17" fillId="3" borderId="27" xfId="0" applyFont="1" applyFill="1" applyBorder="1"/>
    <xf numFmtId="0" fontId="17" fillId="0" borderId="0" xfId="0" applyFont="1" applyFill="1" applyBorder="1" applyAlignment="1">
      <alignment horizontal="center" vertical="center"/>
    </xf>
    <xf numFmtId="14" fontId="17" fillId="0" borderId="0" xfId="0" applyNumberFormat="1" applyFont="1" applyFill="1" applyBorder="1" applyAlignment="1">
      <alignment horizontal="center" vertical="center" wrapText="1"/>
    </xf>
    <xf numFmtId="49" fontId="17" fillId="0" borderId="0" xfId="0" applyNumberFormat="1" applyFont="1" applyFill="1" applyBorder="1" applyAlignment="1">
      <alignment vertical="top" wrapText="1"/>
    </xf>
    <xf numFmtId="49" fontId="17" fillId="2" borderId="12" xfId="0" applyNumberFormat="1" applyFont="1" applyFill="1" applyBorder="1" applyAlignment="1">
      <alignment vertical="top" wrapText="1"/>
    </xf>
    <xf numFmtId="0" fontId="17" fillId="0" borderId="12" xfId="0" applyFont="1" applyFill="1" applyBorder="1" applyAlignment="1">
      <alignment horizontal="center" vertical="center"/>
    </xf>
    <xf numFmtId="0" fontId="0" fillId="0" borderId="0" xfId="0"/>
    <xf numFmtId="0" fontId="17" fillId="0" borderId="0" xfId="0" applyFont="1"/>
    <xf numFmtId="0" fontId="17" fillId="0" borderId="0" xfId="0" applyFont="1" applyFill="1"/>
    <xf numFmtId="0" fontId="17" fillId="0" borderId="0" xfId="0" applyFont="1" applyProtection="1">
      <protection locked="0"/>
    </xf>
    <xf numFmtId="0" fontId="17" fillId="0" borderId="0" xfId="0" applyFont="1" applyAlignment="1">
      <alignment horizontal="center" vertical="center"/>
    </xf>
    <xf numFmtId="0" fontId="17" fillId="4" borderId="0" xfId="0" applyFont="1" applyFill="1" applyAlignment="1">
      <alignment horizontal="center" vertical="center"/>
    </xf>
    <xf numFmtId="0" fontId="17" fillId="0" borderId="0" xfId="0" applyFont="1" applyAlignment="1">
      <alignment horizontal="center"/>
    </xf>
    <xf numFmtId="0" fontId="17" fillId="0" borderId="0" xfId="0" applyFont="1" applyFill="1" applyAlignment="1">
      <alignment horizontal="center" vertical="center"/>
    </xf>
    <xf numFmtId="0" fontId="18" fillId="0" borderId="10" xfId="0" applyFont="1" applyFill="1" applyBorder="1" applyAlignment="1">
      <alignment horizontal="center" vertical="center"/>
    </xf>
    <xf numFmtId="0" fontId="17" fillId="0" borderId="12" xfId="0" applyFont="1" applyBorder="1"/>
    <xf numFmtId="0" fontId="17" fillId="3" borderId="12" xfId="0" applyFont="1" applyFill="1" applyBorder="1" applyAlignment="1">
      <alignment horizontal="center" vertical="center"/>
    </xf>
    <xf numFmtId="0" fontId="17" fillId="2" borderId="12" xfId="0" applyFont="1" applyFill="1" applyBorder="1"/>
    <xf numFmtId="0" fontId="17" fillId="0" borderId="12" xfId="0" applyFont="1" applyFill="1" applyBorder="1"/>
    <xf numFmtId="0" fontId="0" fillId="0" borderId="12" xfId="0" applyBorder="1" applyAlignment="1">
      <alignment horizontal="center" vertical="center"/>
    </xf>
    <xf numFmtId="0" fontId="0" fillId="0" borderId="12" xfId="0" applyBorder="1" applyAlignment="1">
      <alignment horizontal="center" vertical="center" wrapText="1"/>
    </xf>
    <xf numFmtId="0" fontId="0" fillId="0" borderId="12" xfId="0" applyFill="1" applyBorder="1" applyAlignment="1">
      <alignment horizontal="center" vertical="center" wrapText="1"/>
    </xf>
    <xf numFmtId="0" fontId="32" fillId="0" borderId="12" xfId="0" applyFont="1" applyBorder="1" applyAlignment="1">
      <alignment horizontal="center" vertical="center"/>
    </xf>
    <xf numFmtId="0" fontId="34" fillId="0" borderId="0" xfId="0" applyFont="1" applyAlignment="1">
      <alignment horizontal="center" vertical="center"/>
    </xf>
    <xf numFmtId="0" fontId="17" fillId="4" borderId="12" xfId="0" applyFont="1" applyFill="1" applyBorder="1" applyAlignment="1">
      <alignment horizontal="center" vertical="center" wrapText="1"/>
    </xf>
    <xf numFmtId="0" fontId="18" fillId="9" borderId="28" xfId="0" applyFont="1" applyFill="1" applyBorder="1" applyAlignment="1">
      <alignment horizontal="center" vertical="center" wrapText="1"/>
    </xf>
    <xf numFmtId="0" fontId="0" fillId="2" borderId="28" xfId="0" applyFill="1" applyBorder="1" applyAlignment="1">
      <alignment horizontal="center" vertical="center"/>
    </xf>
    <xf numFmtId="0" fontId="0" fillId="0" borderId="30" xfId="0" applyBorder="1" applyAlignment="1">
      <alignment horizontal="center" vertical="center"/>
    </xf>
    <xf numFmtId="0" fontId="39" fillId="0" borderId="0" xfId="0" applyFont="1" applyAlignment="1">
      <alignment horizontal="left" vertical="center" wrapText="1"/>
    </xf>
    <xf numFmtId="0" fontId="18" fillId="11" borderId="28" xfId="0" applyFont="1" applyFill="1" applyBorder="1" applyAlignment="1">
      <alignment horizontal="center" vertical="center" wrapText="1"/>
    </xf>
    <xf numFmtId="0" fontId="21" fillId="9" borderId="28" xfId="0" applyFont="1" applyFill="1" applyBorder="1" applyAlignment="1">
      <alignment horizontal="center" vertical="center"/>
    </xf>
    <xf numFmtId="0" fontId="18" fillId="10" borderId="28" xfId="0" applyFont="1" applyFill="1" applyBorder="1" applyAlignment="1">
      <alignment horizontal="center" vertical="center" wrapText="1"/>
    </xf>
    <xf numFmtId="0" fontId="21" fillId="10" borderId="28" xfId="0" applyFont="1" applyFill="1" applyBorder="1" applyAlignment="1">
      <alignment horizontal="center" vertical="center"/>
    </xf>
    <xf numFmtId="0" fontId="18" fillId="4" borderId="28" xfId="0" applyFont="1" applyFill="1" applyBorder="1" applyAlignment="1">
      <alignment horizontal="center" vertical="center" wrapText="1"/>
    </xf>
    <xf numFmtId="0" fontId="0" fillId="4" borderId="0" xfId="0" applyFill="1"/>
    <xf numFmtId="0" fontId="0" fillId="11" borderId="28" xfId="0" applyFill="1" applyBorder="1"/>
    <xf numFmtId="0" fontId="32" fillId="0" borderId="28" xfId="0" applyFont="1" applyBorder="1" applyAlignment="1">
      <alignment horizontal="center" vertical="center"/>
    </xf>
    <xf numFmtId="0" fontId="32" fillId="0" borderId="0" xfId="0" applyFont="1" applyAlignment="1">
      <alignment horizontal="center" vertical="center"/>
    </xf>
    <xf numFmtId="0" fontId="17" fillId="10" borderId="12" xfId="0" applyFont="1" applyFill="1" applyBorder="1" applyAlignment="1">
      <alignment horizontal="center" vertical="center"/>
    </xf>
    <xf numFmtId="0" fontId="0" fillId="9" borderId="28" xfId="0" applyFill="1" applyBorder="1" applyAlignment="1">
      <alignment horizontal="center" vertical="center"/>
    </xf>
    <xf numFmtId="0" fontId="0" fillId="11" borderId="28" xfId="0" applyFill="1" applyBorder="1" applyAlignment="1">
      <alignment horizontal="center" vertical="center"/>
    </xf>
    <xf numFmtId="0" fontId="0" fillId="10" borderId="28" xfId="0" applyFill="1" applyBorder="1" applyAlignment="1">
      <alignment horizontal="center" vertical="center"/>
    </xf>
    <xf numFmtId="0" fontId="18" fillId="14" borderId="28" xfId="0" applyFont="1" applyFill="1" applyBorder="1" applyAlignment="1">
      <alignment horizontal="center" vertical="center" wrapText="1"/>
    </xf>
    <xf numFmtId="0" fontId="21" fillId="14" borderId="28" xfId="0" applyFont="1" applyFill="1" applyBorder="1" applyAlignment="1">
      <alignment horizontal="center" vertical="center"/>
    </xf>
    <xf numFmtId="0" fontId="0" fillId="15" borderId="0" xfId="0" applyFill="1"/>
    <xf numFmtId="0" fontId="39" fillId="0" borderId="28" xfId="0" applyFont="1" applyBorder="1" applyAlignment="1">
      <alignment horizontal="center" vertical="center"/>
    </xf>
    <xf numFmtId="0" fontId="39" fillId="0" borderId="0" xfId="0" applyFont="1" applyAlignment="1">
      <alignment horizontal="center" vertical="center"/>
    </xf>
    <xf numFmtId="0" fontId="43" fillId="0" borderId="1" xfId="0" applyFont="1" applyBorder="1" applyAlignment="1">
      <alignment horizontal="center" vertical="center" wrapText="1"/>
    </xf>
    <xf numFmtId="0" fontId="43" fillId="0" borderId="1" xfId="0" applyFont="1" applyBorder="1" applyAlignment="1">
      <alignment horizontal="center" vertical="center"/>
    </xf>
    <xf numFmtId="0" fontId="43" fillId="4" borderId="1" xfId="0" applyFont="1" applyFill="1" applyBorder="1" applyAlignment="1">
      <alignment horizontal="center" vertical="center" wrapText="1"/>
    </xf>
    <xf numFmtId="0" fontId="32" fillId="0" borderId="0" xfId="0" applyFont="1"/>
    <xf numFmtId="0" fontId="39" fillId="0" borderId="12" xfId="0" applyFont="1" applyBorder="1" applyAlignment="1">
      <alignment horizontal="center" vertical="center"/>
    </xf>
    <xf numFmtId="0" fontId="0" fillId="0" borderId="12" xfId="0" applyBorder="1"/>
    <xf numFmtId="0" fontId="0" fillId="9" borderId="12" xfId="0" applyFill="1" applyBorder="1" applyAlignment="1">
      <alignment horizontal="center" vertical="center" wrapText="1"/>
    </xf>
    <xf numFmtId="0" fontId="39" fillId="9" borderId="12" xfId="0" applyFont="1" applyFill="1" applyBorder="1" applyAlignment="1">
      <alignment horizontal="center" vertical="center"/>
    </xf>
    <xf numFmtId="1" fontId="0" fillId="9" borderId="12" xfId="0" applyNumberFormat="1" applyFill="1" applyBorder="1" applyAlignment="1">
      <alignment horizontal="center" vertical="center"/>
    </xf>
    <xf numFmtId="1" fontId="32" fillId="0" borderId="12" xfId="0" applyNumberFormat="1" applyFont="1" applyBorder="1" applyAlignment="1">
      <alignment horizontal="center" vertical="center"/>
    </xf>
    <xf numFmtId="0" fontId="0" fillId="11" borderId="12" xfId="0" applyFill="1" applyBorder="1" applyAlignment="1">
      <alignment horizontal="center" vertical="center" wrapText="1"/>
    </xf>
    <xf numFmtId="0" fontId="39" fillId="11" borderId="12" xfId="0" applyFont="1" applyFill="1" applyBorder="1" applyAlignment="1">
      <alignment horizontal="center" vertical="center"/>
    </xf>
    <xf numFmtId="1" fontId="0" fillId="11" borderId="12" xfId="0" applyNumberFormat="1" applyFill="1" applyBorder="1" applyAlignment="1">
      <alignment horizontal="center" vertical="center"/>
    </xf>
    <xf numFmtId="0" fontId="0" fillId="2" borderId="12" xfId="0" applyFill="1" applyBorder="1" applyAlignment="1">
      <alignment horizontal="center" vertical="center" wrapText="1"/>
    </xf>
    <xf numFmtId="0" fontId="39" fillId="2" borderId="12" xfId="0" applyFont="1" applyFill="1" applyBorder="1" applyAlignment="1">
      <alignment horizontal="center" vertical="center"/>
    </xf>
    <xf numFmtId="1" fontId="0" fillId="2" borderId="12" xfId="0" applyNumberFormat="1" applyFill="1" applyBorder="1" applyAlignment="1">
      <alignment horizontal="center" vertical="center"/>
    </xf>
    <xf numFmtId="0" fontId="0" fillId="10" borderId="12" xfId="0" applyFill="1" applyBorder="1" applyAlignment="1">
      <alignment horizontal="center" vertical="center" wrapText="1"/>
    </xf>
    <xf numFmtId="0" fontId="39" fillId="10" borderId="12" xfId="0" applyFont="1" applyFill="1" applyBorder="1" applyAlignment="1">
      <alignment horizontal="center" vertical="center"/>
    </xf>
    <xf numFmtId="1" fontId="0" fillId="10" borderId="12" xfId="0" applyNumberFormat="1" applyFill="1" applyBorder="1" applyAlignment="1">
      <alignment horizontal="center" vertical="center"/>
    </xf>
    <xf numFmtId="0" fontId="0" fillId="11" borderId="12" xfId="0" applyFill="1" applyBorder="1" applyAlignment="1">
      <alignment horizontal="center" vertical="center"/>
    </xf>
    <xf numFmtId="0" fontId="0" fillId="2" borderId="12" xfId="0" applyFill="1" applyBorder="1" applyAlignment="1">
      <alignment horizontal="center" vertical="center"/>
    </xf>
    <xf numFmtId="0" fontId="24" fillId="4" borderId="28" xfId="0" applyFont="1" applyFill="1" applyBorder="1" applyAlignment="1">
      <alignment horizontal="center" vertical="center"/>
    </xf>
    <xf numFmtId="0" fontId="24" fillId="4" borderId="28" xfId="0" applyFont="1" applyFill="1" applyBorder="1" applyAlignment="1">
      <alignment horizontal="center" vertical="center" wrapText="1"/>
    </xf>
    <xf numFmtId="0" fontId="17" fillId="11" borderId="12" xfId="0" applyFont="1" applyFill="1" applyBorder="1" applyAlignment="1">
      <alignment horizontal="center" vertical="center"/>
    </xf>
    <xf numFmtId="0" fontId="17" fillId="11" borderId="28" xfId="0" applyFont="1" applyFill="1" applyBorder="1" applyAlignment="1">
      <alignment horizontal="center" vertical="center"/>
    </xf>
    <xf numFmtId="0" fontId="17" fillId="10" borderId="28" xfId="0" applyFont="1" applyFill="1" applyBorder="1" applyAlignment="1">
      <alignment horizontal="center" vertical="center"/>
    </xf>
    <xf numFmtId="0" fontId="0" fillId="9" borderId="0" xfId="0" applyFill="1"/>
    <xf numFmtId="0" fontId="18" fillId="11" borderId="28" xfId="0" applyFont="1" applyFill="1" applyBorder="1" applyAlignment="1">
      <alignment horizontal="center" vertical="center"/>
    </xf>
    <xf numFmtId="0" fontId="17" fillId="9" borderId="12" xfId="0" applyFont="1" applyFill="1" applyBorder="1" applyAlignment="1">
      <alignment horizontal="center" vertical="center"/>
    </xf>
    <xf numFmtId="0" fontId="17" fillId="9" borderId="28" xfId="0" applyFont="1" applyFill="1" applyBorder="1" applyAlignment="1">
      <alignment horizontal="center" vertical="center"/>
    </xf>
    <xf numFmtId="0" fontId="0" fillId="16" borderId="20" xfId="0" applyFill="1" applyBorder="1" applyAlignment="1">
      <alignment horizontal="center" vertical="center" wrapText="1"/>
    </xf>
    <xf numFmtId="0" fontId="39" fillId="16" borderId="12" xfId="0" applyFont="1" applyFill="1" applyBorder="1" applyAlignment="1">
      <alignment horizontal="center" vertical="center"/>
    </xf>
    <xf numFmtId="0" fontId="0" fillId="16" borderId="12" xfId="0" applyFill="1" applyBorder="1" applyAlignment="1">
      <alignment horizontal="center" vertical="center"/>
    </xf>
    <xf numFmtId="0" fontId="0" fillId="16" borderId="16" xfId="0" applyFill="1" applyBorder="1" applyAlignment="1">
      <alignment horizontal="center" vertical="center"/>
    </xf>
    <xf numFmtId="0" fontId="17" fillId="0" borderId="0" xfId="0" applyFont="1" applyFill="1" applyBorder="1"/>
    <xf numFmtId="0" fontId="17" fillId="2" borderId="12" xfId="0" applyFont="1" applyFill="1" applyBorder="1" applyAlignment="1">
      <alignment horizontal="left" vertical="center" wrapText="1"/>
    </xf>
    <xf numFmtId="0" fontId="17" fillId="2" borderId="12" xfId="0" applyFont="1" applyFill="1" applyBorder="1" applyAlignment="1">
      <alignment horizontal="center" vertical="center" wrapText="1"/>
    </xf>
    <xf numFmtId="0" fontId="17" fillId="2" borderId="12" xfId="0" applyFont="1" applyFill="1" applyBorder="1" applyAlignment="1">
      <alignment horizontal="center" vertical="center"/>
    </xf>
    <xf numFmtId="0" fontId="17" fillId="0" borderId="28" xfId="0" applyFont="1" applyBorder="1" applyAlignment="1">
      <alignment horizontal="center" vertical="center"/>
    </xf>
    <xf numFmtId="0" fontId="21" fillId="9" borderId="28" xfId="0" applyFont="1" applyFill="1" applyBorder="1" applyAlignment="1">
      <alignment horizontal="center" vertical="center" wrapText="1"/>
    </xf>
    <xf numFmtId="0" fontId="17" fillId="4" borderId="28" xfId="0" applyFont="1" applyFill="1" applyBorder="1" applyAlignment="1">
      <alignment horizontal="center" vertical="center"/>
    </xf>
    <xf numFmtId="0" fontId="17" fillId="14" borderId="28" xfId="0" applyFont="1" applyFill="1" applyBorder="1" applyAlignment="1">
      <alignment horizontal="center" vertical="center"/>
    </xf>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0" xfId="0" applyFont="1"/>
    <xf numFmtId="14" fontId="17" fillId="7" borderId="12" xfId="0" applyNumberFormat="1" applyFont="1" applyFill="1" applyBorder="1" applyAlignment="1">
      <alignment horizontal="center" vertical="center" wrapText="1"/>
    </xf>
    <xf numFmtId="49" fontId="17" fillId="7" borderId="12" xfId="0" applyNumberFormat="1" applyFont="1" applyFill="1" applyBorder="1" applyAlignment="1">
      <alignment vertical="top" wrapText="1"/>
    </xf>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2" fontId="17" fillId="0" borderId="12" xfId="0" applyNumberFormat="1" applyFont="1" applyFill="1" applyBorder="1" applyAlignment="1">
      <alignment horizontal="center" vertical="center" wrapText="1"/>
    </xf>
    <xf numFmtId="0" fontId="17" fillId="0" borderId="0" xfId="0" applyFont="1" applyAlignment="1">
      <alignment horizontal="center" vertical="center"/>
    </xf>
    <xf numFmtId="14" fontId="23" fillId="6" borderId="12" xfId="1" applyNumberFormat="1" applyFont="1" applyFill="1" applyBorder="1" applyAlignment="1">
      <alignment horizontal="center" vertical="center" wrapText="1"/>
    </xf>
    <xf numFmtId="0" fontId="17" fillId="0" borderId="12" xfId="0" applyFont="1" applyFill="1" applyBorder="1" applyAlignment="1">
      <alignment horizontal="center" vertical="center" wrapText="1"/>
    </xf>
    <xf numFmtId="0" fontId="17" fillId="0" borderId="12" xfId="0" applyFont="1" applyFill="1" applyBorder="1" applyAlignment="1">
      <alignment vertical="center" wrapText="1"/>
    </xf>
    <xf numFmtId="0" fontId="17" fillId="7" borderId="12" xfId="0" applyFont="1" applyFill="1" applyBorder="1" applyAlignment="1">
      <alignment horizontal="center" vertical="center" wrapText="1"/>
    </xf>
    <xf numFmtId="0" fontId="17" fillId="7" borderId="12" xfId="0" applyFont="1" applyFill="1" applyBorder="1" applyAlignment="1">
      <alignment horizontal="center" vertical="center"/>
    </xf>
    <xf numFmtId="0" fontId="17" fillId="0" borderId="12" xfId="0" applyFont="1" applyFill="1" applyBorder="1"/>
    <xf numFmtId="0" fontId="17" fillId="7" borderId="12" xfId="0" applyFont="1" applyFill="1" applyBorder="1"/>
    <xf numFmtId="0" fontId="17" fillId="7" borderId="12" xfId="0" quotePrefix="1" applyFont="1" applyFill="1" applyBorder="1" applyAlignment="1">
      <alignment horizontal="left" vertical="center" wrapText="1"/>
    </xf>
    <xf numFmtId="0" fontId="17" fillId="0" borderId="12" xfId="0" quotePrefix="1" applyFont="1" applyFill="1" applyBorder="1" applyAlignment="1">
      <alignment horizontal="left" vertical="center" wrapText="1"/>
    </xf>
    <xf numFmtId="0" fontId="17" fillId="6" borderId="12" xfId="0" quotePrefix="1" applyFont="1" applyFill="1" applyBorder="1" applyAlignment="1">
      <alignment horizontal="left" vertical="center" wrapText="1"/>
    </xf>
    <xf numFmtId="0" fontId="17" fillId="0" borderId="0" xfId="0" applyFont="1" applyAlignment="1">
      <alignment horizontal="center" vertical="center"/>
    </xf>
    <xf numFmtId="0" fontId="17" fillId="6" borderId="12" xfId="0" applyFont="1" applyFill="1" applyBorder="1" applyAlignment="1">
      <alignment horizontal="center" vertical="center" wrapText="1"/>
    </xf>
    <xf numFmtId="0" fontId="17" fillId="6" borderId="12" xfId="0" applyFont="1" applyFill="1" applyBorder="1" applyAlignment="1">
      <alignment horizontal="center" vertical="center"/>
    </xf>
    <xf numFmtId="0" fontId="18" fillId="6" borderId="13" xfId="0" applyFont="1" applyFill="1" applyBorder="1" applyAlignment="1">
      <alignment horizontal="center" vertical="center"/>
    </xf>
    <xf numFmtId="14" fontId="18" fillId="6" borderId="14" xfId="0" applyNumberFormat="1" applyFont="1" applyFill="1" applyBorder="1" applyAlignment="1">
      <alignment horizontal="center" vertical="center" wrapText="1"/>
    </xf>
    <xf numFmtId="0" fontId="17" fillId="0" borderId="0" xfId="0" applyFont="1" applyFill="1" applyAlignment="1">
      <alignment horizontal="center" vertical="center"/>
    </xf>
    <xf numFmtId="0" fontId="17" fillId="6" borderId="12" xfId="0" applyFont="1" applyFill="1" applyBorder="1"/>
    <xf numFmtId="14" fontId="17" fillId="6" borderId="12" xfId="0" applyNumberFormat="1" applyFont="1" applyFill="1" applyBorder="1" applyAlignment="1">
      <alignment horizontal="center" vertical="center" wrapText="1"/>
    </xf>
    <xf numFmtId="49" fontId="17" fillId="6" borderId="12" xfId="0" applyNumberFormat="1" applyFont="1" applyFill="1" applyBorder="1" applyAlignment="1">
      <alignment vertical="top" wrapText="1"/>
    </xf>
    <xf numFmtId="0" fontId="17" fillId="0" borderId="12" xfId="0" applyFont="1" applyFill="1" applyBorder="1" applyAlignment="1">
      <alignment horizontal="center" vertical="center"/>
    </xf>
    <xf numFmtId="0" fontId="17" fillId="0" borderId="0" xfId="0" applyFont="1"/>
    <xf numFmtId="49" fontId="18" fillId="3" borderId="12" xfId="0" applyNumberFormat="1" applyFont="1" applyFill="1" applyBorder="1" applyAlignment="1">
      <alignment horizontal="left" vertical="top" wrapText="1"/>
    </xf>
    <xf numFmtId="0" fontId="18" fillId="3" borderId="15" xfId="0" applyFont="1" applyFill="1" applyBorder="1" applyAlignment="1">
      <alignment horizontal="center" vertical="center" wrapText="1"/>
    </xf>
    <xf numFmtId="0" fontId="18" fillId="3" borderId="14" xfId="0" applyFont="1" applyFill="1" applyBorder="1" applyAlignment="1">
      <alignment horizontal="center" vertical="center" wrapText="1"/>
    </xf>
    <xf numFmtId="0" fontId="18" fillId="3" borderId="13" xfId="0" applyFont="1" applyFill="1" applyBorder="1" applyAlignment="1">
      <alignment horizontal="center" vertical="center"/>
    </xf>
    <xf numFmtId="0" fontId="18" fillId="3" borderId="14" xfId="0" applyFont="1" applyFill="1" applyBorder="1" applyAlignment="1">
      <alignment horizontal="center" vertical="center"/>
    </xf>
    <xf numFmtId="0" fontId="18" fillId="3" borderId="15"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7" fillId="0" borderId="12" xfId="0" applyFont="1" applyFill="1" applyBorder="1" applyAlignment="1">
      <alignment horizontal="center" vertical="center"/>
    </xf>
    <xf numFmtId="0" fontId="17" fillId="0" borderId="0" xfId="0" applyFont="1"/>
    <xf numFmtId="0" fontId="0" fillId="7" borderId="12" xfId="0" applyFill="1" applyBorder="1"/>
    <xf numFmtId="0" fontId="0" fillId="0" borderId="12" xfId="0" applyFill="1" applyBorder="1"/>
    <xf numFmtId="0" fontId="18" fillId="3" borderId="23" xfId="0" applyFont="1" applyFill="1" applyBorder="1" applyAlignment="1">
      <alignment horizontal="center" vertical="center" wrapText="1"/>
    </xf>
    <xf numFmtId="0" fontId="18" fillId="3" borderId="17" xfId="0" applyFont="1" applyFill="1" applyBorder="1" applyAlignment="1">
      <alignment horizontal="center" vertical="center" wrapText="1"/>
    </xf>
    <xf numFmtId="0" fontId="18" fillId="0" borderId="0" xfId="0" applyFont="1" applyAlignment="1">
      <alignment horizontal="center" vertical="center"/>
    </xf>
    <xf numFmtId="0" fontId="17" fillId="3" borderId="12" xfId="0" applyFont="1" applyFill="1" applyBorder="1" applyAlignment="1">
      <alignment vertical="center" wrapText="1"/>
    </xf>
    <xf numFmtId="0" fontId="18" fillId="0" borderId="0" xfId="0" applyFont="1" applyFill="1" applyAlignment="1">
      <alignment horizontal="center" vertical="center"/>
    </xf>
    <xf numFmtId="0" fontId="23" fillId="3" borderId="12" xfId="0" applyFont="1" applyFill="1" applyBorder="1" applyAlignment="1">
      <alignment horizontal="center" vertical="center" wrapText="1"/>
    </xf>
    <xf numFmtId="0" fontId="18" fillId="3" borderId="25" xfId="0" applyFont="1" applyFill="1" applyBorder="1" applyAlignment="1">
      <alignment horizontal="center" vertical="center" wrapText="1"/>
    </xf>
    <xf numFmtId="0" fontId="18" fillId="3" borderId="9" xfId="0" applyFont="1" applyFill="1" applyBorder="1" applyAlignment="1">
      <alignment horizontal="center" vertical="center" wrapText="1"/>
    </xf>
    <xf numFmtId="0" fontId="18" fillId="3" borderId="10" xfId="0" applyFont="1" applyFill="1" applyBorder="1" applyAlignment="1">
      <alignment horizontal="center" vertical="center"/>
    </xf>
    <xf numFmtId="0" fontId="18" fillId="3" borderId="11" xfId="0" applyFont="1" applyFill="1" applyBorder="1" applyAlignment="1">
      <alignment horizontal="center" vertical="center" wrapText="1"/>
    </xf>
    <xf numFmtId="49" fontId="18" fillId="3" borderId="17" xfId="0" applyNumberFormat="1" applyFont="1" applyFill="1" applyBorder="1" applyAlignment="1">
      <alignment horizontal="left" vertical="top" wrapText="1"/>
    </xf>
    <xf numFmtId="0" fontId="18" fillId="3" borderId="11" xfId="0" applyFont="1" applyFill="1" applyBorder="1" applyAlignment="1">
      <alignment horizontal="center" vertical="center"/>
    </xf>
    <xf numFmtId="0" fontId="18" fillId="3" borderId="9" xfId="0" applyFont="1" applyFill="1" applyBorder="1" applyAlignment="1">
      <alignment horizontal="center" vertical="center"/>
    </xf>
    <xf numFmtId="0" fontId="17" fillId="0" borderId="0" xfId="0" applyFont="1" applyAlignment="1">
      <alignment horizontal="center" vertical="center"/>
    </xf>
    <xf numFmtId="0" fontId="17" fillId="3" borderId="12" xfId="0" applyFont="1" applyFill="1" applyBorder="1" applyAlignment="1">
      <alignment horizontal="left" vertical="center" wrapText="1"/>
    </xf>
    <xf numFmtId="0" fontId="17" fillId="0" borderId="0" xfId="0" applyFont="1" applyFill="1" applyAlignment="1">
      <alignment horizontal="center" vertical="center"/>
    </xf>
    <xf numFmtId="0" fontId="17" fillId="3" borderId="12" xfId="0" applyFont="1" applyFill="1" applyBorder="1" applyAlignment="1">
      <alignment horizontal="center" vertical="center" wrapText="1"/>
    </xf>
    <xf numFmtId="0" fontId="17" fillId="3" borderId="12" xfId="0" applyFont="1" applyFill="1" applyBorder="1" applyAlignment="1">
      <alignment horizontal="center" vertical="center"/>
    </xf>
    <xf numFmtId="0" fontId="17" fillId="3" borderId="12" xfId="0" applyFont="1" applyFill="1" applyBorder="1"/>
    <xf numFmtId="14" fontId="17" fillId="3" borderId="12" xfId="0" applyNumberFormat="1" applyFont="1" applyFill="1" applyBorder="1" applyAlignment="1">
      <alignment horizontal="center" vertical="center" wrapText="1"/>
    </xf>
    <xf numFmtId="14" fontId="23" fillId="3" borderId="12" xfId="1" applyNumberFormat="1" applyFont="1" applyFill="1" applyBorder="1" applyAlignment="1">
      <alignment horizontal="center" vertical="center" wrapText="1"/>
    </xf>
    <xf numFmtId="49" fontId="17" fillId="3" borderId="12" xfId="0" applyNumberFormat="1" applyFont="1" applyFill="1" applyBorder="1" applyAlignment="1">
      <alignment vertical="top" wrapText="1"/>
    </xf>
    <xf numFmtId="0" fontId="0" fillId="3" borderId="12" xfId="0" applyFill="1" applyBorder="1"/>
    <xf numFmtId="0" fontId="17" fillId="0" borderId="12" xfId="0" applyFont="1" applyFill="1" applyBorder="1" applyAlignment="1">
      <alignment horizontal="center" vertical="center"/>
    </xf>
    <xf numFmtId="0" fontId="18" fillId="0" borderId="12" xfId="0" applyFont="1" applyFill="1" applyBorder="1" applyAlignment="1">
      <alignment horizontal="center" vertical="center"/>
    </xf>
    <xf numFmtId="14" fontId="17" fillId="0" borderId="17" xfId="0" applyNumberFormat="1" applyFont="1" applyFill="1" applyBorder="1" applyAlignment="1">
      <alignment horizontal="center" vertical="center" wrapText="1"/>
    </xf>
    <xf numFmtId="0" fontId="17" fillId="0" borderId="17" xfId="0" applyFont="1" applyFill="1" applyBorder="1" applyAlignment="1">
      <alignment horizontal="center" vertical="center"/>
    </xf>
    <xf numFmtId="0" fontId="17" fillId="0" borderId="17" xfId="0" applyFont="1" applyFill="1" applyBorder="1" applyAlignment="1">
      <alignment horizontal="center" vertical="center" wrapText="1"/>
    </xf>
    <xf numFmtId="0" fontId="17" fillId="0" borderId="17" xfId="0" applyFont="1" applyFill="1" applyBorder="1"/>
    <xf numFmtId="49" fontId="17" fillId="0" borderId="17" xfId="0" applyNumberFormat="1" applyFont="1" applyFill="1" applyBorder="1" applyAlignment="1">
      <alignment vertical="top" wrapText="1"/>
    </xf>
    <xf numFmtId="2" fontId="17" fillId="0" borderId="17" xfId="0" applyNumberFormat="1" applyFont="1" applyFill="1" applyBorder="1" applyAlignment="1">
      <alignment horizontal="center" vertical="center" wrapText="1"/>
    </xf>
    <xf numFmtId="0" fontId="17" fillId="0" borderId="0" xfId="0" applyFont="1"/>
    <xf numFmtId="0" fontId="35" fillId="0" borderId="0" xfId="0" applyFont="1"/>
    <xf numFmtId="0" fontId="35" fillId="0" borderId="0" xfId="0" applyFont="1" applyAlignment="1">
      <alignment vertical="center"/>
    </xf>
    <xf numFmtId="0" fontId="35" fillId="0" borderId="0" xfId="0" applyFont="1" applyAlignment="1">
      <alignment horizontal="center" vertical="center"/>
    </xf>
    <xf numFmtId="0" fontId="17" fillId="0" borderId="0" xfId="0" applyFont="1" applyAlignment="1">
      <alignment horizontal="center" vertical="center"/>
    </xf>
    <xf numFmtId="0" fontId="18" fillId="4" borderId="10" xfId="0" applyFont="1" applyFill="1" applyBorder="1" applyAlignment="1">
      <alignment horizontal="center" vertical="center"/>
    </xf>
    <xf numFmtId="14" fontId="17" fillId="0" borderId="17" xfId="0" applyNumberFormat="1" applyFont="1" applyBorder="1" applyAlignment="1">
      <alignment horizontal="center" vertical="center" wrapText="1"/>
    </xf>
    <xf numFmtId="0" fontId="17" fillId="4" borderId="0" xfId="0" applyFont="1" applyFill="1" applyBorder="1" applyAlignment="1">
      <alignment horizontal="center" vertical="center" wrapText="1"/>
    </xf>
    <xf numFmtId="0" fontId="17" fillId="2" borderId="12" xfId="0" applyFont="1" applyFill="1" applyBorder="1" applyAlignment="1"/>
    <xf numFmtId="0" fontId="17" fillId="4" borderId="0" xfId="0" applyFont="1" applyFill="1" applyBorder="1" applyAlignment="1">
      <alignment vertical="center" wrapText="1"/>
    </xf>
    <xf numFmtId="14" fontId="17" fillId="0" borderId="0" xfId="0" applyNumberFormat="1" applyFont="1" applyFill="1" applyBorder="1" applyAlignment="1">
      <alignment vertical="center" wrapText="1"/>
    </xf>
    <xf numFmtId="14" fontId="26" fillId="0" borderId="0" xfId="1" applyNumberFormat="1" applyFont="1" applyFill="1" applyBorder="1" applyAlignment="1">
      <alignment vertical="center" wrapText="1"/>
    </xf>
    <xf numFmtId="0" fontId="17" fillId="0" borderId="0" xfId="0" applyFont="1" applyFill="1" applyBorder="1" applyAlignment="1">
      <alignment vertical="center" wrapText="1"/>
    </xf>
    <xf numFmtId="0" fontId="17" fillId="0" borderId="0" xfId="0" applyFont="1" applyFill="1" applyBorder="1" applyAlignment="1"/>
    <xf numFmtId="49" fontId="17" fillId="0" borderId="17" xfId="0" applyNumberFormat="1" applyFont="1" applyBorder="1" applyAlignment="1">
      <alignment vertical="top" wrapText="1"/>
    </xf>
    <xf numFmtId="0" fontId="17" fillId="0" borderId="17" xfId="0" applyFont="1" applyBorder="1" applyAlignment="1"/>
    <xf numFmtId="49" fontId="17" fillId="0" borderId="12" xfId="0" applyNumberFormat="1" applyFont="1" applyBorder="1" applyAlignment="1">
      <alignment vertical="top" wrapText="1"/>
    </xf>
    <xf numFmtId="0" fontId="17" fillId="0" borderId="12" xfId="0" applyFont="1" applyBorder="1" applyAlignment="1"/>
    <xf numFmtId="0" fontId="17" fillId="4" borderId="17" xfId="0" applyFont="1" applyFill="1" applyBorder="1" applyAlignment="1">
      <alignment horizontal="center" vertical="center" wrapText="1"/>
    </xf>
    <xf numFmtId="0" fontId="17" fillId="0" borderId="0" xfId="0" applyFont="1"/>
    <xf numFmtId="14" fontId="23" fillId="0" borderId="17" xfId="1" applyNumberFormat="1" applyFont="1" applyBorder="1" applyAlignment="1">
      <alignment horizontal="center" vertical="center" wrapText="1"/>
    </xf>
    <xf numFmtId="14" fontId="23" fillId="0" borderId="12" xfId="1" applyNumberFormat="1" applyFont="1" applyBorder="1" applyAlignment="1">
      <alignment horizontal="center" vertical="center" wrapText="1"/>
    </xf>
    <xf numFmtId="0" fontId="18" fillId="0" borderId="12" xfId="0" applyFont="1" applyFill="1" applyBorder="1" applyAlignment="1">
      <alignment horizontal="center" vertical="center" wrapText="1"/>
    </xf>
    <xf numFmtId="0" fontId="18" fillId="0" borderId="12" xfId="0" applyFont="1" applyFill="1" applyBorder="1" applyAlignment="1">
      <alignment horizontal="center" vertical="center"/>
    </xf>
    <xf numFmtId="0" fontId="21" fillId="0" borderId="12" xfId="0" applyFont="1" applyFill="1" applyBorder="1" applyAlignment="1">
      <alignment horizontal="center" vertical="center" wrapText="1"/>
    </xf>
    <xf numFmtId="0" fontId="17" fillId="0" borderId="0" xfId="0" applyFont="1"/>
    <xf numFmtId="14" fontId="23" fillId="2" borderId="12" xfId="1" applyNumberFormat="1" applyFont="1" applyFill="1" applyBorder="1" applyAlignment="1">
      <alignment horizontal="center" vertical="center" wrapText="1"/>
    </xf>
    <xf numFmtId="0" fontId="18" fillId="3" borderId="2" xfId="0" applyFont="1" applyFill="1" applyBorder="1" applyAlignment="1">
      <alignment horizontal="center" vertical="center" wrapText="1"/>
    </xf>
    <xf numFmtId="0" fontId="18" fillId="3" borderId="8" xfId="0" applyFont="1" applyFill="1" applyBorder="1" applyAlignment="1">
      <alignment horizontal="center" vertical="center" wrapText="1"/>
    </xf>
    <xf numFmtId="49" fontId="18" fillId="3" borderId="18" xfId="0" applyNumberFormat="1" applyFont="1" applyFill="1" applyBorder="1" applyAlignment="1">
      <alignment horizontal="left" vertical="top" wrapText="1"/>
    </xf>
    <xf numFmtId="0" fontId="18" fillId="3" borderId="18" xfId="0" applyFont="1" applyFill="1" applyBorder="1" applyAlignment="1">
      <alignment horizontal="center" vertical="center" wrapText="1"/>
    </xf>
    <xf numFmtId="0" fontId="22" fillId="3" borderId="3" xfId="1" applyFont="1" applyFill="1" applyBorder="1" applyAlignment="1">
      <alignment horizontal="center" vertical="center"/>
    </xf>
    <xf numFmtId="0" fontId="18" fillId="3" borderId="4" xfId="0" applyFont="1" applyFill="1" applyBorder="1" applyAlignment="1">
      <alignment horizontal="center" vertical="center"/>
    </xf>
    <xf numFmtId="0" fontId="18" fillId="3" borderId="5" xfId="0" applyFont="1" applyFill="1" applyBorder="1" applyAlignment="1">
      <alignment horizontal="center" vertical="center" wrapText="1"/>
    </xf>
    <xf numFmtId="0" fontId="18" fillId="0" borderId="12" xfId="0" applyFont="1" applyFill="1" applyBorder="1" applyAlignment="1">
      <alignment horizontal="center" vertical="center"/>
    </xf>
    <xf numFmtId="0" fontId="17" fillId="0" borderId="0" xfId="0" applyFont="1"/>
    <xf numFmtId="0" fontId="46" fillId="0" borderId="0" xfId="0" applyFont="1" applyFill="1" applyAlignment="1">
      <alignment vertical="center"/>
    </xf>
    <xf numFmtId="0" fontId="17" fillId="7" borderId="17" xfId="0" applyFont="1" applyFill="1" applyBorder="1" applyAlignment="1">
      <alignment horizontal="center" vertical="center"/>
    </xf>
    <xf numFmtId="14" fontId="17" fillId="7" borderId="17" xfId="0" applyNumberFormat="1" applyFont="1" applyFill="1" applyBorder="1" applyAlignment="1">
      <alignment horizontal="center" vertical="center" wrapText="1"/>
    </xf>
    <xf numFmtId="14" fontId="26" fillId="7" borderId="17" xfId="1" applyNumberFormat="1" applyFont="1" applyFill="1" applyBorder="1" applyAlignment="1">
      <alignment horizontal="center" vertical="center" wrapText="1"/>
    </xf>
    <xf numFmtId="0" fontId="17" fillId="7" borderId="17" xfId="0" applyFont="1" applyFill="1" applyBorder="1" applyAlignment="1">
      <alignment vertical="center" wrapText="1"/>
    </xf>
    <xf numFmtId="49" fontId="17" fillId="7" borderId="17" xfId="0" applyNumberFormat="1" applyFont="1" applyFill="1" applyBorder="1" applyAlignment="1">
      <alignment vertical="top" wrapText="1"/>
    </xf>
    <xf numFmtId="0" fontId="17" fillId="7" borderId="17" xfId="0" applyFont="1" applyFill="1" applyBorder="1" applyAlignment="1"/>
    <xf numFmtId="14" fontId="26" fillId="0" borderId="17" xfId="1" applyNumberFormat="1" applyFont="1" applyFill="1" applyBorder="1" applyAlignment="1">
      <alignment horizontal="center" vertical="center" wrapText="1"/>
    </xf>
    <xf numFmtId="0" fontId="17" fillId="0" borderId="17" xfId="0" applyFont="1" applyFill="1" applyBorder="1" applyAlignment="1">
      <alignment vertical="center" wrapText="1"/>
    </xf>
    <xf numFmtId="0" fontId="17" fillId="0" borderId="17" xfId="0" applyFont="1" applyFill="1" applyBorder="1" applyAlignment="1"/>
    <xf numFmtId="0" fontId="18" fillId="0" borderId="12" xfId="0" applyFont="1" applyFill="1" applyBorder="1" applyAlignment="1">
      <alignment horizontal="center" vertical="center"/>
    </xf>
    <xf numFmtId="0" fontId="17" fillId="0" borderId="0" xfId="0" applyFont="1"/>
    <xf numFmtId="0" fontId="17" fillId="0" borderId="0" xfId="0" applyFont="1" applyFill="1"/>
    <xf numFmtId="0" fontId="17" fillId="0" borderId="12" xfId="0" applyFont="1" applyFill="1" applyBorder="1" applyAlignment="1">
      <alignment horizontal="center" vertical="center" wrapText="1"/>
    </xf>
    <xf numFmtId="0" fontId="17" fillId="0" borderId="12" xfId="0" applyFont="1" applyFill="1" applyBorder="1" applyAlignment="1">
      <alignment vertical="center" wrapText="1"/>
    </xf>
    <xf numFmtId="0" fontId="17" fillId="0" borderId="0" xfId="0" applyFont="1" applyFill="1" applyAlignment="1">
      <alignment horizontal="center" vertical="center"/>
    </xf>
    <xf numFmtId="0" fontId="17" fillId="0" borderId="12" xfId="0" applyFont="1" applyFill="1" applyBorder="1"/>
    <xf numFmtId="0" fontId="17" fillId="0" borderId="12" xfId="0" applyFont="1" applyFill="1" applyBorder="1" applyAlignment="1">
      <alignment horizontal="center" vertical="center"/>
    </xf>
    <xf numFmtId="49" fontId="17" fillId="0" borderId="12" xfId="0" applyNumberFormat="1" applyFont="1" applyFill="1" applyBorder="1" applyAlignment="1">
      <alignment vertical="top" wrapText="1"/>
    </xf>
    <xf numFmtId="14" fontId="17" fillId="0" borderId="12" xfId="0" applyNumberFormat="1" applyFont="1" applyFill="1" applyBorder="1" applyAlignment="1">
      <alignment horizontal="center" vertical="center" wrapText="1"/>
    </xf>
    <xf numFmtId="2" fontId="17" fillId="0" borderId="12" xfId="0" applyNumberFormat="1" applyFont="1" applyFill="1" applyBorder="1" applyAlignment="1">
      <alignment horizontal="center" vertical="center" wrapText="1"/>
    </xf>
    <xf numFmtId="0" fontId="17" fillId="0" borderId="12" xfId="0" applyFont="1" applyFill="1" applyBorder="1" applyAlignment="1"/>
    <xf numFmtId="0" fontId="17" fillId="0" borderId="0" xfId="0" applyFont="1" applyFill="1" applyAlignment="1">
      <alignment horizontal="center" vertical="center"/>
    </xf>
    <xf numFmtId="0" fontId="17" fillId="0" borderId="0" xfId="0" applyFont="1" applyFill="1"/>
    <xf numFmtId="0" fontId="17" fillId="0" borderId="12" xfId="0" applyFont="1" applyFill="1" applyBorder="1" applyAlignment="1">
      <alignment horizontal="center" vertical="center" wrapText="1"/>
    </xf>
    <xf numFmtId="0" fontId="17" fillId="0" borderId="12" xfId="0" applyFont="1" applyFill="1" applyBorder="1" applyAlignment="1">
      <alignment vertical="center" wrapText="1"/>
    </xf>
    <xf numFmtId="0" fontId="17" fillId="0" borderId="0" xfId="0" applyFont="1" applyFill="1" applyAlignment="1">
      <alignment horizontal="center" vertical="center"/>
    </xf>
    <xf numFmtId="0" fontId="17" fillId="0" borderId="12" xfId="0" applyFont="1" applyFill="1" applyBorder="1"/>
    <xf numFmtId="0" fontId="17" fillId="0" borderId="12" xfId="0" applyFont="1" applyFill="1" applyBorder="1" applyAlignment="1">
      <alignment horizontal="center" vertical="center"/>
    </xf>
    <xf numFmtId="49" fontId="17" fillId="0" borderId="12" xfId="0" applyNumberFormat="1" applyFont="1" applyFill="1" applyBorder="1" applyAlignment="1">
      <alignment vertical="top" wrapText="1"/>
    </xf>
    <xf numFmtId="14" fontId="17" fillId="0" borderId="12" xfId="0" applyNumberFormat="1" applyFont="1" applyFill="1" applyBorder="1" applyAlignment="1">
      <alignment horizontal="center" vertical="center" wrapText="1"/>
    </xf>
    <xf numFmtId="2" fontId="17" fillId="0" borderId="12" xfId="0" applyNumberFormat="1" applyFont="1" applyFill="1" applyBorder="1" applyAlignment="1">
      <alignment horizontal="center" vertical="center" wrapText="1"/>
    </xf>
    <xf numFmtId="2" fontId="17" fillId="7" borderId="12" xfId="0" applyNumberFormat="1" applyFont="1" applyFill="1" applyBorder="1" applyAlignment="1">
      <alignment horizontal="center" vertical="center" wrapText="1"/>
    </xf>
    <xf numFmtId="0" fontId="17" fillId="0" borderId="0" xfId="0" applyFont="1" applyFill="1" applyAlignment="1">
      <alignment horizontal="center" vertical="center"/>
    </xf>
    <xf numFmtId="0" fontId="44" fillId="8" borderId="0" xfId="0" applyFont="1" applyFill="1" applyAlignment="1">
      <alignment horizontal="center" vertical="center"/>
    </xf>
    <xf numFmtId="0" fontId="44" fillId="0" borderId="0" xfId="0" applyFont="1" applyFill="1" applyAlignment="1">
      <alignment horizontal="center" vertical="center"/>
    </xf>
    <xf numFmtId="0" fontId="17" fillId="0" borderId="0" xfId="0" applyFont="1" applyFill="1"/>
    <xf numFmtId="0" fontId="17" fillId="0" borderId="12" xfId="0" applyFont="1" applyFill="1" applyBorder="1" applyAlignment="1">
      <alignment horizontal="center" vertical="center" wrapText="1"/>
    </xf>
    <xf numFmtId="0" fontId="17" fillId="0" borderId="12" xfId="0" applyFont="1" applyFill="1" applyBorder="1" applyAlignment="1">
      <alignment vertical="center" wrapText="1"/>
    </xf>
    <xf numFmtId="0" fontId="17" fillId="0" borderId="0" xfId="0" applyFont="1" applyFill="1" applyAlignment="1">
      <alignment horizontal="center" vertical="center"/>
    </xf>
    <xf numFmtId="0" fontId="17" fillId="0" borderId="12" xfId="0" applyFont="1" applyFill="1" applyBorder="1"/>
    <xf numFmtId="0" fontId="17" fillId="0" borderId="12" xfId="0" applyFont="1" applyFill="1" applyBorder="1" applyAlignment="1">
      <alignment horizontal="center" vertical="center"/>
    </xf>
    <xf numFmtId="49" fontId="17" fillId="0" borderId="12" xfId="0" applyNumberFormat="1" applyFont="1" applyFill="1" applyBorder="1" applyAlignment="1">
      <alignment vertical="top" wrapText="1"/>
    </xf>
    <xf numFmtId="14" fontId="17" fillId="0" borderId="12" xfId="0" applyNumberFormat="1" applyFont="1" applyFill="1" applyBorder="1" applyAlignment="1">
      <alignment horizontal="center" vertical="center" wrapText="1"/>
    </xf>
    <xf numFmtId="0" fontId="65" fillId="6" borderId="17" xfId="0" applyFont="1" applyFill="1" applyBorder="1" applyAlignment="1">
      <alignment horizontal="center" vertical="center" wrapText="1"/>
    </xf>
    <xf numFmtId="14" fontId="26" fillId="0" borderId="12" xfId="1" applyNumberFormat="1" applyFont="1" applyFill="1" applyBorder="1" applyAlignment="1">
      <alignment horizontal="center" vertical="center" wrapText="1"/>
    </xf>
    <xf numFmtId="2" fontId="17" fillId="6" borderId="12" xfId="0" applyNumberFormat="1" applyFont="1" applyFill="1" applyBorder="1" applyAlignment="1">
      <alignment horizontal="center" vertical="center" wrapText="1"/>
    </xf>
    <xf numFmtId="0" fontId="17" fillId="0" borderId="0" xfId="0" applyFont="1" applyFill="1"/>
    <xf numFmtId="0" fontId="17" fillId="0" borderId="12" xfId="0" applyFont="1" applyFill="1" applyBorder="1" applyAlignment="1">
      <alignment horizontal="center" vertical="center" wrapText="1"/>
    </xf>
    <xf numFmtId="0" fontId="17" fillId="0" borderId="12" xfId="0" applyFont="1" applyFill="1" applyBorder="1" applyAlignment="1">
      <alignment vertical="center" wrapText="1"/>
    </xf>
    <xf numFmtId="0" fontId="17" fillId="0" borderId="0" xfId="0" applyFont="1" applyFill="1" applyAlignment="1">
      <alignment horizontal="center" vertical="center"/>
    </xf>
    <xf numFmtId="0" fontId="17" fillId="0" borderId="12" xfId="0" applyFont="1" applyFill="1" applyBorder="1"/>
    <xf numFmtId="0" fontId="17" fillId="0" borderId="12" xfId="0" applyFont="1" applyFill="1" applyBorder="1" applyAlignment="1">
      <alignment horizontal="center" vertical="center"/>
    </xf>
    <xf numFmtId="49" fontId="17" fillId="0" borderId="12" xfId="0" applyNumberFormat="1" applyFont="1" applyFill="1" applyBorder="1" applyAlignment="1">
      <alignment vertical="top" wrapText="1"/>
    </xf>
    <xf numFmtId="14" fontId="17" fillId="0" borderId="12" xfId="0" applyNumberFormat="1" applyFont="1" applyFill="1" applyBorder="1" applyAlignment="1">
      <alignment horizontal="center" vertical="center" wrapText="1"/>
    </xf>
    <xf numFmtId="2" fontId="17" fillId="0" borderId="12" xfId="0" applyNumberFormat="1" applyFont="1" applyFill="1" applyBorder="1" applyAlignment="1">
      <alignment horizontal="center" vertical="center" wrapText="1"/>
    </xf>
    <xf numFmtId="0" fontId="17" fillId="0" borderId="0" xfId="0" applyFont="1"/>
    <xf numFmtId="0" fontId="17" fillId="0" borderId="0" xfId="0" applyFont="1" applyAlignment="1">
      <alignment horizontal="center" vertical="center"/>
    </xf>
    <xf numFmtId="0" fontId="17" fillId="0" borderId="12" xfId="0" applyFont="1" applyFill="1" applyBorder="1" applyAlignment="1">
      <alignment horizontal="center" vertical="center" wrapText="1"/>
    </xf>
    <xf numFmtId="0" fontId="17" fillId="0" borderId="12" xfId="0" applyFont="1" applyFill="1" applyBorder="1" applyAlignment="1">
      <alignment vertical="center" wrapText="1"/>
    </xf>
    <xf numFmtId="0" fontId="17" fillId="7" borderId="12" xfId="0" applyFont="1" applyFill="1" applyBorder="1" applyAlignment="1">
      <alignment vertical="center" wrapText="1"/>
    </xf>
    <xf numFmtId="0" fontId="17" fillId="0" borderId="12" xfId="0" applyFont="1" applyFill="1" applyBorder="1"/>
    <xf numFmtId="0" fontId="17" fillId="0" borderId="12" xfId="0" applyFont="1" applyFill="1" applyBorder="1" applyAlignment="1">
      <alignment horizontal="center" vertical="center"/>
    </xf>
    <xf numFmtId="49" fontId="17" fillId="0" borderId="12" xfId="0" applyNumberFormat="1" applyFont="1" applyFill="1" applyBorder="1" applyAlignment="1">
      <alignment vertical="top" wrapText="1"/>
    </xf>
    <xf numFmtId="14" fontId="17" fillId="0" borderId="12" xfId="0" applyNumberFormat="1" applyFont="1" applyFill="1" applyBorder="1" applyAlignment="1">
      <alignment horizontal="center" vertical="center" wrapText="1"/>
    </xf>
    <xf numFmtId="14" fontId="26" fillId="7" borderId="12" xfId="1" applyNumberFormat="1" applyFont="1" applyFill="1" applyBorder="1" applyAlignment="1">
      <alignment horizontal="center" vertical="center" wrapText="1"/>
    </xf>
    <xf numFmtId="0" fontId="17" fillId="0" borderId="0" xfId="0" applyFont="1"/>
    <xf numFmtId="0" fontId="17" fillId="6" borderId="17" xfId="0" applyFont="1" applyFill="1" applyBorder="1" applyAlignment="1">
      <alignment horizontal="center" vertical="center" wrapText="1"/>
    </xf>
    <xf numFmtId="0" fontId="17" fillId="6" borderId="12" xfId="0" applyFont="1" applyFill="1" applyBorder="1"/>
    <xf numFmtId="0" fontId="44" fillId="0" borderId="0" xfId="0" applyFont="1" applyAlignment="1">
      <alignment horizontal="center" vertical="center"/>
    </xf>
    <xf numFmtId="49" fontId="17" fillId="6" borderId="17" xfId="0" applyNumberFormat="1" applyFont="1" applyFill="1" applyBorder="1" applyAlignment="1">
      <alignment vertical="top" wrapText="1"/>
    </xf>
    <xf numFmtId="14" fontId="17" fillId="6" borderId="17" xfId="0" applyNumberFormat="1" applyFont="1" applyFill="1" applyBorder="1" applyAlignment="1">
      <alignment horizontal="center" vertical="center" wrapText="1"/>
    </xf>
    <xf numFmtId="0" fontId="17" fillId="6" borderId="17" xfId="0" applyFont="1" applyFill="1" applyBorder="1" applyAlignment="1">
      <alignment horizontal="center" vertical="center"/>
    </xf>
    <xf numFmtId="0" fontId="17" fillId="6" borderId="17" xfId="0" applyFont="1" applyFill="1" applyBorder="1" applyAlignment="1">
      <alignment vertical="center" wrapText="1"/>
    </xf>
    <xf numFmtId="0" fontId="17" fillId="6" borderId="12" xfId="0" applyFont="1" applyFill="1" applyBorder="1" applyAlignment="1">
      <alignment horizontal="left" vertical="center" wrapText="1"/>
    </xf>
    <xf numFmtId="0" fontId="17" fillId="6" borderId="12" xfId="0" applyFont="1" applyFill="1" applyBorder="1" applyAlignment="1">
      <alignment horizontal="left" vertical="top" wrapText="1"/>
    </xf>
    <xf numFmtId="14" fontId="17" fillId="2" borderId="12" xfId="0" applyNumberFormat="1" applyFont="1" applyFill="1" applyBorder="1" applyAlignment="1">
      <alignment horizontal="center" vertical="center" wrapText="1"/>
    </xf>
    <xf numFmtId="0" fontId="17" fillId="2" borderId="12" xfId="0" applyFont="1" applyFill="1" applyBorder="1" applyAlignment="1">
      <alignment vertical="center" wrapText="1"/>
    </xf>
    <xf numFmtId="0" fontId="18" fillId="0" borderId="12" xfId="0" applyFont="1" applyFill="1" applyBorder="1" applyAlignment="1">
      <alignment horizontal="center" vertical="center"/>
    </xf>
    <xf numFmtId="0" fontId="17" fillId="0" borderId="0" xfId="0" applyFont="1"/>
    <xf numFmtId="0" fontId="17" fillId="0" borderId="0" xfId="0" applyFont="1" applyFill="1" applyAlignment="1">
      <alignment horizontal="center" vertical="center"/>
    </xf>
    <xf numFmtId="0" fontId="17" fillId="0" borderId="0" xfId="0" applyFont="1" applyFill="1" applyAlignment="1">
      <alignment horizontal="center" vertical="center"/>
    </xf>
    <xf numFmtId="0" fontId="17" fillId="8" borderId="0" xfId="0" applyFont="1" applyFill="1" applyAlignment="1">
      <alignment horizontal="center" vertical="center"/>
    </xf>
    <xf numFmtId="0" fontId="17" fillId="0" borderId="0" xfId="0" applyFont="1"/>
    <xf numFmtId="0" fontId="17" fillId="0" borderId="0" xfId="0" applyFont="1" applyAlignment="1">
      <alignment horizontal="center" vertical="center"/>
    </xf>
    <xf numFmtId="0" fontId="17" fillId="0" borderId="12" xfId="0" applyFont="1" applyFill="1" applyBorder="1" applyAlignment="1">
      <alignment horizontal="center" vertical="center" wrapText="1"/>
    </xf>
    <xf numFmtId="0" fontId="17" fillId="0" borderId="12" xfId="0" applyFont="1" applyFill="1" applyBorder="1" applyAlignment="1">
      <alignment horizontal="left" vertical="center" wrapText="1"/>
    </xf>
    <xf numFmtId="0" fontId="17" fillId="7" borderId="12" xfId="0" applyFont="1" applyFill="1" applyBorder="1" applyAlignment="1">
      <alignment horizontal="left" vertical="center" wrapText="1"/>
    </xf>
    <xf numFmtId="0" fontId="17" fillId="7" borderId="12" xfId="0" applyFont="1" applyFill="1" applyBorder="1" applyAlignment="1">
      <alignment horizontal="center" vertical="center" wrapText="1"/>
    </xf>
    <xf numFmtId="0" fontId="17" fillId="7" borderId="12" xfId="0" applyFont="1" applyFill="1" applyBorder="1" applyAlignment="1">
      <alignment horizontal="center" vertical="center"/>
    </xf>
    <xf numFmtId="0" fontId="17" fillId="0" borderId="12" xfId="0" applyFont="1" applyFill="1" applyBorder="1"/>
    <xf numFmtId="0" fontId="17" fillId="7" borderId="12" xfId="0" applyFont="1" applyFill="1" applyBorder="1"/>
    <xf numFmtId="0" fontId="17" fillId="0" borderId="12" xfId="0" applyFont="1" applyFill="1" applyBorder="1" applyAlignment="1">
      <alignment horizontal="center" vertical="center"/>
    </xf>
    <xf numFmtId="14" fontId="23" fillId="0" borderId="12" xfId="1" applyNumberFormat="1" applyFont="1" applyFill="1" applyBorder="1" applyAlignment="1">
      <alignment horizontal="center" vertical="center" wrapText="1"/>
    </xf>
    <xf numFmtId="49" fontId="17" fillId="0" borderId="12" xfId="0" applyNumberFormat="1" applyFont="1" applyFill="1" applyBorder="1" applyAlignment="1">
      <alignment vertical="top" wrapText="1"/>
    </xf>
    <xf numFmtId="14" fontId="17" fillId="0" borderId="12" xfId="0" applyNumberFormat="1" applyFont="1" applyFill="1" applyBorder="1" applyAlignment="1">
      <alignment horizontal="center" vertical="center" wrapText="1"/>
    </xf>
    <xf numFmtId="0" fontId="17" fillId="4" borderId="12" xfId="0" applyFont="1" applyFill="1" applyBorder="1" applyAlignment="1">
      <alignment horizontal="center" vertical="center"/>
    </xf>
    <xf numFmtId="14" fontId="17" fillId="7" borderId="12" xfId="0" applyNumberFormat="1" applyFont="1" applyFill="1" applyBorder="1" applyAlignment="1">
      <alignment horizontal="center" vertical="center" wrapText="1"/>
    </xf>
    <xf numFmtId="14" fontId="23" fillId="7" borderId="12" xfId="1" applyNumberFormat="1" applyFont="1" applyFill="1" applyBorder="1" applyAlignment="1">
      <alignment horizontal="center" vertical="center" wrapText="1"/>
    </xf>
    <xf numFmtId="49" fontId="17" fillId="7" borderId="12" xfId="0" applyNumberFormat="1" applyFont="1" applyFill="1" applyBorder="1" applyAlignment="1">
      <alignment vertical="top" wrapText="1"/>
    </xf>
    <xf numFmtId="0" fontId="17" fillId="7" borderId="12" xfId="0" applyFont="1" applyFill="1" applyBorder="1" applyAlignment="1"/>
    <xf numFmtId="0" fontId="17" fillId="0" borderId="12" xfId="0" applyFont="1" applyFill="1" applyBorder="1" applyAlignment="1"/>
    <xf numFmtId="0" fontId="17" fillId="0" borderId="0" xfId="0" applyFont="1" applyAlignment="1">
      <alignment horizontal="center" vertical="center"/>
    </xf>
    <xf numFmtId="0" fontId="17" fillId="6" borderId="12" xfId="0" applyFont="1" applyFill="1" applyBorder="1" applyAlignment="1">
      <alignment horizontal="center" vertical="center" wrapText="1"/>
    </xf>
    <xf numFmtId="0" fontId="17" fillId="6" borderId="12" xfId="0" applyFont="1" applyFill="1" applyBorder="1" applyAlignment="1">
      <alignment horizontal="center" vertical="center"/>
    </xf>
    <xf numFmtId="0" fontId="17" fillId="6" borderId="12" xfId="0" applyFont="1" applyFill="1" applyBorder="1"/>
    <xf numFmtId="14" fontId="17" fillId="6" borderId="12" xfId="0" applyNumberFormat="1" applyFont="1" applyFill="1" applyBorder="1" applyAlignment="1">
      <alignment horizontal="center" vertical="center" wrapText="1"/>
    </xf>
    <xf numFmtId="49" fontId="17" fillId="6" borderId="12" xfId="0" applyNumberFormat="1" applyFont="1" applyFill="1" applyBorder="1" applyAlignment="1">
      <alignment vertical="top" wrapText="1"/>
    </xf>
    <xf numFmtId="14" fontId="23" fillId="6" borderId="12" xfId="1" applyNumberFormat="1" applyFont="1" applyFill="1" applyBorder="1" applyAlignment="1">
      <alignment horizontal="center" vertical="center" wrapText="1"/>
    </xf>
    <xf numFmtId="0" fontId="18" fillId="0" borderId="12" xfId="0" applyFont="1" applyFill="1" applyBorder="1" applyAlignment="1">
      <alignment horizontal="center" vertical="center"/>
    </xf>
    <xf numFmtId="0" fontId="17" fillId="0" borderId="0" xfId="0" applyFont="1"/>
    <xf numFmtId="0" fontId="17" fillId="0" borderId="12" xfId="0" applyFont="1" applyFill="1" applyBorder="1" applyAlignment="1">
      <alignment horizontal="center" vertical="center"/>
    </xf>
    <xf numFmtId="0" fontId="17" fillId="0" borderId="0" xfId="0" applyFont="1"/>
    <xf numFmtId="0" fontId="18" fillId="6" borderId="17" xfId="0" applyFont="1" applyFill="1" applyBorder="1" applyAlignment="1">
      <alignment horizontal="center" vertical="center" wrapText="1"/>
    </xf>
    <xf numFmtId="0" fontId="18" fillId="6" borderId="10"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7" fillId="0" borderId="0" xfId="0" applyFont="1" applyAlignment="1">
      <alignment horizontal="center" vertical="center"/>
    </xf>
    <xf numFmtId="0" fontId="17" fillId="6" borderId="17" xfId="0" applyFont="1" applyFill="1" applyBorder="1" applyAlignment="1">
      <alignment horizontal="center" vertical="center" wrapText="1"/>
    </xf>
    <xf numFmtId="0" fontId="17" fillId="6" borderId="12" xfId="0" applyFont="1" applyFill="1" applyBorder="1" applyAlignment="1">
      <alignment vertical="center" wrapText="1"/>
    </xf>
    <xf numFmtId="0" fontId="17" fillId="6" borderId="12" xfId="0" applyFont="1" applyFill="1" applyBorder="1"/>
    <xf numFmtId="49" fontId="17" fillId="6" borderId="17" xfId="0" applyNumberFormat="1" applyFont="1" applyFill="1" applyBorder="1" applyAlignment="1">
      <alignment vertical="top" wrapText="1"/>
    </xf>
    <xf numFmtId="14" fontId="17" fillId="6" borderId="17" xfId="0" applyNumberFormat="1" applyFont="1" applyFill="1" applyBorder="1" applyAlignment="1">
      <alignment horizontal="center" vertical="center" wrapText="1"/>
    </xf>
    <xf numFmtId="0" fontId="17" fillId="6" borderId="17" xfId="0" applyFont="1" applyFill="1" applyBorder="1" applyAlignment="1">
      <alignment horizontal="center" vertical="center"/>
    </xf>
    <xf numFmtId="0" fontId="17" fillId="6" borderId="17" xfId="0" applyFont="1" applyFill="1" applyBorder="1" applyAlignment="1">
      <alignment vertical="center" wrapText="1"/>
    </xf>
    <xf numFmtId="0" fontId="18"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7" fillId="6" borderId="12" xfId="0" applyFont="1" applyFill="1" applyBorder="1" applyAlignment="1">
      <alignment horizontal="center" vertical="center" wrapText="1"/>
    </xf>
    <xf numFmtId="0" fontId="17" fillId="6" borderId="12" xfId="0" applyFont="1" applyFill="1" applyBorder="1" applyAlignment="1">
      <alignment horizontal="center" vertical="center"/>
    </xf>
    <xf numFmtId="0" fontId="18" fillId="6" borderId="13" xfId="0" applyFont="1" applyFill="1" applyBorder="1" applyAlignment="1">
      <alignment horizontal="center" vertical="center"/>
    </xf>
    <xf numFmtId="0" fontId="17" fillId="5" borderId="12" xfId="0" applyFont="1" applyFill="1" applyBorder="1" applyAlignment="1">
      <alignment vertical="center" wrapText="1"/>
    </xf>
    <xf numFmtId="0" fontId="17" fillId="0" borderId="0" xfId="0" applyFont="1" applyFill="1" applyAlignment="1">
      <alignment horizontal="center" vertical="center"/>
    </xf>
    <xf numFmtId="0" fontId="17" fillId="6" borderId="12" xfId="0" applyFont="1" applyFill="1" applyBorder="1"/>
    <xf numFmtId="14" fontId="17" fillId="6" borderId="12" xfId="0" applyNumberFormat="1" applyFont="1" applyFill="1" applyBorder="1" applyAlignment="1">
      <alignment horizontal="center" vertical="center" wrapText="1"/>
    </xf>
    <xf numFmtId="49" fontId="17" fillId="6" borderId="12" xfId="0" applyNumberFormat="1" applyFont="1" applyFill="1" applyBorder="1" applyAlignment="1">
      <alignment vertical="top" wrapText="1"/>
    </xf>
    <xf numFmtId="14" fontId="23" fillId="6" borderId="12" xfId="1" applyNumberFormat="1" applyFont="1" applyFill="1" applyBorder="1" applyAlignment="1">
      <alignment horizontal="center" vertical="center" wrapText="1"/>
    </xf>
    <xf numFmtId="2" fontId="17" fillId="3" borderId="12" xfId="0" applyNumberFormat="1" applyFont="1" applyFill="1" applyBorder="1" applyAlignment="1">
      <alignment horizontal="center" vertical="center" wrapText="1"/>
    </xf>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7" fillId="0" borderId="12" xfId="0" applyFont="1" applyFill="1" applyBorder="1" applyAlignment="1">
      <alignment horizontal="center" vertical="center"/>
    </xf>
    <xf numFmtId="0" fontId="17" fillId="0" borderId="0" xfId="0" applyFont="1"/>
    <xf numFmtId="0" fontId="17" fillId="9" borderId="17" xfId="0" applyFont="1" applyFill="1" applyBorder="1" applyAlignment="1">
      <alignment horizontal="center" vertical="center"/>
    </xf>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14" fontId="26" fillId="3" borderId="12" xfId="1" applyNumberFormat="1" applyFont="1" applyFill="1" applyBorder="1" applyAlignment="1">
      <alignment horizontal="center" vertical="center" wrapText="1"/>
    </xf>
    <xf numFmtId="0" fontId="17" fillId="3" borderId="12" xfId="0" applyFont="1" applyFill="1" applyBorder="1" applyAlignment="1"/>
    <xf numFmtId="0" fontId="17" fillId="0" borderId="12" xfId="0" applyFont="1" applyFill="1" applyBorder="1" applyAlignment="1">
      <alignment horizontal="center" vertical="center"/>
    </xf>
    <xf numFmtId="0" fontId="17" fillId="0" borderId="0" xfId="0" applyFont="1"/>
    <xf numFmtId="0" fontId="17"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7"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7" fillId="3" borderId="17" xfId="0" applyFont="1" applyFill="1" applyBorder="1" applyAlignment="1">
      <alignment horizontal="center" vertical="center"/>
    </xf>
    <xf numFmtId="14" fontId="17" fillId="3" borderId="17" xfId="0" applyNumberFormat="1" applyFont="1" applyFill="1" applyBorder="1" applyAlignment="1">
      <alignment horizontal="center" vertical="center" wrapText="1"/>
    </xf>
    <xf numFmtId="14" fontId="26" fillId="3" borderId="17" xfId="1" applyNumberFormat="1" applyFont="1" applyFill="1" applyBorder="1" applyAlignment="1">
      <alignment horizontal="center" vertical="center" wrapText="1"/>
    </xf>
    <xf numFmtId="49" fontId="17" fillId="3" borderId="17" xfId="0" applyNumberFormat="1" applyFont="1" applyFill="1" applyBorder="1" applyAlignment="1">
      <alignment vertical="top" wrapText="1"/>
    </xf>
    <xf numFmtId="0" fontId="17" fillId="3" borderId="17" xfId="0" applyFont="1" applyFill="1" applyBorder="1" applyAlignment="1">
      <alignment vertical="center" wrapText="1"/>
    </xf>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7"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25" fillId="0" borderId="0" xfId="0" applyFont="1" applyFill="1" applyBorder="1" applyAlignment="1">
      <alignment horizontal="center" vertical="center"/>
    </xf>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7"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7" fillId="0" borderId="0" xfId="0" applyFont="1" applyFill="1"/>
    <xf numFmtId="0" fontId="18" fillId="0" borderId="12" xfId="0" applyFont="1" applyFill="1" applyBorder="1" applyAlignment="1">
      <alignment horizontal="center" vertical="center"/>
    </xf>
    <xf numFmtId="49" fontId="18" fillId="0" borderId="12" xfId="0" applyNumberFormat="1" applyFont="1" applyFill="1" applyBorder="1" applyAlignment="1">
      <alignment horizontal="left" vertical="top" wrapText="1"/>
    </xf>
    <xf numFmtId="0" fontId="18" fillId="0" borderId="12" xfId="0" applyFont="1" applyFill="1" applyBorder="1" applyAlignment="1">
      <alignment horizontal="center" vertical="center" wrapText="1"/>
    </xf>
    <xf numFmtId="0" fontId="18" fillId="0" borderId="12" xfId="0" applyFont="1" applyFill="1" applyBorder="1" applyAlignment="1">
      <alignment horizontal="center" vertical="center"/>
    </xf>
    <xf numFmtId="14" fontId="18" fillId="0" borderId="12" xfId="0" applyNumberFormat="1" applyFont="1" applyFill="1" applyBorder="1" applyAlignment="1">
      <alignment horizontal="center" vertical="center" wrapText="1"/>
    </xf>
    <xf numFmtId="0" fontId="21" fillId="0" borderId="12" xfId="0" applyFont="1" applyFill="1" applyBorder="1" applyAlignment="1">
      <alignment horizontal="center" vertical="center" wrapText="1"/>
    </xf>
    <xf numFmtId="0" fontId="17" fillId="0" borderId="12" xfId="0" applyFont="1" applyFill="1" applyBorder="1" applyAlignment="1">
      <alignment horizontal="center" vertical="center"/>
    </xf>
    <xf numFmtId="0" fontId="20" fillId="0" borderId="12" xfId="1" applyFill="1" applyBorder="1" applyAlignment="1">
      <alignment horizontal="center" vertical="center"/>
    </xf>
    <xf numFmtId="0" fontId="18" fillId="0" borderId="12" xfId="0" applyFont="1" applyFill="1" applyBorder="1" applyAlignment="1">
      <alignment horizontal="left" vertical="center" wrapText="1"/>
    </xf>
    <xf numFmtId="0" fontId="17" fillId="0" borderId="0" xfId="0" applyFont="1" applyFill="1"/>
    <xf numFmtId="0" fontId="30" fillId="0" borderId="12" xfId="0" applyFont="1" applyFill="1" applyBorder="1" applyAlignment="1">
      <alignment horizontal="center" vertical="center"/>
    </xf>
    <xf numFmtId="0" fontId="29" fillId="0" borderId="12" xfId="0" applyFont="1" applyFill="1" applyBorder="1" applyAlignment="1">
      <alignment horizontal="center" vertical="center" wrapText="1"/>
    </xf>
    <xf numFmtId="3" fontId="29" fillId="0" borderId="12" xfId="0" applyNumberFormat="1" applyFont="1" applyFill="1" applyBorder="1" applyAlignment="1">
      <alignment horizontal="center" vertical="center" wrapText="1"/>
    </xf>
    <xf numFmtId="0" fontId="31" fillId="0" borderId="12" xfId="1" applyFont="1" applyFill="1" applyBorder="1" applyAlignment="1" applyProtection="1">
      <alignment horizontal="center" vertical="center" wrapText="1"/>
    </xf>
    <xf numFmtId="0" fontId="31" fillId="0" borderId="12" xfId="0" applyFont="1" applyFill="1" applyBorder="1" applyAlignment="1">
      <alignment horizontal="center" vertical="center"/>
    </xf>
    <xf numFmtId="0" fontId="27" fillId="0" borderId="12" xfId="0" applyFont="1" applyFill="1" applyBorder="1" applyAlignment="1">
      <alignment horizontal="center" vertical="center" wrapText="1"/>
    </xf>
    <xf numFmtId="0" fontId="30" fillId="0" borderId="12" xfId="0" applyFont="1" applyFill="1" applyBorder="1" applyAlignment="1">
      <alignment horizontal="center" vertical="center" wrapText="1"/>
    </xf>
    <xf numFmtId="0" fontId="31" fillId="0" borderId="12" xfId="0" applyFont="1" applyFill="1" applyBorder="1" applyAlignment="1">
      <alignment horizontal="center" vertical="center" wrapText="1"/>
    </xf>
    <xf numFmtId="0" fontId="31" fillId="0" borderId="12" xfId="1" applyFont="1" applyFill="1" applyBorder="1" applyAlignment="1" applyProtection="1">
      <alignment horizontal="left" vertical="center" wrapText="1"/>
    </xf>
    <xf numFmtId="14" fontId="23" fillId="0" borderId="12" xfId="0" applyNumberFormat="1" applyFont="1" applyFill="1" applyBorder="1" applyAlignment="1">
      <alignment horizontal="center" vertical="center" wrapText="1"/>
    </xf>
    <xf numFmtId="0" fontId="29" fillId="7" borderId="12" xfId="0" applyFont="1" applyFill="1" applyBorder="1" applyAlignment="1">
      <alignment horizontal="center" vertical="center" wrapText="1"/>
    </xf>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7" fillId="0" borderId="12" xfId="0" applyFont="1" applyFill="1" applyBorder="1" applyAlignment="1">
      <alignment horizontal="center" vertical="center"/>
    </xf>
    <xf numFmtId="0" fontId="17" fillId="0" borderId="0" xfId="0" applyFont="1"/>
    <xf numFmtId="14" fontId="23" fillId="0" borderId="17" xfId="1" applyNumberFormat="1" applyFont="1" applyFill="1" applyBorder="1" applyAlignment="1">
      <alignment horizontal="center" vertical="center" wrapText="1"/>
    </xf>
    <xf numFmtId="49" fontId="17" fillId="0" borderId="12" xfId="0" applyNumberFormat="1" applyFont="1" applyFill="1" applyBorder="1" applyAlignment="1">
      <alignment horizontal="center" vertical="center" wrapText="1"/>
    </xf>
    <xf numFmtId="49" fontId="17" fillId="0" borderId="0" xfId="0" applyNumberFormat="1" applyFont="1" applyFill="1" applyBorder="1" applyAlignment="1">
      <alignment horizontal="center" vertical="center" wrapText="1"/>
    </xf>
    <xf numFmtId="0" fontId="17" fillId="0" borderId="12" xfId="0" applyFont="1" applyFill="1" applyBorder="1" applyAlignment="1">
      <alignment horizontal="center" vertical="center"/>
    </xf>
    <xf numFmtId="0" fontId="17" fillId="0" borderId="0" xfId="0" applyFont="1"/>
    <xf numFmtId="0" fontId="17" fillId="0" borderId="0" xfId="0" applyFont="1" applyFill="1"/>
    <xf numFmtId="49" fontId="17" fillId="7" borderId="12" xfId="0" applyNumberFormat="1" applyFont="1" applyFill="1" applyBorder="1" applyAlignment="1">
      <alignment horizontal="left" vertical="top" wrapText="1"/>
    </xf>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7" fillId="0" borderId="12" xfId="0" applyFont="1" applyFill="1" applyBorder="1" applyAlignment="1">
      <alignment horizontal="center" vertical="center"/>
    </xf>
    <xf numFmtId="0" fontId="17" fillId="0" borderId="0" xfId="0" applyFont="1"/>
    <xf numFmtId="0" fontId="17" fillId="0" borderId="0" xfId="0" applyFont="1" applyFill="1" applyBorder="1" applyAlignment="1">
      <alignment horizontal="left" vertical="center" wrapText="1"/>
    </xf>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49" fontId="17" fillId="0" borderId="12" xfId="0" applyNumberFormat="1" applyFont="1" applyFill="1" applyBorder="1" applyAlignment="1">
      <alignment horizontal="left" vertical="top" wrapText="1"/>
    </xf>
    <xf numFmtId="1" fontId="0" fillId="0" borderId="0" xfId="0" applyNumberFormat="1"/>
    <xf numFmtId="0" fontId="18" fillId="9" borderId="28" xfId="0" applyFont="1" applyFill="1" applyBorder="1" applyAlignment="1">
      <alignment horizontal="center" vertical="center"/>
    </xf>
    <xf numFmtId="0" fontId="0" fillId="0" borderId="0" xfId="0" applyAlignment="1">
      <alignment horizontal="center" vertical="center"/>
    </xf>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7"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7" fillId="0" borderId="0" xfId="0" applyFont="1" applyFill="1"/>
    <xf numFmtId="1" fontId="39" fillId="0" borderId="17" xfId="0" applyNumberFormat="1" applyFont="1" applyBorder="1" applyAlignment="1">
      <alignment horizontal="center" vertical="center"/>
    </xf>
    <xf numFmtId="1" fontId="32" fillId="0" borderId="17" xfId="0" applyNumberFormat="1" applyFont="1" applyBorder="1" applyAlignment="1">
      <alignment horizontal="center" vertical="center"/>
    </xf>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7"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7" fillId="0" borderId="0" xfId="0" applyFont="1" applyFill="1"/>
    <xf numFmtId="0" fontId="17" fillId="3" borderId="16" xfId="0" applyFont="1" applyFill="1" applyBorder="1"/>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7" fillId="0" borderId="0" xfId="0" applyFont="1"/>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7" fillId="11" borderId="1" xfId="0" applyFont="1" applyFill="1" applyBorder="1" applyAlignment="1">
      <alignment horizontal="center" vertical="center"/>
    </xf>
    <xf numFmtId="0" fontId="0" fillId="0" borderId="45" xfId="0" applyBorder="1"/>
    <xf numFmtId="0" fontId="0" fillId="0" borderId="33" xfId="0" applyBorder="1"/>
    <xf numFmtId="0" fontId="17" fillId="9" borderId="1" xfId="0" applyFont="1" applyFill="1" applyBorder="1" applyAlignment="1">
      <alignment horizontal="center" vertical="center"/>
    </xf>
    <xf numFmtId="0" fontId="17" fillId="2" borderId="28" xfId="0" applyFont="1" applyFill="1" applyBorder="1" applyAlignment="1">
      <alignment horizontal="center" vertical="center"/>
    </xf>
    <xf numFmtId="0" fontId="32" fillId="0" borderId="44" xfId="0" applyFont="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0" xfId="0" applyFont="1"/>
    <xf numFmtId="0" fontId="17" fillId="0" borderId="0" xfId="0" applyFont="1"/>
    <xf numFmtId="0" fontId="17" fillId="0" borderId="0" xfId="0" applyFont="1" applyFill="1"/>
    <xf numFmtId="0" fontId="17" fillId="0" borderId="0" xfId="0" applyFont="1"/>
    <xf numFmtId="0" fontId="17" fillId="0" borderId="0" xfId="0" applyFont="1" applyFill="1"/>
    <xf numFmtId="0" fontId="19" fillId="0" borderId="12" xfId="0" applyFont="1" applyBorder="1" applyAlignment="1">
      <alignment horizontal="center" vertical="center" wrapText="1"/>
    </xf>
    <xf numFmtId="0" fontId="19" fillId="0" borderId="0" xfId="0" applyFont="1" applyAlignment="1">
      <alignment horizontal="center" vertical="center" wrapText="1"/>
    </xf>
    <xf numFmtId="0" fontId="23" fillId="4" borderId="28" xfId="0" applyFont="1" applyFill="1" applyBorder="1" applyAlignment="1">
      <alignment horizontal="center" vertical="center" textRotation="90" wrapText="1"/>
    </xf>
    <xf numFmtId="0" fontId="33" fillId="0" borderId="7" xfId="0" applyFont="1" applyBorder="1" applyAlignment="1">
      <alignment horizontal="center" vertical="center" textRotation="90" wrapText="1"/>
    </xf>
    <xf numFmtId="0" fontId="18" fillId="0" borderId="10" xfId="0" applyFont="1" applyBorder="1" applyAlignment="1">
      <alignment horizontal="center" vertical="center"/>
    </xf>
    <xf numFmtId="0" fontId="18" fillId="14" borderId="11" xfId="0" applyFont="1" applyFill="1" applyBorder="1" applyAlignment="1">
      <alignment horizontal="center" vertical="center" wrapText="1"/>
    </xf>
    <xf numFmtId="0" fontId="18" fillId="14" borderId="11" xfId="0" applyFont="1" applyFill="1" applyBorder="1" applyAlignment="1">
      <alignment horizontal="center" vertical="center"/>
    </xf>
    <xf numFmtId="0" fontId="18" fillId="14" borderId="9" xfId="0" applyFont="1" applyFill="1" applyBorder="1" applyAlignment="1">
      <alignment horizontal="center" vertical="center" wrapText="1"/>
    </xf>
    <xf numFmtId="49" fontId="18" fillId="14" borderId="17" xfId="0" applyNumberFormat="1" applyFont="1" applyFill="1" applyBorder="1" applyAlignment="1">
      <alignment horizontal="left" vertical="top" wrapText="1"/>
    </xf>
    <xf numFmtId="0" fontId="22" fillId="14" borderId="13" xfId="1" applyFont="1" applyFill="1" applyBorder="1" applyAlignment="1">
      <alignment horizontal="center" vertical="center"/>
    </xf>
    <xf numFmtId="0" fontId="18" fillId="14" borderId="14" xfId="0" applyFont="1" applyFill="1" applyBorder="1" applyAlignment="1">
      <alignment horizontal="center" vertical="center"/>
    </xf>
    <xf numFmtId="0" fontId="18" fillId="14" borderId="25" xfId="0" applyFont="1" applyFill="1" applyBorder="1" applyAlignment="1">
      <alignment horizontal="center" vertical="center" wrapText="1"/>
    </xf>
    <xf numFmtId="0" fontId="18" fillId="14" borderId="47" xfId="0" applyFont="1" applyFill="1" applyBorder="1" applyAlignment="1">
      <alignment horizontal="center" vertical="center" wrapText="1"/>
    </xf>
    <xf numFmtId="0" fontId="17" fillId="14" borderId="33" xfId="0" applyFont="1" applyFill="1" applyBorder="1" applyAlignment="1">
      <alignment horizontal="left" vertical="center" wrapText="1"/>
    </xf>
    <xf numFmtId="0" fontId="18" fillId="14" borderId="17" xfId="0" applyFont="1" applyFill="1" applyBorder="1" applyAlignment="1">
      <alignment horizontal="center" vertical="center" wrapText="1"/>
    </xf>
    <xf numFmtId="0" fontId="20" fillId="14" borderId="13" xfId="1" applyFill="1" applyBorder="1" applyAlignment="1">
      <alignment horizontal="center" vertical="center"/>
    </xf>
    <xf numFmtId="0" fontId="21" fillId="0" borderId="14" xfId="0" applyFont="1" applyBorder="1" applyAlignment="1">
      <alignment horizontal="center" vertical="center"/>
    </xf>
    <xf numFmtId="0" fontId="21" fillId="0" borderId="14" xfId="0" applyFont="1" applyBorder="1" applyAlignment="1">
      <alignment horizontal="center" vertical="center" wrapText="1"/>
    </xf>
    <xf numFmtId="0" fontId="21" fillId="0" borderId="15" xfId="0" applyFont="1" applyBorder="1" applyAlignment="1">
      <alignment horizontal="center" vertical="center" wrapText="1"/>
    </xf>
    <xf numFmtId="49" fontId="21" fillId="0" borderId="12" xfId="0" applyNumberFormat="1" applyFont="1" applyBorder="1" applyAlignment="1">
      <alignment horizontal="left" vertical="top" wrapText="1"/>
    </xf>
    <xf numFmtId="0" fontId="21" fillId="0" borderId="15" xfId="0" applyFont="1" applyBorder="1" applyAlignment="1" applyProtection="1">
      <alignment horizontal="center" vertical="center" wrapText="1"/>
      <protection locked="0"/>
    </xf>
    <xf numFmtId="0" fontId="67" fillId="14" borderId="13" xfId="1" applyFont="1" applyFill="1" applyBorder="1" applyAlignment="1">
      <alignment horizontal="center" vertical="center"/>
    </xf>
    <xf numFmtId="0" fontId="21" fillId="14" borderId="14" xfId="0" applyFont="1" applyFill="1" applyBorder="1" applyAlignment="1">
      <alignment horizontal="center" vertical="center"/>
    </xf>
    <xf numFmtId="0" fontId="21" fillId="14" borderId="25" xfId="0" applyFont="1" applyFill="1" applyBorder="1" applyAlignment="1">
      <alignment horizontal="center" vertical="center" wrapText="1"/>
    </xf>
    <xf numFmtId="0" fontId="18" fillId="0" borderId="47" xfId="0" applyFont="1" applyBorder="1" applyAlignment="1">
      <alignment horizontal="center" vertical="center" wrapText="1"/>
    </xf>
    <xf numFmtId="0" fontId="17" fillId="0" borderId="33" xfId="0" applyFont="1" applyBorder="1" applyAlignment="1">
      <alignment horizontal="left" vertical="center" wrapText="1"/>
    </xf>
    <xf numFmtId="0" fontId="21" fillId="48" borderId="14" xfId="0" applyFont="1" applyFill="1" applyBorder="1" applyAlignment="1">
      <alignment horizontal="center" vertical="center" wrapText="1"/>
    </xf>
    <xf numFmtId="0" fontId="21" fillId="48" borderId="15" xfId="0" applyFont="1" applyFill="1" applyBorder="1" applyAlignment="1">
      <alignment horizontal="center" vertical="center" wrapText="1"/>
    </xf>
    <xf numFmtId="49" fontId="21" fillId="48" borderId="12" xfId="0" applyNumberFormat="1" applyFont="1" applyFill="1" applyBorder="1" applyAlignment="1">
      <alignment horizontal="left" vertical="top" wrapText="1"/>
    </xf>
    <xf numFmtId="0" fontId="21" fillId="48" borderId="15" xfId="0" applyFont="1" applyFill="1" applyBorder="1" applyAlignment="1" applyProtection="1">
      <alignment horizontal="center" vertical="center" wrapText="1"/>
      <protection locked="0"/>
    </xf>
    <xf numFmtId="0" fontId="67" fillId="0" borderId="13" xfId="1" applyFont="1" applyFill="1" applyBorder="1" applyAlignment="1">
      <alignment horizontal="center" vertical="center"/>
    </xf>
    <xf numFmtId="0" fontId="21" fillId="0" borderId="25" xfId="0" applyFont="1" applyBorder="1" applyAlignment="1">
      <alignment horizontal="center" vertical="center" wrapText="1"/>
    </xf>
    <xf numFmtId="0" fontId="21" fillId="48" borderId="12" xfId="0" applyFont="1" applyFill="1" applyBorder="1" applyAlignment="1">
      <alignment horizontal="center" vertical="center"/>
    </xf>
    <xf numFmtId="0" fontId="68" fillId="48" borderId="21" xfId="0" applyFont="1" applyFill="1" applyBorder="1" applyAlignment="1">
      <alignment horizontal="center" vertical="center" wrapText="1"/>
    </xf>
    <xf numFmtId="0" fontId="21" fillId="14" borderId="14" xfId="0" applyFont="1" applyFill="1" applyBorder="1" applyAlignment="1">
      <alignment horizontal="center" vertical="center" wrapText="1"/>
    </xf>
    <xf numFmtId="0" fontId="21" fillId="14" borderId="15" xfId="0" applyFont="1" applyFill="1" applyBorder="1" applyAlignment="1">
      <alignment horizontal="center" vertical="center" wrapText="1"/>
    </xf>
    <xf numFmtId="49" fontId="21" fillId="14" borderId="12" xfId="0" applyNumberFormat="1" applyFont="1" applyFill="1" applyBorder="1" applyAlignment="1">
      <alignment horizontal="left" vertical="top" wrapText="1"/>
    </xf>
    <xf numFmtId="0" fontId="21" fillId="14" borderId="15" xfId="0" applyFont="1" applyFill="1" applyBorder="1" applyAlignment="1" applyProtection="1">
      <alignment horizontal="center" vertical="center" wrapText="1"/>
      <protection locked="0"/>
    </xf>
    <xf numFmtId="0" fontId="21" fillId="14" borderId="13" xfId="0" applyFont="1" applyFill="1" applyBorder="1" applyAlignment="1">
      <alignment horizontal="center" vertical="center"/>
    </xf>
    <xf numFmtId="0" fontId="18" fillId="14" borderId="48" xfId="0" applyFont="1" applyFill="1" applyBorder="1" applyAlignment="1">
      <alignment horizontal="center" vertical="center"/>
    </xf>
    <xf numFmtId="0" fontId="18" fillId="14" borderId="47" xfId="0" applyFont="1" applyFill="1" applyBorder="1" applyAlignment="1">
      <alignment horizontal="center" vertical="center"/>
    </xf>
    <xf numFmtId="0" fontId="18" fillId="14" borderId="18" xfId="0" applyFont="1" applyFill="1" applyBorder="1" applyAlignment="1">
      <alignment horizontal="center" vertical="center"/>
    </xf>
    <xf numFmtId="0" fontId="18" fillId="14" borderId="12" xfId="0" applyFont="1" applyFill="1" applyBorder="1" applyAlignment="1">
      <alignment horizontal="center" vertical="center" wrapText="1"/>
    </xf>
    <xf numFmtId="0" fontId="18" fillId="14" borderId="14" xfId="0" applyFont="1" applyFill="1" applyBorder="1" applyAlignment="1">
      <alignment horizontal="center" vertical="center" wrapText="1"/>
    </xf>
    <xf numFmtId="0" fontId="18" fillId="14" borderId="15" xfId="0" applyFont="1" applyFill="1" applyBorder="1" applyAlignment="1">
      <alignment horizontal="center" vertical="center" wrapText="1"/>
    </xf>
    <xf numFmtId="49" fontId="18" fillId="14" borderId="12" xfId="0" applyNumberFormat="1" applyFont="1" applyFill="1" applyBorder="1" applyAlignment="1">
      <alignment horizontal="left" vertical="top" wrapText="1"/>
    </xf>
    <xf numFmtId="0" fontId="18" fillId="14" borderId="15" xfId="0" applyFont="1" applyFill="1" applyBorder="1" applyAlignment="1" applyProtection="1">
      <alignment horizontal="center" vertical="center" wrapText="1"/>
      <protection locked="0"/>
    </xf>
    <xf numFmtId="0" fontId="18" fillId="14" borderId="25" xfId="0" applyFont="1" applyFill="1" applyBorder="1" applyAlignment="1">
      <alignment horizontal="left" vertical="center" wrapText="1"/>
    </xf>
    <xf numFmtId="0" fontId="18" fillId="9" borderId="11" xfId="0" applyFont="1" applyFill="1" applyBorder="1" applyAlignment="1">
      <alignment horizontal="center" vertical="center" wrapText="1"/>
    </xf>
    <xf numFmtId="0" fontId="18" fillId="9" borderId="9" xfId="0" applyFont="1" applyFill="1" applyBorder="1" applyAlignment="1">
      <alignment horizontal="center" vertical="center" wrapText="1"/>
    </xf>
    <xf numFmtId="49" fontId="18" fillId="9" borderId="17" xfId="0" applyNumberFormat="1" applyFont="1" applyFill="1" applyBorder="1" applyAlignment="1">
      <alignment horizontal="left" vertical="top" wrapText="1"/>
    </xf>
    <xf numFmtId="0" fontId="18" fillId="11" borderId="3" xfId="0" applyFont="1" applyFill="1" applyBorder="1" applyAlignment="1">
      <alignment horizontal="center" vertical="center"/>
    </xf>
    <xf numFmtId="0" fontId="18" fillId="11" borderId="4" xfId="0" applyFont="1" applyFill="1" applyBorder="1" applyAlignment="1">
      <alignment horizontal="center" vertical="center"/>
    </xf>
    <xf numFmtId="0" fontId="18" fillId="11" borderId="24" xfId="0" applyFont="1" applyFill="1" applyBorder="1" applyAlignment="1">
      <alignment horizontal="left" vertical="center" wrapText="1"/>
    </xf>
    <xf numFmtId="0" fontId="18" fillId="9" borderId="18" xfId="0" applyFont="1" applyFill="1" applyBorder="1" applyAlignment="1">
      <alignment horizontal="center" vertical="center"/>
    </xf>
    <xf numFmtId="0" fontId="17" fillId="9" borderId="33" xfId="0" applyFont="1" applyFill="1" applyBorder="1" applyAlignment="1">
      <alignment horizontal="center" vertical="center" wrapText="1"/>
    </xf>
    <xf numFmtId="0" fontId="21" fillId="10" borderId="14" xfId="0" applyFont="1" applyFill="1" applyBorder="1" applyAlignment="1">
      <alignment horizontal="center" vertical="center"/>
    </xf>
    <xf numFmtId="0" fontId="21" fillId="10" borderId="14" xfId="0" applyFont="1" applyFill="1" applyBorder="1" applyAlignment="1">
      <alignment horizontal="center" vertical="center" wrapText="1"/>
    </xf>
    <xf numFmtId="0" fontId="21" fillId="10" borderId="15" xfId="0" applyFont="1" applyFill="1" applyBorder="1" applyAlignment="1">
      <alignment horizontal="center" vertical="center" wrapText="1"/>
    </xf>
    <xf numFmtId="49" fontId="21" fillId="10" borderId="12" xfId="0" applyNumberFormat="1" applyFont="1" applyFill="1" applyBorder="1" applyAlignment="1">
      <alignment horizontal="left" vertical="top" wrapText="1"/>
    </xf>
    <xf numFmtId="0" fontId="21" fillId="10" borderId="15" xfId="0" applyFont="1" applyFill="1" applyBorder="1" applyAlignment="1" applyProtection="1">
      <alignment horizontal="center" vertical="center" wrapText="1"/>
      <protection locked="0"/>
    </xf>
    <xf numFmtId="0" fontId="67" fillId="10" borderId="13" xfId="1" applyFont="1" applyFill="1" applyBorder="1" applyAlignment="1">
      <alignment horizontal="center" vertical="center"/>
    </xf>
    <xf numFmtId="0" fontId="21" fillId="10" borderId="25" xfId="0" applyFont="1" applyFill="1" applyBorder="1" applyAlignment="1">
      <alignment horizontal="center" vertical="center" wrapText="1"/>
    </xf>
    <xf numFmtId="0" fontId="17" fillId="10" borderId="33" xfId="0" applyFont="1" applyFill="1" applyBorder="1" applyAlignment="1">
      <alignment horizontal="left" vertical="center" wrapText="1"/>
    </xf>
    <xf numFmtId="0" fontId="21" fillId="0" borderId="13" xfId="0" applyFont="1" applyBorder="1" applyAlignment="1">
      <alignment horizontal="center" vertical="center"/>
    </xf>
    <xf numFmtId="0" fontId="21" fillId="14" borderId="47" xfId="0" applyFont="1" applyFill="1" applyBorder="1" applyAlignment="1">
      <alignment horizontal="center" vertical="center" wrapText="1"/>
    </xf>
    <xf numFmtId="0" fontId="23" fillId="14" borderId="33" xfId="0" applyFont="1" applyFill="1" applyBorder="1" applyAlignment="1">
      <alignment horizontal="left" vertical="center" wrapText="1"/>
    </xf>
    <xf numFmtId="0" fontId="18" fillId="14" borderId="25" xfId="0" applyFont="1" applyFill="1" applyBorder="1" applyAlignment="1">
      <alignment horizontal="left" vertical="center"/>
    </xf>
    <xf numFmtId="0" fontId="19" fillId="14" borderId="21" xfId="0" applyFont="1" applyFill="1" applyBorder="1" applyAlignment="1">
      <alignment horizontal="center" vertical="center" wrapText="1"/>
    </xf>
    <xf numFmtId="0" fontId="18" fillId="14" borderId="12" xfId="0" applyFont="1" applyFill="1" applyBorder="1" applyAlignment="1">
      <alignment vertical="center" wrapText="1"/>
    </xf>
    <xf numFmtId="0" fontId="23" fillId="14" borderId="33" xfId="0" applyFont="1" applyFill="1" applyBorder="1" applyAlignment="1">
      <alignment horizontal="center" vertical="center" wrapText="1"/>
    </xf>
    <xf numFmtId="14" fontId="21" fillId="14" borderId="25" xfId="0" applyNumberFormat="1" applyFont="1" applyFill="1" applyBorder="1" applyAlignment="1">
      <alignment horizontal="center" vertical="center" wrapText="1"/>
    </xf>
    <xf numFmtId="0" fontId="17" fillId="14" borderId="18" xfId="0" applyFont="1" applyFill="1" applyBorder="1" applyAlignment="1">
      <alignment horizontal="center" vertical="center" wrapText="1"/>
    </xf>
    <xf numFmtId="0" fontId="17" fillId="14" borderId="33" xfId="0" applyFont="1" applyFill="1" applyBorder="1" applyAlignment="1">
      <alignment horizontal="center" vertical="center" wrapText="1"/>
    </xf>
    <xf numFmtId="0" fontId="23" fillId="14" borderId="47" xfId="0" applyFont="1" applyFill="1" applyBorder="1" applyAlignment="1">
      <alignment horizontal="center" vertical="center" wrapText="1"/>
    </xf>
    <xf numFmtId="0" fontId="21" fillId="0" borderId="25" xfId="0" applyFont="1" applyBorder="1" applyAlignment="1">
      <alignment horizontal="center" vertical="center"/>
    </xf>
    <xf numFmtId="0" fontId="23" fillId="0" borderId="21" xfId="0" applyFont="1" applyBorder="1" applyAlignment="1">
      <alignment horizontal="center" vertical="center" wrapText="1"/>
    </xf>
    <xf numFmtId="0" fontId="21" fillId="14" borderId="25" xfId="0" applyFont="1" applyFill="1" applyBorder="1" applyAlignment="1">
      <alignment horizontal="center" vertical="center"/>
    </xf>
    <xf numFmtId="0" fontId="17" fillId="14" borderId="47" xfId="0" applyFont="1" applyFill="1" applyBorder="1" applyAlignment="1">
      <alignment horizontal="center" vertical="center"/>
    </xf>
    <xf numFmtId="0" fontId="18" fillId="0" borderId="11" xfId="0" applyFont="1" applyBorder="1" applyAlignment="1">
      <alignment horizontal="center" vertical="center" wrapText="1"/>
    </xf>
    <xf numFmtId="0" fontId="18" fillId="10" borderId="10" xfId="0" applyFont="1" applyFill="1" applyBorder="1" applyAlignment="1">
      <alignment horizontal="center" vertical="center"/>
    </xf>
    <xf numFmtId="0" fontId="18" fillId="10" borderId="11" xfId="0" applyFont="1" applyFill="1" applyBorder="1" applyAlignment="1">
      <alignment horizontal="center" vertical="center"/>
    </xf>
    <xf numFmtId="0" fontId="18" fillId="10" borderId="23" xfId="0" applyFont="1" applyFill="1" applyBorder="1" applyAlignment="1">
      <alignment horizontal="center" vertical="center"/>
    </xf>
    <xf numFmtId="0" fontId="21" fillId="10" borderId="13" xfId="0" applyFont="1" applyFill="1" applyBorder="1" applyAlignment="1">
      <alignment horizontal="center" vertical="center"/>
    </xf>
    <xf numFmtId="0" fontId="21" fillId="10" borderId="25" xfId="0" applyFont="1" applyFill="1" applyBorder="1" applyAlignment="1">
      <alignment horizontal="center" vertical="center"/>
    </xf>
    <xf numFmtId="0" fontId="21" fillId="10" borderId="12" xfId="0" applyFont="1" applyFill="1" applyBorder="1" applyAlignment="1">
      <alignment horizontal="center" vertical="center"/>
    </xf>
    <xf numFmtId="0" fontId="17" fillId="10" borderId="33" xfId="0" applyFont="1" applyFill="1" applyBorder="1" applyAlignment="1">
      <alignment horizontal="center" vertical="center" wrapText="1"/>
    </xf>
    <xf numFmtId="0" fontId="68" fillId="48" borderId="33" xfId="0" applyFont="1" applyFill="1" applyBorder="1" applyAlignment="1">
      <alignment horizontal="center" vertical="center" wrapText="1"/>
    </xf>
    <xf numFmtId="0" fontId="18" fillId="14" borderId="6" xfId="0" applyFont="1" applyFill="1" applyBorder="1" applyAlignment="1">
      <alignment horizontal="center" vertical="center"/>
    </xf>
    <xf numFmtId="0" fontId="18" fillId="14" borderId="2" xfId="0" applyFont="1" applyFill="1" applyBorder="1" applyAlignment="1">
      <alignment horizontal="center" vertical="center"/>
    </xf>
    <xf numFmtId="0" fontId="18" fillId="14" borderId="7" xfId="0" applyFont="1" applyFill="1" applyBorder="1" applyAlignment="1">
      <alignment horizontal="center" vertical="center"/>
    </xf>
    <xf numFmtId="0" fontId="69" fillId="14" borderId="47" xfId="0" applyFont="1" applyFill="1" applyBorder="1" applyAlignment="1">
      <alignment horizontal="center" vertical="center" wrapText="1"/>
    </xf>
    <xf numFmtId="0" fontId="21" fillId="10" borderId="22" xfId="0" applyFont="1" applyFill="1" applyBorder="1" applyAlignment="1">
      <alignment horizontal="center" vertical="center" wrapText="1"/>
    </xf>
    <xf numFmtId="0" fontId="17" fillId="14" borderId="47" xfId="0" applyFont="1" applyFill="1" applyBorder="1" applyAlignment="1">
      <alignment horizontal="center" vertical="center" wrapText="1"/>
    </xf>
    <xf numFmtId="0" fontId="17" fillId="48" borderId="12" xfId="0" applyFont="1" applyFill="1" applyBorder="1" applyAlignment="1">
      <alignment horizontal="center" vertical="center"/>
    </xf>
    <xf numFmtId="0" fontId="17" fillId="14" borderId="12" xfId="0" applyFont="1" applyFill="1" applyBorder="1" applyAlignment="1">
      <alignment horizontal="center" vertical="center"/>
    </xf>
    <xf numFmtId="0" fontId="18" fillId="10" borderId="11" xfId="0" applyFont="1" applyFill="1" applyBorder="1" applyAlignment="1">
      <alignment horizontal="center" vertical="center" wrapText="1"/>
    </xf>
    <xf numFmtId="0" fontId="18" fillId="10" borderId="9" xfId="0" applyFont="1" applyFill="1" applyBorder="1" applyAlignment="1">
      <alignment horizontal="center" vertical="center" wrapText="1"/>
    </xf>
    <xf numFmtId="49" fontId="18" fillId="10" borderId="17" xfId="0" applyNumberFormat="1" applyFont="1" applyFill="1" applyBorder="1" applyAlignment="1">
      <alignment horizontal="left" vertical="top" wrapText="1"/>
    </xf>
    <xf numFmtId="0" fontId="18" fillId="10" borderId="17" xfId="0" applyFont="1" applyFill="1" applyBorder="1" applyAlignment="1">
      <alignment horizontal="center" vertical="center" wrapText="1"/>
    </xf>
    <xf numFmtId="0" fontId="18" fillId="10" borderId="49" xfId="0" applyFont="1" applyFill="1" applyBorder="1" applyAlignment="1">
      <alignment horizontal="center" vertical="center"/>
    </xf>
    <xf numFmtId="0" fontId="18" fillId="10" borderId="50" xfId="0" applyFont="1" applyFill="1" applyBorder="1" applyAlignment="1">
      <alignment horizontal="center" vertical="center"/>
    </xf>
    <xf numFmtId="0" fontId="18" fillId="10" borderId="51" xfId="0" applyFont="1" applyFill="1" applyBorder="1" applyAlignment="1">
      <alignment horizontal="center" vertical="center"/>
    </xf>
    <xf numFmtId="0" fontId="24" fillId="10" borderId="12" xfId="0" applyFont="1" applyFill="1" applyBorder="1" applyAlignment="1">
      <alignment horizontal="center" vertical="center" wrapText="1"/>
    </xf>
    <xf numFmtId="0" fontId="18" fillId="14" borderId="10" xfId="0" applyFont="1" applyFill="1" applyBorder="1" applyAlignment="1">
      <alignment horizontal="center" vertical="center"/>
    </xf>
    <xf numFmtId="0" fontId="18" fillId="14" borderId="23" xfId="0" applyFont="1" applyFill="1" applyBorder="1" applyAlignment="1">
      <alignment horizontal="center" vertical="center"/>
    </xf>
    <xf numFmtId="0" fontId="18" fillId="14" borderId="13" xfId="0" applyFont="1" applyFill="1" applyBorder="1" applyAlignment="1">
      <alignment horizontal="center" vertical="center"/>
    </xf>
    <xf numFmtId="0" fontId="18" fillId="14" borderId="25" xfId="0" applyFont="1" applyFill="1" applyBorder="1" applyAlignment="1">
      <alignment horizontal="center" vertical="center"/>
    </xf>
    <xf numFmtId="0" fontId="24" fillId="10" borderId="17" xfId="0" applyFont="1" applyFill="1" applyBorder="1" applyAlignment="1">
      <alignment horizontal="center" vertical="center" wrapText="1"/>
    </xf>
    <xf numFmtId="0" fontId="68" fillId="10" borderId="33" xfId="0" applyFont="1" applyFill="1" applyBorder="1" applyAlignment="1">
      <alignment horizontal="center" vertical="center" wrapText="1"/>
    </xf>
    <xf numFmtId="0" fontId="18" fillId="14" borderId="48" xfId="0" applyFont="1" applyFill="1" applyBorder="1" applyAlignment="1">
      <alignment horizontal="center" vertical="center" wrapText="1"/>
    </xf>
    <xf numFmtId="0" fontId="18" fillId="14" borderId="18" xfId="0" applyFont="1" applyFill="1" applyBorder="1" applyAlignment="1">
      <alignment horizontal="center" vertical="center" wrapText="1"/>
    </xf>
    <xf numFmtId="0" fontId="18" fillId="48" borderId="52" xfId="0" applyFont="1" applyFill="1" applyBorder="1" applyAlignment="1">
      <alignment horizontal="center" vertical="center" wrapText="1"/>
    </xf>
    <xf numFmtId="0" fontId="17" fillId="2" borderId="53" xfId="0" applyFont="1" applyFill="1" applyBorder="1" applyAlignment="1">
      <alignment horizontal="left" vertical="center" wrapText="1"/>
    </xf>
    <xf numFmtId="0" fontId="18" fillId="0" borderId="14" xfId="0" applyFont="1" applyBorder="1" applyAlignment="1">
      <alignment horizontal="center" vertical="center" wrapText="1"/>
    </xf>
    <xf numFmtId="0" fontId="18" fillId="0" borderId="15" xfId="0" applyFont="1" applyBorder="1" applyAlignment="1">
      <alignment horizontal="center" vertical="center" wrapText="1"/>
    </xf>
    <xf numFmtId="49" fontId="18" fillId="0" borderId="12" xfId="0" applyNumberFormat="1" applyFont="1" applyBorder="1" applyAlignment="1">
      <alignment horizontal="left" vertical="top" wrapText="1"/>
    </xf>
    <xf numFmtId="0" fontId="18" fillId="0" borderId="12" xfId="0" applyFont="1" applyBorder="1" applyAlignment="1">
      <alignment vertical="center" wrapText="1"/>
    </xf>
    <xf numFmtId="0" fontId="18" fillId="10" borderId="13" xfId="0" applyFont="1" applyFill="1" applyBorder="1" applyAlignment="1">
      <alignment horizontal="center" vertical="center"/>
    </xf>
    <xf numFmtId="0" fontId="18" fillId="10" borderId="14" xfId="0" applyFont="1" applyFill="1" applyBorder="1" applyAlignment="1">
      <alignment horizontal="center" vertical="center"/>
    </xf>
    <xf numFmtId="0" fontId="18" fillId="10" borderId="25" xfId="0" applyFont="1" applyFill="1" applyBorder="1" applyAlignment="1">
      <alignment horizontal="center" vertical="center"/>
    </xf>
    <xf numFmtId="0" fontId="24" fillId="0" borderId="12" xfId="0" applyFont="1" applyBorder="1" applyAlignment="1">
      <alignment horizontal="center" vertical="center" wrapText="1"/>
    </xf>
    <xf numFmtId="0" fontId="17" fillId="0" borderId="21" xfId="0" applyFont="1" applyBorder="1" applyAlignment="1">
      <alignment horizontal="left" vertical="center" wrapText="1"/>
    </xf>
    <xf numFmtId="0" fontId="18" fillId="11" borderId="10" xfId="0" applyFont="1" applyFill="1" applyBorder="1" applyAlignment="1">
      <alignment horizontal="center" vertical="center"/>
    </xf>
    <xf numFmtId="0" fontId="18" fillId="11" borderId="11" xfId="0" applyFont="1" applyFill="1" applyBorder="1" applyAlignment="1">
      <alignment horizontal="center" vertical="center"/>
    </xf>
    <xf numFmtId="0" fontId="18" fillId="11" borderId="23" xfId="0" applyFont="1" applyFill="1" applyBorder="1" applyAlignment="1">
      <alignment horizontal="center" vertical="center"/>
    </xf>
    <xf numFmtId="0" fontId="18" fillId="9" borderId="17" xfId="0" applyFont="1" applyFill="1" applyBorder="1" applyAlignment="1">
      <alignment horizontal="center" vertical="center" wrapText="1"/>
    </xf>
    <xf numFmtId="0" fontId="23" fillId="14" borderId="21" xfId="0" applyFont="1" applyFill="1" applyBorder="1" applyAlignment="1">
      <alignment horizontal="center" vertical="center" wrapText="1"/>
    </xf>
    <xf numFmtId="0" fontId="18" fillId="0" borderId="12" xfId="0" applyFont="1" applyBorder="1" applyAlignment="1">
      <alignment horizontal="center" vertical="center" wrapText="1"/>
    </xf>
    <xf numFmtId="0" fontId="17" fillId="0" borderId="21" xfId="0" applyFont="1" applyBorder="1" applyAlignment="1">
      <alignment horizontal="center" vertical="center" wrapText="1"/>
    </xf>
    <xf numFmtId="0" fontId="17" fillId="14" borderId="12" xfId="0" applyFont="1" applyFill="1" applyBorder="1" applyAlignment="1">
      <alignment horizontal="center" vertical="center" wrapText="1"/>
    </xf>
    <xf numFmtId="0" fontId="17" fillId="14" borderId="52" xfId="0" applyFont="1" applyFill="1" applyBorder="1" applyAlignment="1">
      <alignment horizontal="center" vertical="center" wrapText="1"/>
    </xf>
    <xf numFmtId="0" fontId="23" fillId="10" borderId="21" xfId="0" applyFont="1" applyFill="1" applyBorder="1" applyAlignment="1">
      <alignment horizontal="center" vertical="center" wrapText="1"/>
    </xf>
    <xf numFmtId="0" fontId="18" fillId="9" borderId="18" xfId="0" applyFont="1" applyFill="1" applyBorder="1" applyAlignment="1">
      <alignment horizontal="center" vertical="center" wrapText="1"/>
    </xf>
    <xf numFmtId="0" fontId="17" fillId="10" borderId="12" xfId="0" applyFont="1" applyFill="1" applyBorder="1" applyAlignment="1">
      <alignment horizontal="center" vertical="center" wrapText="1"/>
    </xf>
    <xf numFmtId="0" fontId="17" fillId="10" borderId="34" xfId="0" applyFont="1" applyFill="1" applyBorder="1" applyAlignment="1">
      <alignment horizontal="left" vertical="center" wrapText="1"/>
    </xf>
    <xf numFmtId="0" fontId="21" fillId="0" borderId="12" xfId="0" applyFont="1" applyBorder="1" applyAlignment="1">
      <alignment horizontal="center" vertical="center" wrapText="1"/>
    </xf>
    <xf numFmtId="0" fontId="21" fillId="0" borderId="47" xfId="0" applyFont="1" applyBorder="1" applyAlignment="1">
      <alignment horizontal="center" vertical="center" wrapText="1"/>
    </xf>
    <xf numFmtId="0" fontId="24" fillId="0" borderId="12" xfId="0" applyFont="1" applyBorder="1" applyAlignment="1">
      <alignment vertical="center" wrapText="1"/>
    </xf>
    <xf numFmtId="0" fontId="17" fillId="14" borderId="21" xfId="0" applyFont="1" applyFill="1" applyBorder="1" applyAlignment="1">
      <alignment horizontal="center" vertical="center" wrapText="1"/>
    </xf>
    <xf numFmtId="0" fontId="18" fillId="9" borderId="14" xfId="0" applyFont="1" applyFill="1" applyBorder="1" applyAlignment="1">
      <alignment horizontal="center" vertical="center" wrapText="1"/>
    </xf>
    <xf numFmtId="0" fontId="18" fillId="9" borderId="15" xfId="0" applyFont="1" applyFill="1" applyBorder="1" applyAlignment="1">
      <alignment horizontal="center" vertical="center" wrapText="1"/>
    </xf>
    <xf numFmtId="49" fontId="18" fillId="9" borderId="12" xfId="0" applyNumberFormat="1" applyFont="1" applyFill="1" applyBorder="1" applyAlignment="1">
      <alignment horizontal="left" vertical="top" wrapText="1"/>
    </xf>
    <xf numFmtId="0" fontId="18" fillId="9" borderId="25" xfId="0" applyFont="1" applyFill="1" applyBorder="1" applyAlignment="1">
      <alignment horizontal="center" vertical="center" wrapText="1"/>
    </xf>
    <xf numFmtId="0" fontId="18" fillId="11" borderId="13" xfId="0" applyFont="1" applyFill="1" applyBorder="1" applyAlignment="1">
      <alignment horizontal="center" vertical="center"/>
    </xf>
    <xf numFmtId="0" fontId="18" fillId="11" borderId="14" xfId="0" applyFont="1" applyFill="1" applyBorder="1" applyAlignment="1">
      <alignment horizontal="center" vertical="center"/>
    </xf>
    <xf numFmtId="0" fontId="18" fillId="11" borderId="25" xfId="0" applyFont="1" applyFill="1" applyBorder="1" applyAlignment="1">
      <alignment horizontal="center" vertical="center"/>
    </xf>
    <xf numFmtId="0" fontId="17" fillId="9" borderId="12" xfId="0" applyFont="1" applyFill="1" applyBorder="1" applyAlignment="1">
      <alignment horizontal="center" vertical="center" wrapText="1"/>
    </xf>
    <xf numFmtId="0" fontId="21" fillId="11" borderId="11" xfId="0" applyFont="1" applyFill="1" applyBorder="1" applyAlignment="1">
      <alignment horizontal="center" vertical="center" wrapText="1"/>
    </xf>
    <xf numFmtId="0" fontId="21" fillId="11" borderId="9" xfId="0" applyFont="1" applyFill="1" applyBorder="1" applyAlignment="1">
      <alignment horizontal="center" vertical="center" wrapText="1"/>
    </xf>
    <xf numFmtId="49" fontId="21" fillId="11" borderId="17" xfId="0" applyNumberFormat="1" applyFont="1" applyFill="1" applyBorder="1" applyAlignment="1">
      <alignment horizontal="left" vertical="top" wrapText="1"/>
    </xf>
    <xf numFmtId="0" fontId="21" fillId="11" borderId="12" xfId="0" applyFont="1" applyFill="1" applyBorder="1" applyAlignment="1">
      <alignment horizontal="center" vertical="center" wrapText="1"/>
    </xf>
    <xf numFmtId="0" fontId="17" fillId="11" borderId="33" xfId="0" applyFont="1" applyFill="1" applyBorder="1" applyAlignment="1">
      <alignment horizontal="center" vertical="center" wrapText="1"/>
    </xf>
    <xf numFmtId="0" fontId="17" fillId="14" borderId="34" xfId="0" applyFont="1" applyFill="1" applyBorder="1" applyAlignment="1">
      <alignment horizontal="center" vertical="center" wrapText="1"/>
    </xf>
    <xf numFmtId="0" fontId="21" fillId="10" borderId="12" xfId="0" applyFont="1" applyFill="1" applyBorder="1" applyAlignment="1">
      <alignment horizontal="center" vertical="center" wrapText="1"/>
    </xf>
    <xf numFmtId="0" fontId="18" fillId="14" borderId="32" xfId="0" applyFont="1" applyFill="1" applyBorder="1" applyAlignment="1">
      <alignment horizontal="center" vertical="center" wrapText="1"/>
    </xf>
    <xf numFmtId="0" fontId="17" fillId="14" borderId="48" xfId="0" applyFont="1" applyFill="1" applyBorder="1" applyAlignment="1">
      <alignment horizontal="center" vertical="center" wrapText="1"/>
    </xf>
    <xf numFmtId="0" fontId="18" fillId="14" borderId="7" xfId="0" applyFont="1" applyFill="1" applyBorder="1" applyAlignment="1">
      <alignment horizontal="center" vertical="center" wrapText="1"/>
    </xf>
    <xf numFmtId="0" fontId="17" fillId="14" borderId="34" xfId="0" applyFont="1" applyFill="1" applyBorder="1" applyAlignment="1">
      <alignment horizontal="left" vertical="center" wrapText="1"/>
    </xf>
    <xf numFmtId="0" fontId="18" fillId="14" borderId="52" xfId="0" applyFont="1" applyFill="1" applyBorder="1" applyAlignment="1">
      <alignment horizontal="center" vertical="center" wrapText="1"/>
    </xf>
    <xf numFmtId="0" fontId="18" fillId="14" borderId="22" xfId="0" applyFont="1" applyFill="1" applyBorder="1" applyAlignment="1">
      <alignment horizontal="center" vertical="center" wrapText="1"/>
    </xf>
    <xf numFmtId="0" fontId="18" fillId="10" borderId="12" xfId="0" applyFont="1" applyFill="1" applyBorder="1" applyAlignment="1">
      <alignment horizontal="center" vertical="center" wrapText="1"/>
    </xf>
    <xf numFmtId="0" fontId="68" fillId="10" borderId="21" xfId="0" applyFont="1" applyFill="1" applyBorder="1" applyAlignment="1">
      <alignment horizontal="center" vertical="center" wrapText="1"/>
    </xf>
    <xf numFmtId="0" fontId="21" fillId="14" borderId="2" xfId="0" applyFont="1" applyFill="1" applyBorder="1" applyAlignment="1">
      <alignment horizontal="center" vertical="center" wrapText="1"/>
    </xf>
    <xf numFmtId="0" fontId="21" fillId="14" borderId="8" xfId="0" applyFont="1" applyFill="1" applyBorder="1" applyAlignment="1">
      <alignment horizontal="center" vertical="center" wrapText="1"/>
    </xf>
    <xf numFmtId="49" fontId="21" fillId="14" borderId="18" xfId="0" applyNumberFormat="1" applyFont="1" applyFill="1" applyBorder="1" applyAlignment="1">
      <alignment horizontal="left" vertical="top" wrapText="1"/>
    </xf>
    <xf numFmtId="0" fontId="21" fillId="14" borderId="8" xfId="0" applyFont="1" applyFill="1" applyBorder="1" applyAlignment="1" applyProtection="1">
      <alignment horizontal="center" vertical="center" wrapText="1"/>
      <protection locked="0"/>
    </xf>
    <xf numFmtId="0" fontId="21" fillId="14" borderId="6" xfId="0" applyFont="1" applyFill="1" applyBorder="1" applyAlignment="1">
      <alignment horizontal="center" vertical="center"/>
    </xf>
    <xf numFmtId="0" fontId="21" fillId="14" borderId="2" xfId="0" applyFont="1" applyFill="1" applyBorder="1" applyAlignment="1">
      <alignment horizontal="center" vertical="center"/>
    </xf>
    <xf numFmtId="0" fontId="21" fillId="14" borderId="7" xfId="0" applyFont="1" applyFill="1" applyBorder="1" applyAlignment="1">
      <alignment horizontal="center" vertical="center"/>
    </xf>
    <xf numFmtId="0" fontId="23" fillId="14" borderId="30" xfId="0" applyFont="1" applyFill="1" applyBorder="1" applyAlignment="1">
      <alignment horizontal="center" vertical="center" wrapText="1"/>
    </xf>
    <xf numFmtId="0" fontId="21" fillId="14" borderId="11" xfId="0" applyFont="1" applyFill="1" applyBorder="1" applyAlignment="1">
      <alignment horizontal="center" vertical="center" wrapText="1"/>
    </xf>
    <xf numFmtId="0" fontId="21" fillId="14" borderId="9" xfId="0" applyFont="1" applyFill="1" applyBorder="1" applyAlignment="1">
      <alignment horizontal="center" vertical="center" wrapText="1"/>
    </xf>
    <xf numFmtId="49" fontId="21" fillId="14" borderId="17" xfId="0" applyNumberFormat="1" applyFont="1" applyFill="1" applyBorder="1" applyAlignment="1">
      <alignment horizontal="left" vertical="top" wrapText="1"/>
    </xf>
    <xf numFmtId="0" fontId="21" fillId="14" borderId="10" xfId="0" applyFont="1" applyFill="1" applyBorder="1" applyAlignment="1">
      <alignment horizontal="center" vertical="center"/>
    </xf>
    <xf numFmtId="0" fontId="21" fillId="14" borderId="11" xfId="0" applyFont="1" applyFill="1" applyBorder="1" applyAlignment="1">
      <alignment horizontal="center" vertical="center"/>
    </xf>
    <xf numFmtId="0" fontId="21" fillId="14" borderId="23" xfId="0" applyFont="1" applyFill="1" applyBorder="1" applyAlignment="1">
      <alignment horizontal="center" vertical="center"/>
    </xf>
    <xf numFmtId="0" fontId="23" fillId="14" borderId="34" xfId="0" applyFont="1" applyFill="1" applyBorder="1" applyAlignment="1">
      <alignment horizontal="left" vertical="center" wrapText="1"/>
    </xf>
    <xf numFmtId="0" fontId="17" fillId="10" borderId="21" xfId="0" applyFont="1" applyFill="1" applyBorder="1" applyAlignment="1">
      <alignment horizontal="center" vertical="center" wrapText="1"/>
    </xf>
    <xf numFmtId="0" fontId="21" fillId="14" borderId="9" xfId="0" applyFont="1" applyFill="1" applyBorder="1" applyAlignment="1" applyProtection="1">
      <alignment horizontal="center" vertical="center" wrapText="1"/>
      <protection locked="0"/>
    </xf>
    <xf numFmtId="0" fontId="23" fillId="14" borderId="34" xfId="0" applyFont="1" applyFill="1" applyBorder="1" applyAlignment="1">
      <alignment horizontal="center" vertical="center" wrapText="1"/>
    </xf>
    <xf numFmtId="0" fontId="21" fillId="10" borderId="11" xfId="0" applyFont="1" applyFill="1" applyBorder="1" applyAlignment="1">
      <alignment horizontal="center" vertical="center" wrapText="1"/>
    </xf>
    <xf numFmtId="0" fontId="21" fillId="10" borderId="9" xfId="0" applyFont="1" applyFill="1" applyBorder="1" applyAlignment="1">
      <alignment horizontal="center" vertical="center" wrapText="1"/>
    </xf>
    <xf numFmtId="49" fontId="21" fillId="10" borderId="17" xfId="0" applyNumberFormat="1" applyFont="1" applyFill="1" applyBorder="1" applyAlignment="1">
      <alignment horizontal="left" vertical="top" wrapText="1"/>
    </xf>
    <xf numFmtId="0" fontId="21" fillId="10" borderId="9" xfId="0" applyFont="1" applyFill="1" applyBorder="1" applyAlignment="1" applyProtection="1">
      <alignment horizontal="center" vertical="center" wrapText="1"/>
      <protection locked="0"/>
    </xf>
    <xf numFmtId="0" fontId="21" fillId="10" borderId="10" xfId="0" applyFont="1" applyFill="1" applyBorder="1" applyAlignment="1">
      <alignment horizontal="center" vertical="center"/>
    </xf>
    <xf numFmtId="0" fontId="21" fillId="10" borderId="11" xfId="0" applyFont="1" applyFill="1" applyBorder="1" applyAlignment="1">
      <alignment horizontal="center" vertical="center"/>
    </xf>
    <xf numFmtId="0" fontId="21" fillId="10" borderId="23" xfId="0" applyFont="1" applyFill="1" applyBorder="1" applyAlignment="1">
      <alignment horizontal="center" vertical="center"/>
    </xf>
    <xf numFmtId="0" fontId="18" fillId="9" borderId="12" xfId="0" applyFont="1" applyFill="1" applyBorder="1" applyAlignment="1">
      <alignment horizontal="center" vertical="center" wrapText="1"/>
    </xf>
    <xf numFmtId="43" fontId="73" fillId="9" borderId="47" xfId="0" applyNumberFormat="1" applyFont="1" applyFill="1" applyBorder="1" applyAlignment="1">
      <alignment horizontal="center" vertical="center" wrapText="1"/>
    </xf>
    <xf numFmtId="11" fontId="17" fillId="2" borderId="21" xfId="0" applyNumberFormat="1" applyFont="1" applyFill="1" applyBorder="1" applyAlignment="1">
      <alignment horizontal="center" vertical="center" wrapText="1"/>
    </xf>
    <xf numFmtId="0" fontId="17" fillId="14" borderId="21" xfId="0" applyFont="1" applyFill="1" applyBorder="1" applyAlignment="1">
      <alignment horizontal="left" vertical="center" wrapText="1"/>
    </xf>
    <xf numFmtId="0" fontId="21" fillId="14" borderId="47" xfId="0" applyFont="1" applyFill="1" applyBorder="1" applyAlignment="1" applyProtection="1">
      <alignment horizontal="center" vertical="center" wrapText="1"/>
      <protection locked="0"/>
    </xf>
    <xf numFmtId="0" fontId="73" fillId="14" borderId="47" xfId="0" applyFont="1" applyFill="1" applyBorder="1" applyAlignment="1">
      <alignment horizontal="center" vertical="center" wrapText="1"/>
    </xf>
    <xf numFmtId="0" fontId="17" fillId="2" borderId="21" xfId="0" applyFont="1" applyFill="1" applyBorder="1" applyAlignment="1">
      <alignment horizontal="left" vertical="center" wrapText="1"/>
    </xf>
    <xf numFmtId="0" fontId="17" fillId="9" borderId="21" xfId="0" applyFont="1" applyFill="1" applyBorder="1" applyAlignment="1">
      <alignment horizontal="center" vertical="center" wrapText="1"/>
    </xf>
    <xf numFmtId="0" fontId="23" fillId="14" borderId="33" xfId="0" applyFont="1" applyFill="1" applyBorder="1" applyAlignment="1">
      <alignment horizontal="left" vertical="center"/>
    </xf>
    <xf numFmtId="0" fontId="21" fillId="10" borderId="17" xfId="0" applyFont="1" applyFill="1" applyBorder="1" applyAlignment="1">
      <alignment horizontal="center" vertical="center" wrapText="1"/>
    </xf>
    <xf numFmtId="0" fontId="23" fillId="10" borderId="34" xfId="0" applyFont="1" applyFill="1" applyBorder="1" applyAlignment="1">
      <alignment horizontal="center" vertical="center" wrapText="1"/>
    </xf>
    <xf numFmtId="0" fontId="17" fillId="9" borderId="34" xfId="0" applyFont="1" applyFill="1" applyBorder="1" applyAlignment="1">
      <alignment horizontal="left" vertical="center" wrapText="1"/>
    </xf>
    <xf numFmtId="0" fontId="18" fillId="9" borderId="23" xfId="0" applyFont="1" applyFill="1" applyBorder="1" applyAlignment="1">
      <alignment horizontal="center" vertical="center" wrapText="1"/>
    </xf>
    <xf numFmtId="0" fontId="17" fillId="10" borderId="52" xfId="0" applyFont="1" applyFill="1" applyBorder="1" applyAlignment="1">
      <alignment horizontal="center" vertical="center" wrapText="1"/>
    </xf>
    <xf numFmtId="0" fontId="23" fillId="10" borderId="33" xfId="0" applyFont="1" applyFill="1" applyBorder="1" applyAlignment="1">
      <alignment horizontal="left" vertical="center" wrapText="1"/>
    </xf>
    <xf numFmtId="0" fontId="18" fillId="10" borderId="14" xfId="0" applyFont="1" applyFill="1" applyBorder="1" applyAlignment="1">
      <alignment horizontal="center" vertical="center" wrapText="1"/>
    </xf>
    <xf numFmtId="0" fontId="18" fillId="10" borderId="15" xfId="0" applyFont="1" applyFill="1" applyBorder="1" applyAlignment="1">
      <alignment horizontal="center" vertical="center" wrapText="1"/>
    </xf>
    <xf numFmtId="49" fontId="18" fillId="10" borderId="12" xfId="0" applyNumberFormat="1" applyFont="1" applyFill="1" applyBorder="1" applyAlignment="1">
      <alignment horizontal="left" vertical="top" wrapText="1"/>
    </xf>
    <xf numFmtId="0" fontId="18" fillId="14" borderId="23" xfId="0" applyFont="1" applyFill="1" applyBorder="1" applyAlignment="1">
      <alignment horizontal="center" vertical="center" wrapText="1"/>
    </xf>
    <xf numFmtId="0" fontId="21" fillId="0" borderId="10" xfId="0" applyFont="1" applyBorder="1" applyAlignment="1">
      <alignment horizontal="center" vertical="center"/>
    </xf>
    <xf numFmtId="0" fontId="21" fillId="0" borderId="11" xfId="0" applyFont="1" applyBorder="1" applyAlignment="1">
      <alignment horizontal="center" vertical="center"/>
    </xf>
    <xf numFmtId="0" fontId="21" fillId="0" borderId="23" xfId="0" applyFont="1" applyBorder="1" applyAlignment="1">
      <alignment horizontal="center" vertical="center"/>
    </xf>
    <xf numFmtId="0" fontId="18" fillId="2" borderId="13" xfId="0" applyFont="1" applyFill="1" applyBorder="1" applyAlignment="1">
      <alignment horizontal="center" vertical="center"/>
    </xf>
    <xf numFmtId="0" fontId="18" fillId="2" borderId="14" xfId="0" applyFont="1" applyFill="1" applyBorder="1" applyAlignment="1">
      <alignment horizontal="center" vertical="center"/>
    </xf>
    <xf numFmtId="0" fontId="18" fillId="2" borderId="25" xfId="0" applyFont="1" applyFill="1" applyBorder="1" applyAlignment="1">
      <alignment horizontal="center" vertical="center"/>
    </xf>
    <xf numFmtId="0" fontId="21" fillId="11" borderId="10" xfId="0" applyFont="1" applyFill="1" applyBorder="1" applyAlignment="1">
      <alignment horizontal="center" vertical="center"/>
    </xf>
    <xf numFmtId="0" fontId="21" fillId="11" borderId="11" xfId="0" applyFont="1" applyFill="1" applyBorder="1" applyAlignment="1">
      <alignment horizontal="center" vertical="center"/>
    </xf>
    <xf numFmtId="0" fontId="21" fillId="11" borderId="23" xfId="0" applyFont="1" applyFill="1" applyBorder="1" applyAlignment="1">
      <alignment horizontal="center" vertical="center"/>
    </xf>
    <xf numFmtId="0" fontId="23" fillId="14" borderId="54" xfId="0" applyFont="1" applyFill="1" applyBorder="1" applyAlignment="1">
      <alignment horizontal="left" vertical="center" wrapText="1"/>
    </xf>
    <xf numFmtId="0" fontId="23" fillId="14" borderId="33" xfId="0" applyFont="1" applyFill="1" applyBorder="1" applyAlignment="1">
      <alignment horizontal="left" vertical="center" wrapText="1" shrinkToFit="1"/>
    </xf>
    <xf numFmtId="0" fontId="23" fillId="14" borderId="21" xfId="0" applyFont="1" applyFill="1" applyBorder="1" applyAlignment="1">
      <alignment horizontal="left" vertical="center" wrapText="1"/>
    </xf>
    <xf numFmtId="0" fontId="18" fillId="48" borderId="11" xfId="0" applyFont="1" applyFill="1" applyBorder="1" applyAlignment="1">
      <alignment horizontal="center" vertical="center" wrapText="1"/>
    </xf>
    <xf numFmtId="0" fontId="18" fillId="48" borderId="9" xfId="0" applyFont="1" applyFill="1" applyBorder="1" applyAlignment="1">
      <alignment horizontal="center" vertical="center" wrapText="1"/>
    </xf>
    <xf numFmtId="49" fontId="18" fillId="48" borderId="17" xfId="0" applyNumberFormat="1" applyFont="1" applyFill="1" applyBorder="1" applyAlignment="1">
      <alignment horizontal="left" vertical="top" wrapText="1"/>
    </xf>
    <xf numFmtId="0" fontId="18" fillId="48" borderId="17" xfId="0" applyFont="1" applyFill="1" applyBorder="1" applyAlignment="1">
      <alignment horizontal="center" vertical="center" wrapText="1"/>
    </xf>
    <xf numFmtId="0" fontId="68" fillId="48" borderId="34" xfId="0" applyFont="1" applyFill="1" applyBorder="1" applyAlignment="1">
      <alignment horizontal="center" vertical="center" wrapText="1"/>
    </xf>
    <xf numFmtId="0" fontId="21" fillId="48" borderId="12" xfId="0" applyFont="1" applyFill="1" applyBorder="1" applyAlignment="1">
      <alignment horizontal="center" vertical="center" wrapText="1"/>
    </xf>
    <xf numFmtId="0" fontId="18" fillId="0" borderId="52" xfId="0" applyFont="1" applyBorder="1" applyAlignment="1">
      <alignment horizontal="center" vertical="center" wrapText="1"/>
    </xf>
    <xf numFmtId="14" fontId="18" fillId="0" borderId="14" xfId="0" applyNumberFormat="1" applyFont="1" applyBorder="1" applyAlignment="1">
      <alignment horizontal="center" vertical="center" wrapText="1"/>
    </xf>
    <xf numFmtId="0" fontId="21" fillId="9" borderId="14" xfId="0" applyFont="1" applyFill="1" applyBorder="1" applyAlignment="1">
      <alignment horizontal="center" vertical="center" wrapText="1"/>
    </xf>
    <xf numFmtId="14" fontId="21" fillId="9" borderId="14" xfId="0" applyNumberFormat="1" applyFont="1" applyFill="1" applyBorder="1" applyAlignment="1">
      <alignment horizontal="center" vertical="center" wrapText="1"/>
    </xf>
    <xf numFmtId="0" fontId="21" fillId="9" borderId="15" xfId="0" applyFont="1" applyFill="1" applyBorder="1" applyAlignment="1">
      <alignment horizontal="center" vertical="center" wrapText="1"/>
    </xf>
    <xf numFmtId="49" fontId="21" fillId="9" borderId="12" xfId="0" applyNumberFormat="1" applyFont="1" applyFill="1" applyBorder="1" applyAlignment="1">
      <alignment horizontal="left" vertical="top" wrapText="1"/>
    </xf>
    <xf numFmtId="0" fontId="23" fillId="9" borderId="12" xfId="0" applyFont="1" applyFill="1" applyBorder="1" applyAlignment="1">
      <alignment horizontal="center" vertical="center" wrapText="1"/>
    </xf>
    <xf numFmtId="0" fontId="17" fillId="9" borderId="21" xfId="0" applyFont="1" applyFill="1" applyBorder="1" applyAlignment="1">
      <alignment horizontal="left" vertical="center" wrapText="1"/>
    </xf>
    <xf numFmtId="14" fontId="21" fillId="14" borderId="14" xfId="0" applyNumberFormat="1" applyFont="1" applyFill="1" applyBorder="1" applyAlignment="1">
      <alignment horizontal="center" vertical="center" wrapText="1"/>
    </xf>
    <xf numFmtId="0" fontId="21" fillId="11" borderId="13" xfId="0" applyFont="1" applyFill="1" applyBorder="1" applyAlignment="1">
      <alignment horizontal="center" vertical="center"/>
    </xf>
    <xf numFmtId="0" fontId="21" fillId="11" borderId="14" xfId="0" applyFont="1" applyFill="1" applyBorder="1" applyAlignment="1">
      <alignment horizontal="center" vertical="center"/>
    </xf>
    <xf numFmtId="0" fontId="21" fillId="11" borderId="25" xfId="0" applyFont="1" applyFill="1" applyBorder="1" applyAlignment="1">
      <alignment horizontal="center" vertical="center"/>
    </xf>
    <xf numFmtId="14" fontId="18" fillId="10" borderId="11" xfId="0" applyNumberFormat="1" applyFont="1" applyFill="1" applyBorder="1" applyAlignment="1">
      <alignment horizontal="center" vertical="center" wrapText="1"/>
    </xf>
    <xf numFmtId="0" fontId="17" fillId="10" borderId="54" xfId="0" applyFont="1" applyFill="1" applyBorder="1" applyAlignment="1">
      <alignment horizontal="left" vertical="center" wrapText="1"/>
    </xf>
    <xf numFmtId="14" fontId="18" fillId="9" borderId="11" xfId="0" applyNumberFormat="1" applyFont="1" applyFill="1" applyBorder="1" applyAlignment="1">
      <alignment horizontal="center" vertical="center" wrapText="1"/>
    </xf>
    <xf numFmtId="0" fontId="23" fillId="9" borderId="21" xfId="0" applyFont="1" applyFill="1" applyBorder="1" applyAlignment="1">
      <alignment horizontal="center" vertical="center" wrapText="1"/>
    </xf>
    <xf numFmtId="0" fontId="21" fillId="9" borderId="14" xfId="0" applyFont="1" applyFill="1" applyBorder="1" applyAlignment="1">
      <alignment horizontal="center" vertical="center"/>
    </xf>
    <xf numFmtId="0" fontId="21" fillId="9" borderId="15" xfId="0" applyFont="1" applyFill="1" applyBorder="1" applyAlignment="1" applyProtection="1">
      <alignment horizontal="center" vertical="center" wrapText="1"/>
      <protection locked="0"/>
    </xf>
    <xf numFmtId="0" fontId="21" fillId="2" borderId="13" xfId="0" applyFont="1" applyFill="1" applyBorder="1" applyAlignment="1">
      <alignment horizontal="center" vertical="center"/>
    </xf>
    <xf numFmtId="0" fontId="21" fillId="2" borderId="14" xfId="0" applyFont="1" applyFill="1" applyBorder="1" applyAlignment="1">
      <alignment horizontal="center" vertical="center"/>
    </xf>
    <xf numFmtId="0" fontId="21" fillId="2" borderId="25" xfId="0" applyFont="1" applyFill="1" applyBorder="1" applyAlignment="1">
      <alignment horizontal="center" vertical="center"/>
    </xf>
    <xf numFmtId="0" fontId="21" fillId="9" borderId="12" xfId="0" applyFont="1" applyFill="1" applyBorder="1" applyAlignment="1">
      <alignment horizontal="center" vertical="center" wrapText="1"/>
    </xf>
    <xf numFmtId="14" fontId="18" fillId="10" borderId="14" xfId="0" applyNumberFormat="1" applyFont="1" applyFill="1" applyBorder="1" applyAlignment="1">
      <alignment horizontal="center" vertical="center" wrapText="1"/>
    </xf>
    <xf numFmtId="43" fontId="73" fillId="10" borderId="47" xfId="0" applyNumberFormat="1" applyFont="1" applyFill="1" applyBorder="1" applyAlignment="1">
      <alignment horizontal="center" vertical="center" wrapText="1"/>
    </xf>
    <xf numFmtId="0" fontId="17" fillId="2" borderId="21" xfId="0" applyFont="1" applyFill="1" applyBorder="1" applyAlignment="1">
      <alignment horizontal="center" vertical="center" wrapText="1"/>
    </xf>
    <xf numFmtId="0" fontId="17" fillId="2" borderId="16" xfId="0" applyFont="1" applyFill="1" applyBorder="1"/>
    <xf numFmtId="0" fontId="17" fillId="0" borderId="47" xfId="0" applyFont="1" applyBorder="1" applyAlignment="1">
      <alignment horizontal="center" vertical="center" wrapText="1"/>
    </xf>
    <xf numFmtId="14" fontId="18" fillId="9" borderId="14" xfId="0" applyNumberFormat="1" applyFont="1" applyFill="1" applyBorder="1" applyAlignment="1">
      <alignment horizontal="center" vertical="center" wrapText="1"/>
    </xf>
    <xf numFmtId="0" fontId="17" fillId="11" borderId="16" xfId="0" applyFont="1" applyFill="1" applyBorder="1"/>
    <xf numFmtId="14" fontId="18" fillId="14" borderId="14" xfId="0" applyNumberFormat="1" applyFont="1" applyFill="1" applyBorder="1" applyAlignment="1">
      <alignment horizontal="center" vertical="center" wrapText="1"/>
    </xf>
    <xf numFmtId="0" fontId="17" fillId="11" borderId="27" xfId="0" applyFont="1" applyFill="1" applyBorder="1"/>
    <xf numFmtId="14" fontId="17" fillId="9" borderId="12" xfId="0" applyNumberFormat="1" applyFont="1" applyFill="1" applyBorder="1" applyAlignment="1">
      <alignment horizontal="center" vertical="center" wrapText="1"/>
    </xf>
    <xf numFmtId="0" fontId="17" fillId="9" borderId="12" xfId="0" applyFont="1" applyFill="1" applyBorder="1" applyAlignment="1">
      <alignment horizontal="left" vertical="top" wrapText="1"/>
    </xf>
    <xf numFmtId="0" fontId="17" fillId="9" borderId="12" xfId="0" applyFont="1" applyFill="1" applyBorder="1"/>
    <xf numFmtId="0" fontId="18" fillId="14" borderId="12" xfId="0" applyFont="1" applyFill="1" applyBorder="1" applyAlignment="1">
      <alignment horizontal="center" vertical="center"/>
    </xf>
    <xf numFmtId="0" fontId="18" fillId="14" borderId="16" xfId="0" applyFont="1" applyFill="1" applyBorder="1" applyAlignment="1">
      <alignment horizontal="center" vertical="center" wrapText="1"/>
    </xf>
    <xf numFmtId="14" fontId="18" fillId="14" borderId="16" xfId="0" applyNumberFormat="1" applyFont="1" applyFill="1" applyBorder="1" applyAlignment="1">
      <alignment horizontal="center" vertical="center" wrapText="1"/>
    </xf>
    <xf numFmtId="0" fontId="20" fillId="14" borderId="12" xfId="1" applyFill="1" applyBorder="1" applyAlignment="1">
      <alignment horizontal="center" vertical="center" wrapText="1"/>
    </xf>
    <xf numFmtId="0" fontId="17" fillId="14" borderId="14" xfId="0" applyFont="1" applyFill="1" applyBorder="1"/>
    <xf numFmtId="0" fontId="17" fillId="14" borderId="25" xfId="0" applyFont="1" applyFill="1" applyBorder="1"/>
    <xf numFmtId="14" fontId="23" fillId="14" borderId="21" xfId="0" applyNumberFormat="1" applyFont="1" applyFill="1" applyBorder="1" applyAlignment="1">
      <alignment horizontal="left" vertical="center" wrapText="1"/>
    </xf>
    <xf numFmtId="0" fontId="18" fillId="9" borderId="12" xfId="0" applyFont="1" applyFill="1" applyBorder="1" applyAlignment="1">
      <alignment horizontal="center" vertical="center"/>
    </xf>
    <xf numFmtId="0" fontId="18" fillId="9" borderId="0" xfId="0" applyFont="1" applyFill="1" applyAlignment="1">
      <alignment horizontal="center" vertical="center" wrapText="1"/>
    </xf>
    <xf numFmtId="14" fontId="18" fillId="9" borderId="0" xfId="0" applyNumberFormat="1" applyFont="1" applyFill="1" applyAlignment="1">
      <alignment horizontal="center" vertical="center" wrapText="1"/>
    </xf>
    <xf numFmtId="0" fontId="20" fillId="9" borderId="17" xfId="1" applyFill="1" applyBorder="1" applyAlignment="1">
      <alignment horizontal="center" vertical="center" wrapText="1"/>
    </xf>
    <xf numFmtId="0" fontId="18" fillId="9" borderId="55" xfId="0" applyFont="1" applyFill="1" applyBorder="1" applyAlignment="1">
      <alignment horizontal="center" vertical="center" wrapText="1"/>
    </xf>
    <xf numFmtId="0" fontId="17" fillId="11" borderId="2" xfId="0" applyFont="1" applyFill="1" applyBorder="1"/>
    <xf numFmtId="0" fontId="17" fillId="11" borderId="7" xfId="0" applyFont="1" applyFill="1" applyBorder="1"/>
    <xf numFmtId="14" fontId="17" fillId="9" borderId="34" xfId="0" applyNumberFormat="1" applyFont="1" applyFill="1" applyBorder="1" applyAlignment="1">
      <alignment horizontal="left" vertical="center" wrapText="1"/>
    </xf>
    <xf numFmtId="0" fontId="18" fillId="11" borderId="12" xfId="0" applyFont="1" applyFill="1" applyBorder="1" applyAlignment="1">
      <alignment horizontal="center" vertical="center"/>
    </xf>
    <xf numFmtId="0" fontId="18" fillId="11" borderId="16" xfId="0" applyFont="1" applyFill="1" applyBorder="1" applyAlignment="1">
      <alignment horizontal="center" vertical="center" wrapText="1"/>
    </xf>
    <xf numFmtId="0" fontId="18" fillId="11" borderId="12" xfId="0" applyFont="1" applyFill="1" applyBorder="1" applyAlignment="1">
      <alignment horizontal="center" vertical="center" wrapText="1"/>
    </xf>
    <xf numFmtId="14" fontId="18" fillId="11" borderId="16" xfId="0" applyNumberFormat="1" applyFont="1" applyFill="1" applyBorder="1" applyAlignment="1">
      <alignment horizontal="center" vertical="center" wrapText="1"/>
    </xf>
    <xf numFmtId="14" fontId="18" fillId="11" borderId="12" xfId="0" applyNumberFormat="1" applyFont="1" applyFill="1" applyBorder="1" applyAlignment="1">
      <alignment horizontal="center" vertical="center" wrapText="1"/>
    </xf>
    <xf numFmtId="49" fontId="18" fillId="11" borderId="12" xfId="0" applyNumberFormat="1" applyFont="1" applyFill="1" applyBorder="1" applyAlignment="1">
      <alignment horizontal="left" vertical="top" wrapText="1"/>
    </xf>
    <xf numFmtId="0" fontId="18" fillId="11" borderId="22" xfId="0" applyFont="1" applyFill="1" applyBorder="1" applyAlignment="1">
      <alignment horizontal="center" vertical="center" wrapText="1"/>
    </xf>
    <xf numFmtId="0" fontId="17" fillId="2" borderId="14" xfId="0" applyFont="1" applyFill="1" applyBorder="1"/>
    <xf numFmtId="0" fontId="17" fillId="2" borderId="25" xfId="0" applyFont="1" applyFill="1" applyBorder="1"/>
    <xf numFmtId="14" fontId="17" fillId="11" borderId="21" xfId="0" applyNumberFormat="1" applyFont="1" applyFill="1" applyBorder="1" applyAlignment="1">
      <alignment horizontal="center" vertical="center" wrapText="1"/>
    </xf>
    <xf numFmtId="0" fontId="17" fillId="10" borderId="12" xfId="0" applyFont="1" applyFill="1" applyBorder="1" applyAlignment="1">
      <alignment horizontal="left" vertical="center" wrapText="1"/>
    </xf>
    <xf numFmtId="0" fontId="17" fillId="10" borderId="12" xfId="0" applyFont="1" applyFill="1" applyBorder="1"/>
    <xf numFmtId="0" fontId="17" fillId="10" borderId="20" xfId="0" applyFont="1" applyFill="1" applyBorder="1"/>
    <xf numFmtId="0" fontId="17" fillId="9" borderId="12" xfId="0" applyFont="1" applyFill="1" applyBorder="1" applyAlignment="1">
      <alignment horizontal="left" vertical="center" wrapText="1"/>
    </xf>
    <xf numFmtId="0" fontId="17" fillId="2" borderId="20" xfId="0" applyFont="1" applyFill="1" applyBorder="1"/>
    <xf numFmtId="14" fontId="17" fillId="9" borderId="21" xfId="0" applyNumberFormat="1" applyFont="1" applyFill="1" applyBorder="1" applyAlignment="1">
      <alignment horizontal="left" vertical="center" wrapText="1"/>
    </xf>
    <xf numFmtId="14" fontId="17" fillId="9" borderId="21" xfId="0" applyNumberFormat="1" applyFont="1" applyFill="1" applyBorder="1" applyAlignment="1">
      <alignment horizontal="center" vertical="center" wrapText="1"/>
    </xf>
    <xf numFmtId="0" fontId="17" fillId="11" borderId="12" xfId="0" applyFont="1" applyFill="1" applyBorder="1"/>
    <xf numFmtId="0" fontId="17" fillId="0" borderId="12" xfId="0" applyFont="1" applyBorder="1" applyAlignment="1">
      <alignment vertical="center" wrapText="1"/>
    </xf>
    <xf numFmtId="0" fontId="17" fillId="9" borderId="20" xfId="0" applyFont="1" applyFill="1" applyBorder="1"/>
    <xf numFmtId="1" fontId="23" fillId="9" borderId="28" xfId="0" applyNumberFormat="1" applyFont="1" applyFill="1" applyBorder="1" applyAlignment="1">
      <alignment horizontal="left" vertical="center" wrapText="1"/>
    </xf>
    <xf numFmtId="0" fontId="17" fillId="11" borderId="12" xfId="0" applyFont="1" applyFill="1" applyBorder="1" applyAlignment="1">
      <alignment horizontal="center" vertical="center" wrapText="1"/>
    </xf>
    <xf numFmtId="0" fontId="17" fillId="11" borderId="21" xfId="0" applyFont="1" applyFill="1" applyBorder="1" applyAlignment="1">
      <alignment horizontal="center" vertical="center" wrapText="1"/>
    </xf>
    <xf numFmtId="0" fontId="17" fillId="10" borderId="12" xfId="0" applyFont="1" applyFill="1" applyBorder="1" applyAlignment="1">
      <alignment horizontal="left" vertical="top" wrapText="1"/>
    </xf>
    <xf numFmtId="0" fontId="17" fillId="0" borderId="20" xfId="0" applyFont="1" applyBorder="1"/>
    <xf numFmtId="0" fontId="17" fillId="0" borderId="28" xfId="0" applyFont="1" applyBorder="1" applyAlignment="1">
      <alignment horizontal="center" vertical="center" wrapText="1" shrinkToFit="1"/>
    </xf>
    <xf numFmtId="0" fontId="17" fillId="11" borderId="20" xfId="0" applyFont="1" applyFill="1" applyBorder="1"/>
    <xf numFmtId="0" fontId="17" fillId="4" borderId="12" xfId="0" applyFont="1" applyFill="1" applyBorder="1"/>
    <xf numFmtId="0" fontId="17" fillId="4" borderId="20" xfId="0" applyFont="1" applyFill="1" applyBorder="1"/>
    <xf numFmtId="0" fontId="17" fillId="9" borderId="28" xfId="0" applyFont="1" applyFill="1" applyBorder="1" applyAlignment="1">
      <alignment vertical="center" wrapText="1" shrinkToFit="1"/>
    </xf>
    <xf numFmtId="0" fontId="17" fillId="0" borderId="28" xfId="0" applyFont="1" applyBorder="1" applyAlignment="1">
      <alignment horizontal="center" vertical="center" wrapText="1"/>
    </xf>
    <xf numFmtId="0" fontId="17" fillId="9" borderId="12" xfId="0" quotePrefix="1" applyFont="1" applyFill="1" applyBorder="1" applyAlignment="1">
      <alignment horizontal="left" vertical="center" wrapText="1"/>
    </xf>
    <xf numFmtId="0" fontId="17" fillId="10" borderId="12" xfId="0" quotePrefix="1" applyFont="1" applyFill="1" applyBorder="1" applyAlignment="1">
      <alignment horizontal="left" vertical="center" wrapText="1"/>
    </xf>
    <xf numFmtId="0" fontId="17" fillId="11" borderId="12" xfId="0" quotePrefix="1" applyFont="1" applyFill="1" applyBorder="1" applyAlignment="1">
      <alignment horizontal="left" vertical="center" wrapText="1"/>
    </xf>
    <xf numFmtId="14" fontId="17" fillId="10" borderId="12" xfId="0" applyNumberFormat="1" applyFont="1" applyFill="1" applyBorder="1" applyAlignment="1">
      <alignment horizontal="center" vertical="center" wrapText="1"/>
    </xf>
    <xf numFmtId="49" fontId="17" fillId="10" borderId="12" xfId="0" applyNumberFormat="1" applyFont="1" applyFill="1" applyBorder="1" applyAlignment="1">
      <alignment vertical="top" wrapText="1"/>
    </xf>
    <xf numFmtId="2" fontId="17" fillId="9" borderId="12" xfId="0" applyNumberFormat="1" applyFont="1" applyFill="1" applyBorder="1" applyAlignment="1">
      <alignment horizontal="center" vertical="center" wrapText="1"/>
    </xf>
    <xf numFmtId="49" fontId="17" fillId="9" borderId="12" xfId="0" applyNumberFormat="1" applyFont="1" applyFill="1" applyBorder="1" applyAlignment="1">
      <alignment vertical="top" wrapText="1"/>
    </xf>
    <xf numFmtId="14" fontId="23" fillId="9" borderId="12" xfId="0" applyNumberFormat="1" applyFont="1" applyFill="1" applyBorder="1" applyAlignment="1">
      <alignment horizontal="center" vertical="center" wrapText="1"/>
    </xf>
    <xf numFmtId="2" fontId="17" fillId="10" borderId="12" xfId="0" applyNumberFormat="1" applyFont="1" applyFill="1" applyBorder="1" applyAlignment="1">
      <alignment horizontal="center" vertical="center" wrapText="1"/>
    </xf>
    <xf numFmtId="0" fontId="17" fillId="0" borderId="28" xfId="0" applyFont="1" applyBorder="1" applyAlignment="1">
      <alignment vertical="center" wrapText="1" shrinkToFit="1"/>
    </xf>
    <xf numFmtId="0" fontId="17" fillId="9" borderId="17" xfId="0" applyFont="1" applyFill="1" applyBorder="1" applyAlignment="1">
      <alignment horizontal="center" vertical="center" wrapText="1"/>
    </xf>
    <xf numFmtId="14" fontId="17" fillId="9" borderId="17" xfId="0" applyNumberFormat="1" applyFont="1" applyFill="1" applyBorder="1" applyAlignment="1">
      <alignment horizontal="center" vertical="center" wrapText="1"/>
    </xf>
    <xf numFmtId="49" fontId="17" fillId="9" borderId="17" xfId="0" applyNumberFormat="1" applyFont="1" applyFill="1" applyBorder="1" applyAlignment="1">
      <alignment vertical="top" wrapText="1"/>
    </xf>
    <xf numFmtId="14" fontId="23" fillId="9" borderId="12" xfId="1" applyNumberFormat="1" applyFont="1" applyFill="1" applyBorder="1" applyAlignment="1">
      <alignment horizontal="center" vertical="center" wrapText="1"/>
    </xf>
    <xf numFmtId="14" fontId="17" fillId="11" borderId="12" xfId="0" applyNumberFormat="1" applyFont="1" applyFill="1" applyBorder="1" applyAlignment="1">
      <alignment horizontal="center" vertical="center" wrapText="1"/>
    </xf>
    <xf numFmtId="14" fontId="23" fillId="11" borderId="12" xfId="1" applyNumberFormat="1" applyFont="1" applyFill="1" applyBorder="1" applyAlignment="1">
      <alignment horizontal="center" vertical="center" wrapText="1"/>
    </xf>
    <xf numFmtId="49" fontId="17" fillId="11" borderId="12" xfId="0" applyNumberFormat="1" applyFont="1" applyFill="1" applyBorder="1" applyAlignment="1">
      <alignment vertical="top" wrapText="1"/>
    </xf>
    <xf numFmtId="14" fontId="23" fillId="10" borderId="12" xfId="1" applyNumberFormat="1" applyFont="1" applyFill="1" applyBorder="1" applyAlignment="1">
      <alignment horizontal="center" vertical="center" wrapText="1"/>
    </xf>
    <xf numFmtId="0" fontId="77" fillId="0" borderId="0" xfId="0" applyFont="1" applyAlignment="1">
      <alignment horizontal="center" vertical="center"/>
    </xf>
    <xf numFmtId="0" fontId="78" fillId="9" borderId="12" xfId="0" applyFont="1" applyFill="1" applyBorder="1" applyAlignment="1">
      <alignment horizontal="center" vertical="center" wrapText="1"/>
    </xf>
    <xf numFmtId="49" fontId="17" fillId="9" borderId="12" xfId="0" applyNumberFormat="1" applyFont="1" applyFill="1" applyBorder="1" applyAlignment="1">
      <alignment horizontal="center" vertical="center" wrapText="1"/>
    </xf>
    <xf numFmtId="14" fontId="18" fillId="0" borderId="0" xfId="0" applyNumberFormat="1" applyFont="1" applyAlignment="1">
      <alignment horizontal="center" vertical="center" wrapText="1"/>
    </xf>
    <xf numFmtId="49" fontId="18" fillId="0" borderId="0" xfId="0" applyNumberFormat="1" applyFont="1" applyAlignment="1">
      <alignment horizontal="left" vertical="top" wrapText="1"/>
    </xf>
    <xf numFmtId="0" fontId="17" fillId="5" borderId="12" xfId="0" applyFont="1" applyFill="1" applyBorder="1" applyAlignment="1">
      <alignment horizontal="center" vertical="center"/>
    </xf>
    <xf numFmtId="14" fontId="79" fillId="0" borderId="0" xfId="0" applyNumberFormat="1" applyFont="1" applyAlignment="1">
      <alignment horizontal="center" vertical="center"/>
    </xf>
    <xf numFmtId="0" fontId="79" fillId="4" borderId="0" xfId="0" applyFont="1" applyFill="1" applyAlignment="1">
      <alignment horizontal="left" vertical="center"/>
    </xf>
    <xf numFmtId="0" fontId="79" fillId="0" borderId="0" xfId="0" applyFont="1"/>
    <xf numFmtId="14" fontId="82" fillId="0" borderId="0" xfId="0" applyNumberFormat="1" applyFont="1" applyAlignment="1">
      <alignment horizontal="center" vertical="center"/>
    </xf>
    <xf numFmtId="0" fontId="83" fillId="0" borderId="0" xfId="0" applyFont="1"/>
    <xf numFmtId="14" fontId="84" fillId="0" borderId="0" xfId="0" applyNumberFormat="1" applyFont="1" applyAlignment="1">
      <alignment horizontal="center" vertical="center"/>
    </xf>
    <xf numFmtId="0" fontId="84" fillId="0" borderId="0" xfId="0" applyFont="1"/>
    <xf numFmtId="14" fontId="85" fillId="0" borderId="0" xfId="0" applyNumberFormat="1" applyFont="1" applyAlignment="1">
      <alignment horizontal="center" vertical="center"/>
    </xf>
    <xf numFmtId="0" fontId="85" fillId="0" borderId="0" xfId="0" applyFont="1"/>
    <xf numFmtId="0" fontId="86" fillId="0" borderId="0" xfId="0" applyFont="1"/>
    <xf numFmtId="14" fontId="87" fillId="0" borderId="0" xfId="0" applyNumberFormat="1" applyFont="1" applyAlignment="1">
      <alignment horizontal="center" vertical="center"/>
    </xf>
    <xf numFmtId="0" fontId="87" fillId="0" borderId="0" xfId="0" applyFont="1"/>
    <xf numFmtId="0" fontId="88" fillId="0" borderId="0" xfId="0" applyFont="1"/>
    <xf numFmtId="0" fontId="68" fillId="0" borderId="0" xfId="0" applyFont="1"/>
    <xf numFmtId="0" fontId="17" fillId="11" borderId="12" xfId="0" applyFont="1" applyFill="1" applyBorder="1" applyAlignment="1">
      <alignment horizontal="left" vertical="center" wrapText="1"/>
    </xf>
    <xf numFmtId="14" fontId="17" fillId="2" borderId="21" xfId="0" applyNumberFormat="1" applyFont="1" applyFill="1" applyBorder="1" applyAlignment="1">
      <alignment horizontal="center" vertical="center" wrapText="1"/>
    </xf>
    <xf numFmtId="14" fontId="82" fillId="4" borderId="0" xfId="0" applyNumberFormat="1" applyFont="1" applyFill="1" applyAlignment="1">
      <alignment horizontal="center" vertical="center"/>
    </xf>
    <xf numFmtId="0" fontId="82" fillId="4" borderId="0" xfId="0" applyFont="1" applyFill="1"/>
    <xf numFmtId="0" fontId="45" fillId="4" borderId="0" xfId="0" applyFont="1" applyFill="1"/>
    <xf numFmtId="14" fontId="82" fillId="2" borderId="0" xfId="0" applyNumberFormat="1" applyFont="1" applyFill="1" applyAlignment="1">
      <alignment horizontal="center" vertical="center"/>
    </xf>
    <xf numFmtId="0" fontId="82" fillId="2" borderId="0" xfId="0" applyFont="1" applyFill="1"/>
    <xf numFmtId="0" fontId="17" fillId="2" borderId="0" xfId="0" applyFont="1" applyFill="1"/>
    <xf numFmtId="0" fontId="45" fillId="2" borderId="0" xfId="0" applyFont="1" applyFill="1"/>
    <xf numFmtId="14" fontId="84" fillId="4" borderId="0" xfId="0" applyNumberFormat="1" applyFont="1" applyFill="1" applyAlignment="1">
      <alignment horizontal="center" vertical="center"/>
    </xf>
    <xf numFmtId="0" fontId="84" fillId="2" borderId="0" xfId="0" applyFont="1" applyFill="1"/>
    <xf numFmtId="0" fontId="89" fillId="4" borderId="0" xfId="0" applyFont="1" applyFill="1"/>
    <xf numFmtId="0" fontId="84" fillId="11" borderId="0" xfId="0" applyFont="1" applyFill="1"/>
    <xf numFmtId="0" fontId="17" fillId="11" borderId="0" xfId="0" applyFont="1" applyFill="1"/>
    <xf numFmtId="0" fontId="84" fillId="9" borderId="0" xfId="0" applyFont="1" applyFill="1"/>
    <xf numFmtId="0" fontId="83" fillId="9" borderId="0" xfId="0" applyFont="1" applyFill="1"/>
    <xf numFmtId="14" fontId="80" fillId="4" borderId="0" xfId="0" applyNumberFormat="1" applyFont="1" applyFill="1" applyAlignment="1">
      <alignment horizontal="center" vertical="center"/>
    </xf>
    <xf numFmtId="0" fontId="80" fillId="2" borderId="0" xfId="0" applyFont="1" applyFill="1"/>
    <xf numFmtId="0" fontId="80" fillId="49" borderId="0" xfId="0" applyFont="1" applyFill="1"/>
    <xf numFmtId="0" fontId="17" fillId="49" borderId="0" xfId="0" applyFont="1" applyFill="1"/>
    <xf numFmtId="0" fontId="23" fillId="2" borderId="0" xfId="0" applyFont="1" applyFill="1"/>
    <xf numFmtId="0" fontId="23" fillId="4" borderId="0" xfId="0" applyFont="1" applyFill="1"/>
    <xf numFmtId="0" fontId="80" fillId="11" borderId="0" xfId="0" applyFont="1" applyFill="1"/>
    <xf numFmtId="0" fontId="23" fillId="11" borderId="0" xfId="0" applyFont="1" applyFill="1"/>
    <xf numFmtId="0" fontId="23" fillId="0" borderId="0" xfId="0" applyFont="1"/>
    <xf numFmtId="0" fontId="80" fillId="10" borderId="0" xfId="0" applyFont="1" applyFill="1"/>
    <xf numFmtId="0" fontId="90" fillId="10" borderId="0" xfId="0" applyFont="1" applyFill="1"/>
    <xf numFmtId="0" fontId="79" fillId="2" borderId="0" xfId="0" applyFont="1" applyFill="1"/>
    <xf numFmtId="0" fontId="79" fillId="11" borderId="0" xfId="0" applyFont="1" applyFill="1"/>
    <xf numFmtId="0" fontId="79" fillId="10" borderId="0" xfId="0" applyFont="1" applyFill="1"/>
    <xf numFmtId="0" fontId="17" fillId="10" borderId="0" xfId="0" applyFont="1" applyFill="1"/>
    <xf numFmtId="0" fontId="79" fillId="49" borderId="0" xfId="0" applyFont="1" applyFill="1"/>
    <xf numFmtId="14" fontId="79" fillId="0" borderId="0" xfId="0" applyNumberFormat="1" applyFont="1"/>
    <xf numFmtId="0" fontId="32" fillId="0" borderId="12" xfId="0" applyFont="1" applyBorder="1" applyAlignment="1">
      <alignment horizontal="center" vertical="center" wrapText="1"/>
    </xf>
    <xf numFmtId="0" fontId="0" fillId="0" borderId="29" xfId="0" applyBorder="1" applyAlignment="1">
      <alignment horizontal="center" vertical="center" wrapText="1"/>
    </xf>
    <xf numFmtId="0" fontId="32" fillId="0" borderId="0" xfId="0" applyFont="1" applyAlignment="1">
      <alignment horizontal="center" vertical="center" wrapText="1"/>
    </xf>
    <xf numFmtId="0" fontId="0" fillId="0" borderId="0" xfId="0" applyAlignment="1">
      <alignment horizontal="center" vertical="center" wrapText="1"/>
    </xf>
    <xf numFmtId="0" fontId="40" fillId="0" borderId="0" xfId="0" applyFont="1" applyAlignment="1">
      <alignment horizontal="left" wrapText="1"/>
    </xf>
    <xf numFmtId="0" fontId="41" fillId="4" borderId="0" xfId="0" applyFont="1" applyFill="1" applyAlignment="1">
      <alignment horizontal="center" vertical="center" wrapText="1"/>
    </xf>
    <xf numFmtId="0" fontId="18" fillId="0" borderId="28" xfId="0" applyFont="1" applyBorder="1" applyAlignment="1">
      <alignment horizontal="center" vertical="center" wrapText="1"/>
    </xf>
    <xf numFmtId="0" fontId="21" fillId="0" borderId="28" xfId="0" applyFont="1" applyBorder="1" applyAlignment="1">
      <alignment horizontal="center" vertical="center"/>
    </xf>
    <xf numFmtId="0" fontId="18" fillId="4" borderId="0" xfId="0" applyFont="1" applyFill="1" applyAlignment="1">
      <alignment horizontal="center" vertical="center" wrapText="1"/>
    </xf>
    <xf numFmtId="0" fontId="21" fillId="4" borderId="0" xfId="0" applyFont="1" applyFill="1" applyAlignment="1">
      <alignment horizontal="center" vertical="center"/>
    </xf>
    <xf numFmtId="0" fontId="21" fillId="4" borderId="0" xfId="0" applyFont="1" applyFill="1" applyAlignment="1">
      <alignment horizontal="left" vertical="center"/>
    </xf>
    <xf numFmtId="0" fontId="17" fillId="0" borderId="44" xfId="0" applyFont="1" applyBorder="1" applyAlignment="1">
      <alignment horizontal="center" vertical="center"/>
    </xf>
    <xf numFmtId="49" fontId="17" fillId="3" borderId="12" xfId="0" applyNumberFormat="1" applyFont="1" applyFill="1" applyBorder="1" applyAlignment="1">
      <alignment horizontal="left" vertical="top" wrapText="1"/>
    </xf>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7" fillId="0" borderId="0" xfId="0" applyFont="1"/>
    <xf numFmtId="0" fontId="17" fillId="11" borderId="44" xfId="0" applyFont="1" applyFill="1" applyBorder="1" applyAlignment="1">
      <alignment horizontal="center" vertical="center"/>
    </xf>
    <xf numFmtId="0" fontId="17" fillId="9" borderId="44" xfId="0" applyFont="1" applyFill="1" applyBorder="1" applyAlignment="1">
      <alignment horizontal="center" vertical="center"/>
    </xf>
    <xf numFmtId="49" fontId="18" fillId="0" borderId="12" xfId="0" applyNumberFormat="1" applyFont="1" applyFill="1" applyBorder="1" applyAlignment="1">
      <alignment horizontal="left" vertical="top" wrapText="1"/>
    </xf>
    <xf numFmtId="0" fontId="18" fillId="0" borderId="12" xfId="0" applyFont="1" applyFill="1" applyBorder="1" applyAlignment="1">
      <alignment horizontal="center" vertical="center" wrapText="1"/>
    </xf>
    <xf numFmtId="0" fontId="18" fillId="0" borderId="12" xfId="0" applyFont="1" applyFill="1" applyBorder="1" applyAlignment="1">
      <alignment horizontal="center" vertical="center"/>
    </xf>
    <xf numFmtId="14" fontId="18" fillId="0" borderId="12" xfId="0" applyNumberFormat="1" applyFont="1" applyFill="1" applyBorder="1" applyAlignment="1">
      <alignment horizontal="center" vertical="center" wrapText="1"/>
    </xf>
    <xf numFmtId="0" fontId="17" fillId="0" borderId="12" xfId="0" applyFont="1" applyFill="1" applyBorder="1" applyAlignment="1">
      <alignment horizontal="center" vertical="center"/>
    </xf>
    <xf numFmtId="0" fontId="18" fillId="0" borderId="12" xfId="0" applyFont="1" applyFill="1" applyBorder="1" applyAlignment="1">
      <alignment horizontal="center" vertical="center" wrapText="1"/>
    </xf>
    <xf numFmtId="0" fontId="18" fillId="0" borderId="12" xfId="0" applyFont="1" applyFill="1" applyBorder="1" applyAlignment="1">
      <alignment horizontal="center" vertical="center"/>
    </xf>
    <xf numFmtId="49" fontId="18" fillId="0" borderId="12" xfId="0" applyNumberFormat="1" applyFont="1" applyFill="1" applyBorder="1" applyAlignment="1">
      <alignment horizontal="left" vertical="top" wrapText="1"/>
    </xf>
    <xf numFmtId="0" fontId="21" fillId="0" borderId="12" xfId="0" applyFont="1" applyFill="1" applyBorder="1" applyAlignment="1">
      <alignment horizontal="center" vertical="center" wrapText="1"/>
    </xf>
    <xf numFmtId="0" fontId="18" fillId="0" borderId="12" xfId="0" applyFont="1" applyFill="1" applyBorder="1" applyAlignment="1">
      <alignment horizontal="left" vertical="center" wrapText="1"/>
    </xf>
    <xf numFmtId="0" fontId="17" fillId="0" borderId="12" xfId="0" applyFont="1" applyFill="1" applyBorder="1" applyAlignment="1">
      <alignment horizontal="center" vertical="center"/>
    </xf>
    <xf numFmtId="0" fontId="0" fillId="0" borderId="0" xfId="0"/>
    <xf numFmtId="0" fontId="18" fillId="0" borderId="14" xfId="0" applyFont="1" applyFill="1" applyBorder="1" applyAlignment="1">
      <alignment horizontal="center" vertical="center" wrapText="1"/>
    </xf>
    <xf numFmtId="0" fontId="18" fillId="0" borderId="25" xfId="0" applyFont="1" applyFill="1" applyBorder="1" applyAlignment="1">
      <alignment horizontal="center" vertical="center" wrapText="1"/>
    </xf>
    <xf numFmtId="0" fontId="17" fillId="0" borderId="21" xfId="0" applyFont="1" applyFill="1" applyBorder="1" applyAlignment="1">
      <alignment vertical="center" wrapText="1"/>
    </xf>
    <xf numFmtId="0" fontId="17"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0" fillId="12" borderId="12" xfId="0" applyFill="1" applyBorder="1" applyAlignment="1">
      <alignment horizontal="center" vertical="center" wrapText="1"/>
    </xf>
    <xf numFmtId="0" fontId="0" fillId="12" borderId="12" xfId="0" applyFill="1" applyBorder="1" applyAlignment="1">
      <alignment horizontal="center" vertical="center"/>
    </xf>
    <xf numFmtId="0" fontId="32" fillId="12" borderId="12" xfId="0" applyFont="1" applyFill="1" applyBorder="1" applyAlignment="1">
      <alignment horizontal="center" vertical="center"/>
    </xf>
    <xf numFmtId="0" fontId="32" fillId="11" borderId="12" xfId="0" applyFont="1" applyFill="1" applyBorder="1" applyAlignment="1">
      <alignment horizontal="center" vertical="center"/>
    </xf>
    <xf numFmtId="49" fontId="18" fillId="0" borderId="12" xfId="0" applyNumberFormat="1" applyFont="1" applyFill="1" applyBorder="1" applyAlignment="1">
      <alignment horizontal="left" vertical="top" wrapText="1"/>
    </xf>
    <xf numFmtId="0" fontId="18" fillId="0" borderId="12" xfId="0" applyFont="1" applyFill="1" applyBorder="1" applyAlignment="1">
      <alignment horizontal="center" vertical="center" wrapText="1"/>
    </xf>
    <xf numFmtId="0" fontId="18" fillId="0" borderId="12" xfId="0" applyFont="1" applyFill="1" applyBorder="1" applyAlignment="1">
      <alignment horizontal="center" vertical="center"/>
    </xf>
    <xf numFmtId="14" fontId="18" fillId="0" borderId="12" xfId="0" applyNumberFormat="1" applyFont="1" applyFill="1" applyBorder="1" applyAlignment="1">
      <alignment horizontal="center" vertical="center" wrapText="1"/>
    </xf>
    <xf numFmtId="0" fontId="21" fillId="0" borderId="12" xfId="1" applyFont="1" applyFill="1" applyBorder="1" applyAlignment="1">
      <alignment horizontal="center" vertical="center" wrapText="1"/>
    </xf>
    <xf numFmtId="0" fontId="17" fillId="0" borderId="12" xfId="0" applyFont="1" applyFill="1" applyBorder="1" applyAlignment="1">
      <alignment horizontal="center" vertical="center"/>
    </xf>
    <xf numFmtId="0" fontId="18" fillId="0" borderId="12" xfId="0" applyFont="1" applyFill="1" applyBorder="1" applyAlignment="1">
      <alignment horizontal="left" vertical="center" wrapText="1"/>
    </xf>
    <xf numFmtId="0" fontId="17" fillId="0" borderId="0" xfId="0" applyFont="1"/>
    <xf numFmtId="0" fontId="33" fillId="0" borderId="0" xfId="0" applyFont="1" applyAlignment="1">
      <alignment horizontal="center" vertical="center" textRotation="90" wrapText="1"/>
    </xf>
    <xf numFmtId="0" fontId="18" fillId="0" borderId="47" xfId="0" applyFont="1" applyFill="1" applyBorder="1" applyAlignment="1">
      <alignment horizontal="center" vertical="center" wrapText="1"/>
    </xf>
    <xf numFmtId="0" fontId="17" fillId="0" borderId="33" xfId="0" applyFont="1" applyFill="1" applyBorder="1" applyAlignment="1">
      <alignment horizontal="left" vertical="center" wrapText="1"/>
    </xf>
    <xf numFmtId="0" fontId="21" fillId="0" borderId="14" xfId="0" applyFont="1" applyFill="1" applyBorder="1" applyAlignment="1">
      <alignment horizontal="center" vertical="center"/>
    </xf>
    <xf numFmtId="0" fontId="21" fillId="0" borderId="14" xfId="0" applyFont="1" applyFill="1" applyBorder="1" applyAlignment="1">
      <alignment horizontal="center" vertical="center" wrapText="1"/>
    </xf>
    <xf numFmtId="0" fontId="21" fillId="0" borderId="15" xfId="0" applyFont="1" applyFill="1" applyBorder="1" applyAlignment="1">
      <alignment horizontal="center" vertical="center" wrapText="1"/>
    </xf>
    <xf numFmtId="49" fontId="21" fillId="0" borderId="12" xfId="0" applyNumberFormat="1" applyFont="1" applyFill="1" applyBorder="1" applyAlignment="1">
      <alignment horizontal="left" vertical="top" wrapText="1"/>
    </xf>
    <xf numFmtId="0" fontId="21" fillId="0" borderId="15" xfId="0" applyFont="1" applyFill="1" applyBorder="1" applyAlignment="1" applyProtection="1">
      <alignment horizontal="center" vertical="center" wrapText="1"/>
      <protection locked="0"/>
    </xf>
    <xf numFmtId="0" fontId="21" fillId="0" borderId="13" xfId="0" applyFont="1" applyFill="1" applyBorder="1" applyAlignment="1">
      <alignment horizontal="center" vertical="center"/>
    </xf>
    <xf numFmtId="0" fontId="21" fillId="0" borderId="25" xfId="0" applyFont="1" applyFill="1" applyBorder="1" applyAlignment="1">
      <alignment horizontal="center" vertical="center"/>
    </xf>
    <xf numFmtId="0" fontId="17" fillId="0" borderId="18" xfId="0" applyFont="1" applyFill="1" applyBorder="1" applyAlignment="1">
      <alignment horizontal="center" vertical="center" wrapText="1"/>
    </xf>
    <xf numFmtId="0" fontId="23" fillId="0" borderId="21" xfId="0" applyFont="1" applyFill="1" applyBorder="1" applyAlignment="1">
      <alignment horizontal="center" vertical="center" wrapText="1"/>
    </xf>
    <xf numFmtId="0" fontId="17" fillId="0" borderId="34" xfId="0" applyFont="1" applyFill="1" applyBorder="1" applyAlignment="1">
      <alignment horizontal="center" vertical="center" wrapText="1"/>
    </xf>
    <xf numFmtId="0" fontId="17" fillId="0" borderId="47" xfId="0" applyFont="1" applyFill="1" applyBorder="1" applyAlignment="1">
      <alignment horizontal="center" vertical="center" wrapText="1"/>
    </xf>
    <xf numFmtId="0" fontId="18" fillId="0" borderId="15" xfId="0" applyFont="1" applyFill="1" applyBorder="1" applyAlignment="1" applyProtection="1">
      <alignment horizontal="center" vertical="center" wrapText="1"/>
      <protection locked="0"/>
    </xf>
    <xf numFmtId="0" fontId="18" fillId="0" borderId="25" xfId="0" applyFont="1" applyFill="1" applyBorder="1" applyAlignment="1">
      <alignment horizontal="center" vertical="center"/>
    </xf>
    <xf numFmtId="0" fontId="17" fillId="0" borderId="21" xfId="0" applyFont="1" applyFill="1" applyBorder="1" applyAlignment="1">
      <alignment horizontal="center" vertical="center" wrapText="1"/>
    </xf>
    <xf numFmtId="0" fontId="21" fillId="0" borderId="11" xfId="0" applyFont="1" applyFill="1" applyBorder="1" applyAlignment="1">
      <alignment horizontal="center" vertical="center" wrapText="1"/>
    </xf>
    <xf numFmtId="0" fontId="21" fillId="0" borderId="9" xfId="0" applyFont="1" applyFill="1" applyBorder="1" applyAlignment="1">
      <alignment horizontal="center" vertical="center" wrapText="1"/>
    </xf>
    <xf numFmtId="49" fontId="21" fillId="0" borderId="17" xfId="0" applyNumberFormat="1" applyFont="1" applyFill="1" applyBorder="1" applyAlignment="1">
      <alignment horizontal="left" vertical="top" wrapText="1"/>
    </xf>
    <xf numFmtId="0" fontId="21" fillId="0" borderId="12" xfId="0" applyFont="1" applyFill="1" applyBorder="1" applyAlignment="1" applyProtection="1">
      <alignment horizontal="center" vertical="center" wrapText="1"/>
      <protection locked="0"/>
    </xf>
    <xf numFmtId="0" fontId="21" fillId="0" borderId="10" xfId="0" applyFont="1" applyFill="1" applyBorder="1" applyAlignment="1">
      <alignment horizontal="center" vertical="center"/>
    </xf>
    <xf numFmtId="0" fontId="21" fillId="0" borderId="11" xfId="0" applyFont="1" applyFill="1" applyBorder="1" applyAlignment="1">
      <alignment horizontal="center" vertical="center"/>
    </xf>
    <xf numFmtId="0" fontId="21" fillId="0" borderId="23" xfId="0" applyFont="1" applyFill="1" applyBorder="1" applyAlignment="1">
      <alignment horizontal="center" vertical="center"/>
    </xf>
    <xf numFmtId="0" fontId="17" fillId="0" borderId="52" xfId="0" applyFont="1" applyFill="1" applyBorder="1" applyAlignment="1">
      <alignment horizontal="center" vertical="center" wrapText="1"/>
    </xf>
    <xf numFmtId="0" fontId="23" fillId="0" borderId="34" xfId="0" applyFont="1" applyFill="1" applyBorder="1" applyAlignment="1">
      <alignment horizontal="left" vertical="center" wrapText="1"/>
    </xf>
    <xf numFmtId="0" fontId="21" fillId="0" borderId="9" xfId="0" applyFont="1" applyFill="1" applyBorder="1" applyAlignment="1" applyProtection="1">
      <alignment horizontal="center" vertical="center" wrapText="1"/>
      <protection locked="0"/>
    </xf>
    <xf numFmtId="0" fontId="23" fillId="0" borderId="34" xfId="0" applyFont="1" applyFill="1" applyBorder="1" applyAlignment="1">
      <alignment horizontal="center" vertical="center" wrapText="1"/>
    </xf>
    <xf numFmtId="0" fontId="17" fillId="0" borderId="21" xfId="0" applyFont="1" applyFill="1" applyBorder="1" applyAlignment="1">
      <alignment horizontal="left" vertical="center" wrapText="1"/>
    </xf>
    <xf numFmtId="0" fontId="73" fillId="0" borderId="47" xfId="0" applyFont="1" applyFill="1" applyBorder="1" applyAlignment="1">
      <alignment horizontal="center" vertical="center" wrapText="1"/>
    </xf>
    <xf numFmtId="0" fontId="68" fillId="0" borderId="21" xfId="0" applyFont="1" applyFill="1" applyBorder="1" applyAlignment="1">
      <alignment horizontal="center" vertical="center" wrapText="1"/>
    </xf>
    <xf numFmtId="0" fontId="17" fillId="0" borderId="20" xfId="0" applyFont="1" applyFill="1" applyBorder="1"/>
    <xf numFmtId="14" fontId="17" fillId="0" borderId="21" xfId="0" applyNumberFormat="1" applyFont="1" applyFill="1" applyBorder="1" applyAlignment="1">
      <alignment horizontal="left" vertical="center" wrapText="1"/>
    </xf>
    <xf numFmtId="0" fontId="17" fillId="0" borderId="28" xfId="0" applyFont="1" applyFill="1" applyBorder="1" applyAlignment="1">
      <alignment vertical="top" wrapText="1"/>
    </xf>
    <xf numFmtId="2" fontId="23" fillId="0" borderId="12" xfId="0" applyNumberFormat="1" applyFont="1" applyFill="1" applyBorder="1" applyAlignment="1">
      <alignment horizontal="center" vertical="center" wrapText="1"/>
    </xf>
    <xf numFmtId="49" fontId="23" fillId="0" borderId="12" xfId="0" applyNumberFormat="1" applyFont="1" applyFill="1" applyBorder="1" applyAlignment="1">
      <alignment horizontal="center" vertical="center" wrapText="1"/>
    </xf>
    <xf numFmtId="0" fontId="79" fillId="0" borderId="0" xfId="0" applyFont="1" applyFill="1"/>
    <xf numFmtId="0" fontId="0" fillId="0" borderId="32" xfId="0" applyBorder="1" applyAlignment="1">
      <alignment horizontal="center" vertical="center" wrapText="1"/>
    </xf>
    <xf numFmtId="0" fontId="0" fillId="0" borderId="20" xfId="0" applyFill="1" applyBorder="1" applyAlignment="1">
      <alignment horizontal="center" vertical="center" wrapText="1"/>
    </xf>
    <xf numFmtId="0" fontId="39" fillId="0" borderId="20" xfId="0" applyFont="1" applyFill="1" applyBorder="1" applyAlignment="1">
      <alignment horizontal="center" vertical="center"/>
    </xf>
    <xf numFmtId="0" fontId="0" fillId="0" borderId="20" xfId="0" applyFill="1" applyBorder="1" applyAlignment="1">
      <alignment horizontal="center" vertical="center"/>
    </xf>
    <xf numFmtId="0" fontId="0" fillId="0" borderId="12" xfId="0" applyFill="1" applyBorder="1" applyAlignment="1">
      <alignment horizontal="center" vertical="center"/>
    </xf>
    <xf numFmtId="0" fontId="32" fillId="0" borderId="22" xfId="0" applyFont="1" applyFill="1" applyBorder="1" applyAlignment="1">
      <alignment horizontal="center" vertical="center"/>
    </xf>
    <xf numFmtId="1" fontId="32" fillId="0" borderId="15" xfId="0" applyNumberFormat="1" applyFont="1" applyFill="1" applyBorder="1" applyAlignment="1">
      <alignment horizontal="center" vertical="center"/>
    </xf>
    <xf numFmtId="0" fontId="18" fillId="0" borderId="28" xfId="0" applyFont="1" applyFill="1" applyBorder="1" applyAlignment="1">
      <alignment horizontal="center" vertical="center" wrapText="1"/>
    </xf>
    <xf numFmtId="0" fontId="21" fillId="0" borderId="28" xfId="0" applyFont="1" applyFill="1" applyBorder="1" applyAlignment="1">
      <alignment horizontal="center" vertical="center"/>
    </xf>
    <xf numFmtId="0" fontId="17" fillId="0" borderId="28" xfId="0" applyFont="1" applyFill="1" applyBorder="1" applyAlignment="1">
      <alignment horizontal="center" vertical="center"/>
    </xf>
    <xf numFmtId="0" fontId="23" fillId="0" borderId="12" xfId="1" applyFont="1" applyFill="1" applyBorder="1" applyAlignment="1">
      <alignment horizontal="center" vertical="center" wrapText="1"/>
    </xf>
    <xf numFmtId="0" fontId="17" fillId="0" borderId="22" xfId="0" applyFont="1" applyFill="1" applyBorder="1" applyAlignment="1">
      <alignment vertical="center" wrapText="1"/>
    </xf>
    <xf numFmtId="0" fontId="17" fillId="0" borderId="0" xfId="0" applyFont="1"/>
    <xf numFmtId="0" fontId="34" fillId="0" borderId="0" xfId="0" quotePrefix="1" applyFont="1" applyAlignment="1">
      <alignment horizontal="left"/>
    </xf>
    <xf numFmtId="0" fontId="81" fillId="0" borderId="0" xfId="0" applyFont="1" applyAlignment="1">
      <alignment horizontal="left" vertical="center" wrapText="1"/>
    </xf>
    <xf numFmtId="0" fontId="82" fillId="4" borderId="0" xfId="0" applyFont="1" applyFill="1" applyAlignment="1">
      <alignment horizontal="left" vertical="center"/>
    </xf>
    <xf numFmtId="0" fontId="34" fillId="0" borderId="29" xfId="0" quotePrefix="1" applyFont="1" applyBorder="1" applyAlignment="1">
      <alignment horizontal="left"/>
    </xf>
    <xf numFmtId="0" fontId="79" fillId="0" borderId="0" xfId="0" quotePrefix="1" applyFont="1" applyAlignment="1">
      <alignment horizontal="left"/>
    </xf>
    <xf numFmtId="0" fontId="80" fillId="0" borderId="0" xfId="0" applyFont="1" applyAlignment="1">
      <alignment horizontal="left" vertical="center" wrapText="1"/>
    </xf>
    <xf numFmtId="0" fontId="17" fillId="10" borderId="0" xfId="0" applyFont="1" applyFill="1" applyAlignment="1">
      <alignment horizontal="center" vertical="center" textRotation="90" wrapText="1"/>
    </xf>
    <xf numFmtId="0" fontId="17" fillId="48" borderId="33" xfId="0" applyFont="1" applyFill="1" applyBorder="1" applyAlignment="1">
      <alignment horizontal="center" vertical="center" wrapText="1"/>
    </xf>
    <xf numFmtId="0" fontId="23" fillId="48" borderId="21" xfId="0" applyFont="1" applyFill="1" applyBorder="1" applyAlignment="1">
      <alignment horizontal="center" vertical="center" wrapText="1"/>
    </xf>
    <xf numFmtId="0" fontId="18" fillId="48" borderId="17" xfId="0" applyFont="1" applyFill="1" applyBorder="1" applyAlignment="1">
      <alignment horizontal="center" vertical="center"/>
    </xf>
    <xf numFmtId="0" fontId="24" fillId="48" borderId="12" xfId="0" applyFont="1" applyFill="1" applyBorder="1" applyAlignment="1">
      <alignment horizontal="center" vertical="center" wrapText="1"/>
    </xf>
    <xf numFmtId="0" fontId="18" fillId="50" borderId="10" xfId="0" applyFont="1" applyFill="1" applyBorder="1" applyAlignment="1">
      <alignment horizontal="center" vertical="center"/>
    </xf>
    <xf numFmtId="0" fontId="18" fillId="48" borderId="48" xfId="0" applyFont="1" applyFill="1" applyBorder="1" applyAlignment="1">
      <alignment horizontal="center" vertical="center" wrapText="1"/>
    </xf>
    <xf numFmtId="0" fontId="21" fillId="48" borderId="14" xfId="0" applyFont="1" applyFill="1" applyBorder="1" applyAlignment="1">
      <alignment horizontal="center" vertical="center"/>
    </xf>
    <xf numFmtId="0" fontId="18" fillId="8" borderId="10" xfId="0" applyFont="1" applyFill="1" applyBorder="1" applyAlignment="1">
      <alignment horizontal="center" vertical="center"/>
    </xf>
    <xf numFmtId="0" fontId="17" fillId="48" borderId="52" xfId="0" applyFont="1" applyFill="1" applyBorder="1" applyAlignment="1">
      <alignment horizontal="center" vertical="center" wrapText="1"/>
    </xf>
    <xf numFmtId="0" fontId="18" fillId="48" borderId="7" xfId="0" applyFont="1" applyFill="1" applyBorder="1" applyAlignment="1">
      <alignment horizontal="center" vertical="center" wrapText="1"/>
    </xf>
    <xf numFmtId="0" fontId="18" fillId="48" borderId="12" xfId="0" applyFont="1" applyFill="1" applyBorder="1" applyAlignment="1">
      <alignment horizontal="center" vertical="center" wrapText="1"/>
    </xf>
    <xf numFmtId="0" fontId="17" fillId="48" borderId="21" xfId="0" applyFont="1" applyFill="1" applyBorder="1" applyAlignment="1">
      <alignment horizontal="center" vertical="center" wrapText="1"/>
    </xf>
    <xf numFmtId="0" fontId="18" fillId="48" borderId="14" xfId="0" applyFont="1" applyFill="1" applyBorder="1" applyAlignment="1">
      <alignment horizontal="center" vertical="center" wrapText="1"/>
    </xf>
    <xf numFmtId="0" fontId="18" fillId="48" borderId="15" xfId="0" applyFont="1" applyFill="1" applyBorder="1" applyAlignment="1">
      <alignment horizontal="center" vertical="center" wrapText="1"/>
    </xf>
    <xf numFmtId="49" fontId="18" fillId="48" borderId="12" xfId="0" applyNumberFormat="1" applyFont="1" applyFill="1" applyBorder="1" applyAlignment="1">
      <alignment horizontal="left" vertical="top" wrapText="1"/>
    </xf>
    <xf numFmtId="0" fontId="21" fillId="48" borderId="11" xfId="0" applyFont="1" applyFill="1" applyBorder="1" applyAlignment="1">
      <alignment horizontal="center" vertical="center" wrapText="1"/>
    </xf>
    <xf numFmtId="0" fontId="21" fillId="48" borderId="9" xfId="0" applyFont="1" applyFill="1" applyBorder="1" applyAlignment="1">
      <alignment horizontal="center" vertical="center" wrapText="1"/>
    </xf>
    <xf numFmtId="49" fontId="21" fillId="48" borderId="17" xfId="0" applyNumberFormat="1" applyFont="1" applyFill="1" applyBorder="1" applyAlignment="1">
      <alignment horizontal="left" vertical="top" wrapText="1"/>
    </xf>
    <xf numFmtId="0" fontId="21" fillId="48" borderId="9" xfId="0" applyFont="1" applyFill="1" applyBorder="1" applyAlignment="1" applyProtection="1">
      <alignment horizontal="center" vertical="center" wrapText="1"/>
      <protection locked="0"/>
    </xf>
    <xf numFmtId="0" fontId="21" fillId="48" borderId="17" xfId="0" applyFont="1" applyFill="1" applyBorder="1" applyAlignment="1">
      <alignment horizontal="center" vertical="center" wrapText="1"/>
    </xf>
    <xf numFmtId="0" fontId="17" fillId="48" borderId="12" xfId="0" applyFont="1" applyFill="1" applyBorder="1" applyAlignment="1">
      <alignment horizontal="center" vertical="center" wrapText="1"/>
    </xf>
    <xf numFmtId="0" fontId="17" fillId="48" borderId="12" xfId="0" applyFont="1" applyFill="1" applyBorder="1" applyAlignment="1">
      <alignment horizontal="left" vertical="top" wrapText="1"/>
    </xf>
    <xf numFmtId="0" fontId="17" fillId="48" borderId="21" xfId="0" applyFont="1" applyFill="1" applyBorder="1" applyAlignment="1">
      <alignment horizontal="left" vertical="center" wrapText="1"/>
    </xf>
    <xf numFmtId="0" fontId="18" fillId="0" borderId="13" xfId="0" applyFont="1" applyBorder="1" applyAlignment="1">
      <alignment horizontal="center" vertical="center"/>
    </xf>
    <xf numFmtId="0" fontId="18" fillId="0" borderId="12" xfId="0" applyFont="1" applyBorder="1" applyAlignment="1">
      <alignment horizontal="center" vertical="center"/>
    </xf>
    <xf numFmtId="0" fontId="18" fillId="0" borderId="0" xfId="0" applyFont="1" applyBorder="1" applyAlignment="1">
      <alignment horizontal="center" vertical="center"/>
    </xf>
    <xf numFmtId="0" fontId="18" fillId="0" borderId="0" xfId="0" applyFont="1" applyFill="1" applyAlignment="1">
      <alignment horizontal="center" vertical="center" wrapText="1"/>
    </xf>
    <xf numFmtId="14" fontId="18" fillId="0" borderId="0" xfId="0" applyNumberFormat="1" applyFont="1" applyFill="1" applyAlignment="1">
      <alignment horizontal="center" vertical="center" wrapText="1"/>
    </xf>
    <xf numFmtId="49" fontId="18" fillId="0" borderId="0" xfId="0" applyNumberFormat="1" applyFont="1" applyFill="1" applyAlignment="1">
      <alignment horizontal="left" vertical="top" wrapText="1"/>
    </xf>
    <xf numFmtId="0" fontId="17" fillId="0" borderId="0" xfId="0" applyFont="1" applyFill="1" applyAlignment="1">
      <alignment horizontal="center" vertical="center" textRotation="90" wrapText="1"/>
    </xf>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79" fillId="0" borderId="0" xfId="0" quotePrefix="1" applyFont="1" applyAlignment="1">
      <alignment horizontal="left"/>
    </xf>
    <xf numFmtId="0" fontId="81" fillId="0" borderId="0" xfId="0" applyFont="1" applyAlignment="1">
      <alignment horizontal="left" vertical="center" wrapText="1"/>
    </xf>
    <xf numFmtId="0" fontId="17" fillId="11" borderId="28" xfId="0" applyFont="1" applyFill="1" applyBorder="1" applyAlignment="1">
      <alignment horizontal="center"/>
    </xf>
    <xf numFmtId="0" fontId="17" fillId="11" borderId="44" xfId="0" applyFont="1" applyFill="1" applyBorder="1" applyAlignment="1">
      <alignment horizontal="center"/>
    </xf>
    <xf numFmtId="0" fontId="17" fillId="4" borderId="0" xfId="0" applyFont="1" applyFill="1" applyAlignment="1">
      <alignment vertical="center"/>
    </xf>
    <xf numFmtId="0" fontId="17" fillId="0" borderId="0" xfId="0" applyFont="1" applyFill="1" applyAlignment="1">
      <alignment vertical="center"/>
    </xf>
    <xf numFmtId="49" fontId="17" fillId="3" borderId="12" xfId="0" applyNumberFormat="1" applyFont="1" applyFill="1" applyBorder="1" applyAlignment="1">
      <alignment horizontal="center" vertical="center" wrapText="1"/>
    </xf>
    <xf numFmtId="0" fontId="17" fillId="0" borderId="0" xfId="0" applyFont="1"/>
    <xf numFmtId="49" fontId="18" fillId="0" borderId="12" xfId="0" applyNumberFormat="1" applyFont="1" applyFill="1" applyBorder="1" applyAlignment="1">
      <alignment horizontal="left" vertical="top" wrapText="1"/>
    </xf>
    <xf numFmtId="0" fontId="18" fillId="0" borderId="12" xfId="0" applyFont="1" applyFill="1" applyBorder="1" applyAlignment="1">
      <alignment horizontal="center" vertical="center" wrapText="1"/>
    </xf>
    <xf numFmtId="0" fontId="18" fillId="0" borderId="12" xfId="0" applyFont="1" applyFill="1" applyBorder="1" applyAlignment="1">
      <alignment horizontal="center" vertical="center"/>
    </xf>
    <xf numFmtId="14" fontId="18" fillId="0" borderId="12" xfId="0" applyNumberFormat="1" applyFont="1" applyFill="1" applyBorder="1" applyAlignment="1">
      <alignment horizontal="center" vertical="center" wrapText="1"/>
    </xf>
    <xf numFmtId="1" fontId="0" fillId="0" borderId="0" xfId="0" applyNumberFormat="1" applyAlignment="1">
      <alignment horizontal="center" vertical="center"/>
    </xf>
    <xf numFmtId="0" fontId="17" fillId="9" borderId="28" xfId="0" applyFont="1" applyFill="1" applyBorder="1"/>
    <xf numFmtId="0" fontId="45" fillId="0" borderId="0" xfId="0" applyFont="1" applyFill="1" applyAlignment="1">
      <alignment horizontal="center" vertical="center"/>
    </xf>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0" fontId="17" fillId="0" borderId="0" xfId="0" applyFont="1"/>
    <xf numFmtId="0" fontId="18" fillId="0" borderId="12" xfId="0" applyFont="1" applyFill="1" applyBorder="1" applyAlignment="1">
      <alignment horizontal="center" vertical="center"/>
    </xf>
    <xf numFmtId="0" fontId="17" fillId="0" borderId="12" xfId="0" applyFont="1" applyFill="1" applyBorder="1" applyAlignment="1">
      <alignment horizontal="center" vertical="center"/>
    </xf>
    <xf numFmtId="14" fontId="19" fillId="3" borderId="12" xfId="0" applyNumberFormat="1" applyFont="1" applyFill="1" applyBorder="1" applyAlignment="1">
      <alignment horizontal="center" vertical="center" wrapText="1"/>
    </xf>
    <xf numFmtId="49" fontId="18" fillId="0" borderId="12" xfId="0" applyNumberFormat="1" applyFont="1" applyFill="1" applyBorder="1" applyAlignment="1">
      <alignment horizontal="left" vertical="top" wrapText="1"/>
    </xf>
    <xf numFmtId="0" fontId="18" fillId="0" borderId="12" xfId="0" applyFont="1" applyFill="1" applyBorder="1" applyAlignment="1">
      <alignment horizontal="center" vertical="center" wrapText="1"/>
    </xf>
    <xf numFmtId="0" fontId="21" fillId="0" borderId="12" xfId="0" applyFont="1" applyFill="1" applyBorder="1" applyAlignment="1">
      <alignment horizontal="center" vertical="center" wrapText="1"/>
    </xf>
    <xf numFmtId="0" fontId="17" fillId="0" borderId="12" xfId="0" applyFont="1" applyFill="1" applyBorder="1" applyAlignment="1">
      <alignment horizontal="center" vertical="center"/>
    </xf>
    <xf numFmtId="0" fontId="18" fillId="0" borderId="23" xfId="0" applyFont="1" applyFill="1" applyBorder="1" applyAlignment="1">
      <alignment horizontal="center" vertical="center"/>
    </xf>
    <xf numFmtId="0" fontId="17" fillId="0" borderId="0" xfId="0" applyFont="1"/>
    <xf numFmtId="0" fontId="0" fillId="0" borderId="0" xfId="0"/>
    <xf numFmtId="0" fontId="0" fillId="0" borderId="28" xfId="0" applyBorder="1"/>
    <xf numFmtId="0" fontId="0" fillId="13" borderId="28" xfId="0" applyFill="1" applyBorder="1"/>
    <xf numFmtId="0" fontId="17" fillId="0" borderId="12" xfId="0" applyFont="1" applyFill="1" applyBorder="1" applyAlignment="1">
      <alignment horizontal="center" vertical="center"/>
    </xf>
    <xf numFmtId="0" fontId="17" fillId="9" borderId="28" xfId="0" applyFont="1" applyFill="1" applyBorder="1" applyAlignment="1">
      <alignment horizontal="center"/>
    </xf>
    <xf numFmtId="0" fontId="18" fillId="0" borderId="12" xfId="0" applyFont="1" applyFill="1" applyBorder="1" applyAlignment="1">
      <alignment horizontal="center" vertical="center"/>
    </xf>
    <xf numFmtId="0" fontId="18" fillId="0" borderId="12" xfId="0" applyFont="1" applyFill="1" applyBorder="1" applyAlignment="1">
      <alignment horizontal="center" vertical="center"/>
    </xf>
    <xf numFmtId="0" fontId="18" fillId="0" borderId="12" xfId="0" applyFont="1" applyFill="1" applyBorder="1" applyAlignment="1">
      <alignment horizontal="center" vertical="center"/>
    </xf>
    <xf numFmtId="0" fontId="19" fillId="0" borderId="17" xfId="0" applyFont="1" applyFill="1" applyBorder="1" applyAlignment="1">
      <alignment horizontal="center" vertical="center" wrapText="1"/>
    </xf>
    <xf numFmtId="0" fontId="19" fillId="0" borderId="19" xfId="0" applyFont="1" applyFill="1" applyBorder="1" applyAlignment="1">
      <alignment horizontal="center" vertical="center" wrapText="1"/>
    </xf>
    <xf numFmtId="49" fontId="18" fillId="0" borderId="12" xfId="0" applyNumberFormat="1" applyFont="1" applyFill="1" applyBorder="1" applyAlignment="1">
      <alignment horizontal="left" vertical="top" wrapText="1"/>
    </xf>
    <xf numFmtId="0" fontId="18" fillId="0" borderId="12" xfId="0" applyFont="1" applyFill="1" applyBorder="1" applyAlignment="1">
      <alignment horizontal="center" vertical="center" wrapText="1"/>
    </xf>
    <xf numFmtId="0" fontId="18" fillId="0" borderId="23" xfId="0" applyFont="1" applyFill="1" applyBorder="1" applyAlignment="1">
      <alignment horizontal="center" vertical="center" wrapText="1"/>
    </xf>
    <xf numFmtId="0" fontId="18" fillId="0" borderId="24" xfId="0" applyFont="1" applyFill="1" applyBorder="1" applyAlignment="1">
      <alignment horizontal="center" vertical="center" wrapText="1"/>
    </xf>
    <xf numFmtId="0" fontId="18" fillId="0" borderId="7" xfId="0" applyFont="1" applyFill="1" applyBorder="1" applyAlignment="1">
      <alignment horizontal="center" vertical="center" wrapText="1"/>
    </xf>
    <xf numFmtId="0" fontId="18" fillId="0" borderId="12" xfId="0" applyFont="1" applyFill="1" applyBorder="1" applyAlignment="1">
      <alignment horizontal="center" vertical="center"/>
    </xf>
    <xf numFmtId="14" fontId="18" fillId="0" borderId="12" xfId="0" applyNumberFormat="1" applyFont="1" applyFill="1" applyBorder="1" applyAlignment="1">
      <alignment horizontal="center" vertical="center" wrapText="1"/>
    </xf>
    <xf numFmtId="0" fontId="18" fillId="0" borderId="32" xfId="0" applyFont="1" applyFill="1" applyBorder="1" applyAlignment="1">
      <alignment horizontal="center" vertical="center"/>
    </xf>
    <xf numFmtId="0" fontId="18" fillId="0" borderId="31" xfId="0" applyFont="1" applyFill="1" applyBorder="1" applyAlignment="1">
      <alignment horizontal="center" vertical="center"/>
    </xf>
    <xf numFmtId="0" fontId="24" fillId="0" borderId="12" xfId="0" applyFont="1" applyFill="1" applyBorder="1" applyAlignment="1">
      <alignment horizontal="center" vertical="center" wrapText="1"/>
    </xf>
    <xf numFmtId="0" fontId="21" fillId="0" borderId="12" xfId="1" applyFont="1" applyFill="1" applyBorder="1" applyAlignment="1">
      <alignment horizontal="center" vertical="center" wrapText="1"/>
    </xf>
    <xf numFmtId="0" fontId="21" fillId="0" borderId="12" xfId="0" applyFont="1" applyFill="1" applyBorder="1" applyAlignment="1">
      <alignment horizontal="center" vertical="center" wrapText="1"/>
    </xf>
    <xf numFmtId="0" fontId="18" fillId="0" borderId="29" xfId="0" applyFont="1" applyFill="1" applyBorder="1" applyAlignment="1">
      <alignment horizontal="center" vertical="center"/>
    </xf>
    <xf numFmtId="0" fontId="17" fillId="0" borderId="12" xfId="0" applyFont="1" applyFill="1" applyBorder="1" applyAlignment="1">
      <alignment horizontal="center" vertical="center"/>
    </xf>
    <xf numFmtId="3" fontId="18" fillId="0" borderId="12" xfId="0" applyNumberFormat="1" applyFont="1" applyFill="1" applyBorder="1" applyAlignment="1">
      <alignment horizontal="center" vertical="center" wrapText="1"/>
    </xf>
    <xf numFmtId="0" fontId="18" fillId="0" borderId="23" xfId="0" applyFont="1" applyFill="1" applyBorder="1" applyAlignment="1">
      <alignment horizontal="center" vertical="center"/>
    </xf>
    <xf numFmtId="0" fontId="18" fillId="0" borderId="24" xfId="0" applyFont="1" applyFill="1" applyBorder="1" applyAlignment="1">
      <alignment horizontal="center" vertical="center"/>
    </xf>
    <xf numFmtId="0" fontId="20" fillId="0" borderId="12" xfId="1" applyFill="1" applyBorder="1" applyAlignment="1">
      <alignment horizontal="center" vertical="center"/>
    </xf>
    <xf numFmtId="0" fontId="22" fillId="0" borderId="12" xfId="1" applyFont="1" applyFill="1" applyBorder="1" applyAlignment="1">
      <alignment horizontal="center" vertical="center"/>
    </xf>
    <xf numFmtId="0" fontId="18" fillId="0" borderId="12" xfId="0" applyFont="1" applyFill="1" applyBorder="1" applyAlignment="1">
      <alignment horizontal="left" vertical="center" wrapText="1"/>
    </xf>
    <xf numFmtId="0" fontId="21" fillId="0" borderId="12" xfId="1" applyFont="1" applyFill="1" applyBorder="1" applyAlignment="1">
      <alignment horizontal="left" vertical="top" wrapText="1"/>
    </xf>
    <xf numFmtId="0" fontId="19" fillId="0" borderId="20" xfId="0" applyFont="1" applyFill="1" applyBorder="1" applyAlignment="1">
      <alignment horizontal="center" vertical="center" wrapText="1"/>
    </xf>
    <xf numFmtId="0" fontId="19" fillId="0" borderId="16" xfId="0" applyFont="1" applyFill="1" applyBorder="1" applyAlignment="1">
      <alignment horizontal="center" vertical="center" wrapText="1"/>
    </xf>
    <xf numFmtId="0" fontId="19" fillId="0" borderId="21" xfId="0" applyFont="1" applyFill="1" applyBorder="1" applyAlignment="1">
      <alignment horizontal="center" vertical="center" wrapText="1"/>
    </xf>
    <xf numFmtId="0" fontId="17" fillId="0" borderId="32" xfId="0" applyFont="1" applyFill="1" applyBorder="1" applyAlignment="1">
      <alignment horizontal="center" vertical="center"/>
    </xf>
    <xf numFmtId="0" fontId="17" fillId="0" borderId="31" xfId="0" applyFont="1" applyFill="1" applyBorder="1" applyAlignment="1">
      <alignment horizontal="center" vertical="center"/>
    </xf>
    <xf numFmtId="0" fontId="18" fillId="0" borderId="12" xfId="0" applyFont="1" applyFill="1" applyBorder="1" applyAlignment="1">
      <alignment horizontal="left" vertical="top" wrapText="1"/>
    </xf>
    <xf numFmtId="0" fontId="18" fillId="0" borderId="32" xfId="0" applyFont="1" applyFill="1" applyBorder="1" applyAlignment="1">
      <alignment horizontal="center" vertical="center" wrapText="1"/>
    </xf>
    <xf numFmtId="0" fontId="18" fillId="0" borderId="31" xfId="0" applyFont="1" applyFill="1" applyBorder="1" applyAlignment="1">
      <alignment horizontal="center" vertical="center" wrapText="1"/>
    </xf>
    <xf numFmtId="0" fontId="42" fillId="0" borderId="0" xfId="0" quotePrefix="1" applyFont="1" applyAlignment="1">
      <alignment horizontal="left"/>
    </xf>
    <xf numFmtId="0" fontId="33" fillId="6" borderId="0" xfId="0" applyFont="1" applyFill="1" applyAlignment="1">
      <alignment horizontal="center" textRotation="90" wrapText="1"/>
    </xf>
    <xf numFmtId="0" fontId="34" fillId="0" borderId="26" xfId="0" applyFont="1" applyBorder="1" applyAlignment="1">
      <alignment horizontal="center" vertical="center"/>
    </xf>
    <xf numFmtId="0" fontId="19" fillId="0" borderId="17" xfId="0" applyFont="1" applyFill="1" applyBorder="1" applyAlignment="1" applyProtection="1">
      <alignment horizontal="center" vertical="center" wrapText="1"/>
      <protection locked="0"/>
    </xf>
    <xf numFmtId="0" fontId="19" fillId="0" borderId="19" xfId="0" applyFont="1" applyFill="1" applyBorder="1" applyAlignment="1" applyProtection="1">
      <alignment horizontal="center" vertical="center" wrapText="1"/>
      <protection locked="0"/>
    </xf>
    <xf numFmtId="0" fontId="33" fillId="0" borderId="0" xfId="0" applyFont="1" applyAlignment="1">
      <alignment horizontal="center" vertical="center" textRotation="90" wrapText="1"/>
    </xf>
    <xf numFmtId="0" fontId="33" fillId="2" borderId="0" xfId="0" applyFont="1" applyFill="1" applyAlignment="1">
      <alignment horizontal="center" textRotation="90" wrapText="1"/>
    </xf>
    <xf numFmtId="0" fontId="33" fillId="8" borderId="0" xfId="0" applyFont="1" applyFill="1" applyAlignment="1">
      <alignment horizontal="center" textRotation="90"/>
    </xf>
    <xf numFmtId="0" fontId="33" fillId="0" borderId="0" xfId="0" applyFont="1" applyAlignment="1">
      <alignment horizontal="center" textRotation="90" wrapText="1"/>
    </xf>
    <xf numFmtId="0" fontId="33" fillId="0" borderId="0" xfId="0" applyFont="1" applyAlignment="1">
      <alignment horizontal="right" textRotation="90" wrapText="1"/>
    </xf>
    <xf numFmtId="0" fontId="34" fillId="0" borderId="0" xfId="0" quotePrefix="1" applyFont="1" applyAlignment="1">
      <alignment horizontal="left"/>
    </xf>
    <xf numFmtId="0" fontId="17" fillId="8" borderId="0" xfId="0" applyFont="1" applyFill="1" applyAlignment="1">
      <alignment horizontal="center" textRotation="90"/>
    </xf>
    <xf numFmtId="0" fontId="17" fillId="0" borderId="0" xfId="0" applyFont="1"/>
    <xf numFmtId="0" fontId="25" fillId="0" borderId="26" xfId="0" applyFont="1" applyBorder="1" applyAlignment="1">
      <alignment horizontal="center" vertical="center"/>
    </xf>
    <xf numFmtId="0" fontId="19" fillId="0" borderId="17" xfId="0" applyFont="1" applyBorder="1" applyAlignment="1">
      <alignment horizontal="center" vertical="center" wrapText="1"/>
    </xf>
    <xf numFmtId="0" fontId="19" fillId="0" borderId="19" xfId="0" applyFont="1" applyBorder="1" applyAlignment="1">
      <alignment horizontal="center" vertical="center" wrapText="1"/>
    </xf>
    <xf numFmtId="0" fontId="17" fillId="11" borderId="0" xfId="0" applyFont="1" applyFill="1" applyAlignment="1">
      <alignment horizontal="center" vertical="center" textRotation="90" wrapText="1"/>
    </xf>
    <xf numFmtId="0" fontId="17" fillId="2" borderId="0" xfId="0" applyFont="1" applyFill="1" applyAlignment="1">
      <alignment horizontal="center" vertical="center" textRotation="90" wrapText="1"/>
    </xf>
    <xf numFmtId="0" fontId="23" fillId="4" borderId="1" xfId="0" applyFont="1" applyFill="1" applyBorder="1" applyAlignment="1">
      <alignment horizontal="center" vertical="center" textRotation="90" wrapText="1"/>
    </xf>
    <xf numFmtId="0" fontId="23" fillId="4" borderId="2" xfId="0" applyFont="1" applyFill="1" applyBorder="1" applyAlignment="1">
      <alignment horizontal="center" vertical="center" textRotation="90" wrapText="1"/>
    </xf>
    <xf numFmtId="0" fontId="23" fillId="4" borderId="44" xfId="0" applyFont="1" applyFill="1" applyBorder="1" applyAlignment="1">
      <alignment horizontal="center" vertical="center" textRotation="90" wrapText="1"/>
    </xf>
    <xf numFmtId="0" fontId="17" fillId="10" borderId="0" xfId="0" applyFont="1" applyFill="1" applyAlignment="1">
      <alignment horizontal="center" vertical="center" textRotation="90" wrapText="1"/>
    </xf>
    <xf numFmtId="0" fontId="19" fillId="0" borderId="20"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21" xfId="0" applyFont="1" applyBorder="1" applyAlignment="1">
      <alignment horizontal="center" vertical="center" wrapText="1"/>
    </xf>
    <xf numFmtId="0" fontId="23" fillId="8" borderId="0" xfId="0" applyFont="1" applyFill="1" applyAlignment="1">
      <alignment horizontal="center" vertical="center" textRotation="90" wrapText="1"/>
    </xf>
    <xf numFmtId="0" fontId="17" fillId="3" borderId="0" xfId="0" applyFont="1" applyFill="1" applyAlignment="1">
      <alignment vertical="center" textRotation="90" wrapText="1"/>
    </xf>
    <xf numFmtId="0" fontId="17" fillId="6" borderId="0" xfId="0" applyFont="1" applyFill="1" applyAlignment="1">
      <alignment horizontal="center" vertical="center" textRotation="90" wrapText="1"/>
    </xf>
    <xf numFmtId="0" fontId="34" fillId="0" borderId="29" xfId="0" quotePrefix="1" applyFont="1" applyBorder="1" applyAlignment="1">
      <alignment horizontal="left"/>
    </xf>
    <xf numFmtId="0" fontId="79" fillId="0" borderId="0" xfId="0" quotePrefix="1" applyFont="1" applyAlignment="1">
      <alignment horizontal="left"/>
    </xf>
    <xf numFmtId="0" fontId="80" fillId="0" borderId="0" xfId="0" applyFont="1" applyAlignment="1">
      <alignment horizontal="left" vertical="center" wrapText="1"/>
    </xf>
    <xf numFmtId="0" fontId="81" fillId="0" borderId="0" xfId="0" applyFont="1" applyAlignment="1">
      <alignment horizontal="left" vertical="center" wrapText="1"/>
    </xf>
    <xf numFmtId="0" fontId="82" fillId="4" borderId="0" xfId="0" applyFont="1" applyFill="1" applyAlignment="1">
      <alignment horizontal="left" vertical="center"/>
    </xf>
    <xf numFmtId="0" fontId="33" fillId="0" borderId="28" xfId="0" applyFont="1" applyBorder="1" applyAlignment="1">
      <alignment horizontal="center" vertical="center" textRotation="90" wrapText="1"/>
    </xf>
    <xf numFmtId="0" fontId="32" fillId="0" borderId="32" xfId="0" applyFont="1" applyBorder="1" applyAlignment="1">
      <alignment horizontal="center"/>
    </xf>
    <xf numFmtId="0" fontId="32" fillId="0" borderId="27" xfId="0" applyFont="1" applyBorder="1" applyAlignment="1">
      <alignment horizontal="center"/>
    </xf>
    <xf numFmtId="0" fontId="32" fillId="0" borderId="34" xfId="0" applyFont="1" applyBorder="1" applyAlignment="1">
      <alignment horizontal="center"/>
    </xf>
    <xf numFmtId="0" fontId="39" fillId="0" borderId="0" xfId="0" applyFont="1" applyAlignment="1">
      <alignment horizontal="left" vertical="top" wrapText="1"/>
    </xf>
    <xf numFmtId="0" fontId="0" fillId="12" borderId="0" xfId="0" applyFill="1"/>
    <xf numFmtId="0" fontId="0" fillId="0" borderId="0" xfId="0"/>
    <xf numFmtId="0" fontId="0" fillId="11" borderId="0" xfId="0" applyFill="1"/>
    <xf numFmtId="0" fontId="32" fillId="0" borderId="26" xfId="0" applyFont="1" applyBorder="1" applyAlignment="1">
      <alignment horizontal="center"/>
    </xf>
    <xf numFmtId="0" fontId="32" fillId="0" borderId="0" xfId="0" applyFont="1" applyBorder="1" applyAlignment="1">
      <alignment horizontal="center"/>
    </xf>
    <xf numFmtId="0" fontId="0" fillId="0" borderId="20" xfId="0" applyBorder="1" applyAlignment="1">
      <alignment horizontal="center" vertical="center" wrapText="1"/>
    </xf>
    <xf numFmtId="0" fontId="0" fillId="0" borderId="16" xfId="0" applyBorder="1" applyAlignment="1">
      <alignment horizontal="center" vertical="center" wrapText="1"/>
    </xf>
    <xf numFmtId="0" fontId="0" fillId="0" borderId="21" xfId="0" applyBorder="1" applyAlignment="1">
      <alignment horizontal="center" vertical="center" wrapText="1"/>
    </xf>
    <xf numFmtId="0" fontId="32" fillId="0" borderId="26" xfId="0" applyFont="1" applyBorder="1" applyAlignment="1">
      <alignment horizontal="center" wrapText="1"/>
    </xf>
    <xf numFmtId="0" fontId="0" fillId="12" borderId="28" xfId="0" applyFill="1" applyBorder="1"/>
    <xf numFmtId="0" fontId="0" fillId="0" borderId="28" xfId="0" applyBorder="1"/>
    <xf numFmtId="0" fontId="0" fillId="13" borderId="28" xfId="0" applyFill="1" applyBorder="1"/>
    <xf numFmtId="0" fontId="34" fillId="0" borderId="26" xfId="0" applyFont="1" applyFill="1" applyBorder="1" applyAlignment="1">
      <alignment horizontal="center" vertical="center" wrapText="1"/>
    </xf>
    <xf numFmtId="0" fontId="34" fillId="0" borderId="46" xfId="0" applyFont="1" applyFill="1" applyBorder="1" applyAlignment="1">
      <alignment horizontal="center" vertical="center" wrapText="1"/>
    </xf>
    <xf numFmtId="0" fontId="34" fillId="0" borderId="20" xfId="0" applyFont="1" applyFill="1" applyBorder="1" applyAlignment="1">
      <alignment horizontal="center" vertical="center"/>
    </xf>
    <xf numFmtId="0" fontId="34" fillId="0" borderId="16" xfId="0" applyFont="1" applyFill="1" applyBorder="1" applyAlignment="1">
      <alignment horizontal="center" vertical="center"/>
    </xf>
    <xf numFmtId="0" fontId="34" fillId="0" borderId="21" xfId="0" applyFont="1" applyFill="1" applyBorder="1" applyAlignment="1">
      <alignment horizontal="center" vertical="center"/>
    </xf>
  </cellXfs>
  <cellStyles count="45728">
    <cellStyle name="20% - Акцент1" xfId="19" builtinId="30" customBuiltin="1"/>
    <cellStyle name="20% - Акцент1 10" xfId="984"/>
    <cellStyle name="20% - Акцент1 10 2" xfId="4792"/>
    <cellStyle name="20% - Акцент1 10 2 2" xfId="16216"/>
    <cellStyle name="20% - Акцент1 10 2 2 2" xfId="39064"/>
    <cellStyle name="20% - Акцент1 10 2 3" xfId="27640"/>
    <cellStyle name="20% - Акцент1 10 3" xfId="8600"/>
    <cellStyle name="20% - Акцент1 10 3 2" xfId="20024"/>
    <cellStyle name="20% - Акцент1 10 3 2 2" xfId="42872"/>
    <cellStyle name="20% - Акцент1 10 3 3" xfId="31448"/>
    <cellStyle name="20% - Акцент1 10 4" xfId="12408"/>
    <cellStyle name="20% - Акцент1 10 4 2" xfId="35256"/>
    <cellStyle name="20% - Акцент1 10 5" xfId="23832"/>
    <cellStyle name="20% - Акцент1 11" xfId="1936"/>
    <cellStyle name="20% - Акцент1 11 2" xfId="5744"/>
    <cellStyle name="20% - Акцент1 11 2 2" xfId="17168"/>
    <cellStyle name="20% - Акцент1 11 2 2 2" xfId="40016"/>
    <cellStyle name="20% - Акцент1 11 2 3" xfId="28592"/>
    <cellStyle name="20% - Акцент1 11 3" xfId="9552"/>
    <cellStyle name="20% - Акцент1 11 3 2" xfId="20976"/>
    <cellStyle name="20% - Акцент1 11 3 2 2" xfId="43824"/>
    <cellStyle name="20% - Акцент1 11 3 3" xfId="32400"/>
    <cellStyle name="20% - Акцент1 11 4" xfId="13360"/>
    <cellStyle name="20% - Акцент1 11 4 2" xfId="36208"/>
    <cellStyle name="20% - Акцент1 11 5" xfId="24784"/>
    <cellStyle name="20% - Акцент1 12" xfId="2888"/>
    <cellStyle name="20% - Акцент1 12 2" xfId="6696"/>
    <cellStyle name="20% - Акцент1 12 2 2" xfId="18120"/>
    <cellStyle name="20% - Акцент1 12 2 2 2" xfId="40968"/>
    <cellStyle name="20% - Акцент1 12 2 3" xfId="29544"/>
    <cellStyle name="20% - Акцент1 12 3" xfId="10504"/>
    <cellStyle name="20% - Акцент1 12 3 2" xfId="21928"/>
    <cellStyle name="20% - Акцент1 12 3 2 2" xfId="44776"/>
    <cellStyle name="20% - Акцент1 12 3 3" xfId="33352"/>
    <cellStyle name="20% - Акцент1 12 4" xfId="14312"/>
    <cellStyle name="20% - Акцент1 12 4 2" xfId="37160"/>
    <cellStyle name="20% - Акцент1 12 5" xfId="25736"/>
    <cellStyle name="20% - Акцент1 13" xfId="3840"/>
    <cellStyle name="20% - Акцент1 13 2" xfId="15264"/>
    <cellStyle name="20% - Акцент1 13 2 2" xfId="38112"/>
    <cellStyle name="20% - Акцент1 13 3" xfId="26688"/>
    <cellStyle name="20% - Акцент1 14" xfId="7648"/>
    <cellStyle name="20% - Акцент1 14 2" xfId="19072"/>
    <cellStyle name="20% - Акцент1 14 2 2" xfId="41920"/>
    <cellStyle name="20% - Акцент1 14 3" xfId="30496"/>
    <cellStyle name="20% - Акцент1 15" xfId="11456"/>
    <cellStyle name="20% - Акцент1 15 2" xfId="34304"/>
    <cellStyle name="20% - Акцент1 16" xfId="22880"/>
    <cellStyle name="20% - Акцент1 2" xfId="48"/>
    <cellStyle name="20% - Акцент1 2 10" xfId="1952"/>
    <cellStyle name="20% - Акцент1 2 10 2" xfId="5760"/>
    <cellStyle name="20% - Акцент1 2 10 2 2" xfId="17184"/>
    <cellStyle name="20% - Акцент1 2 10 2 2 2" xfId="40032"/>
    <cellStyle name="20% - Акцент1 2 10 2 3" xfId="28608"/>
    <cellStyle name="20% - Акцент1 2 10 3" xfId="9568"/>
    <cellStyle name="20% - Акцент1 2 10 3 2" xfId="20992"/>
    <cellStyle name="20% - Акцент1 2 10 3 2 2" xfId="43840"/>
    <cellStyle name="20% - Акцент1 2 10 3 3" xfId="32416"/>
    <cellStyle name="20% - Акцент1 2 10 4" xfId="13376"/>
    <cellStyle name="20% - Акцент1 2 10 4 2" xfId="36224"/>
    <cellStyle name="20% - Акцент1 2 10 5" xfId="24800"/>
    <cellStyle name="20% - Акцент1 2 11" xfId="2904"/>
    <cellStyle name="20% - Акцент1 2 11 2" xfId="6712"/>
    <cellStyle name="20% - Акцент1 2 11 2 2" xfId="18136"/>
    <cellStyle name="20% - Акцент1 2 11 2 2 2" xfId="40984"/>
    <cellStyle name="20% - Акцент1 2 11 2 3" xfId="29560"/>
    <cellStyle name="20% - Акцент1 2 11 3" xfId="10520"/>
    <cellStyle name="20% - Акцент1 2 11 3 2" xfId="21944"/>
    <cellStyle name="20% - Акцент1 2 11 3 2 2" xfId="44792"/>
    <cellStyle name="20% - Акцент1 2 11 3 3" xfId="33368"/>
    <cellStyle name="20% - Акцент1 2 11 4" xfId="14328"/>
    <cellStyle name="20% - Акцент1 2 11 4 2" xfId="37176"/>
    <cellStyle name="20% - Акцент1 2 11 5" xfId="25752"/>
    <cellStyle name="20% - Акцент1 2 12" xfId="3856"/>
    <cellStyle name="20% - Акцент1 2 12 2" xfId="15280"/>
    <cellStyle name="20% - Акцент1 2 12 2 2" xfId="38128"/>
    <cellStyle name="20% - Акцент1 2 12 3" xfId="26704"/>
    <cellStyle name="20% - Акцент1 2 13" xfId="7664"/>
    <cellStyle name="20% - Акцент1 2 13 2" xfId="19088"/>
    <cellStyle name="20% - Акцент1 2 13 2 2" xfId="41936"/>
    <cellStyle name="20% - Акцент1 2 13 3" xfId="30512"/>
    <cellStyle name="20% - Акцент1 2 14" xfId="11472"/>
    <cellStyle name="20% - Акцент1 2 14 2" xfId="34320"/>
    <cellStyle name="20% - Акцент1 2 15" xfId="22896"/>
    <cellStyle name="20% - Акцент1 2 2" xfId="76"/>
    <cellStyle name="20% - Акцент1 2 2 10" xfId="3884"/>
    <cellStyle name="20% - Акцент1 2 2 10 2" xfId="15308"/>
    <cellStyle name="20% - Акцент1 2 2 10 2 2" xfId="38156"/>
    <cellStyle name="20% - Акцент1 2 2 10 3" xfId="26732"/>
    <cellStyle name="20% - Акцент1 2 2 11" xfId="7692"/>
    <cellStyle name="20% - Акцент1 2 2 11 2" xfId="19116"/>
    <cellStyle name="20% - Акцент1 2 2 11 2 2" xfId="41964"/>
    <cellStyle name="20% - Акцент1 2 2 11 3" xfId="30540"/>
    <cellStyle name="20% - Акцент1 2 2 12" xfId="11500"/>
    <cellStyle name="20% - Акцент1 2 2 12 2" xfId="34348"/>
    <cellStyle name="20% - Акцент1 2 2 13" xfId="22924"/>
    <cellStyle name="20% - Акцент1 2 2 2" xfId="132"/>
    <cellStyle name="20% - Акцент1 2 2 2 10" xfId="22980"/>
    <cellStyle name="20% - Акцент1 2 2 2 2" xfId="356"/>
    <cellStyle name="20% - Акцент1 2 2 2 2 2" xfId="832"/>
    <cellStyle name="20% - Акцент1 2 2 2 2 2 2" xfId="1784"/>
    <cellStyle name="20% - Акцент1 2 2 2 2 2 2 2" xfId="5592"/>
    <cellStyle name="20% - Акцент1 2 2 2 2 2 2 2 2" xfId="17016"/>
    <cellStyle name="20% - Акцент1 2 2 2 2 2 2 2 2 2" xfId="39864"/>
    <cellStyle name="20% - Акцент1 2 2 2 2 2 2 2 3" xfId="28440"/>
    <cellStyle name="20% - Акцент1 2 2 2 2 2 2 3" xfId="9400"/>
    <cellStyle name="20% - Акцент1 2 2 2 2 2 2 3 2" xfId="20824"/>
    <cellStyle name="20% - Акцент1 2 2 2 2 2 2 3 2 2" xfId="43672"/>
    <cellStyle name="20% - Акцент1 2 2 2 2 2 2 3 3" xfId="32248"/>
    <cellStyle name="20% - Акцент1 2 2 2 2 2 2 4" xfId="13208"/>
    <cellStyle name="20% - Акцент1 2 2 2 2 2 2 4 2" xfId="36056"/>
    <cellStyle name="20% - Акцент1 2 2 2 2 2 2 5" xfId="24632"/>
    <cellStyle name="20% - Акцент1 2 2 2 2 2 3" xfId="2736"/>
    <cellStyle name="20% - Акцент1 2 2 2 2 2 3 2" xfId="6544"/>
    <cellStyle name="20% - Акцент1 2 2 2 2 2 3 2 2" xfId="17968"/>
    <cellStyle name="20% - Акцент1 2 2 2 2 2 3 2 2 2" xfId="40816"/>
    <cellStyle name="20% - Акцент1 2 2 2 2 2 3 2 3" xfId="29392"/>
    <cellStyle name="20% - Акцент1 2 2 2 2 2 3 3" xfId="10352"/>
    <cellStyle name="20% - Акцент1 2 2 2 2 2 3 3 2" xfId="21776"/>
    <cellStyle name="20% - Акцент1 2 2 2 2 2 3 3 2 2" xfId="44624"/>
    <cellStyle name="20% - Акцент1 2 2 2 2 2 3 3 3" xfId="33200"/>
    <cellStyle name="20% - Акцент1 2 2 2 2 2 3 4" xfId="14160"/>
    <cellStyle name="20% - Акцент1 2 2 2 2 2 3 4 2" xfId="37008"/>
    <cellStyle name="20% - Акцент1 2 2 2 2 2 3 5" xfId="25584"/>
    <cellStyle name="20% - Акцент1 2 2 2 2 2 4" xfId="3688"/>
    <cellStyle name="20% - Акцент1 2 2 2 2 2 4 2" xfId="7496"/>
    <cellStyle name="20% - Акцент1 2 2 2 2 2 4 2 2" xfId="18920"/>
    <cellStyle name="20% - Акцент1 2 2 2 2 2 4 2 2 2" xfId="41768"/>
    <cellStyle name="20% - Акцент1 2 2 2 2 2 4 2 3" xfId="30344"/>
    <cellStyle name="20% - Акцент1 2 2 2 2 2 4 3" xfId="11304"/>
    <cellStyle name="20% - Акцент1 2 2 2 2 2 4 3 2" xfId="22728"/>
    <cellStyle name="20% - Акцент1 2 2 2 2 2 4 3 2 2" xfId="45576"/>
    <cellStyle name="20% - Акцент1 2 2 2 2 2 4 3 3" xfId="34152"/>
    <cellStyle name="20% - Акцент1 2 2 2 2 2 4 4" xfId="15112"/>
    <cellStyle name="20% - Акцент1 2 2 2 2 2 4 4 2" xfId="37960"/>
    <cellStyle name="20% - Акцент1 2 2 2 2 2 4 5" xfId="26536"/>
    <cellStyle name="20% - Акцент1 2 2 2 2 2 5" xfId="4640"/>
    <cellStyle name="20% - Акцент1 2 2 2 2 2 5 2" xfId="16064"/>
    <cellStyle name="20% - Акцент1 2 2 2 2 2 5 2 2" xfId="38912"/>
    <cellStyle name="20% - Акцент1 2 2 2 2 2 5 3" xfId="27488"/>
    <cellStyle name="20% - Акцент1 2 2 2 2 2 6" xfId="8448"/>
    <cellStyle name="20% - Акцент1 2 2 2 2 2 6 2" xfId="19872"/>
    <cellStyle name="20% - Акцент1 2 2 2 2 2 6 2 2" xfId="42720"/>
    <cellStyle name="20% - Акцент1 2 2 2 2 2 6 3" xfId="31296"/>
    <cellStyle name="20% - Акцент1 2 2 2 2 2 7" xfId="12256"/>
    <cellStyle name="20% - Акцент1 2 2 2 2 2 7 2" xfId="35104"/>
    <cellStyle name="20% - Акцент1 2 2 2 2 2 8" xfId="23680"/>
    <cellStyle name="20% - Акцент1 2 2 2 2 3" xfId="1308"/>
    <cellStyle name="20% - Акцент1 2 2 2 2 3 2" xfId="5116"/>
    <cellStyle name="20% - Акцент1 2 2 2 2 3 2 2" xfId="16540"/>
    <cellStyle name="20% - Акцент1 2 2 2 2 3 2 2 2" xfId="39388"/>
    <cellStyle name="20% - Акцент1 2 2 2 2 3 2 3" xfId="27964"/>
    <cellStyle name="20% - Акцент1 2 2 2 2 3 3" xfId="8924"/>
    <cellStyle name="20% - Акцент1 2 2 2 2 3 3 2" xfId="20348"/>
    <cellStyle name="20% - Акцент1 2 2 2 2 3 3 2 2" xfId="43196"/>
    <cellStyle name="20% - Акцент1 2 2 2 2 3 3 3" xfId="31772"/>
    <cellStyle name="20% - Акцент1 2 2 2 2 3 4" xfId="12732"/>
    <cellStyle name="20% - Акцент1 2 2 2 2 3 4 2" xfId="35580"/>
    <cellStyle name="20% - Акцент1 2 2 2 2 3 5" xfId="24156"/>
    <cellStyle name="20% - Акцент1 2 2 2 2 4" xfId="2260"/>
    <cellStyle name="20% - Акцент1 2 2 2 2 4 2" xfId="6068"/>
    <cellStyle name="20% - Акцент1 2 2 2 2 4 2 2" xfId="17492"/>
    <cellStyle name="20% - Акцент1 2 2 2 2 4 2 2 2" xfId="40340"/>
    <cellStyle name="20% - Акцент1 2 2 2 2 4 2 3" xfId="28916"/>
    <cellStyle name="20% - Акцент1 2 2 2 2 4 3" xfId="9876"/>
    <cellStyle name="20% - Акцент1 2 2 2 2 4 3 2" xfId="21300"/>
    <cellStyle name="20% - Акцент1 2 2 2 2 4 3 2 2" xfId="44148"/>
    <cellStyle name="20% - Акцент1 2 2 2 2 4 3 3" xfId="32724"/>
    <cellStyle name="20% - Акцент1 2 2 2 2 4 4" xfId="13684"/>
    <cellStyle name="20% - Акцент1 2 2 2 2 4 4 2" xfId="36532"/>
    <cellStyle name="20% - Акцент1 2 2 2 2 4 5" xfId="25108"/>
    <cellStyle name="20% - Акцент1 2 2 2 2 5" xfId="3212"/>
    <cellStyle name="20% - Акцент1 2 2 2 2 5 2" xfId="7020"/>
    <cellStyle name="20% - Акцент1 2 2 2 2 5 2 2" xfId="18444"/>
    <cellStyle name="20% - Акцент1 2 2 2 2 5 2 2 2" xfId="41292"/>
    <cellStyle name="20% - Акцент1 2 2 2 2 5 2 3" xfId="29868"/>
    <cellStyle name="20% - Акцент1 2 2 2 2 5 3" xfId="10828"/>
    <cellStyle name="20% - Акцент1 2 2 2 2 5 3 2" xfId="22252"/>
    <cellStyle name="20% - Акцент1 2 2 2 2 5 3 2 2" xfId="45100"/>
    <cellStyle name="20% - Акцент1 2 2 2 2 5 3 3" xfId="33676"/>
    <cellStyle name="20% - Акцент1 2 2 2 2 5 4" xfId="14636"/>
    <cellStyle name="20% - Акцент1 2 2 2 2 5 4 2" xfId="37484"/>
    <cellStyle name="20% - Акцент1 2 2 2 2 5 5" xfId="26060"/>
    <cellStyle name="20% - Акцент1 2 2 2 2 6" xfId="4164"/>
    <cellStyle name="20% - Акцент1 2 2 2 2 6 2" xfId="15588"/>
    <cellStyle name="20% - Акцент1 2 2 2 2 6 2 2" xfId="38436"/>
    <cellStyle name="20% - Акцент1 2 2 2 2 6 3" xfId="27012"/>
    <cellStyle name="20% - Акцент1 2 2 2 2 7" xfId="7972"/>
    <cellStyle name="20% - Акцент1 2 2 2 2 7 2" xfId="19396"/>
    <cellStyle name="20% - Акцент1 2 2 2 2 7 2 2" xfId="42244"/>
    <cellStyle name="20% - Акцент1 2 2 2 2 7 3" xfId="30820"/>
    <cellStyle name="20% - Акцент1 2 2 2 2 8" xfId="11780"/>
    <cellStyle name="20% - Акцент1 2 2 2 2 8 2" xfId="34628"/>
    <cellStyle name="20% - Акцент1 2 2 2 2 9" xfId="23204"/>
    <cellStyle name="20% - Акцент1 2 2 2 3" xfId="608"/>
    <cellStyle name="20% - Акцент1 2 2 2 3 2" xfId="1560"/>
    <cellStyle name="20% - Акцент1 2 2 2 3 2 2" xfId="5368"/>
    <cellStyle name="20% - Акцент1 2 2 2 3 2 2 2" xfId="16792"/>
    <cellStyle name="20% - Акцент1 2 2 2 3 2 2 2 2" xfId="39640"/>
    <cellStyle name="20% - Акцент1 2 2 2 3 2 2 3" xfId="28216"/>
    <cellStyle name="20% - Акцент1 2 2 2 3 2 3" xfId="9176"/>
    <cellStyle name="20% - Акцент1 2 2 2 3 2 3 2" xfId="20600"/>
    <cellStyle name="20% - Акцент1 2 2 2 3 2 3 2 2" xfId="43448"/>
    <cellStyle name="20% - Акцент1 2 2 2 3 2 3 3" xfId="32024"/>
    <cellStyle name="20% - Акцент1 2 2 2 3 2 4" xfId="12984"/>
    <cellStyle name="20% - Акцент1 2 2 2 3 2 4 2" xfId="35832"/>
    <cellStyle name="20% - Акцент1 2 2 2 3 2 5" xfId="24408"/>
    <cellStyle name="20% - Акцент1 2 2 2 3 3" xfId="2512"/>
    <cellStyle name="20% - Акцент1 2 2 2 3 3 2" xfId="6320"/>
    <cellStyle name="20% - Акцент1 2 2 2 3 3 2 2" xfId="17744"/>
    <cellStyle name="20% - Акцент1 2 2 2 3 3 2 2 2" xfId="40592"/>
    <cellStyle name="20% - Акцент1 2 2 2 3 3 2 3" xfId="29168"/>
    <cellStyle name="20% - Акцент1 2 2 2 3 3 3" xfId="10128"/>
    <cellStyle name="20% - Акцент1 2 2 2 3 3 3 2" xfId="21552"/>
    <cellStyle name="20% - Акцент1 2 2 2 3 3 3 2 2" xfId="44400"/>
    <cellStyle name="20% - Акцент1 2 2 2 3 3 3 3" xfId="32976"/>
    <cellStyle name="20% - Акцент1 2 2 2 3 3 4" xfId="13936"/>
    <cellStyle name="20% - Акцент1 2 2 2 3 3 4 2" xfId="36784"/>
    <cellStyle name="20% - Акцент1 2 2 2 3 3 5" xfId="25360"/>
    <cellStyle name="20% - Акцент1 2 2 2 3 4" xfId="3464"/>
    <cellStyle name="20% - Акцент1 2 2 2 3 4 2" xfId="7272"/>
    <cellStyle name="20% - Акцент1 2 2 2 3 4 2 2" xfId="18696"/>
    <cellStyle name="20% - Акцент1 2 2 2 3 4 2 2 2" xfId="41544"/>
    <cellStyle name="20% - Акцент1 2 2 2 3 4 2 3" xfId="30120"/>
    <cellStyle name="20% - Акцент1 2 2 2 3 4 3" xfId="11080"/>
    <cellStyle name="20% - Акцент1 2 2 2 3 4 3 2" xfId="22504"/>
    <cellStyle name="20% - Акцент1 2 2 2 3 4 3 2 2" xfId="45352"/>
    <cellStyle name="20% - Акцент1 2 2 2 3 4 3 3" xfId="33928"/>
    <cellStyle name="20% - Акцент1 2 2 2 3 4 4" xfId="14888"/>
    <cellStyle name="20% - Акцент1 2 2 2 3 4 4 2" xfId="37736"/>
    <cellStyle name="20% - Акцент1 2 2 2 3 4 5" xfId="26312"/>
    <cellStyle name="20% - Акцент1 2 2 2 3 5" xfId="4416"/>
    <cellStyle name="20% - Акцент1 2 2 2 3 5 2" xfId="15840"/>
    <cellStyle name="20% - Акцент1 2 2 2 3 5 2 2" xfId="38688"/>
    <cellStyle name="20% - Акцент1 2 2 2 3 5 3" xfId="27264"/>
    <cellStyle name="20% - Акцент1 2 2 2 3 6" xfId="8224"/>
    <cellStyle name="20% - Акцент1 2 2 2 3 6 2" xfId="19648"/>
    <cellStyle name="20% - Акцент1 2 2 2 3 6 2 2" xfId="42496"/>
    <cellStyle name="20% - Акцент1 2 2 2 3 6 3" xfId="31072"/>
    <cellStyle name="20% - Акцент1 2 2 2 3 7" xfId="12032"/>
    <cellStyle name="20% - Акцент1 2 2 2 3 7 2" xfId="34880"/>
    <cellStyle name="20% - Акцент1 2 2 2 3 8" xfId="23456"/>
    <cellStyle name="20% - Акцент1 2 2 2 4" xfId="1084"/>
    <cellStyle name="20% - Акцент1 2 2 2 4 2" xfId="4892"/>
    <cellStyle name="20% - Акцент1 2 2 2 4 2 2" xfId="16316"/>
    <cellStyle name="20% - Акцент1 2 2 2 4 2 2 2" xfId="39164"/>
    <cellStyle name="20% - Акцент1 2 2 2 4 2 3" xfId="27740"/>
    <cellStyle name="20% - Акцент1 2 2 2 4 3" xfId="8700"/>
    <cellStyle name="20% - Акцент1 2 2 2 4 3 2" xfId="20124"/>
    <cellStyle name="20% - Акцент1 2 2 2 4 3 2 2" xfId="42972"/>
    <cellStyle name="20% - Акцент1 2 2 2 4 3 3" xfId="31548"/>
    <cellStyle name="20% - Акцент1 2 2 2 4 4" xfId="12508"/>
    <cellStyle name="20% - Акцент1 2 2 2 4 4 2" xfId="35356"/>
    <cellStyle name="20% - Акцент1 2 2 2 4 5" xfId="23932"/>
    <cellStyle name="20% - Акцент1 2 2 2 5" xfId="2036"/>
    <cellStyle name="20% - Акцент1 2 2 2 5 2" xfId="5844"/>
    <cellStyle name="20% - Акцент1 2 2 2 5 2 2" xfId="17268"/>
    <cellStyle name="20% - Акцент1 2 2 2 5 2 2 2" xfId="40116"/>
    <cellStyle name="20% - Акцент1 2 2 2 5 2 3" xfId="28692"/>
    <cellStyle name="20% - Акцент1 2 2 2 5 3" xfId="9652"/>
    <cellStyle name="20% - Акцент1 2 2 2 5 3 2" xfId="21076"/>
    <cellStyle name="20% - Акцент1 2 2 2 5 3 2 2" xfId="43924"/>
    <cellStyle name="20% - Акцент1 2 2 2 5 3 3" xfId="32500"/>
    <cellStyle name="20% - Акцент1 2 2 2 5 4" xfId="13460"/>
    <cellStyle name="20% - Акцент1 2 2 2 5 4 2" xfId="36308"/>
    <cellStyle name="20% - Акцент1 2 2 2 5 5" xfId="24884"/>
    <cellStyle name="20% - Акцент1 2 2 2 6" xfId="2988"/>
    <cellStyle name="20% - Акцент1 2 2 2 6 2" xfId="6796"/>
    <cellStyle name="20% - Акцент1 2 2 2 6 2 2" xfId="18220"/>
    <cellStyle name="20% - Акцент1 2 2 2 6 2 2 2" xfId="41068"/>
    <cellStyle name="20% - Акцент1 2 2 2 6 2 3" xfId="29644"/>
    <cellStyle name="20% - Акцент1 2 2 2 6 3" xfId="10604"/>
    <cellStyle name="20% - Акцент1 2 2 2 6 3 2" xfId="22028"/>
    <cellStyle name="20% - Акцент1 2 2 2 6 3 2 2" xfId="44876"/>
    <cellStyle name="20% - Акцент1 2 2 2 6 3 3" xfId="33452"/>
    <cellStyle name="20% - Акцент1 2 2 2 6 4" xfId="14412"/>
    <cellStyle name="20% - Акцент1 2 2 2 6 4 2" xfId="37260"/>
    <cellStyle name="20% - Акцент1 2 2 2 6 5" xfId="25836"/>
    <cellStyle name="20% - Акцент1 2 2 2 7" xfId="3940"/>
    <cellStyle name="20% - Акцент1 2 2 2 7 2" xfId="15364"/>
    <cellStyle name="20% - Акцент1 2 2 2 7 2 2" xfId="38212"/>
    <cellStyle name="20% - Акцент1 2 2 2 7 3" xfId="26788"/>
    <cellStyle name="20% - Акцент1 2 2 2 8" xfId="7748"/>
    <cellStyle name="20% - Акцент1 2 2 2 8 2" xfId="19172"/>
    <cellStyle name="20% - Акцент1 2 2 2 8 2 2" xfId="42020"/>
    <cellStyle name="20% - Акцент1 2 2 2 8 3" xfId="30596"/>
    <cellStyle name="20% - Акцент1 2 2 2 9" xfId="11556"/>
    <cellStyle name="20% - Акцент1 2 2 2 9 2" xfId="34404"/>
    <cellStyle name="20% - Акцент1 2 2 3" xfId="188"/>
    <cellStyle name="20% - Акцент1 2 2 3 10" xfId="23036"/>
    <cellStyle name="20% - Акцент1 2 2 3 2" xfId="412"/>
    <cellStyle name="20% - Акцент1 2 2 3 2 2" xfId="888"/>
    <cellStyle name="20% - Акцент1 2 2 3 2 2 2" xfId="1840"/>
    <cellStyle name="20% - Акцент1 2 2 3 2 2 2 2" xfId="5648"/>
    <cellStyle name="20% - Акцент1 2 2 3 2 2 2 2 2" xfId="17072"/>
    <cellStyle name="20% - Акцент1 2 2 3 2 2 2 2 2 2" xfId="39920"/>
    <cellStyle name="20% - Акцент1 2 2 3 2 2 2 2 3" xfId="28496"/>
    <cellStyle name="20% - Акцент1 2 2 3 2 2 2 3" xfId="9456"/>
    <cellStyle name="20% - Акцент1 2 2 3 2 2 2 3 2" xfId="20880"/>
    <cellStyle name="20% - Акцент1 2 2 3 2 2 2 3 2 2" xfId="43728"/>
    <cellStyle name="20% - Акцент1 2 2 3 2 2 2 3 3" xfId="32304"/>
    <cellStyle name="20% - Акцент1 2 2 3 2 2 2 4" xfId="13264"/>
    <cellStyle name="20% - Акцент1 2 2 3 2 2 2 4 2" xfId="36112"/>
    <cellStyle name="20% - Акцент1 2 2 3 2 2 2 5" xfId="24688"/>
    <cellStyle name="20% - Акцент1 2 2 3 2 2 3" xfId="2792"/>
    <cellStyle name="20% - Акцент1 2 2 3 2 2 3 2" xfId="6600"/>
    <cellStyle name="20% - Акцент1 2 2 3 2 2 3 2 2" xfId="18024"/>
    <cellStyle name="20% - Акцент1 2 2 3 2 2 3 2 2 2" xfId="40872"/>
    <cellStyle name="20% - Акцент1 2 2 3 2 2 3 2 3" xfId="29448"/>
    <cellStyle name="20% - Акцент1 2 2 3 2 2 3 3" xfId="10408"/>
    <cellStyle name="20% - Акцент1 2 2 3 2 2 3 3 2" xfId="21832"/>
    <cellStyle name="20% - Акцент1 2 2 3 2 2 3 3 2 2" xfId="44680"/>
    <cellStyle name="20% - Акцент1 2 2 3 2 2 3 3 3" xfId="33256"/>
    <cellStyle name="20% - Акцент1 2 2 3 2 2 3 4" xfId="14216"/>
    <cellStyle name="20% - Акцент1 2 2 3 2 2 3 4 2" xfId="37064"/>
    <cellStyle name="20% - Акцент1 2 2 3 2 2 3 5" xfId="25640"/>
    <cellStyle name="20% - Акцент1 2 2 3 2 2 4" xfId="3744"/>
    <cellStyle name="20% - Акцент1 2 2 3 2 2 4 2" xfId="7552"/>
    <cellStyle name="20% - Акцент1 2 2 3 2 2 4 2 2" xfId="18976"/>
    <cellStyle name="20% - Акцент1 2 2 3 2 2 4 2 2 2" xfId="41824"/>
    <cellStyle name="20% - Акцент1 2 2 3 2 2 4 2 3" xfId="30400"/>
    <cellStyle name="20% - Акцент1 2 2 3 2 2 4 3" xfId="11360"/>
    <cellStyle name="20% - Акцент1 2 2 3 2 2 4 3 2" xfId="22784"/>
    <cellStyle name="20% - Акцент1 2 2 3 2 2 4 3 2 2" xfId="45632"/>
    <cellStyle name="20% - Акцент1 2 2 3 2 2 4 3 3" xfId="34208"/>
    <cellStyle name="20% - Акцент1 2 2 3 2 2 4 4" xfId="15168"/>
    <cellStyle name="20% - Акцент1 2 2 3 2 2 4 4 2" xfId="38016"/>
    <cellStyle name="20% - Акцент1 2 2 3 2 2 4 5" xfId="26592"/>
    <cellStyle name="20% - Акцент1 2 2 3 2 2 5" xfId="4696"/>
    <cellStyle name="20% - Акцент1 2 2 3 2 2 5 2" xfId="16120"/>
    <cellStyle name="20% - Акцент1 2 2 3 2 2 5 2 2" xfId="38968"/>
    <cellStyle name="20% - Акцент1 2 2 3 2 2 5 3" xfId="27544"/>
    <cellStyle name="20% - Акцент1 2 2 3 2 2 6" xfId="8504"/>
    <cellStyle name="20% - Акцент1 2 2 3 2 2 6 2" xfId="19928"/>
    <cellStyle name="20% - Акцент1 2 2 3 2 2 6 2 2" xfId="42776"/>
    <cellStyle name="20% - Акцент1 2 2 3 2 2 6 3" xfId="31352"/>
    <cellStyle name="20% - Акцент1 2 2 3 2 2 7" xfId="12312"/>
    <cellStyle name="20% - Акцент1 2 2 3 2 2 7 2" xfId="35160"/>
    <cellStyle name="20% - Акцент1 2 2 3 2 2 8" xfId="23736"/>
    <cellStyle name="20% - Акцент1 2 2 3 2 3" xfId="1364"/>
    <cellStyle name="20% - Акцент1 2 2 3 2 3 2" xfId="5172"/>
    <cellStyle name="20% - Акцент1 2 2 3 2 3 2 2" xfId="16596"/>
    <cellStyle name="20% - Акцент1 2 2 3 2 3 2 2 2" xfId="39444"/>
    <cellStyle name="20% - Акцент1 2 2 3 2 3 2 3" xfId="28020"/>
    <cellStyle name="20% - Акцент1 2 2 3 2 3 3" xfId="8980"/>
    <cellStyle name="20% - Акцент1 2 2 3 2 3 3 2" xfId="20404"/>
    <cellStyle name="20% - Акцент1 2 2 3 2 3 3 2 2" xfId="43252"/>
    <cellStyle name="20% - Акцент1 2 2 3 2 3 3 3" xfId="31828"/>
    <cellStyle name="20% - Акцент1 2 2 3 2 3 4" xfId="12788"/>
    <cellStyle name="20% - Акцент1 2 2 3 2 3 4 2" xfId="35636"/>
    <cellStyle name="20% - Акцент1 2 2 3 2 3 5" xfId="24212"/>
    <cellStyle name="20% - Акцент1 2 2 3 2 4" xfId="2316"/>
    <cellStyle name="20% - Акцент1 2 2 3 2 4 2" xfId="6124"/>
    <cellStyle name="20% - Акцент1 2 2 3 2 4 2 2" xfId="17548"/>
    <cellStyle name="20% - Акцент1 2 2 3 2 4 2 2 2" xfId="40396"/>
    <cellStyle name="20% - Акцент1 2 2 3 2 4 2 3" xfId="28972"/>
    <cellStyle name="20% - Акцент1 2 2 3 2 4 3" xfId="9932"/>
    <cellStyle name="20% - Акцент1 2 2 3 2 4 3 2" xfId="21356"/>
    <cellStyle name="20% - Акцент1 2 2 3 2 4 3 2 2" xfId="44204"/>
    <cellStyle name="20% - Акцент1 2 2 3 2 4 3 3" xfId="32780"/>
    <cellStyle name="20% - Акцент1 2 2 3 2 4 4" xfId="13740"/>
    <cellStyle name="20% - Акцент1 2 2 3 2 4 4 2" xfId="36588"/>
    <cellStyle name="20% - Акцент1 2 2 3 2 4 5" xfId="25164"/>
    <cellStyle name="20% - Акцент1 2 2 3 2 5" xfId="3268"/>
    <cellStyle name="20% - Акцент1 2 2 3 2 5 2" xfId="7076"/>
    <cellStyle name="20% - Акцент1 2 2 3 2 5 2 2" xfId="18500"/>
    <cellStyle name="20% - Акцент1 2 2 3 2 5 2 2 2" xfId="41348"/>
    <cellStyle name="20% - Акцент1 2 2 3 2 5 2 3" xfId="29924"/>
    <cellStyle name="20% - Акцент1 2 2 3 2 5 3" xfId="10884"/>
    <cellStyle name="20% - Акцент1 2 2 3 2 5 3 2" xfId="22308"/>
    <cellStyle name="20% - Акцент1 2 2 3 2 5 3 2 2" xfId="45156"/>
    <cellStyle name="20% - Акцент1 2 2 3 2 5 3 3" xfId="33732"/>
    <cellStyle name="20% - Акцент1 2 2 3 2 5 4" xfId="14692"/>
    <cellStyle name="20% - Акцент1 2 2 3 2 5 4 2" xfId="37540"/>
    <cellStyle name="20% - Акцент1 2 2 3 2 5 5" xfId="26116"/>
    <cellStyle name="20% - Акцент1 2 2 3 2 6" xfId="4220"/>
    <cellStyle name="20% - Акцент1 2 2 3 2 6 2" xfId="15644"/>
    <cellStyle name="20% - Акцент1 2 2 3 2 6 2 2" xfId="38492"/>
    <cellStyle name="20% - Акцент1 2 2 3 2 6 3" xfId="27068"/>
    <cellStyle name="20% - Акцент1 2 2 3 2 7" xfId="8028"/>
    <cellStyle name="20% - Акцент1 2 2 3 2 7 2" xfId="19452"/>
    <cellStyle name="20% - Акцент1 2 2 3 2 7 2 2" xfId="42300"/>
    <cellStyle name="20% - Акцент1 2 2 3 2 7 3" xfId="30876"/>
    <cellStyle name="20% - Акцент1 2 2 3 2 8" xfId="11836"/>
    <cellStyle name="20% - Акцент1 2 2 3 2 8 2" xfId="34684"/>
    <cellStyle name="20% - Акцент1 2 2 3 2 9" xfId="23260"/>
    <cellStyle name="20% - Акцент1 2 2 3 3" xfId="664"/>
    <cellStyle name="20% - Акцент1 2 2 3 3 2" xfId="1616"/>
    <cellStyle name="20% - Акцент1 2 2 3 3 2 2" xfId="5424"/>
    <cellStyle name="20% - Акцент1 2 2 3 3 2 2 2" xfId="16848"/>
    <cellStyle name="20% - Акцент1 2 2 3 3 2 2 2 2" xfId="39696"/>
    <cellStyle name="20% - Акцент1 2 2 3 3 2 2 3" xfId="28272"/>
    <cellStyle name="20% - Акцент1 2 2 3 3 2 3" xfId="9232"/>
    <cellStyle name="20% - Акцент1 2 2 3 3 2 3 2" xfId="20656"/>
    <cellStyle name="20% - Акцент1 2 2 3 3 2 3 2 2" xfId="43504"/>
    <cellStyle name="20% - Акцент1 2 2 3 3 2 3 3" xfId="32080"/>
    <cellStyle name="20% - Акцент1 2 2 3 3 2 4" xfId="13040"/>
    <cellStyle name="20% - Акцент1 2 2 3 3 2 4 2" xfId="35888"/>
    <cellStyle name="20% - Акцент1 2 2 3 3 2 5" xfId="24464"/>
    <cellStyle name="20% - Акцент1 2 2 3 3 3" xfId="2568"/>
    <cellStyle name="20% - Акцент1 2 2 3 3 3 2" xfId="6376"/>
    <cellStyle name="20% - Акцент1 2 2 3 3 3 2 2" xfId="17800"/>
    <cellStyle name="20% - Акцент1 2 2 3 3 3 2 2 2" xfId="40648"/>
    <cellStyle name="20% - Акцент1 2 2 3 3 3 2 3" xfId="29224"/>
    <cellStyle name="20% - Акцент1 2 2 3 3 3 3" xfId="10184"/>
    <cellStyle name="20% - Акцент1 2 2 3 3 3 3 2" xfId="21608"/>
    <cellStyle name="20% - Акцент1 2 2 3 3 3 3 2 2" xfId="44456"/>
    <cellStyle name="20% - Акцент1 2 2 3 3 3 3 3" xfId="33032"/>
    <cellStyle name="20% - Акцент1 2 2 3 3 3 4" xfId="13992"/>
    <cellStyle name="20% - Акцент1 2 2 3 3 3 4 2" xfId="36840"/>
    <cellStyle name="20% - Акцент1 2 2 3 3 3 5" xfId="25416"/>
    <cellStyle name="20% - Акцент1 2 2 3 3 4" xfId="3520"/>
    <cellStyle name="20% - Акцент1 2 2 3 3 4 2" xfId="7328"/>
    <cellStyle name="20% - Акцент1 2 2 3 3 4 2 2" xfId="18752"/>
    <cellStyle name="20% - Акцент1 2 2 3 3 4 2 2 2" xfId="41600"/>
    <cellStyle name="20% - Акцент1 2 2 3 3 4 2 3" xfId="30176"/>
    <cellStyle name="20% - Акцент1 2 2 3 3 4 3" xfId="11136"/>
    <cellStyle name="20% - Акцент1 2 2 3 3 4 3 2" xfId="22560"/>
    <cellStyle name="20% - Акцент1 2 2 3 3 4 3 2 2" xfId="45408"/>
    <cellStyle name="20% - Акцент1 2 2 3 3 4 3 3" xfId="33984"/>
    <cellStyle name="20% - Акцент1 2 2 3 3 4 4" xfId="14944"/>
    <cellStyle name="20% - Акцент1 2 2 3 3 4 4 2" xfId="37792"/>
    <cellStyle name="20% - Акцент1 2 2 3 3 4 5" xfId="26368"/>
    <cellStyle name="20% - Акцент1 2 2 3 3 5" xfId="4472"/>
    <cellStyle name="20% - Акцент1 2 2 3 3 5 2" xfId="15896"/>
    <cellStyle name="20% - Акцент1 2 2 3 3 5 2 2" xfId="38744"/>
    <cellStyle name="20% - Акцент1 2 2 3 3 5 3" xfId="27320"/>
    <cellStyle name="20% - Акцент1 2 2 3 3 6" xfId="8280"/>
    <cellStyle name="20% - Акцент1 2 2 3 3 6 2" xfId="19704"/>
    <cellStyle name="20% - Акцент1 2 2 3 3 6 2 2" xfId="42552"/>
    <cellStyle name="20% - Акцент1 2 2 3 3 6 3" xfId="31128"/>
    <cellStyle name="20% - Акцент1 2 2 3 3 7" xfId="12088"/>
    <cellStyle name="20% - Акцент1 2 2 3 3 7 2" xfId="34936"/>
    <cellStyle name="20% - Акцент1 2 2 3 3 8" xfId="23512"/>
    <cellStyle name="20% - Акцент1 2 2 3 4" xfId="1140"/>
    <cellStyle name="20% - Акцент1 2 2 3 4 2" xfId="4948"/>
    <cellStyle name="20% - Акцент1 2 2 3 4 2 2" xfId="16372"/>
    <cellStyle name="20% - Акцент1 2 2 3 4 2 2 2" xfId="39220"/>
    <cellStyle name="20% - Акцент1 2 2 3 4 2 3" xfId="27796"/>
    <cellStyle name="20% - Акцент1 2 2 3 4 3" xfId="8756"/>
    <cellStyle name="20% - Акцент1 2 2 3 4 3 2" xfId="20180"/>
    <cellStyle name="20% - Акцент1 2 2 3 4 3 2 2" xfId="43028"/>
    <cellStyle name="20% - Акцент1 2 2 3 4 3 3" xfId="31604"/>
    <cellStyle name="20% - Акцент1 2 2 3 4 4" xfId="12564"/>
    <cellStyle name="20% - Акцент1 2 2 3 4 4 2" xfId="35412"/>
    <cellStyle name="20% - Акцент1 2 2 3 4 5" xfId="23988"/>
    <cellStyle name="20% - Акцент1 2 2 3 5" xfId="2092"/>
    <cellStyle name="20% - Акцент1 2 2 3 5 2" xfId="5900"/>
    <cellStyle name="20% - Акцент1 2 2 3 5 2 2" xfId="17324"/>
    <cellStyle name="20% - Акцент1 2 2 3 5 2 2 2" xfId="40172"/>
    <cellStyle name="20% - Акцент1 2 2 3 5 2 3" xfId="28748"/>
    <cellStyle name="20% - Акцент1 2 2 3 5 3" xfId="9708"/>
    <cellStyle name="20% - Акцент1 2 2 3 5 3 2" xfId="21132"/>
    <cellStyle name="20% - Акцент1 2 2 3 5 3 2 2" xfId="43980"/>
    <cellStyle name="20% - Акцент1 2 2 3 5 3 3" xfId="32556"/>
    <cellStyle name="20% - Акцент1 2 2 3 5 4" xfId="13516"/>
    <cellStyle name="20% - Акцент1 2 2 3 5 4 2" xfId="36364"/>
    <cellStyle name="20% - Акцент1 2 2 3 5 5" xfId="24940"/>
    <cellStyle name="20% - Акцент1 2 2 3 6" xfId="3044"/>
    <cellStyle name="20% - Акцент1 2 2 3 6 2" xfId="6852"/>
    <cellStyle name="20% - Акцент1 2 2 3 6 2 2" xfId="18276"/>
    <cellStyle name="20% - Акцент1 2 2 3 6 2 2 2" xfId="41124"/>
    <cellStyle name="20% - Акцент1 2 2 3 6 2 3" xfId="29700"/>
    <cellStyle name="20% - Акцент1 2 2 3 6 3" xfId="10660"/>
    <cellStyle name="20% - Акцент1 2 2 3 6 3 2" xfId="22084"/>
    <cellStyle name="20% - Акцент1 2 2 3 6 3 2 2" xfId="44932"/>
    <cellStyle name="20% - Акцент1 2 2 3 6 3 3" xfId="33508"/>
    <cellStyle name="20% - Акцент1 2 2 3 6 4" xfId="14468"/>
    <cellStyle name="20% - Акцент1 2 2 3 6 4 2" xfId="37316"/>
    <cellStyle name="20% - Акцент1 2 2 3 6 5" xfId="25892"/>
    <cellStyle name="20% - Акцент1 2 2 3 7" xfId="3996"/>
    <cellStyle name="20% - Акцент1 2 2 3 7 2" xfId="15420"/>
    <cellStyle name="20% - Акцент1 2 2 3 7 2 2" xfId="38268"/>
    <cellStyle name="20% - Акцент1 2 2 3 7 3" xfId="26844"/>
    <cellStyle name="20% - Акцент1 2 2 3 8" xfId="7804"/>
    <cellStyle name="20% - Акцент1 2 2 3 8 2" xfId="19228"/>
    <cellStyle name="20% - Акцент1 2 2 3 8 2 2" xfId="42076"/>
    <cellStyle name="20% - Акцент1 2 2 3 8 3" xfId="30652"/>
    <cellStyle name="20% - Акцент1 2 2 3 9" xfId="11612"/>
    <cellStyle name="20% - Акцент1 2 2 3 9 2" xfId="34460"/>
    <cellStyle name="20% - Акцент1 2 2 4" xfId="244"/>
    <cellStyle name="20% - Акцент1 2 2 4 10" xfId="23092"/>
    <cellStyle name="20% - Акцент1 2 2 4 2" xfId="468"/>
    <cellStyle name="20% - Акцент1 2 2 4 2 2" xfId="944"/>
    <cellStyle name="20% - Акцент1 2 2 4 2 2 2" xfId="1896"/>
    <cellStyle name="20% - Акцент1 2 2 4 2 2 2 2" xfId="5704"/>
    <cellStyle name="20% - Акцент1 2 2 4 2 2 2 2 2" xfId="17128"/>
    <cellStyle name="20% - Акцент1 2 2 4 2 2 2 2 2 2" xfId="39976"/>
    <cellStyle name="20% - Акцент1 2 2 4 2 2 2 2 3" xfId="28552"/>
    <cellStyle name="20% - Акцент1 2 2 4 2 2 2 3" xfId="9512"/>
    <cellStyle name="20% - Акцент1 2 2 4 2 2 2 3 2" xfId="20936"/>
    <cellStyle name="20% - Акцент1 2 2 4 2 2 2 3 2 2" xfId="43784"/>
    <cellStyle name="20% - Акцент1 2 2 4 2 2 2 3 3" xfId="32360"/>
    <cellStyle name="20% - Акцент1 2 2 4 2 2 2 4" xfId="13320"/>
    <cellStyle name="20% - Акцент1 2 2 4 2 2 2 4 2" xfId="36168"/>
    <cellStyle name="20% - Акцент1 2 2 4 2 2 2 5" xfId="24744"/>
    <cellStyle name="20% - Акцент1 2 2 4 2 2 3" xfId="2848"/>
    <cellStyle name="20% - Акцент1 2 2 4 2 2 3 2" xfId="6656"/>
    <cellStyle name="20% - Акцент1 2 2 4 2 2 3 2 2" xfId="18080"/>
    <cellStyle name="20% - Акцент1 2 2 4 2 2 3 2 2 2" xfId="40928"/>
    <cellStyle name="20% - Акцент1 2 2 4 2 2 3 2 3" xfId="29504"/>
    <cellStyle name="20% - Акцент1 2 2 4 2 2 3 3" xfId="10464"/>
    <cellStyle name="20% - Акцент1 2 2 4 2 2 3 3 2" xfId="21888"/>
    <cellStyle name="20% - Акцент1 2 2 4 2 2 3 3 2 2" xfId="44736"/>
    <cellStyle name="20% - Акцент1 2 2 4 2 2 3 3 3" xfId="33312"/>
    <cellStyle name="20% - Акцент1 2 2 4 2 2 3 4" xfId="14272"/>
    <cellStyle name="20% - Акцент1 2 2 4 2 2 3 4 2" xfId="37120"/>
    <cellStyle name="20% - Акцент1 2 2 4 2 2 3 5" xfId="25696"/>
    <cellStyle name="20% - Акцент1 2 2 4 2 2 4" xfId="3800"/>
    <cellStyle name="20% - Акцент1 2 2 4 2 2 4 2" xfId="7608"/>
    <cellStyle name="20% - Акцент1 2 2 4 2 2 4 2 2" xfId="19032"/>
    <cellStyle name="20% - Акцент1 2 2 4 2 2 4 2 2 2" xfId="41880"/>
    <cellStyle name="20% - Акцент1 2 2 4 2 2 4 2 3" xfId="30456"/>
    <cellStyle name="20% - Акцент1 2 2 4 2 2 4 3" xfId="11416"/>
    <cellStyle name="20% - Акцент1 2 2 4 2 2 4 3 2" xfId="22840"/>
    <cellStyle name="20% - Акцент1 2 2 4 2 2 4 3 2 2" xfId="45688"/>
    <cellStyle name="20% - Акцент1 2 2 4 2 2 4 3 3" xfId="34264"/>
    <cellStyle name="20% - Акцент1 2 2 4 2 2 4 4" xfId="15224"/>
    <cellStyle name="20% - Акцент1 2 2 4 2 2 4 4 2" xfId="38072"/>
    <cellStyle name="20% - Акцент1 2 2 4 2 2 4 5" xfId="26648"/>
    <cellStyle name="20% - Акцент1 2 2 4 2 2 5" xfId="4752"/>
    <cellStyle name="20% - Акцент1 2 2 4 2 2 5 2" xfId="16176"/>
    <cellStyle name="20% - Акцент1 2 2 4 2 2 5 2 2" xfId="39024"/>
    <cellStyle name="20% - Акцент1 2 2 4 2 2 5 3" xfId="27600"/>
    <cellStyle name="20% - Акцент1 2 2 4 2 2 6" xfId="8560"/>
    <cellStyle name="20% - Акцент1 2 2 4 2 2 6 2" xfId="19984"/>
    <cellStyle name="20% - Акцент1 2 2 4 2 2 6 2 2" xfId="42832"/>
    <cellStyle name="20% - Акцент1 2 2 4 2 2 6 3" xfId="31408"/>
    <cellStyle name="20% - Акцент1 2 2 4 2 2 7" xfId="12368"/>
    <cellStyle name="20% - Акцент1 2 2 4 2 2 7 2" xfId="35216"/>
    <cellStyle name="20% - Акцент1 2 2 4 2 2 8" xfId="23792"/>
    <cellStyle name="20% - Акцент1 2 2 4 2 3" xfId="1420"/>
    <cellStyle name="20% - Акцент1 2 2 4 2 3 2" xfId="5228"/>
    <cellStyle name="20% - Акцент1 2 2 4 2 3 2 2" xfId="16652"/>
    <cellStyle name="20% - Акцент1 2 2 4 2 3 2 2 2" xfId="39500"/>
    <cellStyle name="20% - Акцент1 2 2 4 2 3 2 3" xfId="28076"/>
    <cellStyle name="20% - Акцент1 2 2 4 2 3 3" xfId="9036"/>
    <cellStyle name="20% - Акцент1 2 2 4 2 3 3 2" xfId="20460"/>
    <cellStyle name="20% - Акцент1 2 2 4 2 3 3 2 2" xfId="43308"/>
    <cellStyle name="20% - Акцент1 2 2 4 2 3 3 3" xfId="31884"/>
    <cellStyle name="20% - Акцент1 2 2 4 2 3 4" xfId="12844"/>
    <cellStyle name="20% - Акцент1 2 2 4 2 3 4 2" xfId="35692"/>
    <cellStyle name="20% - Акцент1 2 2 4 2 3 5" xfId="24268"/>
    <cellStyle name="20% - Акцент1 2 2 4 2 4" xfId="2372"/>
    <cellStyle name="20% - Акцент1 2 2 4 2 4 2" xfId="6180"/>
    <cellStyle name="20% - Акцент1 2 2 4 2 4 2 2" xfId="17604"/>
    <cellStyle name="20% - Акцент1 2 2 4 2 4 2 2 2" xfId="40452"/>
    <cellStyle name="20% - Акцент1 2 2 4 2 4 2 3" xfId="29028"/>
    <cellStyle name="20% - Акцент1 2 2 4 2 4 3" xfId="9988"/>
    <cellStyle name="20% - Акцент1 2 2 4 2 4 3 2" xfId="21412"/>
    <cellStyle name="20% - Акцент1 2 2 4 2 4 3 2 2" xfId="44260"/>
    <cellStyle name="20% - Акцент1 2 2 4 2 4 3 3" xfId="32836"/>
    <cellStyle name="20% - Акцент1 2 2 4 2 4 4" xfId="13796"/>
    <cellStyle name="20% - Акцент1 2 2 4 2 4 4 2" xfId="36644"/>
    <cellStyle name="20% - Акцент1 2 2 4 2 4 5" xfId="25220"/>
    <cellStyle name="20% - Акцент1 2 2 4 2 5" xfId="3324"/>
    <cellStyle name="20% - Акцент1 2 2 4 2 5 2" xfId="7132"/>
    <cellStyle name="20% - Акцент1 2 2 4 2 5 2 2" xfId="18556"/>
    <cellStyle name="20% - Акцент1 2 2 4 2 5 2 2 2" xfId="41404"/>
    <cellStyle name="20% - Акцент1 2 2 4 2 5 2 3" xfId="29980"/>
    <cellStyle name="20% - Акцент1 2 2 4 2 5 3" xfId="10940"/>
    <cellStyle name="20% - Акцент1 2 2 4 2 5 3 2" xfId="22364"/>
    <cellStyle name="20% - Акцент1 2 2 4 2 5 3 2 2" xfId="45212"/>
    <cellStyle name="20% - Акцент1 2 2 4 2 5 3 3" xfId="33788"/>
    <cellStyle name="20% - Акцент1 2 2 4 2 5 4" xfId="14748"/>
    <cellStyle name="20% - Акцент1 2 2 4 2 5 4 2" xfId="37596"/>
    <cellStyle name="20% - Акцент1 2 2 4 2 5 5" xfId="26172"/>
    <cellStyle name="20% - Акцент1 2 2 4 2 6" xfId="4276"/>
    <cellStyle name="20% - Акцент1 2 2 4 2 6 2" xfId="15700"/>
    <cellStyle name="20% - Акцент1 2 2 4 2 6 2 2" xfId="38548"/>
    <cellStyle name="20% - Акцент1 2 2 4 2 6 3" xfId="27124"/>
    <cellStyle name="20% - Акцент1 2 2 4 2 7" xfId="8084"/>
    <cellStyle name="20% - Акцент1 2 2 4 2 7 2" xfId="19508"/>
    <cellStyle name="20% - Акцент1 2 2 4 2 7 2 2" xfId="42356"/>
    <cellStyle name="20% - Акцент1 2 2 4 2 7 3" xfId="30932"/>
    <cellStyle name="20% - Акцент1 2 2 4 2 8" xfId="11892"/>
    <cellStyle name="20% - Акцент1 2 2 4 2 8 2" xfId="34740"/>
    <cellStyle name="20% - Акцент1 2 2 4 2 9" xfId="23316"/>
    <cellStyle name="20% - Акцент1 2 2 4 3" xfId="720"/>
    <cellStyle name="20% - Акцент1 2 2 4 3 2" xfId="1672"/>
    <cellStyle name="20% - Акцент1 2 2 4 3 2 2" xfId="5480"/>
    <cellStyle name="20% - Акцент1 2 2 4 3 2 2 2" xfId="16904"/>
    <cellStyle name="20% - Акцент1 2 2 4 3 2 2 2 2" xfId="39752"/>
    <cellStyle name="20% - Акцент1 2 2 4 3 2 2 3" xfId="28328"/>
    <cellStyle name="20% - Акцент1 2 2 4 3 2 3" xfId="9288"/>
    <cellStyle name="20% - Акцент1 2 2 4 3 2 3 2" xfId="20712"/>
    <cellStyle name="20% - Акцент1 2 2 4 3 2 3 2 2" xfId="43560"/>
    <cellStyle name="20% - Акцент1 2 2 4 3 2 3 3" xfId="32136"/>
    <cellStyle name="20% - Акцент1 2 2 4 3 2 4" xfId="13096"/>
    <cellStyle name="20% - Акцент1 2 2 4 3 2 4 2" xfId="35944"/>
    <cellStyle name="20% - Акцент1 2 2 4 3 2 5" xfId="24520"/>
    <cellStyle name="20% - Акцент1 2 2 4 3 3" xfId="2624"/>
    <cellStyle name="20% - Акцент1 2 2 4 3 3 2" xfId="6432"/>
    <cellStyle name="20% - Акцент1 2 2 4 3 3 2 2" xfId="17856"/>
    <cellStyle name="20% - Акцент1 2 2 4 3 3 2 2 2" xfId="40704"/>
    <cellStyle name="20% - Акцент1 2 2 4 3 3 2 3" xfId="29280"/>
    <cellStyle name="20% - Акцент1 2 2 4 3 3 3" xfId="10240"/>
    <cellStyle name="20% - Акцент1 2 2 4 3 3 3 2" xfId="21664"/>
    <cellStyle name="20% - Акцент1 2 2 4 3 3 3 2 2" xfId="44512"/>
    <cellStyle name="20% - Акцент1 2 2 4 3 3 3 3" xfId="33088"/>
    <cellStyle name="20% - Акцент1 2 2 4 3 3 4" xfId="14048"/>
    <cellStyle name="20% - Акцент1 2 2 4 3 3 4 2" xfId="36896"/>
    <cellStyle name="20% - Акцент1 2 2 4 3 3 5" xfId="25472"/>
    <cellStyle name="20% - Акцент1 2 2 4 3 4" xfId="3576"/>
    <cellStyle name="20% - Акцент1 2 2 4 3 4 2" xfId="7384"/>
    <cellStyle name="20% - Акцент1 2 2 4 3 4 2 2" xfId="18808"/>
    <cellStyle name="20% - Акцент1 2 2 4 3 4 2 2 2" xfId="41656"/>
    <cellStyle name="20% - Акцент1 2 2 4 3 4 2 3" xfId="30232"/>
    <cellStyle name="20% - Акцент1 2 2 4 3 4 3" xfId="11192"/>
    <cellStyle name="20% - Акцент1 2 2 4 3 4 3 2" xfId="22616"/>
    <cellStyle name="20% - Акцент1 2 2 4 3 4 3 2 2" xfId="45464"/>
    <cellStyle name="20% - Акцент1 2 2 4 3 4 3 3" xfId="34040"/>
    <cellStyle name="20% - Акцент1 2 2 4 3 4 4" xfId="15000"/>
    <cellStyle name="20% - Акцент1 2 2 4 3 4 4 2" xfId="37848"/>
    <cellStyle name="20% - Акцент1 2 2 4 3 4 5" xfId="26424"/>
    <cellStyle name="20% - Акцент1 2 2 4 3 5" xfId="4528"/>
    <cellStyle name="20% - Акцент1 2 2 4 3 5 2" xfId="15952"/>
    <cellStyle name="20% - Акцент1 2 2 4 3 5 2 2" xfId="38800"/>
    <cellStyle name="20% - Акцент1 2 2 4 3 5 3" xfId="27376"/>
    <cellStyle name="20% - Акцент1 2 2 4 3 6" xfId="8336"/>
    <cellStyle name="20% - Акцент1 2 2 4 3 6 2" xfId="19760"/>
    <cellStyle name="20% - Акцент1 2 2 4 3 6 2 2" xfId="42608"/>
    <cellStyle name="20% - Акцент1 2 2 4 3 6 3" xfId="31184"/>
    <cellStyle name="20% - Акцент1 2 2 4 3 7" xfId="12144"/>
    <cellStyle name="20% - Акцент1 2 2 4 3 7 2" xfId="34992"/>
    <cellStyle name="20% - Акцент1 2 2 4 3 8" xfId="23568"/>
    <cellStyle name="20% - Акцент1 2 2 4 4" xfId="1196"/>
    <cellStyle name="20% - Акцент1 2 2 4 4 2" xfId="5004"/>
    <cellStyle name="20% - Акцент1 2 2 4 4 2 2" xfId="16428"/>
    <cellStyle name="20% - Акцент1 2 2 4 4 2 2 2" xfId="39276"/>
    <cellStyle name="20% - Акцент1 2 2 4 4 2 3" xfId="27852"/>
    <cellStyle name="20% - Акцент1 2 2 4 4 3" xfId="8812"/>
    <cellStyle name="20% - Акцент1 2 2 4 4 3 2" xfId="20236"/>
    <cellStyle name="20% - Акцент1 2 2 4 4 3 2 2" xfId="43084"/>
    <cellStyle name="20% - Акцент1 2 2 4 4 3 3" xfId="31660"/>
    <cellStyle name="20% - Акцент1 2 2 4 4 4" xfId="12620"/>
    <cellStyle name="20% - Акцент1 2 2 4 4 4 2" xfId="35468"/>
    <cellStyle name="20% - Акцент1 2 2 4 4 5" xfId="24044"/>
    <cellStyle name="20% - Акцент1 2 2 4 5" xfId="2148"/>
    <cellStyle name="20% - Акцент1 2 2 4 5 2" xfId="5956"/>
    <cellStyle name="20% - Акцент1 2 2 4 5 2 2" xfId="17380"/>
    <cellStyle name="20% - Акцент1 2 2 4 5 2 2 2" xfId="40228"/>
    <cellStyle name="20% - Акцент1 2 2 4 5 2 3" xfId="28804"/>
    <cellStyle name="20% - Акцент1 2 2 4 5 3" xfId="9764"/>
    <cellStyle name="20% - Акцент1 2 2 4 5 3 2" xfId="21188"/>
    <cellStyle name="20% - Акцент1 2 2 4 5 3 2 2" xfId="44036"/>
    <cellStyle name="20% - Акцент1 2 2 4 5 3 3" xfId="32612"/>
    <cellStyle name="20% - Акцент1 2 2 4 5 4" xfId="13572"/>
    <cellStyle name="20% - Акцент1 2 2 4 5 4 2" xfId="36420"/>
    <cellStyle name="20% - Акцент1 2 2 4 5 5" xfId="24996"/>
    <cellStyle name="20% - Акцент1 2 2 4 6" xfId="3100"/>
    <cellStyle name="20% - Акцент1 2 2 4 6 2" xfId="6908"/>
    <cellStyle name="20% - Акцент1 2 2 4 6 2 2" xfId="18332"/>
    <cellStyle name="20% - Акцент1 2 2 4 6 2 2 2" xfId="41180"/>
    <cellStyle name="20% - Акцент1 2 2 4 6 2 3" xfId="29756"/>
    <cellStyle name="20% - Акцент1 2 2 4 6 3" xfId="10716"/>
    <cellStyle name="20% - Акцент1 2 2 4 6 3 2" xfId="22140"/>
    <cellStyle name="20% - Акцент1 2 2 4 6 3 2 2" xfId="44988"/>
    <cellStyle name="20% - Акцент1 2 2 4 6 3 3" xfId="33564"/>
    <cellStyle name="20% - Акцент1 2 2 4 6 4" xfId="14524"/>
    <cellStyle name="20% - Акцент1 2 2 4 6 4 2" xfId="37372"/>
    <cellStyle name="20% - Акцент1 2 2 4 6 5" xfId="25948"/>
    <cellStyle name="20% - Акцент1 2 2 4 7" xfId="4052"/>
    <cellStyle name="20% - Акцент1 2 2 4 7 2" xfId="15476"/>
    <cellStyle name="20% - Акцент1 2 2 4 7 2 2" xfId="38324"/>
    <cellStyle name="20% - Акцент1 2 2 4 7 3" xfId="26900"/>
    <cellStyle name="20% - Акцент1 2 2 4 8" xfId="7860"/>
    <cellStyle name="20% - Акцент1 2 2 4 8 2" xfId="19284"/>
    <cellStyle name="20% - Акцент1 2 2 4 8 2 2" xfId="42132"/>
    <cellStyle name="20% - Акцент1 2 2 4 8 3" xfId="30708"/>
    <cellStyle name="20% - Акцент1 2 2 4 9" xfId="11668"/>
    <cellStyle name="20% - Акцент1 2 2 4 9 2" xfId="34516"/>
    <cellStyle name="20% - Акцент1 2 2 5" xfId="300"/>
    <cellStyle name="20% - Акцент1 2 2 5 2" xfId="776"/>
    <cellStyle name="20% - Акцент1 2 2 5 2 2" xfId="1728"/>
    <cellStyle name="20% - Акцент1 2 2 5 2 2 2" xfId="5536"/>
    <cellStyle name="20% - Акцент1 2 2 5 2 2 2 2" xfId="16960"/>
    <cellStyle name="20% - Акцент1 2 2 5 2 2 2 2 2" xfId="39808"/>
    <cellStyle name="20% - Акцент1 2 2 5 2 2 2 3" xfId="28384"/>
    <cellStyle name="20% - Акцент1 2 2 5 2 2 3" xfId="9344"/>
    <cellStyle name="20% - Акцент1 2 2 5 2 2 3 2" xfId="20768"/>
    <cellStyle name="20% - Акцент1 2 2 5 2 2 3 2 2" xfId="43616"/>
    <cellStyle name="20% - Акцент1 2 2 5 2 2 3 3" xfId="32192"/>
    <cellStyle name="20% - Акцент1 2 2 5 2 2 4" xfId="13152"/>
    <cellStyle name="20% - Акцент1 2 2 5 2 2 4 2" xfId="36000"/>
    <cellStyle name="20% - Акцент1 2 2 5 2 2 5" xfId="24576"/>
    <cellStyle name="20% - Акцент1 2 2 5 2 3" xfId="2680"/>
    <cellStyle name="20% - Акцент1 2 2 5 2 3 2" xfId="6488"/>
    <cellStyle name="20% - Акцент1 2 2 5 2 3 2 2" xfId="17912"/>
    <cellStyle name="20% - Акцент1 2 2 5 2 3 2 2 2" xfId="40760"/>
    <cellStyle name="20% - Акцент1 2 2 5 2 3 2 3" xfId="29336"/>
    <cellStyle name="20% - Акцент1 2 2 5 2 3 3" xfId="10296"/>
    <cellStyle name="20% - Акцент1 2 2 5 2 3 3 2" xfId="21720"/>
    <cellStyle name="20% - Акцент1 2 2 5 2 3 3 2 2" xfId="44568"/>
    <cellStyle name="20% - Акцент1 2 2 5 2 3 3 3" xfId="33144"/>
    <cellStyle name="20% - Акцент1 2 2 5 2 3 4" xfId="14104"/>
    <cellStyle name="20% - Акцент1 2 2 5 2 3 4 2" xfId="36952"/>
    <cellStyle name="20% - Акцент1 2 2 5 2 3 5" xfId="25528"/>
    <cellStyle name="20% - Акцент1 2 2 5 2 4" xfId="3632"/>
    <cellStyle name="20% - Акцент1 2 2 5 2 4 2" xfId="7440"/>
    <cellStyle name="20% - Акцент1 2 2 5 2 4 2 2" xfId="18864"/>
    <cellStyle name="20% - Акцент1 2 2 5 2 4 2 2 2" xfId="41712"/>
    <cellStyle name="20% - Акцент1 2 2 5 2 4 2 3" xfId="30288"/>
    <cellStyle name="20% - Акцент1 2 2 5 2 4 3" xfId="11248"/>
    <cellStyle name="20% - Акцент1 2 2 5 2 4 3 2" xfId="22672"/>
    <cellStyle name="20% - Акцент1 2 2 5 2 4 3 2 2" xfId="45520"/>
    <cellStyle name="20% - Акцент1 2 2 5 2 4 3 3" xfId="34096"/>
    <cellStyle name="20% - Акцент1 2 2 5 2 4 4" xfId="15056"/>
    <cellStyle name="20% - Акцент1 2 2 5 2 4 4 2" xfId="37904"/>
    <cellStyle name="20% - Акцент1 2 2 5 2 4 5" xfId="26480"/>
    <cellStyle name="20% - Акцент1 2 2 5 2 5" xfId="4584"/>
    <cellStyle name="20% - Акцент1 2 2 5 2 5 2" xfId="16008"/>
    <cellStyle name="20% - Акцент1 2 2 5 2 5 2 2" xfId="38856"/>
    <cellStyle name="20% - Акцент1 2 2 5 2 5 3" xfId="27432"/>
    <cellStyle name="20% - Акцент1 2 2 5 2 6" xfId="8392"/>
    <cellStyle name="20% - Акцент1 2 2 5 2 6 2" xfId="19816"/>
    <cellStyle name="20% - Акцент1 2 2 5 2 6 2 2" xfId="42664"/>
    <cellStyle name="20% - Акцент1 2 2 5 2 6 3" xfId="31240"/>
    <cellStyle name="20% - Акцент1 2 2 5 2 7" xfId="12200"/>
    <cellStyle name="20% - Акцент1 2 2 5 2 7 2" xfId="35048"/>
    <cellStyle name="20% - Акцент1 2 2 5 2 8" xfId="23624"/>
    <cellStyle name="20% - Акцент1 2 2 5 3" xfId="1252"/>
    <cellStyle name="20% - Акцент1 2 2 5 3 2" xfId="5060"/>
    <cellStyle name="20% - Акцент1 2 2 5 3 2 2" xfId="16484"/>
    <cellStyle name="20% - Акцент1 2 2 5 3 2 2 2" xfId="39332"/>
    <cellStyle name="20% - Акцент1 2 2 5 3 2 3" xfId="27908"/>
    <cellStyle name="20% - Акцент1 2 2 5 3 3" xfId="8868"/>
    <cellStyle name="20% - Акцент1 2 2 5 3 3 2" xfId="20292"/>
    <cellStyle name="20% - Акцент1 2 2 5 3 3 2 2" xfId="43140"/>
    <cellStyle name="20% - Акцент1 2 2 5 3 3 3" xfId="31716"/>
    <cellStyle name="20% - Акцент1 2 2 5 3 4" xfId="12676"/>
    <cellStyle name="20% - Акцент1 2 2 5 3 4 2" xfId="35524"/>
    <cellStyle name="20% - Акцент1 2 2 5 3 5" xfId="24100"/>
    <cellStyle name="20% - Акцент1 2 2 5 4" xfId="2204"/>
    <cellStyle name="20% - Акцент1 2 2 5 4 2" xfId="6012"/>
    <cellStyle name="20% - Акцент1 2 2 5 4 2 2" xfId="17436"/>
    <cellStyle name="20% - Акцент1 2 2 5 4 2 2 2" xfId="40284"/>
    <cellStyle name="20% - Акцент1 2 2 5 4 2 3" xfId="28860"/>
    <cellStyle name="20% - Акцент1 2 2 5 4 3" xfId="9820"/>
    <cellStyle name="20% - Акцент1 2 2 5 4 3 2" xfId="21244"/>
    <cellStyle name="20% - Акцент1 2 2 5 4 3 2 2" xfId="44092"/>
    <cellStyle name="20% - Акцент1 2 2 5 4 3 3" xfId="32668"/>
    <cellStyle name="20% - Акцент1 2 2 5 4 4" xfId="13628"/>
    <cellStyle name="20% - Акцент1 2 2 5 4 4 2" xfId="36476"/>
    <cellStyle name="20% - Акцент1 2 2 5 4 5" xfId="25052"/>
    <cellStyle name="20% - Акцент1 2 2 5 5" xfId="3156"/>
    <cellStyle name="20% - Акцент1 2 2 5 5 2" xfId="6964"/>
    <cellStyle name="20% - Акцент1 2 2 5 5 2 2" xfId="18388"/>
    <cellStyle name="20% - Акцент1 2 2 5 5 2 2 2" xfId="41236"/>
    <cellStyle name="20% - Акцент1 2 2 5 5 2 3" xfId="29812"/>
    <cellStyle name="20% - Акцент1 2 2 5 5 3" xfId="10772"/>
    <cellStyle name="20% - Акцент1 2 2 5 5 3 2" xfId="22196"/>
    <cellStyle name="20% - Акцент1 2 2 5 5 3 2 2" xfId="45044"/>
    <cellStyle name="20% - Акцент1 2 2 5 5 3 3" xfId="33620"/>
    <cellStyle name="20% - Акцент1 2 2 5 5 4" xfId="14580"/>
    <cellStyle name="20% - Акцент1 2 2 5 5 4 2" xfId="37428"/>
    <cellStyle name="20% - Акцент1 2 2 5 5 5" xfId="26004"/>
    <cellStyle name="20% - Акцент1 2 2 5 6" xfId="4108"/>
    <cellStyle name="20% - Акцент1 2 2 5 6 2" xfId="15532"/>
    <cellStyle name="20% - Акцент1 2 2 5 6 2 2" xfId="38380"/>
    <cellStyle name="20% - Акцент1 2 2 5 6 3" xfId="26956"/>
    <cellStyle name="20% - Акцент1 2 2 5 7" xfId="7916"/>
    <cellStyle name="20% - Акцент1 2 2 5 7 2" xfId="19340"/>
    <cellStyle name="20% - Акцент1 2 2 5 7 2 2" xfId="42188"/>
    <cellStyle name="20% - Акцент1 2 2 5 7 3" xfId="30764"/>
    <cellStyle name="20% - Акцент1 2 2 5 8" xfId="11724"/>
    <cellStyle name="20% - Акцент1 2 2 5 8 2" xfId="34572"/>
    <cellStyle name="20% - Акцент1 2 2 5 9" xfId="23148"/>
    <cellStyle name="20% - Акцент1 2 2 6" xfId="552"/>
    <cellStyle name="20% - Акцент1 2 2 6 2" xfId="1504"/>
    <cellStyle name="20% - Акцент1 2 2 6 2 2" xfId="5312"/>
    <cellStyle name="20% - Акцент1 2 2 6 2 2 2" xfId="16736"/>
    <cellStyle name="20% - Акцент1 2 2 6 2 2 2 2" xfId="39584"/>
    <cellStyle name="20% - Акцент1 2 2 6 2 2 3" xfId="28160"/>
    <cellStyle name="20% - Акцент1 2 2 6 2 3" xfId="9120"/>
    <cellStyle name="20% - Акцент1 2 2 6 2 3 2" xfId="20544"/>
    <cellStyle name="20% - Акцент1 2 2 6 2 3 2 2" xfId="43392"/>
    <cellStyle name="20% - Акцент1 2 2 6 2 3 3" xfId="31968"/>
    <cellStyle name="20% - Акцент1 2 2 6 2 4" xfId="12928"/>
    <cellStyle name="20% - Акцент1 2 2 6 2 4 2" xfId="35776"/>
    <cellStyle name="20% - Акцент1 2 2 6 2 5" xfId="24352"/>
    <cellStyle name="20% - Акцент1 2 2 6 3" xfId="2456"/>
    <cellStyle name="20% - Акцент1 2 2 6 3 2" xfId="6264"/>
    <cellStyle name="20% - Акцент1 2 2 6 3 2 2" xfId="17688"/>
    <cellStyle name="20% - Акцент1 2 2 6 3 2 2 2" xfId="40536"/>
    <cellStyle name="20% - Акцент1 2 2 6 3 2 3" xfId="29112"/>
    <cellStyle name="20% - Акцент1 2 2 6 3 3" xfId="10072"/>
    <cellStyle name="20% - Акцент1 2 2 6 3 3 2" xfId="21496"/>
    <cellStyle name="20% - Акцент1 2 2 6 3 3 2 2" xfId="44344"/>
    <cellStyle name="20% - Акцент1 2 2 6 3 3 3" xfId="32920"/>
    <cellStyle name="20% - Акцент1 2 2 6 3 4" xfId="13880"/>
    <cellStyle name="20% - Акцент1 2 2 6 3 4 2" xfId="36728"/>
    <cellStyle name="20% - Акцент1 2 2 6 3 5" xfId="25304"/>
    <cellStyle name="20% - Акцент1 2 2 6 4" xfId="3408"/>
    <cellStyle name="20% - Акцент1 2 2 6 4 2" xfId="7216"/>
    <cellStyle name="20% - Акцент1 2 2 6 4 2 2" xfId="18640"/>
    <cellStyle name="20% - Акцент1 2 2 6 4 2 2 2" xfId="41488"/>
    <cellStyle name="20% - Акцент1 2 2 6 4 2 3" xfId="30064"/>
    <cellStyle name="20% - Акцент1 2 2 6 4 3" xfId="11024"/>
    <cellStyle name="20% - Акцент1 2 2 6 4 3 2" xfId="22448"/>
    <cellStyle name="20% - Акцент1 2 2 6 4 3 2 2" xfId="45296"/>
    <cellStyle name="20% - Акцент1 2 2 6 4 3 3" xfId="33872"/>
    <cellStyle name="20% - Акцент1 2 2 6 4 4" xfId="14832"/>
    <cellStyle name="20% - Акцент1 2 2 6 4 4 2" xfId="37680"/>
    <cellStyle name="20% - Акцент1 2 2 6 4 5" xfId="26256"/>
    <cellStyle name="20% - Акцент1 2 2 6 5" xfId="4360"/>
    <cellStyle name="20% - Акцент1 2 2 6 5 2" xfId="15784"/>
    <cellStyle name="20% - Акцент1 2 2 6 5 2 2" xfId="38632"/>
    <cellStyle name="20% - Акцент1 2 2 6 5 3" xfId="27208"/>
    <cellStyle name="20% - Акцент1 2 2 6 6" xfId="8168"/>
    <cellStyle name="20% - Акцент1 2 2 6 6 2" xfId="19592"/>
    <cellStyle name="20% - Акцент1 2 2 6 6 2 2" xfId="42440"/>
    <cellStyle name="20% - Акцент1 2 2 6 6 3" xfId="31016"/>
    <cellStyle name="20% - Акцент1 2 2 6 7" xfId="11976"/>
    <cellStyle name="20% - Акцент1 2 2 6 7 2" xfId="34824"/>
    <cellStyle name="20% - Акцент1 2 2 6 8" xfId="23400"/>
    <cellStyle name="20% - Акцент1 2 2 7" xfId="1028"/>
    <cellStyle name="20% - Акцент1 2 2 7 2" xfId="4836"/>
    <cellStyle name="20% - Акцент1 2 2 7 2 2" xfId="16260"/>
    <cellStyle name="20% - Акцент1 2 2 7 2 2 2" xfId="39108"/>
    <cellStyle name="20% - Акцент1 2 2 7 2 3" xfId="27684"/>
    <cellStyle name="20% - Акцент1 2 2 7 3" xfId="8644"/>
    <cellStyle name="20% - Акцент1 2 2 7 3 2" xfId="20068"/>
    <cellStyle name="20% - Акцент1 2 2 7 3 2 2" xfId="42916"/>
    <cellStyle name="20% - Акцент1 2 2 7 3 3" xfId="31492"/>
    <cellStyle name="20% - Акцент1 2 2 7 4" xfId="12452"/>
    <cellStyle name="20% - Акцент1 2 2 7 4 2" xfId="35300"/>
    <cellStyle name="20% - Акцент1 2 2 7 5" xfId="23876"/>
    <cellStyle name="20% - Акцент1 2 2 8" xfId="1980"/>
    <cellStyle name="20% - Акцент1 2 2 8 2" xfId="5788"/>
    <cellStyle name="20% - Акцент1 2 2 8 2 2" xfId="17212"/>
    <cellStyle name="20% - Акцент1 2 2 8 2 2 2" xfId="40060"/>
    <cellStyle name="20% - Акцент1 2 2 8 2 3" xfId="28636"/>
    <cellStyle name="20% - Акцент1 2 2 8 3" xfId="9596"/>
    <cellStyle name="20% - Акцент1 2 2 8 3 2" xfId="21020"/>
    <cellStyle name="20% - Акцент1 2 2 8 3 2 2" xfId="43868"/>
    <cellStyle name="20% - Акцент1 2 2 8 3 3" xfId="32444"/>
    <cellStyle name="20% - Акцент1 2 2 8 4" xfId="13404"/>
    <cellStyle name="20% - Акцент1 2 2 8 4 2" xfId="36252"/>
    <cellStyle name="20% - Акцент1 2 2 8 5" xfId="24828"/>
    <cellStyle name="20% - Акцент1 2 2 9" xfId="2932"/>
    <cellStyle name="20% - Акцент1 2 2 9 2" xfId="6740"/>
    <cellStyle name="20% - Акцент1 2 2 9 2 2" xfId="18164"/>
    <cellStyle name="20% - Акцент1 2 2 9 2 2 2" xfId="41012"/>
    <cellStyle name="20% - Акцент1 2 2 9 2 3" xfId="29588"/>
    <cellStyle name="20% - Акцент1 2 2 9 3" xfId="10548"/>
    <cellStyle name="20% - Акцент1 2 2 9 3 2" xfId="21972"/>
    <cellStyle name="20% - Акцент1 2 2 9 3 2 2" xfId="44820"/>
    <cellStyle name="20% - Акцент1 2 2 9 3 3" xfId="33396"/>
    <cellStyle name="20% - Акцент1 2 2 9 4" xfId="14356"/>
    <cellStyle name="20% - Акцент1 2 2 9 4 2" xfId="37204"/>
    <cellStyle name="20% - Акцент1 2 2 9 5" xfId="25780"/>
    <cellStyle name="20% - Акцент1 2 3" xfId="104"/>
    <cellStyle name="20% - Акцент1 2 3 10" xfId="22952"/>
    <cellStyle name="20% - Акцент1 2 3 2" xfId="328"/>
    <cellStyle name="20% - Акцент1 2 3 2 2" xfId="804"/>
    <cellStyle name="20% - Акцент1 2 3 2 2 2" xfId="1756"/>
    <cellStyle name="20% - Акцент1 2 3 2 2 2 2" xfId="5564"/>
    <cellStyle name="20% - Акцент1 2 3 2 2 2 2 2" xfId="16988"/>
    <cellStyle name="20% - Акцент1 2 3 2 2 2 2 2 2" xfId="39836"/>
    <cellStyle name="20% - Акцент1 2 3 2 2 2 2 3" xfId="28412"/>
    <cellStyle name="20% - Акцент1 2 3 2 2 2 3" xfId="9372"/>
    <cellStyle name="20% - Акцент1 2 3 2 2 2 3 2" xfId="20796"/>
    <cellStyle name="20% - Акцент1 2 3 2 2 2 3 2 2" xfId="43644"/>
    <cellStyle name="20% - Акцент1 2 3 2 2 2 3 3" xfId="32220"/>
    <cellStyle name="20% - Акцент1 2 3 2 2 2 4" xfId="13180"/>
    <cellStyle name="20% - Акцент1 2 3 2 2 2 4 2" xfId="36028"/>
    <cellStyle name="20% - Акцент1 2 3 2 2 2 5" xfId="24604"/>
    <cellStyle name="20% - Акцент1 2 3 2 2 3" xfId="2708"/>
    <cellStyle name="20% - Акцент1 2 3 2 2 3 2" xfId="6516"/>
    <cellStyle name="20% - Акцент1 2 3 2 2 3 2 2" xfId="17940"/>
    <cellStyle name="20% - Акцент1 2 3 2 2 3 2 2 2" xfId="40788"/>
    <cellStyle name="20% - Акцент1 2 3 2 2 3 2 3" xfId="29364"/>
    <cellStyle name="20% - Акцент1 2 3 2 2 3 3" xfId="10324"/>
    <cellStyle name="20% - Акцент1 2 3 2 2 3 3 2" xfId="21748"/>
    <cellStyle name="20% - Акцент1 2 3 2 2 3 3 2 2" xfId="44596"/>
    <cellStyle name="20% - Акцент1 2 3 2 2 3 3 3" xfId="33172"/>
    <cellStyle name="20% - Акцент1 2 3 2 2 3 4" xfId="14132"/>
    <cellStyle name="20% - Акцент1 2 3 2 2 3 4 2" xfId="36980"/>
    <cellStyle name="20% - Акцент1 2 3 2 2 3 5" xfId="25556"/>
    <cellStyle name="20% - Акцент1 2 3 2 2 4" xfId="3660"/>
    <cellStyle name="20% - Акцент1 2 3 2 2 4 2" xfId="7468"/>
    <cellStyle name="20% - Акцент1 2 3 2 2 4 2 2" xfId="18892"/>
    <cellStyle name="20% - Акцент1 2 3 2 2 4 2 2 2" xfId="41740"/>
    <cellStyle name="20% - Акцент1 2 3 2 2 4 2 3" xfId="30316"/>
    <cellStyle name="20% - Акцент1 2 3 2 2 4 3" xfId="11276"/>
    <cellStyle name="20% - Акцент1 2 3 2 2 4 3 2" xfId="22700"/>
    <cellStyle name="20% - Акцент1 2 3 2 2 4 3 2 2" xfId="45548"/>
    <cellStyle name="20% - Акцент1 2 3 2 2 4 3 3" xfId="34124"/>
    <cellStyle name="20% - Акцент1 2 3 2 2 4 4" xfId="15084"/>
    <cellStyle name="20% - Акцент1 2 3 2 2 4 4 2" xfId="37932"/>
    <cellStyle name="20% - Акцент1 2 3 2 2 4 5" xfId="26508"/>
    <cellStyle name="20% - Акцент1 2 3 2 2 5" xfId="4612"/>
    <cellStyle name="20% - Акцент1 2 3 2 2 5 2" xfId="16036"/>
    <cellStyle name="20% - Акцент1 2 3 2 2 5 2 2" xfId="38884"/>
    <cellStyle name="20% - Акцент1 2 3 2 2 5 3" xfId="27460"/>
    <cellStyle name="20% - Акцент1 2 3 2 2 6" xfId="8420"/>
    <cellStyle name="20% - Акцент1 2 3 2 2 6 2" xfId="19844"/>
    <cellStyle name="20% - Акцент1 2 3 2 2 6 2 2" xfId="42692"/>
    <cellStyle name="20% - Акцент1 2 3 2 2 6 3" xfId="31268"/>
    <cellStyle name="20% - Акцент1 2 3 2 2 7" xfId="12228"/>
    <cellStyle name="20% - Акцент1 2 3 2 2 7 2" xfId="35076"/>
    <cellStyle name="20% - Акцент1 2 3 2 2 8" xfId="23652"/>
    <cellStyle name="20% - Акцент1 2 3 2 3" xfId="1280"/>
    <cellStyle name="20% - Акцент1 2 3 2 3 2" xfId="5088"/>
    <cellStyle name="20% - Акцент1 2 3 2 3 2 2" xfId="16512"/>
    <cellStyle name="20% - Акцент1 2 3 2 3 2 2 2" xfId="39360"/>
    <cellStyle name="20% - Акцент1 2 3 2 3 2 3" xfId="27936"/>
    <cellStyle name="20% - Акцент1 2 3 2 3 3" xfId="8896"/>
    <cellStyle name="20% - Акцент1 2 3 2 3 3 2" xfId="20320"/>
    <cellStyle name="20% - Акцент1 2 3 2 3 3 2 2" xfId="43168"/>
    <cellStyle name="20% - Акцент1 2 3 2 3 3 3" xfId="31744"/>
    <cellStyle name="20% - Акцент1 2 3 2 3 4" xfId="12704"/>
    <cellStyle name="20% - Акцент1 2 3 2 3 4 2" xfId="35552"/>
    <cellStyle name="20% - Акцент1 2 3 2 3 5" xfId="24128"/>
    <cellStyle name="20% - Акцент1 2 3 2 4" xfId="2232"/>
    <cellStyle name="20% - Акцент1 2 3 2 4 2" xfId="6040"/>
    <cellStyle name="20% - Акцент1 2 3 2 4 2 2" xfId="17464"/>
    <cellStyle name="20% - Акцент1 2 3 2 4 2 2 2" xfId="40312"/>
    <cellStyle name="20% - Акцент1 2 3 2 4 2 3" xfId="28888"/>
    <cellStyle name="20% - Акцент1 2 3 2 4 3" xfId="9848"/>
    <cellStyle name="20% - Акцент1 2 3 2 4 3 2" xfId="21272"/>
    <cellStyle name="20% - Акцент1 2 3 2 4 3 2 2" xfId="44120"/>
    <cellStyle name="20% - Акцент1 2 3 2 4 3 3" xfId="32696"/>
    <cellStyle name="20% - Акцент1 2 3 2 4 4" xfId="13656"/>
    <cellStyle name="20% - Акцент1 2 3 2 4 4 2" xfId="36504"/>
    <cellStyle name="20% - Акцент1 2 3 2 4 5" xfId="25080"/>
    <cellStyle name="20% - Акцент1 2 3 2 5" xfId="3184"/>
    <cellStyle name="20% - Акцент1 2 3 2 5 2" xfId="6992"/>
    <cellStyle name="20% - Акцент1 2 3 2 5 2 2" xfId="18416"/>
    <cellStyle name="20% - Акцент1 2 3 2 5 2 2 2" xfId="41264"/>
    <cellStyle name="20% - Акцент1 2 3 2 5 2 3" xfId="29840"/>
    <cellStyle name="20% - Акцент1 2 3 2 5 3" xfId="10800"/>
    <cellStyle name="20% - Акцент1 2 3 2 5 3 2" xfId="22224"/>
    <cellStyle name="20% - Акцент1 2 3 2 5 3 2 2" xfId="45072"/>
    <cellStyle name="20% - Акцент1 2 3 2 5 3 3" xfId="33648"/>
    <cellStyle name="20% - Акцент1 2 3 2 5 4" xfId="14608"/>
    <cellStyle name="20% - Акцент1 2 3 2 5 4 2" xfId="37456"/>
    <cellStyle name="20% - Акцент1 2 3 2 5 5" xfId="26032"/>
    <cellStyle name="20% - Акцент1 2 3 2 6" xfId="4136"/>
    <cellStyle name="20% - Акцент1 2 3 2 6 2" xfId="15560"/>
    <cellStyle name="20% - Акцент1 2 3 2 6 2 2" xfId="38408"/>
    <cellStyle name="20% - Акцент1 2 3 2 6 3" xfId="26984"/>
    <cellStyle name="20% - Акцент1 2 3 2 7" xfId="7944"/>
    <cellStyle name="20% - Акцент1 2 3 2 7 2" xfId="19368"/>
    <cellStyle name="20% - Акцент1 2 3 2 7 2 2" xfId="42216"/>
    <cellStyle name="20% - Акцент1 2 3 2 7 3" xfId="30792"/>
    <cellStyle name="20% - Акцент1 2 3 2 8" xfId="11752"/>
    <cellStyle name="20% - Акцент1 2 3 2 8 2" xfId="34600"/>
    <cellStyle name="20% - Акцент1 2 3 2 9" xfId="23176"/>
    <cellStyle name="20% - Акцент1 2 3 3" xfId="580"/>
    <cellStyle name="20% - Акцент1 2 3 3 2" xfId="1532"/>
    <cellStyle name="20% - Акцент1 2 3 3 2 2" xfId="5340"/>
    <cellStyle name="20% - Акцент1 2 3 3 2 2 2" xfId="16764"/>
    <cellStyle name="20% - Акцент1 2 3 3 2 2 2 2" xfId="39612"/>
    <cellStyle name="20% - Акцент1 2 3 3 2 2 3" xfId="28188"/>
    <cellStyle name="20% - Акцент1 2 3 3 2 3" xfId="9148"/>
    <cellStyle name="20% - Акцент1 2 3 3 2 3 2" xfId="20572"/>
    <cellStyle name="20% - Акцент1 2 3 3 2 3 2 2" xfId="43420"/>
    <cellStyle name="20% - Акцент1 2 3 3 2 3 3" xfId="31996"/>
    <cellStyle name="20% - Акцент1 2 3 3 2 4" xfId="12956"/>
    <cellStyle name="20% - Акцент1 2 3 3 2 4 2" xfId="35804"/>
    <cellStyle name="20% - Акцент1 2 3 3 2 5" xfId="24380"/>
    <cellStyle name="20% - Акцент1 2 3 3 3" xfId="2484"/>
    <cellStyle name="20% - Акцент1 2 3 3 3 2" xfId="6292"/>
    <cellStyle name="20% - Акцент1 2 3 3 3 2 2" xfId="17716"/>
    <cellStyle name="20% - Акцент1 2 3 3 3 2 2 2" xfId="40564"/>
    <cellStyle name="20% - Акцент1 2 3 3 3 2 3" xfId="29140"/>
    <cellStyle name="20% - Акцент1 2 3 3 3 3" xfId="10100"/>
    <cellStyle name="20% - Акцент1 2 3 3 3 3 2" xfId="21524"/>
    <cellStyle name="20% - Акцент1 2 3 3 3 3 2 2" xfId="44372"/>
    <cellStyle name="20% - Акцент1 2 3 3 3 3 3" xfId="32948"/>
    <cellStyle name="20% - Акцент1 2 3 3 3 4" xfId="13908"/>
    <cellStyle name="20% - Акцент1 2 3 3 3 4 2" xfId="36756"/>
    <cellStyle name="20% - Акцент1 2 3 3 3 5" xfId="25332"/>
    <cellStyle name="20% - Акцент1 2 3 3 4" xfId="3436"/>
    <cellStyle name="20% - Акцент1 2 3 3 4 2" xfId="7244"/>
    <cellStyle name="20% - Акцент1 2 3 3 4 2 2" xfId="18668"/>
    <cellStyle name="20% - Акцент1 2 3 3 4 2 2 2" xfId="41516"/>
    <cellStyle name="20% - Акцент1 2 3 3 4 2 3" xfId="30092"/>
    <cellStyle name="20% - Акцент1 2 3 3 4 3" xfId="11052"/>
    <cellStyle name="20% - Акцент1 2 3 3 4 3 2" xfId="22476"/>
    <cellStyle name="20% - Акцент1 2 3 3 4 3 2 2" xfId="45324"/>
    <cellStyle name="20% - Акцент1 2 3 3 4 3 3" xfId="33900"/>
    <cellStyle name="20% - Акцент1 2 3 3 4 4" xfId="14860"/>
    <cellStyle name="20% - Акцент1 2 3 3 4 4 2" xfId="37708"/>
    <cellStyle name="20% - Акцент1 2 3 3 4 5" xfId="26284"/>
    <cellStyle name="20% - Акцент1 2 3 3 5" xfId="4388"/>
    <cellStyle name="20% - Акцент1 2 3 3 5 2" xfId="15812"/>
    <cellStyle name="20% - Акцент1 2 3 3 5 2 2" xfId="38660"/>
    <cellStyle name="20% - Акцент1 2 3 3 5 3" xfId="27236"/>
    <cellStyle name="20% - Акцент1 2 3 3 6" xfId="8196"/>
    <cellStyle name="20% - Акцент1 2 3 3 6 2" xfId="19620"/>
    <cellStyle name="20% - Акцент1 2 3 3 6 2 2" xfId="42468"/>
    <cellStyle name="20% - Акцент1 2 3 3 6 3" xfId="31044"/>
    <cellStyle name="20% - Акцент1 2 3 3 7" xfId="12004"/>
    <cellStyle name="20% - Акцент1 2 3 3 7 2" xfId="34852"/>
    <cellStyle name="20% - Акцент1 2 3 3 8" xfId="23428"/>
    <cellStyle name="20% - Акцент1 2 3 4" xfId="1056"/>
    <cellStyle name="20% - Акцент1 2 3 4 2" xfId="4864"/>
    <cellStyle name="20% - Акцент1 2 3 4 2 2" xfId="16288"/>
    <cellStyle name="20% - Акцент1 2 3 4 2 2 2" xfId="39136"/>
    <cellStyle name="20% - Акцент1 2 3 4 2 3" xfId="27712"/>
    <cellStyle name="20% - Акцент1 2 3 4 3" xfId="8672"/>
    <cellStyle name="20% - Акцент1 2 3 4 3 2" xfId="20096"/>
    <cellStyle name="20% - Акцент1 2 3 4 3 2 2" xfId="42944"/>
    <cellStyle name="20% - Акцент1 2 3 4 3 3" xfId="31520"/>
    <cellStyle name="20% - Акцент1 2 3 4 4" xfId="12480"/>
    <cellStyle name="20% - Акцент1 2 3 4 4 2" xfId="35328"/>
    <cellStyle name="20% - Акцент1 2 3 4 5" xfId="23904"/>
    <cellStyle name="20% - Акцент1 2 3 5" xfId="2008"/>
    <cellStyle name="20% - Акцент1 2 3 5 2" xfId="5816"/>
    <cellStyle name="20% - Акцент1 2 3 5 2 2" xfId="17240"/>
    <cellStyle name="20% - Акцент1 2 3 5 2 2 2" xfId="40088"/>
    <cellStyle name="20% - Акцент1 2 3 5 2 3" xfId="28664"/>
    <cellStyle name="20% - Акцент1 2 3 5 3" xfId="9624"/>
    <cellStyle name="20% - Акцент1 2 3 5 3 2" xfId="21048"/>
    <cellStyle name="20% - Акцент1 2 3 5 3 2 2" xfId="43896"/>
    <cellStyle name="20% - Акцент1 2 3 5 3 3" xfId="32472"/>
    <cellStyle name="20% - Акцент1 2 3 5 4" xfId="13432"/>
    <cellStyle name="20% - Акцент1 2 3 5 4 2" xfId="36280"/>
    <cellStyle name="20% - Акцент1 2 3 5 5" xfId="24856"/>
    <cellStyle name="20% - Акцент1 2 3 6" xfId="2960"/>
    <cellStyle name="20% - Акцент1 2 3 6 2" xfId="6768"/>
    <cellStyle name="20% - Акцент1 2 3 6 2 2" xfId="18192"/>
    <cellStyle name="20% - Акцент1 2 3 6 2 2 2" xfId="41040"/>
    <cellStyle name="20% - Акцент1 2 3 6 2 3" xfId="29616"/>
    <cellStyle name="20% - Акцент1 2 3 6 3" xfId="10576"/>
    <cellStyle name="20% - Акцент1 2 3 6 3 2" xfId="22000"/>
    <cellStyle name="20% - Акцент1 2 3 6 3 2 2" xfId="44848"/>
    <cellStyle name="20% - Акцент1 2 3 6 3 3" xfId="33424"/>
    <cellStyle name="20% - Акцент1 2 3 6 4" xfId="14384"/>
    <cellStyle name="20% - Акцент1 2 3 6 4 2" xfId="37232"/>
    <cellStyle name="20% - Акцент1 2 3 6 5" xfId="25808"/>
    <cellStyle name="20% - Акцент1 2 3 7" xfId="3912"/>
    <cellStyle name="20% - Акцент1 2 3 7 2" xfId="15336"/>
    <cellStyle name="20% - Акцент1 2 3 7 2 2" xfId="38184"/>
    <cellStyle name="20% - Акцент1 2 3 7 3" xfId="26760"/>
    <cellStyle name="20% - Акцент1 2 3 8" xfId="7720"/>
    <cellStyle name="20% - Акцент1 2 3 8 2" xfId="19144"/>
    <cellStyle name="20% - Акцент1 2 3 8 2 2" xfId="41992"/>
    <cellStyle name="20% - Акцент1 2 3 8 3" xfId="30568"/>
    <cellStyle name="20% - Акцент1 2 3 9" xfId="11528"/>
    <cellStyle name="20% - Акцент1 2 3 9 2" xfId="34376"/>
    <cellStyle name="20% - Акцент1 2 4" xfId="160"/>
    <cellStyle name="20% - Акцент1 2 4 10" xfId="23008"/>
    <cellStyle name="20% - Акцент1 2 4 2" xfId="384"/>
    <cellStyle name="20% - Акцент1 2 4 2 2" xfId="860"/>
    <cellStyle name="20% - Акцент1 2 4 2 2 2" xfId="1812"/>
    <cellStyle name="20% - Акцент1 2 4 2 2 2 2" xfId="5620"/>
    <cellStyle name="20% - Акцент1 2 4 2 2 2 2 2" xfId="17044"/>
    <cellStyle name="20% - Акцент1 2 4 2 2 2 2 2 2" xfId="39892"/>
    <cellStyle name="20% - Акцент1 2 4 2 2 2 2 3" xfId="28468"/>
    <cellStyle name="20% - Акцент1 2 4 2 2 2 3" xfId="9428"/>
    <cellStyle name="20% - Акцент1 2 4 2 2 2 3 2" xfId="20852"/>
    <cellStyle name="20% - Акцент1 2 4 2 2 2 3 2 2" xfId="43700"/>
    <cellStyle name="20% - Акцент1 2 4 2 2 2 3 3" xfId="32276"/>
    <cellStyle name="20% - Акцент1 2 4 2 2 2 4" xfId="13236"/>
    <cellStyle name="20% - Акцент1 2 4 2 2 2 4 2" xfId="36084"/>
    <cellStyle name="20% - Акцент1 2 4 2 2 2 5" xfId="24660"/>
    <cellStyle name="20% - Акцент1 2 4 2 2 3" xfId="2764"/>
    <cellStyle name="20% - Акцент1 2 4 2 2 3 2" xfId="6572"/>
    <cellStyle name="20% - Акцент1 2 4 2 2 3 2 2" xfId="17996"/>
    <cellStyle name="20% - Акцент1 2 4 2 2 3 2 2 2" xfId="40844"/>
    <cellStyle name="20% - Акцент1 2 4 2 2 3 2 3" xfId="29420"/>
    <cellStyle name="20% - Акцент1 2 4 2 2 3 3" xfId="10380"/>
    <cellStyle name="20% - Акцент1 2 4 2 2 3 3 2" xfId="21804"/>
    <cellStyle name="20% - Акцент1 2 4 2 2 3 3 2 2" xfId="44652"/>
    <cellStyle name="20% - Акцент1 2 4 2 2 3 3 3" xfId="33228"/>
    <cellStyle name="20% - Акцент1 2 4 2 2 3 4" xfId="14188"/>
    <cellStyle name="20% - Акцент1 2 4 2 2 3 4 2" xfId="37036"/>
    <cellStyle name="20% - Акцент1 2 4 2 2 3 5" xfId="25612"/>
    <cellStyle name="20% - Акцент1 2 4 2 2 4" xfId="3716"/>
    <cellStyle name="20% - Акцент1 2 4 2 2 4 2" xfId="7524"/>
    <cellStyle name="20% - Акцент1 2 4 2 2 4 2 2" xfId="18948"/>
    <cellStyle name="20% - Акцент1 2 4 2 2 4 2 2 2" xfId="41796"/>
    <cellStyle name="20% - Акцент1 2 4 2 2 4 2 3" xfId="30372"/>
    <cellStyle name="20% - Акцент1 2 4 2 2 4 3" xfId="11332"/>
    <cellStyle name="20% - Акцент1 2 4 2 2 4 3 2" xfId="22756"/>
    <cellStyle name="20% - Акцент1 2 4 2 2 4 3 2 2" xfId="45604"/>
    <cellStyle name="20% - Акцент1 2 4 2 2 4 3 3" xfId="34180"/>
    <cellStyle name="20% - Акцент1 2 4 2 2 4 4" xfId="15140"/>
    <cellStyle name="20% - Акцент1 2 4 2 2 4 4 2" xfId="37988"/>
    <cellStyle name="20% - Акцент1 2 4 2 2 4 5" xfId="26564"/>
    <cellStyle name="20% - Акцент1 2 4 2 2 5" xfId="4668"/>
    <cellStyle name="20% - Акцент1 2 4 2 2 5 2" xfId="16092"/>
    <cellStyle name="20% - Акцент1 2 4 2 2 5 2 2" xfId="38940"/>
    <cellStyle name="20% - Акцент1 2 4 2 2 5 3" xfId="27516"/>
    <cellStyle name="20% - Акцент1 2 4 2 2 6" xfId="8476"/>
    <cellStyle name="20% - Акцент1 2 4 2 2 6 2" xfId="19900"/>
    <cellStyle name="20% - Акцент1 2 4 2 2 6 2 2" xfId="42748"/>
    <cellStyle name="20% - Акцент1 2 4 2 2 6 3" xfId="31324"/>
    <cellStyle name="20% - Акцент1 2 4 2 2 7" xfId="12284"/>
    <cellStyle name="20% - Акцент1 2 4 2 2 7 2" xfId="35132"/>
    <cellStyle name="20% - Акцент1 2 4 2 2 8" xfId="23708"/>
    <cellStyle name="20% - Акцент1 2 4 2 3" xfId="1336"/>
    <cellStyle name="20% - Акцент1 2 4 2 3 2" xfId="5144"/>
    <cellStyle name="20% - Акцент1 2 4 2 3 2 2" xfId="16568"/>
    <cellStyle name="20% - Акцент1 2 4 2 3 2 2 2" xfId="39416"/>
    <cellStyle name="20% - Акцент1 2 4 2 3 2 3" xfId="27992"/>
    <cellStyle name="20% - Акцент1 2 4 2 3 3" xfId="8952"/>
    <cellStyle name="20% - Акцент1 2 4 2 3 3 2" xfId="20376"/>
    <cellStyle name="20% - Акцент1 2 4 2 3 3 2 2" xfId="43224"/>
    <cellStyle name="20% - Акцент1 2 4 2 3 3 3" xfId="31800"/>
    <cellStyle name="20% - Акцент1 2 4 2 3 4" xfId="12760"/>
    <cellStyle name="20% - Акцент1 2 4 2 3 4 2" xfId="35608"/>
    <cellStyle name="20% - Акцент1 2 4 2 3 5" xfId="24184"/>
    <cellStyle name="20% - Акцент1 2 4 2 4" xfId="2288"/>
    <cellStyle name="20% - Акцент1 2 4 2 4 2" xfId="6096"/>
    <cellStyle name="20% - Акцент1 2 4 2 4 2 2" xfId="17520"/>
    <cellStyle name="20% - Акцент1 2 4 2 4 2 2 2" xfId="40368"/>
    <cellStyle name="20% - Акцент1 2 4 2 4 2 3" xfId="28944"/>
    <cellStyle name="20% - Акцент1 2 4 2 4 3" xfId="9904"/>
    <cellStyle name="20% - Акцент1 2 4 2 4 3 2" xfId="21328"/>
    <cellStyle name="20% - Акцент1 2 4 2 4 3 2 2" xfId="44176"/>
    <cellStyle name="20% - Акцент1 2 4 2 4 3 3" xfId="32752"/>
    <cellStyle name="20% - Акцент1 2 4 2 4 4" xfId="13712"/>
    <cellStyle name="20% - Акцент1 2 4 2 4 4 2" xfId="36560"/>
    <cellStyle name="20% - Акцент1 2 4 2 4 5" xfId="25136"/>
    <cellStyle name="20% - Акцент1 2 4 2 5" xfId="3240"/>
    <cellStyle name="20% - Акцент1 2 4 2 5 2" xfId="7048"/>
    <cellStyle name="20% - Акцент1 2 4 2 5 2 2" xfId="18472"/>
    <cellStyle name="20% - Акцент1 2 4 2 5 2 2 2" xfId="41320"/>
    <cellStyle name="20% - Акцент1 2 4 2 5 2 3" xfId="29896"/>
    <cellStyle name="20% - Акцент1 2 4 2 5 3" xfId="10856"/>
    <cellStyle name="20% - Акцент1 2 4 2 5 3 2" xfId="22280"/>
    <cellStyle name="20% - Акцент1 2 4 2 5 3 2 2" xfId="45128"/>
    <cellStyle name="20% - Акцент1 2 4 2 5 3 3" xfId="33704"/>
    <cellStyle name="20% - Акцент1 2 4 2 5 4" xfId="14664"/>
    <cellStyle name="20% - Акцент1 2 4 2 5 4 2" xfId="37512"/>
    <cellStyle name="20% - Акцент1 2 4 2 5 5" xfId="26088"/>
    <cellStyle name="20% - Акцент1 2 4 2 6" xfId="4192"/>
    <cellStyle name="20% - Акцент1 2 4 2 6 2" xfId="15616"/>
    <cellStyle name="20% - Акцент1 2 4 2 6 2 2" xfId="38464"/>
    <cellStyle name="20% - Акцент1 2 4 2 6 3" xfId="27040"/>
    <cellStyle name="20% - Акцент1 2 4 2 7" xfId="8000"/>
    <cellStyle name="20% - Акцент1 2 4 2 7 2" xfId="19424"/>
    <cellStyle name="20% - Акцент1 2 4 2 7 2 2" xfId="42272"/>
    <cellStyle name="20% - Акцент1 2 4 2 7 3" xfId="30848"/>
    <cellStyle name="20% - Акцент1 2 4 2 8" xfId="11808"/>
    <cellStyle name="20% - Акцент1 2 4 2 8 2" xfId="34656"/>
    <cellStyle name="20% - Акцент1 2 4 2 9" xfId="23232"/>
    <cellStyle name="20% - Акцент1 2 4 3" xfId="636"/>
    <cellStyle name="20% - Акцент1 2 4 3 2" xfId="1588"/>
    <cellStyle name="20% - Акцент1 2 4 3 2 2" xfId="5396"/>
    <cellStyle name="20% - Акцент1 2 4 3 2 2 2" xfId="16820"/>
    <cellStyle name="20% - Акцент1 2 4 3 2 2 2 2" xfId="39668"/>
    <cellStyle name="20% - Акцент1 2 4 3 2 2 3" xfId="28244"/>
    <cellStyle name="20% - Акцент1 2 4 3 2 3" xfId="9204"/>
    <cellStyle name="20% - Акцент1 2 4 3 2 3 2" xfId="20628"/>
    <cellStyle name="20% - Акцент1 2 4 3 2 3 2 2" xfId="43476"/>
    <cellStyle name="20% - Акцент1 2 4 3 2 3 3" xfId="32052"/>
    <cellStyle name="20% - Акцент1 2 4 3 2 4" xfId="13012"/>
    <cellStyle name="20% - Акцент1 2 4 3 2 4 2" xfId="35860"/>
    <cellStyle name="20% - Акцент1 2 4 3 2 5" xfId="24436"/>
    <cellStyle name="20% - Акцент1 2 4 3 3" xfId="2540"/>
    <cellStyle name="20% - Акцент1 2 4 3 3 2" xfId="6348"/>
    <cellStyle name="20% - Акцент1 2 4 3 3 2 2" xfId="17772"/>
    <cellStyle name="20% - Акцент1 2 4 3 3 2 2 2" xfId="40620"/>
    <cellStyle name="20% - Акцент1 2 4 3 3 2 3" xfId="29196"/>
    <cellStyle name="20% - Акцент1 2 4 3 3 3" xfId="10156"/>
    <cellStyle name="20% - Акцент1 2 4 3 3 3 2" xfId="21580"/>
    <cellStyle name="20% - Акцент1 2 4 3 3 3 2 2" xfId="44428"/>
    <cellStyle name="20% - Акцент1 2 4 3 3 3 3" xfId="33004"/>
    <cellStyle name="20% - Акцент1 2 4 3 3 4" xfId="13964"/>
    <cellStyle name="20% - Акцент1 2 4 3 3 4 2" xfId="36812"/>
    <cellStyle name="20% - Акцент1 2 4 3 3 5" xfId="25388"/>
    <cellStyle name="20% - Акцент1 2 4 3 4" xfId="3492"/>
    <cellStyle name="20% - Акцент1 2 4 3 4 2" xfId="7300"/>
    <cellStyle name="20% - Акцент1 2 4 3 4 2 2" xfId="18724"/>
    <cellStyle name="20% - Акцент1 2 4 3 4 2 2 2" xfId="41572"/>
    <cellStyle name="20% - Акцент1 2 4 3 4 2 3" xfId="30148"/>
    <cellStyle name="20% - Акцент1 2 4 3 4 3" xfId="11108"/>
    <cellStyle name="20% - Акцент1 2 4 3 4 3 2" xfId="22532"/>
    <cellStyle name="20% - Акцент1 2 4 3 4 3 2 2" xfId="45380"/>
    <cellStyle name="20% - Акцент1 2 4 3 4 3 3" xfId="33956"/>
    <cellStyle name="20% - Акцент1 2 4 3 4 4" xfId="14916"/>
    <cellStyle name="20% - Акцент1 2 4 3 4 4 2" xfId="37764"/>
    <cellStyle name="20% - Акцент1 2 4 3 4 5" xfId="26340"/>
    <cellStyle name="20% - Акцент1 2 4 3 5" xfId="4444"/>
    <cellStyle name="20% - Акцент1 2 4 3 5 2" xfId="15868"/>
    <cellStyle name="20% - Акцент1 2 4 3 5 2 2" xfId="38716"/>
    <cellStyle name="20% - Акцент1 2 4 3 5 3" xfId="27292"/>
    <cellStyle name="20% - Акцент1 2 4 3 6" xfId="8252"/>
    <cellStyle name="20% - Акцент1 2 4 3 6 2" xfId="19676"/>
    <cellStyle name="20% - Акцент1 2 4 3 6 2 2" xfId="42524"/>
    <cellStyle name="20% - Акцент1 2 4 3 6 3" xfId="31100"/>
    <cellStyle name="20% - Акцент1 2 4 3 7" xfId="12060"/>
    <cellStyle name="20% - Акцент1 2 4 3 7 2" xfId="34908"/>
    <cellStyle name="20% - Акцент1 2 4 3 8" xfId="23484"/>
    <cellStyle name="20% - Акцент1 2 4 4" xfId="1112"/>
    <cellStyle name="20% - Акцент1 2 4 4 2" xfId="4920"/>
    <cellStyle name="20% - Акцент1 2 4 4 2 2" xfId="16344"/>
    <cellStyle name="20% - Акцент1 2 4 4 2 2 2" xfId="39192"/>
    <cellStyle name="20% - Акцент1 2 4 4 2 3" xfId="27768"/>
    <cellStyle name="20% - Акцент1 2 4 4 3" xfId="8728"/>
    <cellStyle name="20% - Акцент1 2 4 4 3 2" xfId="20152"/>
    <cellStyle name="20% - Акцент1 2 4 4 3 2 2" xfId="43000"/>
    <cellStyle name="20% - Акцент1 2 4 4 3 3" xfId="31576"/>
    <cellStyle name="20% - Акцент1 2 4 4 4" xfId="12536"/>
    <cellStyle name="20% - Акцент1 2 4 4 4 2" xfId="35384"/>
    <cellStyle name="20% - Акцент1 2 4 4 5" xfId="23960"/>
    <cellStyle name="20% - Акцент1 2 4 5" xfId="2064"/>
    <cellStyle name="20% - Акцент1 2 4 5 2" xfId="5872"/>
    <cellStyle name="20% - Акцент1 2 4 5 2 2" xfId="17296"/>
    <cellStyle name="20% - Акцент1 2 4 5 2 2 2" xfId="40144"/>
    <cellStyle name="20% - Акцент1 2 4 5 2 3" xfId="28720"/>
    <cellStyle name="20% - Акцент1 2 4 5 3" xfId="9680"/>
    <cellStyle name="20% - Акцент1 2 4 5 3 2" xfId="21104"/>
    <cellStyle name="20% - Акцент1 2 4 5 3 2 2" xfId="43952"/>
    <cellStyle name="20% - Акцент1 2 4 5 3 3" xfId="32528"/>
    <cellStyle name="20% - Акцент1 2 4 5 4" xfId="13488"/>
    <cellStyle name="20% - Акцент1 2 4 5 4 2" xfId="36336"/>
    <cellStyle name="20% - Акцент1 2 4 5 5" xfId="24912"/>
    <cellStyle name="20% - Акцент1 2 4 6" xfId="3016"/>
    <cellStyle name="20% - Акцент1 2 4 6 2" xfId="6824"/>
    <cellStyle name="20% - Акцент1 2 4 6 2 2" xfId="18248"/>
    <cellStyle name="20% - Акцент1 2 4 6 2 2 2" xfId="41096"/>
    <cellStyle name="20% - Акцент1 2 4 6 2 3" xfId="29672"/>
    <cellStyle name="20% - Акцент1 2 4 6 3" xfId="10632"/>
    <cellStyle name="20% - Акцент1 2 4 6 3 2" xfId="22056"/>
    <cellStyle name="20% - Акцент1 2 4 6 3 2 2" xfId="44904"/>
    <cellStyle name="20% - Акцент1 2 4 6 3 3" xfId="33480"/>
    <cellStyle name="20% - Акцент1 2 4 6 4" xfId="14440"/>
    <cellStyle name="20% - Акцент1 2 4 6 4 2" xfId="37288"/>
    <cellStyle name="20% - Акцент1 2 4 6 5" xfId="25864"/>
    <cellStyle name="20% - Акцент1 2 4 7" xfId="3968"/>
    <cellStyle name="20% - Акцент1 2 4 7 2" xfId="15392"/>
    <cellStyle name="20% - Акцент1 2 4 7 2 2" xfId="38240"/>
    <cellStyle name="20% - Акцент1 2 4 7 3" xfId="26816"/>
    <cellStyle name="20% - Акцент1 2 4 8" xfId="7776"/>
    <cellStyle name="20% - Акцент1 2 4 8 2" xfId="19200"/>
    <cellStyle name="20% - Акцент1 2 4 8 2 2" xfId="42048"/>
    <cellStyle name="20% - Акцент1 2 4 8 3" xfId="30624"/>
    <cellStyle name="20% - Акцент1 2 4 9" xfId="11584"/>
    <cellStyle name="20% - Акцент1 2 4 9 2" xfId="34432"/>
    <cellStyle name="20% - Акцент1 2 5" xfId="216"/>
    <cellStyle name="20% - Акцент1 2 5 10" xfId="23064"/>
    <cellStyle name="20% - Акцент1 2 5 2" xfId="440"/>
    <cellStyle name="20% - Акцент1 2 5 2 2" xfId="916"/>
    <cellStyle name="20% - Акцент1 2 5 2 2 2" xfId="1868"/>
    <cellStyle name="20% - Акцент1 2 5 2 2 2 2" xfId="5676"/>
    <cellStyle name="20% - Акцент1 2 5 2 2 2 2 2" xfId="17100"/>
    <cellStyle name="20% - Акцент1 2 5 2 2 2 2 2 2" xfId="39948"/>
    <cellStyle name="20% - Акцент1 2 5 2 2 2 2 3" xfId="28524"/>
    <cellStyle name="20% - Акцент1 2 5 2 2 2 3" xfId="9484"/>
    <cellStyle name="20% - Акцент1 2 5 2 2 2 3 2" xfId="20908"/>
    <cellStyle name="20% - Акцент1 2 5 2 2 2 3 2 2" xfId="43756"/>
    <cellStyle name="20% - Акцент1 2 5 2 2 2 3 3" xfId="32332"/>
    <cellStyle name="20% - Акцент1 2 5 2 2 2 4" xfId="13292"/>
    <cellStyle name="20% - Акцент1 2 5 2 2 2 4 2" xfId="36140"/>
    <cellStyle name="20% - Акцент1 2 5 2 2 2 5" xfId="24716"/>
    <cellStyle name="20% - Акцент1 2 5 2 2 3" xfId="2820"/>
    <cellStyle name="20% - Акцент1 2 5 2 2 3 2" xfId="6628"/>
    <cellStyle name="20% - Акцент1 2 5 2 2 3 2 2" xfId="18052"/>
    <cellStyle name="20% - Акцент1 2 5 2 2 3 2 2 2" xfId="40900"/>
    <cellStyle name="20% - Акцент1 2 5 2 2 3 2 3" xfId="29476"/>
    <cellStyle name="20% - Акцент1 2 5 2 2 3 3" xfId="10436"/>
    <cellStyle name="20% - Акцент1 2 5 2 2 3 3 2" xfId="21860"/>
    <cellStyle name="20% - Акцент1 2 5 2 2 3 3 2 2" xfId="44708"/>
    <cellStyle name="20% - Акцент1 2 5 2 2 3 3 3" xfId="33284"/>
    <cellStyle name="20% - Акцент1 2 5 2 2 3 4" xfId="14244"/>
    <cellStyle name="20% - Акцент1 2 5 2 2 3 4 2" xfId="37092"/>
    <cellStyle name="20% - Акцент1 2 5 2 2 3 5" xfId="25668"/>
    <cellStyle name="20% - Акцент1 2 5 2 2 4" xfId="3772"/>
    <cellStyle name="20% - Акцент1 2 5 2 2 4 2" xfId="7580"/>
    <cellStyle name="20% - Акцент1 2 5 2 2 4 2 2" xfId="19004"/>
    <cellStyle name="20% - Акцент1 2 5 2 2 4 2 2 2" xfId="41852"/>
    <cellStyle name="20% - Акцент1 2 5 2 2 4 2 3" xfId="30428"/>
    <cellStyle name="20% - Акцент1 2 5 2 2 4 3" xfId="11388"/>
    <cellStyle name="20% - Акцент1 2 5 2 2 4 3 2" xfId="22812"/>
    <cellStyle name="20% - Акцент1 2 5 2 2 4 3 2 2" xfId="45660"/>
    <cellStyle name="20% - Акцент1 2 5 2 2 4 3 3" xfId="34236"/>
    <cellStyle name="20% - Акцент1 2 5 2 2 4 4" xfId="15196"/>
    <cellStyle name="20% - Акцент1 2 5 2 2 4 4 2" xfId="38044"/>
    <cellStyle name="20% - Акцент1 2 5 2 2 4 5" xfId="26620"/>
    <cellStyle name="20% - Акцент1 2 5 2 2 5" xfId="4724"/>
    <cellStyle name="20% - Акцент1 2 5 2 2 5 2" xfId="16148"/>
    <cellStyle name="20% - Акцент1 2 5 2 2 5 2 2" xfId="38996"/>
    <cellStyle name="20% - Акцент1 2 5 2 2 5 3" xfId="27572"/>
    <cellStyle name="20% - Акцент1 2 5 2 2 6" xfId="8532"/>
    <cellStyle name="20% - Акцент1 2 5 2 2 6 2" xfId="19956"/>
    <cellStyle name="20% - Акцент1 2 5 2 2 6 2 2" xfId="42804"/>
    <cellStyle name="20% - Акцент1 2 5 2 2 6 3" xfId="31380"/>
    <cellStyle name="20% - Акцент1 2 5 2 2 7" xfId="12340"/>
    <cellStyle name="20% - Акцент1 2 5 2 2 7 2" xfId="35188"/>
    <cellStyle name="20% - Акцент1 2 5 2 2 8" xfId="23764"/>
    <cellStyle name="20% - Акцент1 2 5 2 3" xfId="1392"/>
    <cellStyle name="20% - Акцент1 2 5 2 3 2" xfId="5200"/>
    <cellStyle name="20% - Акцент1 2 5 2 3 2 2" xfId="16624"/>
    <cellStyle name="20% - Акцент1 2 5 2 3 2 2 2" xfId="39472"/>
    <cellStyle name="20% - Акцент1 2 5 2 3 2 3" xfId="28048"/>
    <cellStyle name="20% - Акцент1 2 5 2 3 3" xfId="9008"/>
    <cellStyle name="20% - Акцент1 2 5 2 3 3 2" xfId="20432"/>
    <cellStyle name="20% - Акцент1 2 5 2 3 3 2 2" xfId="43280"/>
    <cellStyle name="20% - Акцент1 2 5 2 3 3 3" xfId="31856"/>
    <cellStyle name="20% - Акцент1 2 5 2 3 4" xfId="12816"/>
    <cellStyle name="20% - Акцент1 2 5 2 3 4 2" xfId="35664"/>
    <cellStyle name="20% - Акцент1 2 5 2 3 5" xfId="24240"/>
    <cellStyle name="20% - Акцент1 2 5 2 4" xfId="2344"/>
    <cellStyle name="20% - Акцент1 2 5 2 4 2" xfId="6152"/>
    <cellStyle name="20% - Акцент1 2 5 2 4 2 2" xfId="17576"/>
    <cellStyle name="20% - Акцент1 2 5 2 4 2 2 2" xfId="40424"/>
    <cellStyle name="20% - Акцент1 2 5 2 4 2 3" xfId="29000"/>
    <cellStyle name="20% - Акцент1 2 5 2 4 3" xfId="9960"/>
    <cellStyle name="20% - Акцент1 2 5 2 4 3 2" xfId="21384"/>
    <cellStyle name="20% - Акцент1 2 5 2 4 3 2 2" xfId="44232"/>
    <cellStyle name="20% - Акцент1 2 5 2 4 3 3" xfId="32808"/>
    <cellStyle name="20% - Акцент1 2 5 2 4 4" xfId="13768"/>
    <cellStyle name="20% - Акцент1 2 5 2 4 4 2" xfId="36616"/>
    <cellStyle name="20% - Акцент1 2 5 2 4 5" xfId="25192"/>
    <cellStyle name="20% - Акцент1 2 5 2 5" xfId="3296"/>
    <cellStyle name="20% - Акцент1 2 5 2 5 2" xfId="7104"/>
    <cellStyle name="20% - Акцент1 2 5 2 5 2 2" xfId="18528"/>
    <cellStyle name="20% - Акцент1 2 5 2 5 2 2 2" xfId="41376"/>
    <cellStyle name="20% - Акцент1 2 5 2 5 2 3" xfId="29952"/>
    <cellStyle name="20% - Акцент1 2 5 2 5 3" xfId="10912"/>
    <cellStyle name="20% - Акцент1 2 5 2 5 3 2" xfId="22336"/>
    <cellStyle name="20% - Акцент1 2 5 2 5 3 2 2" xfId="45184"/>
    <cellStyle name="20% - Акцент1 2 5 2 5 3 3" xfId="33760"/>
    <cellStyle name="20% - Акцент1 2 5 2 5 4" xfId="14720"/>
    <cellStyle name="20% - Акцент1 2 5 2 5 4 2" xfId="37568"/>
    <cellStyle name="20% - Акцент1 2 5 2 5 5" xfId="26144"/>
    <cellStyle name="20% - Акцент1 2 5 2 6" xfId="4248"/>
    <cellStyle name="20% - Акцент1 2 5 2 6 2" xfId="15672"/>
    <cellStyle name="20% - Акцент1 2 5 2 6 2 2" xfId="38520"/>
    <cellStyle name="20% - Акцент1 2 5 2 6 3" xfId="27096"/>
    <cellStyle name="20% - Акцент1 2 5 2 7" xfId="8056"/>
    <cellStyle name="20% - Акцент1 2 5 2 7 2" xfId="19480"/>
    <cellStyle name="20% - Акцент1 2 5 2 7 2 2" xfId="42328"/>
    <cellStyle name="20% - Акцент1 2 5 2 7 3" xfId="30904"/>
    <cellStyle name="20% - Акцент1 2 5 2 8" xfId="11864"/>
    <cellStyle name="20% - Акцент1 2 5 2 8 2" xfId="34712"/>
    <cellStyle name="20% - Акцент1 2 5 2 9" xfId="23288"/>
    <cellStyle name="20% - Акцент1 2 5 3" xfId="692"/>
    <cellStyle name="20% - Акцент1 2 5 3 2" xfId="1644"/>
    <cellStyle name="20% - Акцент1 2 5 3 2 2" xfId="5452"/>
    <cellStyle name="20% - Акцент1 2 5 3 2 2 2" xfId="16876"/>
    <cellStyle name="20% - Акцент1 2 5 3 2 2 2 2" xfId="39724"/>
    <cellStyle name="20% - Акцент1 2 5 3 2 2 3" xfId="28300"/>
    <cellStyle name="20% - Акцент1 2 5 3 2 3" xfId="9260"/>
    <cellStyle name="20% - Акцент1 2 5 3 2 3 2" xfId="20684"/>
    <cellStyle name="20% - Акцент1 2 5 3 2 3 2 2" xfId="43532"/>
    <cellStyle name="20% - Акцент1 2 5 3 2 3 3" xfId="32108"/>
    <cellStyle name="20% - Акцент1 2 5 3 2 4" xfId="13068"/>
    <cellStyle name="20% - Акцент1 2 5 3 2 4 2" xfId="35916"/>
    <cellStyle name="20% - Акцент1 2 5 3 2 5" xfId="24492"/>
    <cellStyle name="20% - Акцент1 2 5 3 3" xfId="2596"/>
    <cellStyle name="20% - Акцент1 2 5 3 3 2" xfId="6404"/>
    <cellStyle name="20% - Акцент1 2 5 3 3 2 2" xfId="17828"/>
    <cellStyle name="20% - Акцент1 2 5 3 3 2 2 2" xfId="40676"/>
    <cellStyle name="20% - Акцент1 2 5 3 3 2 3" xfId="29252"/>
    <cellStyle name="20% - Акцент1 2 5 3 3 3" xfId="10212"/>
    <cellStyle name="20% - Акцент1 2 5 3 3 3 2" xfId="21636"/>
    <cellStyle name="20% - Акцент1 2 5 3 3 3 2 2" xfId="44484"/>
    <cellStyle name="20% - Акцент1 2 5 3 3 3 3" xfId="33060"/>
    <cellStyle name="20% - Акцент1 2 5 3 3 4" xfId="14020"/>
    <cellStyle name="20% - Акцент1 2 5 3 3 4 2" xfId="36868"/>
    <cellStyle name="20% - Акцент1 2 5 3 3 5" xfId="25444"/>
    <cellStyle name="20% - Акцент1 2 5 3 4" xfId="3548"/>
    <cellStyle name="20% - Акцент1 2 5 3 4 2" xfId="7356"/>
    <cellStyle name="20% - Акцент1 2 5 3 4 2 2" xfId="18780"/>
    <cellStyle name="20% - Акцент1 2 5 3 4 2 2 2" xfId="41628"/>
    <cellStyle name="20% - Акцент1 2 5 3 4 2 3" xfId="30204"/>
    <cellStyle name="20% - Акцент1 2 5 3 4 3" xfId="11164"/>
    <cellStyle name="20% - Акцент1 2 5 3 4 3 2" xfId="22588"/>
    <cellStyle name="20% - Акцент1 2 5 3 4 3 2 2" xfId="45436"/>
    <cellStyle name="20% - Акцент1 2 5 3 4 3 3" xfId="34012"/>
    <cellStyle name="20% - Акцент1 2 5 3 4 4" xfId="14972"/>
    <cellStyle name="20% - Акцент1 2 5 3 4 4 2" xfId="37820"/>
    <cellStyle name="20% - Акцент1 2 5 3 4 5" xfId="26396"/>
    <cellStyle name="20% - Акцент1 2 5 3 5" xfId="4500"/>
    <cellStyle name="20% - Акцент1 2 5 3 5 2" xfId="15924"/>
    <cellStyle name="20% - Акцент1 2 5 3 5 2 2" xfId="38772"/>
    <cellStyle name="20% - Акцент1 2 5 3 5 3" xfId="27348"/>
    <cellStyle name="20% - Акцент1 2 5 3 6" xfId="8308"/>
    <cellStyle name="20% - Акцент1 2 5 3 6 2" xfId="19732"/>
    <cellStyle name="20% - Акцент1 2 5 3 6 2 2" xfId="42580"/>
    <cellStyle name="20% - Акцент1 2 5 3 6 3" xfId="31156"/>
    <cellStyle name="20% - Акцент1 2 5 3 7" xfId="12116"/>
    <cellStyle name="20% - Акцент1 2 5 3 7 2" xfId="34964"/>
    <cellStyle name="20% - Акцент1 2 5 3 8" xfId="23540"/>
    <cellStyle name="20% - Акцент1 2 5 4" xfId="1168"/>
    <cellStyle name="20% - Акцент1 2 5 4 2" xfId="4976"/>
    <cellStyle name="20% - Акцент1 2 5 4 2 2" xfId="16400"/>
    <cellStyle name="20% - Акцент1 2 5 4 2 2 2" xfId="39248"/>
    <cellStyle name="20% - Акцент1 2 5 4 2 3" xfId="27824"/>
    <cellStyle name="20% - Акцент1 2 5 4 3" xfId="8784"/>
    <cellStyle name="20% - Акцент1 2 5 4 3 2" xfId="20208"/>
    <cellStyle name="20% - Акцент1 2 5 4 3 2 2" xfId="43056"/>
    <cellStyle name="20% - Акцент1 2 5 4 3 3" xfId="31632"/>
    <cellStyle name="20% - Акцент1 2 5 4 4" xfId="12592"/>
    <cellStyle name="20% - Акцент1 2 5 4 4 2" xfId="35440"/>
    <cellStyle name="20% - Акцент1 2 5 4 5" xfId="24016"/>
    <cellStyle name="20% - Акцент1 2 5 5" xfId="2120"/>
    <cellStyle name="20% - Акцент1 2 5 5 2" xfId="5928"/>
    <cellStyle name="20% - Акцент1 2 5 5 2 2" xfId="17352"/>
    <cellStyle name="20% - Акцент1 2 5 5 2 2 2" xfId="40200"/>
    <cellStyle name="20% - Акцент1 2 5 5 2 3" xfId="28776"/>
    <cellStyle name="20% - Акцент1 2 5 5 3" xfId="9736"/>
    <cellStyle name="20% - Акцент1 2 5 5 3 2" xfId="21160"/>
    <cellStyle name="20% - Акцент1 2 5 5 3 2 2" xfId="44008"/>
    <cellStyle name="20% - Акцент1 2 5 5 3 3" xfId="32584"/>
    <cellStyle name="20% - Акцент1 2 5 5 4" xfId="13544"/>
    <cellStyle name="20% - Акцент1 2 5 5 4 2" xfId="36392"/>
    <cellStyle name="20% - Акцент1 2 5 5 5" xfId="24968"/>
    <cellStyle name="20% - Акцент1 2 5 6" xfId="3072"/>
    <cellStyle name="20% - Акцент1 2 5 6 2" xfId="6880"/>
    <cellStyle name="20% - Акцент1 2 5 6 2 2" xfId="18304"/>
    <cellStyle name="20% - Акцент1 2 5 6 2 2 2" xfId="41152"/>
    <cellStyle name="20% - Акцент1 2 5 6 2 3" xfId="29728"/>
    <cellStyle name="20% - Акцент1 2 5 6 3" xfId="10688"/>
    <cellStyle name="20% - Акцент1 2 5 6 3 2" xfId="22112"/>
    <cellStyle name="20% - Акцент1 2 5 6 3 2 2" xfId="44960"/>
    <cellStyle name="20% - Акцент1 2 5 6 3 3" xfId="33536"/>
    <cellStyle name="20% - Акцент1 2 5 6 4" xfId="14496"/>
    <cellStyle name="20% - Акцент1 2 5 6 4 2" xfId="37344"/>
    <cellStyle name="20% - Акцент1 2 5 6 5" xfId="25920"/>
    <cellStyle name="20% - Акцент1 2 5 7" xfId="4024"/>
    <cellStyle name="20% - Акцент1 2 5 7 2" xfId="15448"/>
    <cellStyle name="20% - Акцент1 2 5 7 2 2" xfId="38296"/>
    <cellStyle name="20% - Акцент1 2 5 7 3" xfId="26872"/>
    <cellStyle name="20% - Акцент1 2 5 8" xfId="7832"/>
    <cellStyle name="20% - Акцент1 2 5 8 2" xfId="19256"/>
    <cellStyle name="20% - Акцент1 2 5 8 2 2" xfId="42104"/>
    <cellStyle name="20% - Акцент1 2 5 8 3" xfId="30680"/>
    <cellStyle name="20% - Акцент1 2 5 9" xfId="11640"/>
    <cellStyle name="20% - Акцент1 2 5 9 2" xfId="34488"/>
    <cellStyle name="20% - Акцент1 2 6" xfId="272"/>
    <cellStyle name="20% - Акцент1 2 6 2" xfId="748"/>
    <cellStyle name="20% - Акцент1 2 6 2 2" xfId="1700"/>
    <cellStyle name="20% - Акцент1 2 6 2 2 2" xfId="5508"/>
    <cellStyle name="20% - Акцент1 2 6 2 2 2 2" xfId="16932"/>
    <cellStyle name="20% - Акцент1 2 6 2 2 2 2 2" xfId="39780"/>
    <cellStyle name="20% - Акцент1 2 6 2 2 2 3" xfId="28356"/>
    <cellStyle name="20% - Акцент1 2 6 2 2 3" xfId="9316"/>
    <cellStyle name="20% - Акцент1 2 6 2 2 3 2" xfId="20740"/>
    <cellStyle name="20% - Акцент1 2 6 2 2 3 2 2" xfId="43588"/>
    <cellStyle name="20% - Акцент1 2 6 2 2 3 3" xfId="32164"/>
    <cellStyle name="20% - Акцент1 2 6 2 2 4" xfId="13124"/>
    <cellStyle name="20% - Акцент1 2 6 2 2 4 2" xfId="35972"/>
    <cellStyle name="20% - Акцент1 2 6 2 2 5" xfId="24548"/>
    <cellStyle name="20% - Акцент1 2 6 2 3" xfId="2652"/>
    <cellStyle name="20% - Акцент1 2 6 2 3 2" xfId="6460"/>
    <cellStyle name="20% - Акцент1 2 6 2 3 2 2" xfId="17884"/>
    <cellStyle name="20% - Акцент1 2 6 2 3 2 2 2" xfId="40732"/>
    <cellStyle name="20% - Акцент1 2 6 2 3 2 3" xfId="29308"/>
    <cellStyle name="20% - Акцент1 2 6 2 3 3" xfId="10268"/>
    <cellStyle name="20% - Акцент1 2 6 2 3 3 2" xfId="21692"/>
    <cellStyle name="20% - Акцент1 2 6 2 3 3 2 2" xfId="44540"/>
    <cellStyle name="20% - Акцент1 2 6 2 3 3 3" xfId="33116"/>
    <cellStyle name="20% - Акцент1 2 6 2 3 4" xfId="14076"/>
    <cellStyle name="20% - Акцент1 2 6 2 3 4 2" xfId="36924"/>
    <cellStyle name="20% - Акцент1 2 6 2 3 5" xfId="25500"/>
    <cellStyle name="20% - Акцент1 2 6 2 4" xfId="3604"/>
    <cellStyle name="20% - Акцент1 2 6 2 4 2" xfId="7412"/>
    <cellStyle name="20% - Акцент1 2 6 2 4 2 2" xfId="18836"/>
    <cellStyle name="20% - Акцент1 2 6 2 4 2 2 2" xfId="41684"/>
    <cellStyle name="20% - Акцент1 2 6 2 4 2 3" xfId="30260"/>
    <cellStyle name="20% - Акцент1 2 6 2 4 3" xfId="11220"/>
    <cellStyle name="20% - Акцент1 2 6 2 4 3 2" xfId="22644"/>
    <cellStyle name="20% - Акцент1 2 6 2 4 3 2 2" xfId="45492"/>
    <cellStyle name="20% - Акцент1 2 6 2 4 3 3" xfId="34068"/>
    <cellStyle name="20% - Акцент1 2 6 2 4 4" xfId="15028"/>
    <cellStyle name="20% - Акцент1 2 6 2 4 4 2" xfId="37876"/>
    <cellStyle name="20% - Акцент1 2 6 2 4 5" xfId="26452"/>
    <cellStyle name="20% - Акцент1 2 6 2 5" xfId="4556"/>
    <cellStyle name="20% - Акцент1 2 6 2 5 2" xfId="15980"/>
    <cellStyle name="20% - Акцент1 2 6 2 5 2 2" xfId="38828"/>
    <cellStyle name="20% - Акцент1 2 6 2 5 3" xfId="27404"/>
    <cellStyle name="20% - Акцент1 2 6 2 6" xfId="8364"/>
    <cellStyle name="20% - Акцент1 2 6 2 6 2" xfId="19788"/>
    <cellStyle name="20% - Акцент1 2 6 2 6 2 2" xfId="42636"/>
    <cellStyle name="20% - Акцент1 2 6 2 6 3" xfId="31212"/>
    <cellStyle name="20% - Акцент1 2 6 2 7" xfId="12172"/>
    <cellStyle name="20% - Акцент1 2 6 2 7 2" xfId="35020"/>
    <cellStyle name="20% - Акцент1 2 6 2 8" xfId="23596"/>
    <cellStyle name="20% - Акцент1 2 6 3" xfId="1224"/>
    <cellStyle name="20% - Акцент1 2 6 3 2" xfId="5032"/>
    <cellStyle name="20% - Акцент1 2 6 3 2 2" xfId="16456"/>
    <cellStyle name="20% - Акцент1 2 6 3 2 2 2" xfId="39304"/>
    <cellStyle name="20% - Акцент1 2 6 3 2 3" xfId="27880"/>
    <cellStyle name="20% - Акцент1 2 6 3 3" xfId="8840"/>
    <cellStyle name="20% - Акцент1 2 6 3 3 2" xfId="20264"/>
    <cellStyle name="20% - Акцент1 2 6 3 3 2 2" xfId="43112"/>
    <cellStyle name="20% - Акцент1 2 6 3 3 3" xfId="31688"/>
    <cellStyle name="20% - Акцент1 2 6 3 4" xfId="12648"/>
    <cellStyle name="20% - Акцент1 2 6 3 4 2" xfId="35496"/>
    <cellStyle name="20% - Акцент1 2 6 3 5" xfId="24072"/>
    <cellStyle name="20% - Акцент1 2 6 4" xfId="2176"/>
    <cellStyle name="20% - Акцент1 2 6 4 2" xfId="5984"/>
    <cellStyle name="20% - Акцент1 2 6 4 2 2" xfId="17408"/>
    <cellStyle name="20% - Акцент1 2 6 4 2 2 2" xfId="40256"/>
    <cellStyle name="20% - Акцент1 2 6 4 2 3" xfId="28832"/>
    <cellStyle name="20% - Акцент1 2 6 4 3" xfId="9792"/>
    <cellStyle name="20% - Акцент1 2 6 4 3 2" xfId="21216"/>
    <cellStyle name="20% - Акцент1 2 6 4 3 2 2" xfId="44064"/>
    <cellStyle name="20% - Акцент1 2 6 4 3 3" xfId="32640"/>
    <cellStyle name="20% - Акцент1 2 6 4 4" xfId="13600"/>
    <cellStyle name="20% - Акцент1 2 6 4 4 2" xfId="36448"/>
    <cellStyle name="20% - Акцент1 2 6 4 5" xfId="25024"/>
    <cellStyle name="20% - Акцент1 2 6 5" xfId="3128"/>
    <cellStyle name="20% - Акцент1 2 6 5 2" xfId="6936"/>
    <cellStyle name="20% - Акцент1 2 6 5 2 2" xfId="18360"/>
    <cellStyle name="20% - Акцент1 2 6 5 2 2 2" xfId="41208"/>
    <cellStyle name="20% - Акцент1 2 6 5 2 3" xfId="29784"/>
    <cellStyle name="20% - Акцент1 2 6 5 3" xfId="10744"/>
    <cellStyle name="20% - Акцент1 2 6 5 3 2" xfId="22168"/>
    <cellStyle name="20% - Акцент1 2 6 5 3 2 2" xfId="45016"/>
    <cellStyle name="20% - Акцент1 2 6 5 3 3" xfId="33592"/>
    <cellStyle name="20% - Акцент1 2 6 5 4" xfId="14552"/>
    <cellStyle name="20% - Акцент1 2 6 5 4 2" xfId="37400"/>
    <cellStyle name="20% - Акцент1 2 6 5 5" xfId="25976"/>
    <cellStyle name="20% - Акцент1 2 6 6" xfId="4080"/>
    <cellStyle name="20% - Акцент1 2 6 6 2" xfId="15504"/>
    <cellStyle name="20% - Акцент1 2 6 6 2 2" xfId="38352"/>
    <cellStyle name="20% - Акцент1 2 6 6 3" xfId="26928"/>
    <cellStyle name="20% - Акцент1 2 6 7" xfId="7888"/>
    <cellStyle name="20% - Акцент1 2 6 7 2" xfId="19312"/>
    <cellStyle name="20% - Акцент1 2 6 7 2 2" xfId="42160"/>
    <cellStyle name="20% - Акцент1 2 6 7 3" xfId="30736"/>
    <cellStyle name="20% - Акцент1 2 6 8" xfId="11696"/>
    <cellStyle name="20% - Акцент1 2 6 8 2" xfId="34544"/>
    <cellStyle name="20% - Акцент1 2 6 9" xfId="23120"/>
    <cellStyle name="20% - Акцент1 2 7" xfId="496"/>
    <cellStyle name="20% - Акцент1 2 7 2" xfId="972"/>
    <cellStyle name="20% - Акцент1 2 7 2 2" xfId="1924"/>
    <cellStyle name="20% - Акцент1 2 7 2 2 2" xfId="5732"/>
    <cellStyle name="20% - Акцент1 2 7 2 2 2 2" xfId="17156"/>
    <cellStyle name="20% - Акцент1 2 7 2 2 2 2 2" xfId="40004"/>
    <cellStyle name="20% - Акцент1 2 7 2 2 2 3" xfId="28580"/>
    <cellStyle name="20% - Акцент1 2 7 2 2 3" xfId="9540"/>
    <cellStyle name="20% - Акцент1 2 7 2 2 3 2" xfId="20964"/>
    <cellStyle name="20% - Акцент1 2 7 2 2 3 2 2" xfId="43812"/>
    <cellStyle name="20% - Акцент1 2 7 2 2 3 3" xfId="32388"/>
    <cellStyle name="20% - Акцент1 2 7 2 2 4" xfId="13348"/>
    <cellStyle name="20% - Акцент1 2 7 2 2 4 2" xfId="36196"/>
    <cellStyle name="20% - Акцент1 2 7 2 2 5" xfId="24772"/>
    <cellStyle name="20% - Акцент1 2 7 2 3" xfId="2876"/>
    <cellStyle name="20% - Акцент1 2 7 2 3 2" xfId="6684"/>
    <cellStyle name="20% - Акцент1 2 7 2 3 2 2" xfId="18108"/>
    <cellStyle name="20% - Акцент1 2 7 2 3 2 2 2" xfId="40956"/>
    <cellStyle name="20% - Акцент1 2 7 2 3 2 3" xfId="29532"/>
    <cellStyle name="20% - Акцент1 2 7 2 3 3" xfId="10492"/>
    <cellStyle name="20% - Акцент1 2 7 2 3 3 2" xfId="21916"/>
    <cellStyle name="20% - Акцент1 2 7 2 3 3 2 2" xfId="44764"/>
    <cellStyle name="20% - Акцент1 2 7 2 3 3 3" xfId="33340"/>
    <cellStyle name="20% - Акцент1 2 7 2 3 4" xfId="14300"/>
    <cellStyle name="20% - Акцент1 2 7 2 3 4 2" xfId="37148"/>
    <cellStyle name="20% - Акцент1 2 7 2 3 5" xfId="25724"/>
    <cellStyle name="20% - Акцент1 2 7 2 4" xfId="3828"/>
    <cellStyle name="20% - Акцент1 2 7 2 4 2" xfId="7636"/>
    <cellStyle name="20% - Акцент1 2 7 2 4 2 2" xfId="19060"/>
    <cellStyle name="20% - Акцент1 2 7 2 4 2 2 2" xfId="41908"/>
    <cellStyle name="20% - Акцент1 2 7 2 4 2 3" xfId="30484"/>
    <cellStyle name="20% - Акцент1 2 7 2 4 3" xfId="11444"/>
    <cellStyle name="20% - Акцент1 2 7 2 4 3 2" xfId="22868"/>
    <cellStyle name="20% - Акцент1 2 7 2 4 3 2 2" xfId="45716"/>
    <cellStyle name="20% - Акцент1 2 7 2 4 3 3" xfId="34292"/>
    <cellStyle name="20% - Акцент1 2 7 2 4 4" xfId="15252"/>
    <cellStyle name="20% - Акцент1 2 7 2 4 4 2" xfId="38100"/>
    <cellStyle name="20% - Акцент1 2 7 2 4 5" xfId="26676"/>
    <cellStyle name="20% - Акцент1 2 7 2 5" xfId="4780"/>
    <cellStyle name="20% - Акцент1 2 7 2 5 2" xfId="16204"/>
    <cellStyle name="20% - Акцент1 2 7 2 5 2 2" xfId="39052"/>
    <cellStyle name="20% - Акцент1 2 7 2 5 3" xfId="27628"/>
    <cellStyle name="20% - Акцент1 2 7 2 6" xfId="8588"/>
    <cellStyle name="20% - Акцент1 2 7 2 6 2" xfId="20012"/>
    <cellStyle name="20% - Акцент1 2 7 2 6 2 2" xfId="42860"/>
    <cellStyle name="20% - Акцент1 2 7 2 6 3" xfId="31436"/>
    <cellStyle name="20% - Акцент1 2 7 2 7" xfId="12396"/>
    <cellStyle name="20% - Акцент1 2 7 2 7 2" xfId="35244"/>
    <cellStyle name="20% - Акцент1 2 7 2 8" xfId="23820"/>
    <cellStyle name="20% - Акцент1 2 7 3" xfId="1448"/>
    <cellStyle name="20% - Акцент1 2 7 3 2" xfId="5256"/>
    <cellStyle name="20% - Акцент1 2 7 3 2 2" xfId="16680"/>
    <cellStyle name="20% - Акцент1 2 7 3 2 2 2" xfId="39528"/>
    <cellStyle name="20% - Акцент1 2 7 3 2 3" xfId="28104"/>
    <cellStyle name="20% - Акцент1 2 7 3 3" xfId="9064"/>
    <cellStyle name="20% - Акцент1 2 7 3 3 2" xfId="20488"/>
    <cellStyle name="20% - Акцент1 2 7 3 3 2 2" xfId="43336"/>
    <cellStyle name="20% - Акцент1 2 7 3 3 3" xfId="31912"/>
    <cellStyle name="20% - Акцент1 2 7 3 4" xfId="12872"/>
    <cellStyle name="20% - Акцент1 2 7 3 4 2" xfId="35720"/>
    <cellStyle name="20% - Акцент1 2 7 3 5" xfId="24296"/>
    <cellStyle name="20% - Акцент1 2 7 4" xfId="2400"/>
    <cellStyle name="20% - Акцент1 2 7 4 2" xfId="6208"/>
    <cellStyle name="20% - Акцент1 2 7 4 2 2" xfId="17632"/>
    <cellStyle name="20% - Акцент1 2 7 4 2 2 2" xfId="40480"/>
    <cellStyle name="20% - Акцент1 2 7 4 2 3" xfId="29056"/>
    <cellStyle name="20% - Акцент1 2 7 4 3" xfId="10016"/>
    <cellStyle name="20% - Акцент1 2 7 4 3 2" xfId="21440"/>
    <cellStyle name="20% - Акцент1 2 7 4 3 2 2" xfId="44288"/>
    <cellStyle name="20% - Акцент1 2 7 4 3 3" xfId="32864"/>
    <cellStyle name="20% - Акцент1 2 7 4 4" xfId="13824"/>
    <cellStyle name="20% - Акцент1 2 7 4 4 2" xfId="36672"/>
    <cellStyle name="20% - Акцент1 2 7 4 5" xfId="25248"/>
    <cellStyle name="20% - Акцент1 2 7 5" xfId="3352"/>
    <cellStyle name="20% - Акцент1 2 7 5 2" xfId="7160"/>
    <cellStyle name="20% - Акцент1 2 7 5 2 2" xfId="18584"/>
    <cellStyle name="20% - Акцент1 2 7 5 2 2 2" xfId="41432"/>
    <cellStyle name="20% - Акцент1 2 7 5 2 3" xfId="30008"/>
    <cellStyle name="20% - Акцент1 2 7 5 3" xfId="10968"/>
    <cellStyle name="20% - Акцент1 2 7 5 3 2" xfId="22392"/>
    <cellStyle name="20% - Акцент1 2 7 5 3 2 2" xfId="45240"/>
    <cellStyle name="20% - Акцент1 2 7 5 3 3" xfId="33816"/>
    <cellStyle name="20% - Акцент1 2 7 5 4" xfId="14776"/>
    <cellStyle name="20% - Акцент1 2 7 5 4 2" xfId="37624"/>
    <cellStyle name="20% - Акцент1 2 7 5 5" xfId="26200"/>
    <cellStyle name="20% - Акцент1 2 7 6" xfId="4304"/>
    <cellStyle name="20% - Акцент1 2 7 6 2" xfId="15728"/>
    <cellStyle name="20% - Акцент1 2 7 6 2 2" xfId="38576"/>
    <cellStyle name="20% - Акцент1 2 7 6 3" xfId="27152"/>
    <cellStyle name="20% - Акцент1 2 7 7" xfId="8112"/>
    <cellStyle name="20% - Акцент1 2 7 7 2" xfId="19536"/>
    <cellStyle name="20% - Акцент1 2 7 7 2 2" xfId="42384"/>
    <cellStyle name="20% - Акцент1 2 7 7 3" xfId="30960"/>
    <cellStyle name="20% - Акцент1 2 7 8" xfId="11920"/>
    <cellStyle name="20% - Акцент1 2 7 8 2" xfId="34768"/>
    <cellStyle name="20% - Акцент1 2 7 9" xfId="23344"/>
    <cellStyle name="20% - Акцент1 2 8" xfId="524"/>
    <cellStyle name="20% - Акцент1 2 8 2" xfId="1476"/>
    <cellStyle name="20% - Акцент1 2 8 2 2" xfId="5284"/>
    <cellStyle name="20% - Акцент1 2 8 2 2 2" xfId="16708"/>
    <cellStyle name="20% - Акцент1 2 8 2 2 2 2" xfId="39556"/>
    <cellStyle name="20% - Акцент1 2 8 2 2 3" xfId="28132"/>
    <cellStyle name="20% - Акцент1 2 8 2 3" xfId="9092"/>
    <cellStyle name="20% - Акцент1 2 8 2 3 2" xfId="20516"/>
    <cellStyle name="20% - Акцент1 2 8 2 3 2 2" xfId="43364"/>
    <cellStyle name="20% - Акцент1 2 8 2 3 3" xfId="31940"/>
    <cellStyle name="20% - Акцент1 2 8 2 4" xfId="12900"/>
    <cellStyle name="20% - Акцент1 2 8 2 4 2" xfId="35748"/>
    <cellStyle name="20% - Акцент1 2 8 2 5" xfId="24324"/>
    <cellStyle name="20% - Акцент1 2 8 3" xfId="2428"/>
    <cellStyle name="20% - Акцент1 2 8 3 2" xfId="6236"/>
    <cellStyle name="20% - Акцент1 2 8 3 2 2" xfId="17660"/>
    <cellStyle name="20% - Акцент1 2 8 3 2 2 2" xfId="40508"/>
    <cellStyle name="20% - Акцент1 2 8 3 2 3" xfId="29084"/>
    <cellStyle name="20% - Акцент1 2 8 3 3" xfId="10044"/>
    <cellStyle name="20% - Акцент1 2 8 3 3 2" xfId="21468"/>
    <cellStyle name="20% - Акцент1 2 8 3 3 2 2" xfId="44316"/>
    <cellStyle name="20% - Акцент1 2 8 3 3 3" xfId="32892"/>
    <cellStyle name="20% - Акцент1 2 8 3 4" xfId="13852"/>
    <cellStyle name="20% - Акцент1 2 8 3 4 2" xfId="36700"/>
    <cellStyle name="20% - Акцент1 2 8 3 5" xfId="25276"/>
    <cellStyle name="20% - Акцент1 2 8 4" xfId="3380"/>
    <cellStyle name="20% - Акцент1 2 8 4 2" xfId="7188"/>
    <cellStyle name="20% - Акцент1 2 8 4 2 2" xfId="18612"/>
    <cellStyle name="20% - Акцент1 2 8 4 2 2 2" xfId="41460"/>
    <cellStyle name="20% - Акцент1 2 8 4 2 3" xfId="30036"/>
    <cellStyle name="20% - Акцент1 2 8 4 3" xfId="10996"/>
    <cellStyle name="20% - Акцент1 2 8 4 3 2" xfId="22420"/>
    <cellStyle name="20% - Акцент1 2 8 4 3 2 2" xfId="45268"/>
    <cellStyle name="20% - Акцент1 2 8 4 3 3" xfId="33844"/>
    <cellStyle name="20% - Акцент1 2 8 4 4" xfId="14804"/>
    <cellStyle name="20% - Акцент1 2 8 4 4 2" xfId="37652"/>
    <cellStyle name="20% - Акцент1 2 8 4 5" xfId="26228"/>
    <cellStyle name="20% - Акцент1 2 8 5" xfId="4332"/>
    <cellStyle name="20% - Акцент1 2 8 5 2" xfId="15756"/>
    <cellStyle name="20% - Акцент1 2 8 5 2 2" xfId="38604"/>
    <cellStyle name="20% - Акцент1 2 8 5 3" xfId="27180"/>
    <cellStyle name="20% - Акцент1 2 8 6" xfId="8140"/>
    <cellStyle name="20% - Акцент1 2 8 6 2" xfId="19564"/>
    <cellStyle name="20% - Акцент1 2 8 6 2 2" xfId="42412"/>
    <cellStyle name="20% - Акцент1 2 8 6 3" xfId="30988"/>
    <cellStyle name="20% - Акцент1 2 8 7" xfId="11948"/>
    <cellStyle name="20% - Акцент1 2 8 7 2" xfId="34796"/>
    <cellStyle name="20% - Акцент1 2 8 8" xfId="23372"/>
    <cellStyle name="20% - Акцент1 2 9" xfId="1000"/>
    <cellStyle name="20% - Акцент1 2 9 2" xfId="4808"/>
    <cellStyle name="20% - Акцент1 2 9 2 2" xfId="16232"/>
    <cellStyle name="20% - Акцент1 2 9 2 2 2" xfId="39080"/>
    <cellStyle name="20% - Акцент1 2 9 2 3" xfId="27656"/>
    <cellStyle name="20% - Акцент1 2 9 3" xfId="8616"/>
    <cellStyle name="20% - Акцент1 2 9 3 2" xfId="20040"/>
    <cellStyle name="20% - Акцент1 2 9 3 2 2" xfId="42888"/>
    <cellStyle name="20% - Акцент1 2 9 3 3" xfId="31464"/>
    <cellStyle name="20% - Акцент1 2 9 4" xfId="12424"/>
    <cellStyle name="20% - Акцент1 2 9 4 2" xfId="35272"/>
    <cellStyle name="20% - Акцент1 2 9 5" xfId="23848"/>
    <cellStyle name="20% - Акцент1 3" xfId="60"/>
    <cellStyle name="20% - Акцент1 3 10" xfId="3868"/>
    <cellStyle name="20% - Акцент1 3 10 2" xfId="15292"/>
    <cellStyle name="20% - Акцент1 3 10 2 2" xfId="38140"/>
    <cellStyle name="20% - Акцент1 3 10 3" xfId="26716"/>
    <cellStyle name="20% - Акцент1 3 11" xfId="7676"/>
    <cellStyle name="20% - Акцент1 3 11 2" xfId="19100"/>
    <cellStyle name="20% - Акцент1 3 11 2 2" xfId="41948"/>
    <cellStyle name="20% - Акцент1 3 11 3" xfId="30524"/>
    <cellStyle name="20% - Акцент1 3 12" xfId="11484"/>
    <cellStyle name="20% - Акцент1 3 12 2" xfId="34332"/>
    <cellStyle name="20% - Акцент1 3 13" xfId="22908"/>
    <cellStyle name="20% - Акцент1 3 2" xfId="116"/>
    <cellStyle name="20% - Акцент1 3 2 10" xfId="22964"/>
    <cellStyle name="20% - Акцент1 3 2 2" xfId="340"/>
    <cellStyle name="20% - Акцент1 3 2 2 2" xfId="816"/>
    <cellStyle name="20% - Акцент1 3 2 2 2 2" xfId="1768"/>
    <cellStyle name="20% - Акцент1 3 2 2 2 2 2" xfId="5576"/>
    <cellStyle name="20% - Акцент1 3 2 2 2 2 2 2" xfId="17000"/>
    <cellStyle name="20% - Акцент1 3 2 2 2 2 2 2 2" xfId="39848"/>
    <cellStyle name="20% - Акцент1 3 2 2 2 2 2 3" xfId="28424"/>
    <cellStyle name="20% - Акцент1 3 2 2 2 2 3" xfId="9384"/>
    <cellStyle name="20% - Акцент1 3 2 2 2 2 3 2" xfId="20808"/>
    <cellStyle name="20% - Акцент1 3 2 2 2 2 3 2 2" xfId="43656"/>
    <cellStyle name="20% - Акцент1 3 2 2 2 2 3 3" xfId="32232"/>
    <cellStyle name="20% - Акцент1 3 2 2 2 2 4" xfId="13192"/>
    <cellStyle name="20% - Акцент1 3 2 2 2 2 4 2" xfId="36040"/>
    <cellStyle name="20% - Акцент1 3 2 2 2 2 5" xfId="24616"/>
    <cellStyle name="20% - Акцент1 3 2 2 2 3" xfId="2720"/>
    <cellStyle name="20% - Акцент1 3 2 2 2 3 2" xfId="6528"/>
    <cellStyle name="20% - Акцент1 3 2 2 2 3 2 2" xfId="17952"/>
    <cellStyle name="20% - Акцент1 3 2 2 2 3 2 2 2" xfId="40800"/>
    <cellStyle name="20% - Акцент1 3 2 2 2 3 2 3" xfId="29376"/>
    <cellStyle name="20% - Акцент1 3 2 2 2 3 3" xfId="10336"/>
    <cellStyle name="20% - Акцент1 3 2 2 2 3 3 2" xfId="21760"/>
    <cellStyle name="20% - Акцент1 3 2 2 2 3 3 2 2" xfId="44608"/>
    <cellStyle name="20% - Акцент1 3 2 2 2 3 3 3" xfId="33184"/>
    <cellStyle name="20% - Акцент1 3 2 2 2 3 4" xfId="14144"/>
    <cellStyle name="20% - Акцент1 3 2 2 2 3 4 2" xfId="36992"/>
    <cellStyle name="20% - Акцент1 3 2 2 2 3 5" xfId="25568"/>
    <cellStyle name="20% - Акцент1 3 2 2 2 4" xfId="3672"/>
    <cellStyle name="20% - Акцент1 3 2 2 2 4 2" xfId="7480"/>
    <cellStyle name="20% - Акцент1 3 2 2 2 4 2 2" xfId="18904"/>
    <cellStyle name="20% - Акцент1 3 2 2 2 4 2 2 2" xfId="41752"/>
    <cellStyle name="20% - Акцент1 3 2 2 2 4 2 3" xfId="30328"/>
    <cellStyle name="20% - Акцент1 3 2 2 2 4 3" xfId="11288"/>
    <cellStyle name="20% - Акцент1 3 2 2 2 4 3 2" xfId="22712"/>
    <cellStyle name="20% - Акцент1 3 2 2 2 4 3 2 2" xfId="45560"/>
    <cellStyle name="20% - Акцент1 3 2 2 2 4 3 3" xfId="34136"/>
    <cellStyle name="20% - Акцент1 3 2 2 2 4 4" xfId="15096"/>
    <cellStyle name="20% - Акцент1 3 2 2 2 4 4 2" xfId="37944"/>
    <cellStyle name="20% - Акцент1 3 2 2 2 4 5" xfId="26520"/>
    <cellStyle name="20% - Акцент1 3 2 2 2 5" xfId="4624"/>
    <cellStyle name="20% - Акцент1 3 2 2 2 5 2" xfId="16048"/>
    <cellStyle name="20% - Акцент1 3 2 2 2 5 2 2" xfId="38896"/>
    <cellStyle name="20% - Акцент1 3 2 2 2 5 3" xfId="27472"/>
    <cellStyle name="20% - Акцент1 3 2 2 2 6" xfId="8432"/>
    <cellStyle name="20% - Акцент1 3 2 2 2 6 2" xfId="19856"/>
    <cellStyle name="20% - Акцент1 3 2 2 2 6 2 2" xfId="42704"/>
    <cellStyle name="20% - Акцент1 3 2 2 2 6 3" xfId="31280"/>
    <cellStyle name="20% - Акцент1 3 2 2 2 7" xfId="12240"/>
    <cellStyle name="20% - Акцент1 3 2 2 2 7 2" xfId="35088"/>
    <cellStyle name="20% - Акцент1 3 2 2 2 8" xfId="23664"/>
    <cellStyle name="20% - Акцент1 3 2 2 3" xfId="1292"/>
    <cellStyle name="20% - Акцент1 3 2 2 3 2" xfId="5100"/>
    <cellStyle name="20% - Акцент1 3 2 2 3 2 2" xfId="16524"/>
    <cellStyle name="20% - Акцент1 3 2 2 3 2 2 2" xfId="39372"/>
    <cellStyle name="20% - Акцент1 3 2 2 3 2 3" xfId="27948"/>
    <cellStyle name="20% - Акцент1 3 2 2 3 3" xfId="8908"/>
    <cellStyle name="20% - Акцент1 3 2 2 3 3 2" xfId="20332"/>
    <cellStyle name="20% - Акцент1 3 2 2 3 3 2 2" xfId="43180"/>
    <cellStyle name="20% - Акцент1 3 2 2 3 3 3" xfId="31756"/>
    <cellStyle name="20% - Акцент1 3 2 2 3 4" xfId="12716"/>
    <cellStyle name="20% - Акцент1 3 2 2 3 4 2" xfId="35564"/>
    <cellStyle name="20% - Акцент1 3 2 2 3 5" xfId="24140"/>
    <cellStyle name="20% - Акцент1 3 2 2 4" xfId="2244"/>
    <cellStyle name="20% - Акцент1 3 2 2 4 2" xfId="6052"/>
    <cellStyle name="20% - Акцент1 3 2 2 4 2 2" xfId="17476"/>
    <cellStyle name="20% - Акцент1 3 2 2 4 2 2 2" xfId="40324"/>
    <cellStyle name="20% - Акцент1 3 2 2 4 2 3" xfId="28900"/>
    <cellStyle name="20% - Акцент1 3 2 2 4 3" xfId="9860"/>
    <cellStyle name="20% - Акцент1 3 2 2 4 3 2" xfId="21284"/>
    <cellStyle name="20% - Акцент1 3 2 2 4 3 2 2" xfId="44132"/>
    <cellStyle name="20% - Акцент1 3 2 2 4 3 3" xfId="32708"/>
    <cellStyle name="20% - Акцент1 3 2 2 4 4" xfId="13668"/>
    <cellStyle name="20% - Акцент1 3 2 2 4 4 2" xfId="36516"/>
    <cellStyle name="20% - Акцент1 3 2 2 4 5" xfId="25092"/>
    <cellStyle name="20% - Акцент1 3 2 2 5" xfId="3196"/>
    <cellStyle name="20% - Акцент1 3 2 2 5 2" xfId="7004"/>
    <cellStyle name="20% - Акцент1 3 2 2 5 2 2" xfId="18428"/>
    <cellStyle name="20% - Акцент1 3 2 2 5 2 2 2" xfId="41276"/>
    <cellStyle name="20% - Акцент1 3 2 2 5 2 3" xfId="29852"/>
    <cellStyle name="20% - Акцент1 3 2 2 5 3" xfId="10812"/>
    <cellStyle name="20% - Акцент1 3 2 2 5 3 2" xfId="22236"/>
    <cellStyle name="20% - Акцент1 3 2 2 5 3 2 2" xfId="45084"/>
    <cellStyle name="20% - Акцент1 3 2 2 5 3 3" xfId="33660"/>
    <cellStyle name="20% - Акцент1 3 2 2 5 4" xfId="14620"/>
    <cellStyle name="20% - Акцент1 3 2 2 5 4 2" xfId="37468"/>
    <cellStyle name="20% - Акцент1 3 2 2 5 5" xfId="26044"/>
    <cellStyle name="20% - Акцент1 3 2 2 6" xfId="4148"/>
    <cellStyle name="20% - Акцент1 3 2 2 6 2" xfId="15572"/>
    <cellStyle name="20% - Акцент1 3 2 2 6 2 2" xfId="38420"/>
    <cellStyle name="20% - Акцент1 3 2 2 6 3" xfId="26996"/>
    <cellStyle name="20% - Акцент1 3 2 2 7" xfId="7956"/>
    <cellStyle name="20% - Акцент1 3 2 2 7 2" xfId="19380"/>
    <cellStyle name="20% - Акцент1 3 2 2 7 2 2" xfId="42228"/>
    <cellStyle name="20% - Акцент1 3 2 2 7 3" xfId="30804"/>
    <cellStyle name="20% - Акцент1 3 2 2 8" xfId="11764"/>
    <cellStyle name="20% - Акцент1 3 2 2 8 2" xfId="34612"/>
    <cellStyle name="20% - Акцент1 3 2 2 9" xfId="23188"/>
    <cellStyle name="20% - Акцент1 3 2 3" xfId="592"/>
    <cellStyle name="20% - Акцент1 3 2 3 2" xfId="1544"/>
    <cellStyle name="20% - Акцент1 3 2 3 2 2" xfId="5352"/>
    <cellStyle name="20% - Акцент1 3 2 3 2 2 2" xfId="16776"/>
    <cellStyle name="20% - Акцент1 3 2 3 2 2 2 2" xfId="39624"/>
    <cellStyle name="20% - Акцент1 3 2 3 2 2 3" xfId="28200"/>
    <cellStyle name="20% - Акцент1 3 2 3 2 3" xfId="9160"/>
    <cellStyle name="20% - Акцент1 3 2 3 2 3 2" xfId="20584"/>
    <cellStyle name="20% - Акцент1 3 2 3 2 3 2 2" xfId="43432"/>
    <cellStyle name="20% - Акцент1 3 2 3 2 3 3" xfId="32008"/>
    <cellStyle name="20% - Акцент1 3 2 3 2 4" xfId="12968"/>
    <cellStyle name="20% - Акцент1 3 2 3 2 4 2" xfId="35816"/>
    <cellStyle name="20% - Акцент1 3 2 3 2 5" xfId="24392"/>
    <cellStyle name="20% - Акцент1 3 2 3 3" xfId="2496"/>
    <cellStyle name="20% - Акцент1 3 2 3 3 2" xfId="6304"/>
    <cellStyle name="20% - Акцент1 3 2 3 3 2 2" xfId="17728"/>
    <cellStyle name="20% - Акцент1 3 2 3 3 2 2 2" xfId="40576"/>
    <cellStyle name="20% - Акцент1 3 2 3 3 2 3" xfId="29152"/>
    <cellStyle name="20% - Акцент1 3 2 3 3 3" xfId="10112"/>
    <cellStyle name="20% - Акцент1 3 2 3 3 3 2" xfId="21536"/>
    <cellStyle name="20% - Акцент1 3 2 3 3 3 2 2" xfId="44384"/>
    <cellStyle name="20% - Акцент1 3 2 3 3 3 3" xfId="32960"/>
    <cellStyle name="20% - Акцент1 3 2 3 3 4" xfId="13920"/>
    <cellStyle name="20% - Акцент1 3 2 3 3 4 2" xfId="36768"/>
    <cellStyle name="20% - Акцент1 3 2 3 3 5" xfId="25344"/>
    <cellStyle name="20% - Акцент1 3 2 3 4" xfId="3448"/>
    <cellStyle name="20% - Акцент1 3 2 3 4 2" xfId="7256"/>
    <cellStyle name="20% - Акцент1 3 2 3 4 2 2" xfId="18680"/>
    <cellStyle name="20% - Акцент1 3 2 3 4 2 2 2" xfId="41528"/>
    <cellStyle name="20% - Акцент1 3 2 3 4 2 3" xfId="30104"/>
    <cellStyle name="20% - Акцент1 3 2 3 4 3" xfId="11064"/>
    <cellStyle name="20% - Акцент1 3 2 3 4 3 2" xfId="22488"/>
    <cellStyle name="20% - Акцент1 3 2 3 4 3 2 2" xfId="45336"/>
    <cellStyle name="20% - Акцент1 3 2 3 4 3 3" xfId="33912"/>
    <cellStyle name="20% - Акцент1 3 2 3 4 4" xfId="14872"/>
    <cellStyle name="20% - Акцент1 3 2 3 4 4 2" xfId="37720"/>
    <cellStyle name="20% - Акцент1 3 2 3 4 5" xfId="26296"/>
    <cellStyle name="20% - Акцент1 3 2 3 5" xfId="4400"/>
    <cellStyle name="20% - Акцент1 3 2 3 5 2" xfId="15824"/>
    <cellStyle name="20% - Акцент1 3 2 3 5 2 2" xfId="38672"/>
    <cellStyle name="20% - Акцент1 3 2 3 5 3" xfId="27248"/>
    <cellStyle name="20% - Акцент1 3 2 3 6" xfId="8208"/>
    <cellStyle name="20% - Акцент1 3 2 3 6 2" xfId="19632"/>
    <cellStyle name="20% - Акцент1 3 2 3 6 2 2" xfId="42480"/>
    <cellStyle name="20% - Акцент1 3 2 3 6 3" xfId="31056"/>
    <cellStyle name="20% - Акцент1 3 2 3 7" xfId="12016"/>
    <cellStyle name="20% - Акцент1 3 2 3 7 2" xfId="34864"/>
    <cellStyle name="20% - Акцент1 3 2 3 8" xfId="23440"/>
    <cellStyle name="20% - Акцент1 3 2 4" xfId="1068"/>
    <cellStyle name="20% - Акцент1 3 2 4 2" xfId="4876"/>
    <cellStyle name="20% - Акцент1 3 2 4 2 2" xfId="16300"/>
    <cellStyle name="20% - Акцент1 3 2 4 2 2 2" xfId="39148"/>
    <cellStyle name="20% - Акцент1 3 2 4 2 3" xfId="27724"/>
    <cellStyle name="20% - Акцент1 3 2 4 3" xfId="8684"/>
    <cellStyle name="20% - Акцент1 3 2 4 3 2" xfId="20108"/>
    <cellStyle name="20% - Акцент1 3 2 4 3 2 2" xfId="42956"/>
    <cellStyle name="20% - Акцент1 3 2 4 3 3" xfId="31532"/>
    <cellStyle name="20% - Акцент1 3 2 4 4" xfId="12492"/>
    <cellStyle name="20% - Акцент1 3 2 4 4 2" xfId="35340"/>
    <cellStyle name="20% - Акцент1 3 2 4 5" xfId="23916"/>
    <cellStyle name="20% - Акцент1 3 2 5" xfId="2020"/>
    <cellStyle name="20% - Акцент1 3 2 5 2" xfId="5828"/>
    <cellStyle name="20% - Акцент1 3 2 5 2 2" xfId="17252"/>
    <cellStyle name="20% - Акцент1 3 2 5 2 2 2" xfId="40100"/>
    <cellStyle name="20% - Акцент1 3 2 5 2 3" xfId="28676"/>
    <cellStyle name="20% - Акцент1 3 2 5 3" xfId="9636"/>
    <cellStyle name="20% - Акцент1 3 2 5 3 2" xfId="21060"/>
    <cellStyle name="20% - Акцент1 3 2 5 3 2 2" xfId="43908"/>
    <cellStyle name="20% - Акцент1 3 2 5 3 3" xfId="32484"/>
    <cellStyle name="20% - Акцент1 3 2 5 4" xfId="13444"/>
    <cellStyle name="20% - Акцент1 3 2 5 4 2" xfId="36292"/>
    <cellStyle name="20% - Акцент1 3 2 5 5" xfId="24868"/>
    <cellStyle name="20% - Акцент1 3 2 6" xfId="2972"/>
    <cellStyle name="20% - Акцент1 3 2 6 2" xfId="6780"/>
    <cellStyle name="20% - Акцент1 3 2 6 2 2" xfId="18204"/>
    <cellStyle name="20% - Акцент1 3 2 6 2 2 2" xfId="41052"/>
    <cellStyle name="20% - Акцент1 3 2 6 2 3" xfId="29628"/>
    <cellStyle name="20% - Акцент1 3 2 6 3" xfId="10588"/>
    <cellStyle name="20% - Акцент1 3 2 6 3 2" xfId="22012"/>
    <cellStyle name="20% - Акцент1 3 2 6 3 2 2" xfId="44860"/>
    <cellStyle name="20% - Акцент1 3 2 6 3 3" xfId="33436"/>
    <cellStyle name="20% - Акцент1 3 2 6 4" xfId="14396"/>
    <cellStyle name="20% - Акцент1 3 2 6 4 2" xfId="37244"/>
    <cellStyle name="20% - Акцент1 3 2 6 5" xfId="25820"/>
    <cellStyle name="20% - Акцент1 3 2 7" xfId="3924"/>
    <cellStyle name="20% - Акцент1 3 2 7 2" xfId="15348"/>
    <cellStyle name="20% - Акцент1 3 2 7 2 2" xfId="38196"/>
    <cellStyle name="20% - Акцент1 3 2 7 3" xfId="26772"/>
    <cellStyle name="20% - Акцент1 3 2 8" xfId="7732"/>
    <cellStyle name="20% - Акцент1 3 2 8 2" xfId="19156"/>
    <cellStyle name="20% - Акцент1 3 2 8 2 2" xfId="42004"/>
    <cellStyle name="20% - Акцент1 3 2 8 3" xfId="30580"/>
    <cellStyle name="20% - Акцент1 3 2 9" xfId="11540"/>
    <cellStyle name="20% - Акцент1 3 2 9 2" xfId="34388"/>
    <cellStyle name="20% - Акцент1 3 3" xfId="172"/>
    <cellStyle name="20% - Акцент1 3 3 10" xfId="23020"/>
    <cellStyle name="20% - Акцент1 3 3 2" xfId="396"/>
    <cellStyle name="20% - Акцент1 3 3 2 2" xfId="872"/>
    <cellStyle name="20% - Акцент1 3 3 2 2 2" xfId="1824"/>
    <cellStyle name="20% - Акцент1 3 3 2 2 2 2" xfId="5632"/>
    <cellStyle name="20% - Акцент1 3 3 2 2 2 2 2" xfId="17056"/>
    <cellStyle name="20% - Акцент1 3 3 2 2 2 2 2 2" xfId="39904"/>
    <cellStyle name="20% - Акцент1 3 3 2 2 2 2 3" xfId="28480"/>
    <cellStyle name="20% - Акцент1 3 3 2 2 2 3" xfId="9440"/>
    <cellStyle name="20% - Акцент1 3 3 2 2 2 3 2" xfId="20864"/>
    <cellStyle name="20% - Акцент1 3 3 2 2 2 3 2 2" xfId="43712"/>
    <cellStyle name="20% - Акцент1 3 3 2 2 2 3 3" xfId="32288"/>
    <cellStyle name="20% - Акцент1 3 3 2 2 2 4" xfId="13248"/>
    <cellStyle name="20% - Акцент1 3 3 2 2 2 4 2" xfId="36096"/>
    <cellStyle name="20% - Акцент1 3 3 2 2 2 5" xfId="24672"/>
    <cellStyle name="20% - Акцент1 3 3 2 2 3" xfId="2776"/>
    <cellStyle name="20% - Акцент1 3 3 2 2 3 2" xfId="6584"/>
    <cellStyle name="20% - Акцент1 3 3 2 2 3 2 2" xfId="18008"/>
    <cellStyle name="20% - Акцент1 3 3 2 2 3 2 2 2" xfId="40856"/>
    <cellStyle name="20% - Акцент1 3 3 2 2 3 2 3" xfId="29432"/>
    <cellStyle name="20% - Акцент1 3 3 2 2 3 3" xfId="10392"/>
    <cellStyle name="20% - Акцент1 3 3 2 2 3 3 2" xfId="21816"/>
    <cellStyle name="20% - Акцент1 3 3 2 2 3 3 2 2" xfId="44664"/>
    <cellStyle name="20% - Акцент1 3 3 2 2 3 3 3" xfId="33240"/>
    <cellStyle name="20% - Акцент1 3 3 2 2 3 4" xfId="14200"/>
    <cellStyle name="20% - Акцент1 3 3 2 2 3 4 2" xfId="37048"/>
    <cellStyle name="20% - Акцент1 3 3 2 2 3 5" xfId="25624"/>
    <cellStyle name="20% - Акцент1 3 3 2 2 4" xfId="3728"/>
    <cellStyle name="20% - Акцент1 3 3 2 2 4 2" xfId="7536"/>
    <cellStyle name="20% - Акцент1 3 3 2 2 4 2 2" xfId="18960"/>
    <cellStyle name="20% - Акцент1 3 3 2 2 4 2 2 2" xfId="41808"/>
    <cellStyle name="20% - Акцент1 3 3 2 2 4 2 3" xfId="30384"/>
    <cellStyle name="20% - Акцент1 3 3 2 2 4 3" xfId="11344"/>
    <cellStyle name="20% - Акцент1 3 3 2 2 4 3 2" xfId="22768"/>
    <cellStyle name="20% - Акцент1 3 3 2 2 4 3 2 2" xfId="45616"/>
    <cellStyle name="20% - Акцент1 3 3 2 2 4 3 3" xfId="34192"/>
    <cellStyle name="20% - Акцент1 3 3 2 2 4 4" xfId="15152"/>
    <cellStyle name="20% - Акцент1 3 3 2 2 4 4 2" xfId="38000"/>
    <cellStyle name="20% - Акцент1 3 3 2 2 4 5" xfId="26576"/>
    <cellStyle name="20% - Акцент1 3 3 2 2 5" xfId="4680"/>
    <cellStyle name="20% - Акцент1 3 3 2 2 5 2" xfId="16104"/>
    <cellStyle name="20% - Акцент1 3 3 2 2 5 2 2" xfId="38952"/>
    <cellStyle name="20% - Акцент1 3 3 2 2 5 3" xfId="27528"/>
    <cellStyle name="20% - Акцент1 3 3 2 2 6" xfId="8488"/>
    <cellStyle name="20% - Акцент1 3 3 2 2 6 2" xfId="19912"/>
    <cellStyle name="20% - Акцент1 3 3 2 2 6 2 2" xfId="42760"/>
    <cellStyle name="20% - Акцент1 3 3 2 2 6 3" xfId="31336"/>
    <cellStyle name="20% - Акцент1 3 3 2 2 7" xfId="12296"/>
    <cellStyle name="20% - Акцент1 3 3 2 2 7 2" xfId="35144"/>
    <cellStyle name="20% - Акцент1 3 3 2 2 8" xfId="23720"/>
    <cellStyle name="20% - Акцент1 3 3 2 3" xfId="1348"/>
    <cellStyle name="20% - Акцент1 3 3 2 3 2" xfId="5156"/>
    <cellStyle name="20% - Акцент1 3 3 2 3 2 2" xfId="16580"/>
    <cellStyle name="20% - Акцент1 3 3 2 3 2 2 2" xfId="39428"/>
    <cellStyle name="20% - Акцент1 3 3 2 3 2 3" xfId="28004"/>
    <cellStyle name="20% - Акцент1 3 3 2 3 3" xfId="8964"/>
    <cellStyle name="20% - Акцент1 3 3 2 3 3 2" xfId="20388"/>
    <cellStyle name="20% - Акцент1 3 3 2 3 3 2 2" xfId="43236"/>
    <cellStyle name="20% - Акцент1 3 3 2 3 3 3" xfId="31812"/>
    <cellStyle name="20% - Акцент1 3 3 2 3 4" xfId="12772"/>
    <cellStyle name="20% - Акцент1 3 3 2 3 4 2" xfId="35620"/>
    <cellStyle name="20% - Акцент1 3 3 2 3 5" xfId="24196"/>
    <cellStyle name="20% - Акцент1 3 3 2 4" xfId="2300"/>
    <cellStyle name="20% - Акцент1 3 3 2 4 2" xfId="6108"/>
    <cellStyle name="20% - Акцент1 3 3 2 4 2 2" xfId="17532"/>
    <cellStyle name="20% - Акцент1 3 3 2 4 2 2 2" xfId="40380"/>
    <cellStyle name="20% - Акцент1 3 3 2 4 2 3" xfId="28956"/>
    <cellStyle name="20% - Акцент1 3 3 2 4 3" xfId="9916"/>
    <cellStyle name="20% - Акцент1 3 3 2 4 3 2" xfId="21340"/>
    <cellStyle name="20% - Акцент1 3 3 2 4 3 2 2" xfId="44188"/>
    <cellStyle name="20% - Акцент1 3 3 2 4 3 3" xfId="32764"/>
    <cellStyle name="20% - Акцент1 3 3 2 4 4" xfId="13724"/>
    <cellStyle name="20% - Акцент1 3 3 2 4 4 2" xfId="36572"/>
    <cellStyle name="20% - Акцент1 3 3 2 4 5" xfId="25148"/>
    <cellStyle name="20% - Акцент1 3 3 2 5" xfId="3252"/>
    <cellStyle name="20% - Акцент1 3 3 2 5 2" xfId="7060"/>
    <cellStyle name="20% - Акцент1 3 3 2 5 2 2" xfId="18484"/>
    <cellStyle name="20% - Акцент1 3 3 2 5 2 2 2" xfId="41332"/>
    <cellStyle name="20% - Акцент1 3 3 2 5 2 3" xfId="29908"/>
    <cellStyle name="20% - Акцент1 3 3 2 5 3" xfId="10868"/>
    <cellStyle name="20% - Акцент1 3 3 2 5 3 2" xfId="22292"/>
    <cellStyle name="20% - Акцент1 3 3 2 5 3 2 2" xfId="45140"/>
    <cellStyle name="20% - Акцент1 3 3 2 5 3 3" xfId="33716"/>
    <cellStyle name="20% - Акцент1 3 3 2 5 4" xfId="14676"/>
    <cellStyle name="20% - Акцент1 3 3 2 5 4 2" xfId="37524"/>
    <cellStyle name="20% - Акцент1 3 3 2 5 5" xfId="26100"/>
    <cellStyle name="20% - Акцент1 3 3 2 6" xfId="4204"/>
    <cellStyle name="20% - Акцент1 3 3 2 6 2" xfId="15628"/>
    <cellStyle name="20% - Акцент1 3 3 2 6 2 2" xfId="38476"/>
    <cellStyle name="20% - Акцент1 3 3 2 6 3" xfId="27052"/>
    <cellStyle name="20% - Акцент1 3 3 2 7" xfId="8012"/>
    <cellStyle name="20% - Акцент1 3 3 2 7 2" xfId="19436"/>
    <cellStyle name="20% - Акцент1 3 3 2 7 2 2" xfId="42284"/>
    <cellStyle name="20% - Акцент1 3 3 2 7 3" xfId="30860"/>
    <cellStyle name="20% - Акцент1 3 3 2 8" xfId="11820"/>
    <cellStyle name="20% - Акцент1 3 3 2 8 2" xfId="34668"/>
    <cellStyle name="20% - Акцент1 3 3 2 9" xfId="23244"/>
    <cellStyle name="20% - Акцент1 3 3 3" xfId="648"/>
    <cellStyle name="20% - Акцент1 3 3 3 2" xfId="1600"/>
    <cellStyle name="20% - Акцент1 3 3 3 2 2" xfId="5408"/>
    <cellStyle name="20% - Акцент1 3 3 3 2 2 2" xfId="16832"/>
    <cellStyle name="20% - Акцент1 3 3 3 2 2 2 2" xfId="39680"/>
    <cellStyle name="20% - Акцент1 3 3 3 2 2 3" xfId="28256"/>
    <cellStyle name="20% - Акцент1 3 3 3 2 3" xfId="9216"/>
    <cellStyle name="20% - Акцент1 3 3 3 2 3 2" xfId="20640"/>
    <cellStyle name="20% - Акцент1 3 3 3 2 3 2 2" xfId="43488"/>
    <cellStyle name="20% - Акцент1 3 3 3 2 3 3" xfId="32064"/>
    <cellStyle name="20% - Акцент1 3 3 3 2 4" xfId="13024"/>
    <cellStyle name="20% - Акцент1 3 3 3 2 4 2" xfId="35872"/>
    <cellStyle name="20% - Акцент1 3 3 3 2 5" xfId="24448"/>
    <cellStyle name="20% - Акцент1 3 3 3 3" xfId="2552"/>
    <cellStyle name="20% - Акцент1 3 3 3 3 2" xfId="6360"/>
    <cellStyle name="20% - Акцент1 3 3 3 3 2 2" xfId="17784"/>
    <cellStyle name="20% - Акцент1 3 3 3 3 2 2 2" xfId="40632"/>
    <cellStyle name="20% - Акцент1 3 3 3 3 2 3" xfId="29208"/>
    <cellStyle name="20% - Акцент1 3 3 3 3 3" xfId="10168"/>
    <cellStyle name="20% - Акцент1 3 3 3 3 3 2" xfId="21592"/>
    <cellStyle name="20% - Акцент1 3 3 3 3 3 2 2" xfId="44440"/>
    <cellStyle name="20% - Акцент1 3 3 3 3 3 3" xfId="33016"/>
    <cellStyle name="20% - Акцент1 3 3 3 3 4" xfId="13976"/>
    <cellStyle name="20% - Акцент1 3 3 3 3 4 2" xfId="36824"/>
    <cellStyle name="20% - Акцент1 3 3 3 3 5" xfId="25400"/>
    <cellStyle name="20% - Акцент1 3 3 3 4" xfId="3504"/>
    <cellStyle name="20% - Акцент1 3 3 3 4 2" xfId="7312"/>
    <cellStyle name="20% - Акцент1 3 3 3 4 2 2" xfId="18736"/>
    <cellStyle name="20% - Акцент1 3 3 3 4 2 2 2" xfId="41584"/>
    <cellStyle name="20% - Акцент1 3 3 3 4 2 3" xfId="30160"/>
    <cellStyle name="20% - Акцент1 3 3 3 4 3" xfId="11120"/>
    <cellStyle name="20% - Акцент1 3 3 3 4 3 2" xfId="22544"/>
    <cellStyle name="20% - Акцент1 3 3 3 4 3 2 2" xfId="45392"/>
    <cellStyle name="20% - Акцент1 3 3 3 4 3 3" xfId="33968"/>
    <cellStyle name="20% - Акцент1 3 3 3 4 4" xfId="14928"/>
    <cellStyle name="20% - Акцент1 3 3 3 4 4 2" xfId="37776"/>
    <cellStyle name="20% - Акцент1 3 3 3 4 5" xfId="26352"/>
    <cellStyle name="20% - Акцент1 3 3 3 5" xfId="4456"/>
    <cellStyle name="20% - Акцент1 3 3 3 5 2" xfId="15880"/>
    <cellStyle name="20% - Акцент1 3 3 3 5 2 2" xfId="38728"/>
    <cellStyle name="20% - Акцент1 3 3 3 5 3" xfId="27304"/>
    <cellStyle name="20% - Акцент1 3 3 3 6" xfId="8264"/>
    <cellStyle name="20% - Акцент1 3 3 3 6 2" xfId="19688"/>
    <cellStyle name="20% - Акцент1 3 3 3 6 2 2" xfId="42536"/>
    <cellStyle name="20% - Акцент1 3 3 3 6 3" xfId="31112"/>
    <cellStyle name="20% - Акцент1 3 3 3 7" xfId="12072"/>
    <cellStyle name="20% - Акцент1 3 3 3 7 2" xfId="34920"/>
    <cellStyle name="20% - Акцент1 3 3 3 8" xfId="23496"/>
    <cellStyle name="20% - Акцент1 3 3 4" xfId="1124"/>
    <cellStyle name="20% - Акцент1 3 3 4 2" xfId="4932"/>
    <cellStyle name="20% - Акцент1 3 3 4 2 2" xfId="16356"/>
    <cellStyle name="20% - Акцент1 3 3 4 2 2 2" xfId="39204"/>
    <cellStyle name="20% - Акцент1 3 3 4 2 3" xfId="27780"/>
    <cellStyle name="20% - Акцент1 3 3 4 3" xfId="8740"/>
    <cellStyle name="20% - Акцент1 3 3 4 3 2" xfId="20164"/>
    <cellStyle name="20% - Акцент1 3 3 4 3 2 2" xfId="43012"/>
    <cellStyle name="20% - Акцент1 3 3 4 3 3" xfId="31588"/>
    <cellStyle name="20% - Акцент1 3 3 4 4" xfId="12548"/>
    <cellStyle name="20% - Акцент1 3 3 4 4 2" xfId="35396"/>
    <cellStyle name="20% - Акцент1 3 3 4 5" xfId="23972"/>
    <cellStyle name="20% - Акцент1 3 3 5" xfId="2076"/>
    <cellStyle name="20% - Акцент1 3 3 5 2" xfId="5884"/>
    <cellStyle name="20% - Акцент1 3 3 5 2 2" xfId="17308"/>
    <cellStyle name="20% - Акцент1 3 3 5 2 2 2" xfId="40156"/>
    <cellStyle name="20% - Акцент1 3 3 5 2 3" xfId="28732"/>
    <cellStyle name="20% - Акцент1 3 3 5 3" xfId="9692"/>
    <cellStyle name="20% - Акцент1 3 3 5 3 2" xfId="21116"/>
    <cellStyle name="20% - Акцент1 3 3 5 3 2 2" xfId="43964"/>
    <cellStyle name="20% - Акцент1 3 3 5 3 3" xfId="32540"/>
    <cellStyle name="20% - Акцент1 3 3 5 4" xfId="13500"/>
    <cellStyle name="20% - Акцент1 3 3 5 4 2" xfId="36348"/>
    <cellStyle name="20% - Акцент1 3 3 5 5" xfId="24924"/>
    <cellStyle name="20% - Акцент1 3 3 6" xfId="3028"/>
    <cellStyle name="20% - Акцент1 3 3 6 2" xfId="6836"/>
    <cellStyle name="20% - Акцент1 3 3 6 2 2" xfId="18260"/>
    <cellStyle name="20% - Акцент1 3 3 6 2 2 2" xfId="41108"/>
    <cellStyle name="20% - Акцент1 3 3 6 2 3" xfId="29684"/>
    <cellStyle name="20% - Акцент1 3 3 6 3" xfId="10644"/>
    <cellStyle name="20% - Акцент1 3 3 6 3 2" xfId="22068"/>
    <cellStyle name="20% - Акцент1 3 3 6 3 2 2" xfId="44916"/>
    <cellStyle name="20% - Акцент1 3 3 6 3 3" xfId="33492"/>
    <cellStyle name="20% - Акцент1 3 3 6 4" xfId="14452"/>
    <cellStyle name="20% - Акцент1 3 3 6 4 2" xfId="37300"/>
    <cellStyle name="20% - Акцент1 3 3 6 5" xfId="25876"/>
    <cellStyle name="20% - Акцент1 3 3 7" xfId="3980"/>
    <cellStyle name="20% - Акцент1 3 3 7 2" xfId="15404"/>
    <cellStyle name="20% - Акцент1 3 3 7 2 2" xfId="38252"/>
    <cellStyle name="20% - Акцент1 3 3 7 3" xfId="26828"/>
    <cellStyle name="20% - Акцент1 3 3 8" xfId="7788"/>
    <cellStyle name="20% - Акцент1 3 3 8 2" xfId="19212"/>
    <cellStyle name="20% - Акцент1 3 3 8 2 2" xfId="42060"/>
    <cellStyle name="20% - Акцент1 3 3 8 3" xfId="30636"/>
    <cellStyle name="20% - Акцент1 3 3 9" xfId="11596"/>
    <cellStyle name="20% - Акцент1 3 3 9 2" xfId="34444"/>
    <cellStyle name="20% - Акцент1 3 4" xfId="228"/>
    <cellStyle name="20% - Акцент1 3 4 10" xfId="23076"/>
    <cellStyle name="20% - Акцент1 3 4 2" xfId="452"/>
    <cellStyle name="20% - Акцент1 3 4 2 2" xfId="928"/>
    <cellStyle name="20% - Акцент1 3 4 2 2 2" xfId="1880"/>
    <cellStyle name="20% - Акцент1 3 4 2 2 2 2" xfId="5688"/>
    <cellStyle name="20% - Акцент1 3 4 2 2 2 2 2" xfId="17112"/>
    <cellStyle name="20% - Акцент1 3 4 2 2 2 2 2 2" xfId="39960"/>
    <cellStyle name="20% - Акцент1 3 4 2 2 2 2 3" xfId="28536"/>
    <cellStyle name="20% - Акцент1 3 4 2 2 2 3" xfId="9496"/>
    <cellStyle name="20% - Акцент1 3 4 2 2 2 3 2" xfId="20920"/>
    <cellStyle name="20% - Акцент1 3 4 2 2 2 3 2 2" xfId="43768"/>
    <cellStyle name="20% - Акцент1 3 4 2 2 2 3 3" xfId="32344"/>
    <cellStyle name="20% - Акцент1 3 4 2 2 2 4" xfId="13304"/>
    <cellStyle name="20% - Акцент1 3 4 2 2 2 4 2" xfId="36152"/>
    <cellStyle name="20% - Акцент1 3 4 2 2 2 5" xfId="24728"/>
    <cellStyle name="20% - Акцент1 3 4 2 2 3" xfId="2832"/>
    <cellStyle name="20% - Акцент1 3 4 2 2 3 2" xfId="6640"/>
    <cellStyle name="20% - Акцент1 3 4 2 2 3 2 2" xfId="18064"/>
    <cellStyle name="20% - Акцент1 3 4 2 2 3 2 2 2" xfId="40912"/>
    <cellStyle name="20% - Акцент1 3 4 2 2 3 2 3" xfId="29488"/>
    <cellStyle name="20% - Акцент1 3 4 2 2 3 3" xfId="10448"/>
    <cellStyle name="20% - Акцент1 3 4 2 2 3 3 2" xfId="21872"/>
    <cellStyle name="20% - Акцент1 3 4 2 2 3 3 2 2" xfId="44720"/>
    <cellStyle name="20% - Акцент1 3 4 2 2 3 3 3" xfId="33296"/>
    <cellStyle name="20% - Акцент1 3 4 2 2 3 4" xfId="14256"/>
    <cellStyle name="20% - Акцент1 3 4 2 2 3 4 2" xfId="37104"/>
    <cellStyle name="20% - Акцент1 3 4 2 2 3 5" xfId="25680"/>
    <cellStyle name="20% - Акцент1 3 4 2 2 4" xfId="3784"/>
    <cellStyle name="20% - Акцент1 3 4 2 2 4 2" xfId="7592"/>
    <cellStyle name="20% - Акцент1 3 4 2 2 4 2 2" xfId="19016"/>
    <cellStyle name="20% - Акцент1 3 4 2 2 4 2 2 2" xfId="41864"/>
    <cellStyle name="20% - Акцент1 3 4 2 2 4 2 3" xfId="30440"/>
    <cellStyle name="20% - Акцент1 3 4 2 2 4 3" xfId="11400"/>
    <cellStyle name="20% - Акцент1 3 4 2 2 4 3 2" xfId="22824"/>
    <cellStyle name="20% - Акцент1 3 4 2 2 4 3 2 2" xfId="45672"/>
    <cellStyle name="20% - Акцент1 3 4 2 2 4 3 3" xfId="34248"/>
    <cellStyle name="20% - Акцент1 3 4 2 2 4 4" xfId="15208"/>
    <cellStyle name="20% - Акцент1 3 4 2 2 4 4 2" xfId="38056"/>
    <cellStyle name="20% - Акцент1 3 4 2 2 4 5" xfId="26632"/>
    <cellStyle name="20% - Акцент1 3 4 2 2 5" xfId="4736"/>
    <cellStyle name="20% - Акцент1 3 4 2 2 5 2" xfId="16160"/>
    <cellStyle name="20% - Акцент1 3 4 2 2 5 2 2" xfId="39008"/>
    <cellStyle name="20% - Акцент1 3 4 2 2 5 3" xfId="27584"/>
    <cellStyle name="20% - Акцент1 3 4 2 2 6" xfId="8544"/>
    <cellStyle name="20% - Акцент1 3 4 2 2 6 2" xfId="19968"/>
    <cellStyle name="20% - Акцент1 3 4 2 2 6 2 2" xfId="42816"/>
    <cellStyle name="20% - Акцент1 3 4 2 2 6 3" xfId="31392"/>
    <cellStyle name="20% - Акцент1 3 4 2 2 7" xfId="12352"/>
    <cellStyle name="20% - Акцент1 3 4 2 2 7 2" xfId="35200"/>
    <cellStyle name="20% - Акцент1 3 4 2 2 8" xfId="23776"/>
    <cellStyle name="20% - Акцент1 3 4 2 3" xfId="1404"/>
    <cellStyle name="20% - Акцент1 3 4 2 3 2" xfId="5212"/>
    <cellStyle name="20% - Акцент1 3 4 2 3 2 2" xfId="16636"/>
    <cellStyle name="20% - Акцент1 3 4 2 3 2 2 2" xfId="39484"/>
    <cellStyle name="20% - Акцент1 3 4 2 3 2 3" xfId="28060"/>
    <cellStyle name="20% - Акцент1 3 4 2 3 3" xfId="9020"/>
    <cellStyle name="20% - Акцент1 3 4 2 3 3 2" xfId="20444"/>
    <cellStyle name="20% - Акцент1 3 4 2 3 3 2 2" xfId="43292"/>
    <cellStyle name="20% - Акцент1 3 4 2 3 3 3" xfId="31868"/>
    <cellStyle name="20% - Акцент1 3 4 2 3 4" xfId="12828"/>
    <cellStyle name="20% - Акцент1 3 4 2 3 4 2" xfId="35676"/>
    <cellStyle name="20% - Акцент1 3 4 2 3 5" xfId="24252"/>
    <cellStyle name="20% - Акцент1 3 4 2 4" xfId="2356"/>
    <cellStyle name="20% - Акцент1 3 4 2 4 2" xfId="6164"/>
    <cellStyle name="20% - Акцент1 3 4 2 4 2 2" xfId="17588"/>
    <cellStyle name="20% - Акцент1 3 4 2 4 2 2 2" xfId="40436"/>
    <cellStyle name="20% - Акцент1 3 4 2 4 2 3" xfId="29012"/>
    <cellStyle name="20% - Акцент1 3 4 2 4 3" xfId="9972"/>
    <cellStyle name="20% - Акцент1 3 4 2 4 3 2" xfId="21396"/>
    <cellStyle name="20% - Акцент1 3 4 2 4 3 2 2" xfId="44244"/>
    <cellStyle name="20% - Акцент1 3 4 2 4 3 3" xfId="32820"/>
    <cellStyle name="20% - Акцент1 3 4 2 4 4" xfId="13780"/>
    <cellStyle name="20% - Акцент1 3 4 2 4 4 2" xfId="36628"/>
    <cellStyle name="20% - Акцент1 3 4 2 4 5" xfId="25204"/>
    <cellStyle name="20% - Акцент1 3 4 2 5" xfId="3308"/>
    <cellStyle name="20% - Акцент1 3 4 2 5 2" xfId="7116"/>
    <cellStyle name="20% - Акцент1 3 4 2 5 2 2" xfId="18540"/>
    <cellStyle name="20% - Акцент1 3 4 2 5 2 2 2" xfId="41388"/>
    <cellStyle name="20% - Акцент1 3 4 2 5 2 3" xfId="29964"/>
    <cellStyle name="20% - Акцент1 3 4 2 5 3" xfId="10924"/>
    <cellStyle name="20% - Акцент1 3 4 2 5 3 2" xfId="22348"/>
    <cellStyle name="20% - Акцент1 3 4 2 5 3 2 2" xfId="45196"/>
    <cellStyle name="20% - Акцент1 3 4 2 5 3 3" xfId="33772"/>
    <cellStyle name="20% - Акцент1 3 4 2 5 4" xfId="14732"/>
    <cellStyle name="20% - Акцент1 3 4 2 5 4 2" xfId="37580"/>
    <cellStyle name="20% - Акцент1 3 4 2 5 5" xfId="26156"/>
    <cellStyle name="20% - Акцент1 3 4 2 6" xfId="4260"/>
    <cellStyle name="20% - Акцент1 3 4 2 6 2" xfId="15684"/>
    <cellStyle name="20% - Акцент1 3 4 2 6 2 2" xfId="38532"/>
    <cellStyle name="20% - Акцент1 3 4 2 6 3" xfId="27108"/>
    <cellStyle name="20% - Акцент1 3 4 2 7" xfId="8068"/>
    <cellStyle name="20% - Акцент1 3 4 2 7 2" xfId="19492"/>
    <cellStyle name="20% - Акцент1 3 4 2 7 2 2" xfId="42340"/>
    <cellStyle name="20% - Акцент1 3 4 2 7 3" xfId="30916"/>
    <cellStyle name="20% - Акцент1 3 4 2 8" xfId="11876"/>
    <cellStyle name="20% - Акцент1 3 4 2 8 2" xfId="34724"/>
    <cellStyle name="20% - Акцент1 3 4 2 9" xfId="23300"/>
    <cellStyle name="20% - Акцент1 3 4 3" xfId="704"/>
    <cellStyle name="20% - Акцент1 3 4 3 2" xfId="1656"/>
    <cellStyle name="20% - Акцент1 3 4 3 2 2" xfId="5464"/>
    <cellStyle name="20% - Акцент1 3 4 3 2 2 2" xfId="16888"/>
    <cellStyle name="20% - Акцент1 3 4 3 2 2 2 2" xfId="39736"/>
    <cellStyle name="20% - Акцент1 3 4 3 2 2 3" xfId="28312"/>
    <cellStyle name="20% - Акцент1 3 4 3 2 3" xfId="9272"/>
    <cellStyle name="20% - Акцент1 3 4 3 2 3 2" xfId="20696"/>
    <cellStyle name="20% - Акцент1 3 4 3 2 3 2 2" xfId="43544"/>
    <cellStyle name="20% - Акцент1 3 4 3 2 3 3" xfId="32120"/>
    <cellStyle name="20% - Акцент1 3 4 3 2 4" xfId="13080"/>
    <cellStyle name="20% - Акцент1 3 4 3 2 4 2" xfId="35928"/>
    <cellStyle name="20% - Акцент1 3 4 3 2 5" xfId="24504"/>
    <cellStyle name="20% - Акцент1 3 4 3 3" xfId="2608"/>
    <cellStyle name="20% - Акцент1 3 4 3 3 2" xfId="6416"/>
    <cellStyle name="20% - Акцент1 3 4 3 3 2 2" xfId="17840"/>
    <cellStyle name="20% - Акцент1 3 4 3 3 2 2 2" xfId="40688"/>
    <cellStyle name="20% - Акцент1 3 4 3 3 2 3" xfId="29264"/>
    <cellStyle name="20% - Акцент1 3 4 3 3 3" xfId="10224"/>
    <cellStyle name="20% - Акцент1 3 4 3 3 3 2" xfId="21648"/>
    <cellStyle name="20% - Акцент1 3 4 3 3 3 2 2" xfId="44496"/>
    <cellStyle name="20% - Акцент1 3 4 3 3 3 3" xfId="33072"/>
    <cellStyle name="20% - Акцент1 3 4 3 3 4" xfId="14032"/>
    <cellStyle name="20% - Акцент1 3 4 3 3 4 2" xfId="36880"/>
    <cellStyle name="20% - Акцент1 3 4 3 3 5" xfId="25456"/>
    <cellStyle name="20% - Акцент1 3 4 3 4" xfId="3560"/>
    <cellStyle name="20% - Акцент1 3 4 3 4 2" xfId="7368"/>
    <cellStyle name="20% - Акцент1 3 4 3 4 2 2" xfId="18792"/>
    <cellStyle name="20% - Акцент1 3 4 3 4 2 2 2" xfId="41640"/>
    <cellStyle name="20% - Акцент1 3 4 3 4 2 3" xfId="30216"/>
    <cellStyle name="20% - Акцент1 3 4 3 4 3" xfId="11176"/>
    <cellStyle name="20% - Акцент1 3 4 3 4 3 2" xfId="22600"/>
    <cellStyle name="20% - Акцент1 3 4 3 4 3 2 2" xfId="45448"/>
    <cellStyle name="20% - Акцент1 3 4 3 4 3 3" xfId="34024"/>
    <cellStyle name="20% - Акцент1 3 4 3 4 4" xfId="14984"/>
    <cellStyle name="20% - Акцент1 3 4 3 4 4 2" xfId="37832"/>
    <cellStyle name="20% - Акцент1 3 4 3 4 5" xfId="26408"/>
    <cellStyle name="20% - Акцент1 3 4 3 5" xfId="4512"/>
    <cellStyle name="20% - Акцент1 3 4 3 5 2" xfId="15936"/>
    <cellStyle name="20% - Акцент1 3 4 3 5 2 2" xfId="38784"/>
    <cellStyle name="20% - Акцент1 3 4 3 5 3" xfId="27360"/>
    <cellStyle name="20% - Акцент1 3 4 3 6" xfId="8320"/>
    <cellStyle name="20% - Акцент1 3 4 3 6 2" xfId="19744"/>
    <cellStyle name="20% - Акцент1 3 4 3 6 2 2" xfId="42592"/>
    <cellStyle name="20% - Акцент1 3 4 3 6 3" xfId="31168"/>
    <cellStyle name="20% - Акцент1 3 4 3 7" xfId="12128"/>
    <cellStyle name="20% - Акцент1 3 4 3 7 2" xfId="34976"/>
    <cellStyle name="20% - Акцент1 3 4 3 8" xfId="23552"/>
    <cellStyle name="20% - Акцент1 3 4 4" xfId="1180"/>
    <cellStyle name="20% - Акцент1 3 4 4 2" xfId="4988"/>
    <cellStyle name="20% - Акцент1 3 4 4 2 2" xfId="16412"/>
    <cellStyle name="20% - Акцент1 3 4 4 2 2 2" xfId="39260"/>
    <cellStyle name="20% - Акцент1 3 4 4 2 3" xfId="27836"/>
    <cellStyle name="20% - Акцент1 3 4 4 3" xfId="8796"/>
    <cellStyle name="20% - Акцент1 3 4 4 3 2" xfId="20220"/>
    <cellStyle name="20% - Акцент1 3 4 4 3 2 2" xfId="43068"/>
    <cellStyle name="20% - Акцент1 3 4 4 3 3" xfId="31644"/>
    <cellStyle name="20% - Акцент1 3 4 4 4" xfId="12604"/>
    <cellStyle name="20% - Акцент1 3 4 4 4 2" xfId="35452"/>
    <cellStyle name="20% - Акцент1 3 4 4 5" xfId="24028"/>
    <cellStyle name="20% - Акцент1 3 4 5" xfId="2132"/>
    <cellStyle name="20% - Акцент1 3 4 5 2" xfId="5940"/>
    <cellStyle name="20% - Акцент1 3 4 5 2 2" xfId="17364"/>
    <cellStyle name="20% - Акцент1 3 4 5 2 2 2" xfId="40212"/>
    <cellStyle name="20% - Акцент1 3 4 5 2 3" xfId="28788"/>
    <cellStyle name="20% - Акцент1 3 4 5 3" xfId="9748"/>
    <cellStyle name="20% - Акцент1 3 4 5 3 2" xfId="21172"/>
    <cellStyle name="20% - Акцент1 3 4 5 3 2 2" xfId="44020"/>
    <cellStyle name="20% - Акцент1 3 4 5 3 3" xfId="32596"/>
    <cellStyle name="20% - Акцент1 3 4 5 4" xfId="13556"/>
    <cellStyle name="20% - Акцент1 3 4 5 4 2" xfId="36404"/>
    <cellStyle name="20% - Акцент1 3 4 5 5" xfId="24980"/>
    <cellStyle name="20% - Акцент1 3 4 6" xfId="3084"/>
    <cellStyle name="20% - Акцент1 3 4 6 2" xfId="6892"/>
    <cellStyle name="20% - Акцент1 3 4 6 2 2" xfId="18316"/>
    <cellStyle name="20% - Акцент1 3 4 6 2 2 2" xfId="41164"/>
    <cellStyle name="20% - Акцент1 3 4 6 2 3" xfId="29740"/>
    <cellStyle name="20% - Акцент1 3 4 6 3" xfId="10700"/>
    <cellStyle name="20% - Акцент1 3 4 6 3 2" xfId="22124"/>
    <cellStyle name="20% - Акцент1 3 4 6 3 2 2" xfId="44972"/>
    <cellStyle name="20% - Акцент1 3 4 6 3 3" xfId="33548"/>
    <cellStyle name="20% - Акцент1 3 4 6 4" xfId="14508"/>
    <cellStyle name="20% - Акцент1 3 4 6 4 2" xfId="37356"/>
    <cellStyle name="20% - Акцент1 3 4 6 5" xfId="25932"/>
    <cellStyle name="20% - Акцент1 3 4 7" xfId="4036"/>
    <cellStyle name="20% - Акцент1 3 4 7 2" xfId="15460"/>
    <cellStyle name="20% - Акцент1 3 4 7 2 2" xfId="38308"/>
    <cellStyle name="20% - Акцент1 3 4 7 3" xfId="26884"/>
    <cellStyle name="20% - Акцент1 3 4 8" xfId="7844"/>
    <cellStyle name="20% - Акцент1 3 4 8 2" xfId="19268"/>
    <cellStyle name="20% - Акцент1 3 4 8 2 2" xfId="42116"/>
    <cellStyle name="20% - Акцент1 3 4 8 3" xfId="30692"/>
    <cellStyle name="20% - Акцент1 3 4 9" xfId="11652"/>
    <cellStyle name="20% - Акцент1 3 4 9 2" xfId="34500"/>
    <cellStyle name="20% - Акцент1 3 5" xfId="284"/>
    <cellStyle name="20% - Акцент1 3 5 2" xfId="760"/>
    <cellStyle name="20% - Акцент1 3 5 2 2" xfId="1712"/>
    <cellStyle name="20% - Акцент1 3 5 2 2 2" xfId="5520"/>
    <cellStyle name="20% - Акцент1 3 5 2 2 2 2" xfId="16944"/>
    <cellStyle name="20% - Акцент1 3 5 2 2 2 2 2" xfId="39792"/>
    <cellStyle name="20% - Акцент1 3 5 2 2 2 3" xfId="28368"/>
    <cellStyle name="20% - Акцент1 3 5 2 2 3" xfId="9328"/>
    <cellStyle name="20% - Акцент1 3 5 2 2 3 2" xfId="20752"/>
    <cellStyle name="20% - Акцент1 3 5 2 2 3 2 2" xfId="43600"/>
    <cellStyle name="20% - Акцент1 3 5 2 2 3 3" xfId="32176"/>
    <cellStyle name="20% - Акцент1 3 5 2 2 4" xfId="13136"/>
    <cellStyle name="20% - Акцент1 3 5 2 2 4 2" xfId="35984"/>
    <cellStyle name="20% - Акцент1 3 5 2 2 5" xfId="24560"/>
    <cellStyle name="20% - Акцент1 3 5 2 3" xfId="2664"/>
    <cellStyle name="20% - Акцент1 3 5 2 3 2" xfId="6472"/>
    <cellStyle name="20% - Акцент1 3 5 2 3 2 2" xfId="17896"/>
    <cellStyle name="20% - Акцент1 3 5 2 3 2 2 2" xfId="40744"/>
    <cellStyle name="20% - Акцент1 3 5 2 3 2 3" xfId="29320"/>
    <cellStyle name="20% - Акцент1 3 5 2 3 3" xfId="10280"/>
    <cellStyle name="20% - Акцент1 3 5 2 3 3 2" xfId="21704"/>
    <cellStyle name="20% - Акцент1 3 5 2 3 3 2 2" xfId="44552"/>
    <cellStyle name="20% - Акцент1 3 5 2 3 3 3" xfId="33128"/>
    <cellStyle name="20% - Акцент1 3 5 2 3 4" xfId="14088"/>
    <cellStyle name="20% - Акцент1 3 5 2 3 4 2" xfId="36936"/>
    <cellStyle name="20% - Акцент1 3 5 2 3 5" xfId="25512"/>
    <cellStyle name="20% - Акцент1 3 5 2 4" xfId="3616"/>
    <cellStyle name="20% - Акцент1 3 5 2 4 2" xfId="7424"/>
    <cellStyle name="20% - Акцент1 3 5 2 4 2 2" xfId="18848"/>
    <cellStyle name="20% - Акцент1 3 5 2 4 2 2 2" xfId="41696"/>
    <cellStyle name="20% - Акцент1 3 5 2 4 2 3" xfId="30272"/>
    <cellStyle name="20% - Акцент1 3 5 2 4 3" xfId="11232"/>
    <cellStyle name="20% - Акцент1 3 5 2 4 3 2" xfId="22656"/>
    <cellStyle name="20% - Акцент1 3 5 2 4 3 2 2" xfId="45504"/>
    <cellStyle name="20% - Акцент1 3 5 2 4 3 3" xfId="34080"/>
    <cellStyle name="20% - Акцент1 3 5 2 4 4" xfId="15040"/>
    <cellStyle name="20% - Акцент1 3 5 2 4 4 2" xfId="37888"/>
    <cellStyle name="20% - Акцент1 3 5 2 4 5" xfId="26464"/>
    <cellStyle name="20% - Акцент1 3 5 2 5" xfId="4568"/>
    <cellStyle name="20% - Акцент1 3 5 2 5 2" xfId="15992"/>
    <cellStyle name="20% - Акцент1 3 5 2 5 2 2" xfId="38840"/>
    <cellStyle name="20% - Акцент1 3 5 2 5 3" xfId="27416"/>
    <cellStyle name="20% - Акцент1 3 5 2 6" xfId="8376"/>
    <cellStyle name="20% - Акцент1 3 5 2 6 2" xfId="19800"/>
    <cellStyle name="20% - Акцент1 3 5 2 6 2 2" xfId="42648"/>
    <cellStyle name="20% - Акцент1 3 5 2 6 3" xfId="31224"/>
    <cellStyle name="20% - Акцент1 3 5 2 7" xfId="12184"/>
    <cellStyle name="20% - Акцент1 3 5 2 7 2" xfId="35032"/>
    <cellStyle name="20% - Акцент1 3 5 2 8" xfId="23608"/>
    <cellStyle name="20% - Акцент1 3 5 3" xfId="1236"/>
    <cellStyle name="20% - Акцент1 3 5 3 2" xfId="5044"/>
    <cellStyle name="20% - Акцент1 3 5 3 2 2" xfId="16468"/>
    <cellStyle name="20% - Акцент1 3 5 3 2 2 2" xfId="39316"/>
    <cellStyle name="20% - Акцент1 3 5 3 2 3" xfId="27892"/>
    <cellStyle name="20% - Акцент1 3 5 3 3" xfId="8852"/>
    <cellStyle name="20% - Акцент1 3 5 3 3 2" xfId="20276"/>
    <cellStyle name="20% - Акцент1 3 5 3 3 2 2" xfId="43124"/>
    <cellStyle name="20% - Акцент1 3 5 3 3 3" xfId="31700"/>
    <cellStyle name="20% - Акцент1 3 5 3 4" xfId="12660"/>
    <cellStyle name="20% - Акцент1 3 5 3 4 2" xfId="35508"/>
    <cellStyle name="20% - Акцент1 3 5 3 5" xfId="24084"/>
    <cellStyle name="20% - Акцент1 3 5 4" xfId="2188"/>
    <cellStyle name="20% - Акцент1 3 5 4 2" xfId="5996"/>
    <cellStyle name="20% - Акцент1 3 5 4 2 2" xfId="17420"/>
    <cellStyle name="20% - Акцент1 3 5 4 2 2 2" xfId="40268"/>
    <cellStyle name="20% - Акцент1 3 5 4 2 3" xfId="28844"/>
    <cellStyle name="20% - Акцент1 3 5 4 3" xfId="9804"/>
    <cellStyle name="20% - Акцент1 3 5 4 3 2" xfId="21228"/>
    <cellStyle name="20% - Акцент1 3 5 4 3 2 2" xfId="44076"/>
    <cellStyle name="20% - Акцент1 3 5 4 3 3" xfId="32652"/>
    <cellStyle name="20% - Акцент1 3 5 4 4" xfId="13612"/>
    <cellStyle name="20% - Акцент1 3 5 4 4 2" xfId="36460"/>
    <cellStyle name="20% - Акцент1 3 5 4 5" xfId="25036"/>
    <cellStyle name="20% - Акцент1 3 5 5" xfId="3140"/>
    <cellStyle name="20% - Акцент1 3 5 5 2" xfId="6948"/>
    <cellStyle name="20% - Акцент1 3 5 5 2 2" xfId="18372"/>
    <cellStyle name="20% - Акцент1 3 5 5 2 2 2" xfId="41220"/>
    <cellStyle name="20% - Акцент1 3 5 5 2 3" xfId="29796"/>
    <cellStyle name="20% - Акцент1 3 5 5 3" xfId="10756"/>
    <cellStyle name="20% - Акцент1 3 5 5 3 2" xfId="22180"/>
    <cellStyle name="20% - Акцент1 3 5 5 3 2 2" xfId="45028"/>
    <cellStyle name="20% - Акцент1 3 5 5 3 3" xfId="33604"/>
    <cellStyle name="20% - Акцент1 3 5 5 4" xfId="14564"/>
    <cellStyle name="20% - Акцент1 3 5 5 4 2" xfId="37412"/>
    <cellStyle name="20% - Акцент1 3 5 5 5" xfId="25988"/>
    <cellStyle name="20% - Акцент1 3 5 6" xfId="4092"/>
    <cellStyle name="20% - Акцент1 3 5 6 2" xfId="15516"/>
    <cellStyle name="20% - Акцент1 3 5 6 2 2" xfId="38364"/>
    <cellStyle name="20% - Акцент1 3 5 6 3" xfId="26940"/>
    <cellStyle name="20% - Акцент1 3 5 7" xfId="7900"/>
    <cellStyle name="20% - Акцент1 3 5 7 2" xfId="19324"/>
    <cellStyle name="20% - Акцент1 3 5 7 2 2" xfId="42172"/>
    <cellStyle name="20% - Акцент1 3 5 7 3" xfId="30748"/>
    <cellStyle name="20% - Акцент1 3 5 8" xfId="11708"/>
    <cellStyle name="20% - Акцент1 3 5 8 2" xfId="34556"/>
    <cellStyle name="20% - Акцент1 3 5 9" xfId="23132"/>
    <cellStyle name="20% - Акцент1 3 6" xfId="536"/>
    <cellStyle name="20% - Акцент1 3 6 2" xfId="1488"/>
    <cellStyle name="20% - Акцент1 3 6 2 2" xfId="5296"/>
    <cellStyle name="20% - Акцент1 3 6 2 2 2" xfId="16720"/>
    <cellStyle name="20% - Акцент1 3 6 2 2 2 2" xfId="39568"/>
    <cellStyle name="20% - Акцент1 3 6 2 2 3" xfId="28144"/>
    <cellStyle name="20% - Акцент1 3 6 2 3" xfId="9104"/>
    <cellStyle name="20% - Акцент1 3 6 2 3 2" xfId="20528"/>
    <cellStyle name="20% - Акцент1 3 6 2 3 2 2" xfId="43376"/>
    <cellStyle name="20% - Акцент1 3 6 2 3 3" xfId="31952"/>
    <cellStyle name="20% - Акцент1 3 6 2 4" xfId="12912"/>
    <cellStyle name="20% - Акцент1 3 6 2 4 2" xfId="35760"/>
    <cellStyle name="20% - Акцент1 3 6 2 5" xfId="24336"/>
    <cellStyle name="20% - Акцент1 3 6 3" xfId="2440"/>
    <cellStyle name="20% - Акцент1 3 6 3 2" xfId="6248"/>
    <cellStyle name="20% - Акцент1 3 6 3 2 2" xfId="17672"/>
    <cellStyle name="20% - Акцент1 3 6 3 2 2 2" xfId="40520"/>
    <cellStyle name="20% - Акцент1 3 6 3 2 3" xfId="29096"/>
    <cellStyle name="20% - Акцент1 3 6 3 3" xfId="10056"/>
    <cellStyle name="20% - Акцент1 3 6 3 3 2" xfId="21480"/>
    <cellStyle name="20% - Акцент1 3 6 3 3 2 2" xfId="44328"/>
    <cellStyle name="20% - Акцент1 3 6 3 3 3" xfId="32904"/>
    <cellStyle name="20% - Акцент1 3 6 3 4" xfId="13864"/>
    <cellStyle name="20% - Акцент1 3 6 3 4 2" xfId="36712"/>
    <cellStyle name="20% - Акцент1 3 6 3 5" xfId="25288"/>
    <cellStyle name="20% - Акцент1 3 6 4" xfId="3392"/>
    <cellStyle name="20% - Акцент1 3 6 4 2" xfId="7200"/>
    <cellStyle name="20% - Акцент1 3 6 4 2 2" xfId="18624"/>
    <cellStyle name="20% - Акцент1 3 6 4 2 2 2" xfId="41472"/>
    <cellStyle name="20% - Акцент1 3 6 4 2 3" xfId="30048"/>
    <cellStyle name="20% - Акцент1 3 6 4 3" xfId="11008"/>
    <cellStyle name="20% - Акцент1 3 6 4 3 2" xfId="22432"/>
    <cellStyle name="20% - Акцент1 3 6 4 3 2 2" xfId="45280"/>
    <cellStyle name="20% - Акцент1 3 6 4 3 3" xfId="33856"/>
    <cellStyle name="20% - Акцент1 3 6 4 4" xfId="14816"/>
    <cellStyle name="20% - Акцент1 3 6 4 4 2" xfId="37664"/>
    <cellStyle name="20% - Акцент1 3 6 4 5" xfId="26240"/>
    <cellStyle name="20% - Акцент1 3 6 5" xfId="4344"/>
    <cellStyle name="20% - Акцент1 3 6 5 2" xfId="15768"/>
    <cellStyle name="20% - Акцент1 3 6 5 2 2" xfId="38616"/>
    <cellStyle name="20% - Акцент1 3 6 5 3" xfId="27192"/>
    <cellStyle name="20% - Акцент1 3 6 6" xfId="8152"/>
    <cellStyle name="20% - Акцент1 3 6 6 2" xfId="19576"/>
    <cellStyle name="20% - Акцент1 3 6 6 2 2" xfId="42424"/>
    <cellStyle name="20% - Акцент1 3 6 6 3" xfId="31000"/>
    <cellStyle name="20% - Акцент1 3 6 7" xfId="11960"/>
    <cellStyle name="20% - Акцент1 3 6 7 2" xfId="34808"/>
    <cellStyle name="20% - Акцент1 3 6 8" xfId="23384"/>
    <cellStyle name="20% - Акцент1 3 7" xfId="1012"/>
    <cellStyle name="20% - Акцент1 3 7 2" xfId="4820"/>
    <cellStyle name="20% - Акцент1 3 7 2 2" xfId="16244"/>
    <cellStyle name="20% - Акцент1 3 7 2 2 2" xfId="39092"/>
    <cellStyle name="20% - Акцент1 3 7 2 3" xfId="27668"/>
    <cellStyle name="20% - Акцент1 3 7 3" xfId="8628"/>
    <cellStyle name="20% - Акцент1 3 7 3 2" xfId="20052"/>
    <cellStyle name="20% - Акцент1 3 7 3 2 2" xfId="42900"/>
    <cellStyle name="20% - Акцент1 3 7 3 3" xfId="31476"/>
    <cellStyle name="20% - Акцент1 3 7 4" xfId="12436"/>
    <cellStyle name="20% - Акцент1 3 7 4 2" xfId="35284"/>
    <cellStyle name="20% - Акцент1 3 7 5" xfId="23860"/>
    <cellStyle name="20% - Акцент1 3 8" xfId="1964"/>
    <cellStyle name="20% - Акцент1 3 8 2" xfId="5772"/>
    <cellStyle name="20% - Акцент1 3 8 2 2" xfId="17196"/>
    <cellStyle name="20% - Акцент1 3 8 2 2 2" xfId="40044"/>
    <cellStyle name="20% - Акцент1 3 8 2 3" xfId="28620"/>
    <cellStyle name="20% - Акцент1 3 8 3" xfId="9580"/>
    <cellStyle name="20% - Акцент1 3 8 3 2" xfId="21004"/>
    <cellStyle name="20% - Акцент1 3 8 3 2 2" xfId="43852"/>
    <cellStyle name="20% - Акцент1 3 8 3 3" xfId="32428"/>
    <cellStyle name="20% - Акцент1 3 8 4" xfId="13388"/>
    <cellStyle name="20% - Акцент1 3 8 4 2" xfId="36236"/>
    <cellStyle name="20% - Акцент1 3 8 5" xfId="24812"/>
    <cellStyle name="20% - Акцент1 3 9" xfId="2916"/>
    <cellStyle name="20% - Акцент1 3 9 2" xfId="6724"/>
    <cellStyle name="20% - Акцент1 3 9 2 2" xfId="18148"/>
    <cellStyle name="20% - Акцент1 3 9 2 2 2" xfId="40996"/>
    <cellStyle name="20% - Акцент1 3 9 2 3" xfId="29572"/>
    <cellStyle name="20% - Акцент1 3 9 3" xfId="10532"/>
    <cellStyle name="20% - Акцент1 3 9 3 2" xfId="21956"/>
    <cellStyle name="20% - Акцент1 3 9 3 2 2" xfId="44804"/>
    <cellStyle name="20% - Акцент1 3 9 3 3" xfId="33380"/>
    <cellStyle name="20% - Акцент1 3 9 4" xfId="14340"/>
    <cellStyle name="20% - Акцент1 3 9 4 2" xfId="37188"/>
    <cellStyle name="20% - Акцент1 3 9 5" xfId="25764"/>
    <cellStyle name="20% - Акцент1 4" xfId="88"/>
    <cellStyle name="20% - Акцент1 4 10" xfId="22936"/>
    <cellStyle name="20% - Акцент1 4 2" xfId="312"/>
    <cellStyle name="20% - Акцент1 4 2 2" xfId="788"/>
    <cellStyle name="20% - Акцент1 4 2 2 2" xfId="1740"/>
    <cellStyle name="20% - Акцент1 4 2 2 2 2" xfId="5548"/>
    <cellStyle name="20% - Акцент1 4 2 2 2 2 2" xfId="16972"/>
    <cellStyle name="20% - Акцент1 4 2 2 2 2 2 2" xfId="39820"/>
    <cellStyle name="20% - Акцент1 4 2 2 2 2 3" xfId="28396"/>
    <cellStyle name="20% - Акцент1 4 2 2 2 3" xfId="9356"/>
    <cellStyle name="20% - Акцент1 4 2 2 2 3 2" xfId="20780"/>
    <cellStyle name="20% - Акцент1 4 2 2 2 3 2 2" xfId="43628"/>
    <cellStyle name="20% - Акцент1 4 2 2 2 3 3" xfId="32204"/>
    <cellStyle name="20% - Акцент1 4 2 2 2 4" xfId="13164"/>
    <cellStyle name="20% - Акцент1 4 2 2 2 4 2" xfId="36012"/>
    <cellStyle name="20% - Акцент1 4 2 2 2 5" xfId="24588"/>
    <cellStyle name="20% - Акцент1 4 2 2 3" xfId="2692"/>
    <cellStyle name="20% - Акцент1 4 2 2 3 2" xfId="6500"/>
    <cellStyle name="20% - Акцент1 4 2 2 3 2 2" xfId="17924"/>
    <cellStyle name="20% - Акцент1 4 2 2 3 2 2 2" xfId="40772"/>
    <cellStyle name="20% - Акцент1 4 2 2 3 2 3" xfId="29348"/>
    <cellStyle name="20% - Акцент1 4 2 2 3 3" xfId="10308"/>
    <cellStyle name="20% - Акцент1 4 2 2 3 3 2" xfId="21732"/>
    <cellStyle name="20% - Акцент1 4 2 2 3 3 2 2" xfId="44580"/>
    <cellStyle name="20% - Акцент1 4 2 2 3 3 3" xfId="33156"/>
    <cellStyle name="20% - Акцент1 4 2 2 3 4" xfId="14116"/>
    <cellStyle name="20% - Акцент1 4 2 2 3 4 2" xfId="36964"/>
    <cellStyle name="20% - Акцент1 4 2 2 3 5" xfId="25540"/>
    <cellStyle name="20% - Акцент1 4 2 2 4" xfId="3644"/>
    <cellStyle name="20% - Акцент1 4 2 2 4 2" xfId="7452"/>
    <cellStyle name="20% - Акцент1 4 2 2 4 2 2" xfId="18876"/>
    <cellStyle name="20% - Акцент1 4 2 2 4 2 2 2" xfId="41724"/>
    <cellStyle name="20% - Акцент1 4 2 2 4 2 3" xfId="30300"/>
    <cellStyle name="20% - Акцент1 4 2 2 4 3" xfId="11260"/>
    <cellStyle name="20% - Акцент1 4 2 2 4 3 2" xfId="22684"/>
    <cellStyle name="20% - Акцент1 4 2 2 4 3 2 2" xfId="45532"/>
    <cellStyle name="20% - Акцент1 4 2 2 4 3 3" xfId="34108"/>
    <cellStyle name="20% - Акцент1 4 2 2 4 4" xfId="15068"/>
    <cellStyle name="20% - Акцент1 4 2 2 4 4 2" xfId="37916"/>
    <cellStyle name="20% - Акцент1 4 2 2 4 5" xfId="26492"/>
    <cellStyle name="20% - Акцент1 4 2 2 5" xfId="4596"/>
    <cellStyle name="20% - Акцент1 4 2 2 5 2" xfId="16020"/>
    <cellStyle name="20% - Акцент1 4 2 2 5 2 2" xfId="38868"/>
    <cellStyle name="20% - Акцент1 4 2 2 5 3" xfId="27444"/>
    <cellStyle name="20% - Акцент1 4 2 2 6" xfId="8404"/>
    <cellStyle name="20% - Акцент1 4 2 2 6 2" xfId="19828"/>
    <cellStyle name="20% - Акцент1 4 2 2 6 2 2" xfId="42676"/>
    <cellStyle name="20% - Акцент1 4 2 2 6 3" xfId="31252"/>
    <cellStyle name="20% - Акцент1 4 2 2 7" xfId="12212"/>
    <cellStyle name="20% - Акцент1 4 2 2 7 2" xfId="35060"/>
    <cellStyle name="20% - Акцент1 4 2 2 8" xfId="23636"/>
    <cellStyle name="20% - Акцент1 4 2 3" xfId="1264"/>
    <cellStyle name="20% - Акцент1 4 2 3 2" xfId="5072"/>
    <cellStyle name="20% - Акцент1 4 2 3 2 2" xfId="16496"/>
    <cellStyle name="20% - Акцент1 4 2 3 2 2 2" xfId="39344"/>
    <cellStyle name="20% - Акцент1 4 2 3 2 3" xfId="27920"/>
    <cellStyle name="20% - Акцент1 4 2 3 3" xfId="8880"/>
    <cellStyle name="20% - Акцент1 4 2 3 3 2" xfId="20304"/>
    <cellStyle name="20% - Акцент1 4 2 3 3 2 2" xfId="43152"/>
    <cellStyle name="20% - Акцент1 4 2 3 3 3" xfId="31728"/>
    <cellStyle name="20% - Акцент1 4 2 3 4" xfId="12688"/>
    <cellStyle name="20% - Акцент1 4 2 3 4 2" xfId="35536"/>
    <cellStyle name="20% - Акцент1 4 2 3 5" xfId="24112"/>
    <cellStyle name="20% - Акцент1 4 2 4" xfId="2216"/>
    <cellStyle name="20% - Акцент1 4 2 4 2" xfId="6024"/>
    <cellStyle name="20% - Акцент1 4 2 4 2 2" xfId="17448"/>
    <cellStyle name="20% - Акцент1 4 2 4 2 2 2" xfId="40296"/>
    <cellStyle name="20% - Акцент1 4 2 4 2 3" xfId="28872"/>
    <cellStyle name="20% - Акцент1 4 2 4 3" xfId="9832"/>
    <cellStyle name="20% - Акцент1 4 2 4 3 2" xfId="21256"/>
    <cellStyle name="20% - Акцент1 4 2 4 3 2 2" xfId="44104"/>
    <cellStyle name="20% - Акцент1 4 2 4 3 3" xfId="32680"/>
    <cellStyle name="20% - Акцент1 4 2 4 4" xfId="13640"/>
    <cellStyle name="20% - Акцент1 4 2 4 4 2" xfId="36488"/>
    <cellStyle name="20% - Акцент1 4 2 4 5" xfId="25064"/>
    <cellStyle name="20% - Акцент1 4 2 5" xfId="3168"/>
    <cellStyle name="20% - Акцент1 4 2 5 2" xfId="6976"/>
    <cellStyle name="20% - Акцент1 4 2 5 2 2" xfId="18400"/>
    <cellStyle name="20% - Акцент1 4 2 5 2 2 2" xfId="41248"/>
    <cellStyle name="20% - Акцент1 4 2 5 2 3" xfId="29824"/>
    <cellStyle name="20% - Акцент1 4 2 5 3" xfId="10784"/>
    <cellStyle name="20% - Акцент1 4 2 5 3 2" xfId="22208"/>
    <cellStyle name="20% - Акцент1 4 2 5 3 2 2" xfId="45056"/>
    <cellStyle name="20% - Акцент1 4 2 5 3 3" xfId="33632"/>
    <cellStyle name="20% - Акцент1 4 2 5 4" xfId="14592"/>
    <cellStyle name="20% - Акцент1 4 2 5 4 2" xfId="37440"/>
    <cellStyle name="20% - Акцент1 4 2 5 5" xfId="26016"/>
    <cellStyle name="20% - Акцент1 4 2 6" xfId="4120"/>
    <cellStyle name="20% - Акцент1 4 2 6 2" xfId="15544"/>
    <cellStyle name="20% - Акцент1 4 2 6 2 2" xfId="38392"/>
    <cellStyle name="20% - Акцент1 4 2 6 3" xfId="26968"/>
    <cellStyle name="20% - Акцент1 4 2 7" xfId="7928"/>
    <cellStyle name="20% - Акцент1 4 2 7 2" xfId="19352"/>
    <cellStyle name="20% - Акцент1 4 2 7 2 2" xfId="42200"/>
    <cellStyle name="20% - Акцент1 4 2 7 3" xfId="30776"/>
    <cellStyle name="20% - Акцент1 4 2 8" xfId="11736"/>
    <cellStyle name="20% - Акцент1 4 2 8 2" xfId="34584"/>
    <cellStyle name="20% - Акцент1 4 2 9" xfId="23160"/>
    <cellStyle name="20% - Акцент1 4 3" xfId="564"/>
    <cellStyle name="20% - Акцент1 4 3 2" xfId="1516"/>
    <cellStyle name="20% - Акцент1 4 3 2 2" xfId="5324"/>
    <cellStyle name="20% - Акцент1 4 3 2 2 2" xfId="16748"/>
    <cellStyle name="20% - Акцент1 4 3 2 2 2 2" xfId="39596"/>
    <cellStyle name="20% - Акцент1 4 3 2 2 3" xfId="28172"/>
    <cellStyle name="20% - Акцент1 4 3 2 3" xfId="9132"/>
    <cellStyle name="20% - Акцент1 4 3 2 3 2" xfId="20556"/>
    <cellStyle name="20% - Акцент1 4 3 2 3 2 2" xfId="43404"/>
    <cellStyle name="20% - Акцент1 4 3 2 3 3" xfId="31980"/>
    <cellStyle name="20% - Акцент1 4 3 2 4" xfId="12940"/>
    <cellStyle name="20% - Акцент1 4 3 2 4 2" xfId="35788"/>
    <cellStyle name="20% - Акцент1 4 3 2 5" xfId="24364"/>
    <cellStyle name="20% - Акцент1 4 3 3" xfId="2468"/>
    <cellStyle name="20% - Акцент1 4 3 3 2" xfId="6276"/>
    <cellStyle name="20% - Акцент1 4 3 3 2 2" xfId="17700"/>
    <cellStyle name="20% - Акцент1 4 3 3 2 2 2" xfId="40548"/>
    <cellStyle name="20% - Акцент1 4 3 3 2 3" xfId="29124"/>
    <cellStyle name="20% - Акцент1 4 3 3 3" xfId="10084"/>
    <cellStyle name="20% - Акцент1 4 3 3 3 2" xfId="21508"/>
    <cellStyle name="20% - Акцент1 4 3 3 3 2 2" xfId="44356"/>
    <cellStyle name="20% - Акцент1 4 3 3 3 3" xfId="32932"/>
    <cellStyle name="20% - Акцент1 4 3 3 4" xfId="13892"/>
    <cellStyle name="20% - Акцент1 4 3 3 4 2" xfId="36740"/>
    <cellStyle name="20% - Акцент1 4 3 3 5" xfId="25316"/>
    <cellStyle name="20% - Акцент1 4 3 4" xfId="3420"/>
    <cellStyle name="20% - Акцент1 4 3 4 2" xfId="7228"/>
    <cellStyle name="20% - Акцент1 4 3 4 2 2" xfId="18652"/>
    <cellStyle name="20% - Акцент1 4 3 4 2 2 2" xfId="41500"/>
    <cellStyle name="20% - Акцент1 4 3 4 2 3" xfId="30076"/>
    <cellStyle name="20% - Акцент1 4 3 4 3" xfId="11036"/>
    <cellStyle name="20% - Акцент1 4 3 4 3 2" xfId="22460"/>
    <cellStyle name="20% - Акцент1 4 3 4 3 2 2" xfId="45308"/>
    <cellStyle name="20% - Акцент1 4 3 4 3 3" xfId="33884"/>
    <cellStyle name="20% - Акцент1 4 3 4 4" xfId="14844"/>
    <cellStyle name="20% - Акцент1 4 3 4 4 2" xfId="37692"/>
    <cellStyle name="20% - Акцент1 4 3 4 5" xfId="26268"/>
    <cellStyle name="20% - Акцент1 4 3 5" xfId="4372"/>
    <cellStyle name="20% - Акцент1 4 3 5 2" xfId="15796"/>
    <cellStyle name="20% - Акцент1 4 3 5 2 2" xfId="38644"/>
    <cellStyle name="20% - Акцент1 4 3 5 3" xfId="27220"/>
    <cellStyle name="20% - Акцент1 4 3 6" xfId="8180"/>
    <cellStyle name="20% - Акцент1 4 3 6 2" xfId="19604"/>
    <cellStyle name="20% - Акцент1 4 3 6 2 2" xfId="42452"/>
    <cellStyle name="20% - Акцент1 4 3 6 3" xfId="31028"/>
    <cellStyle name="20% - Акцент1 4 3 7" xfId="11988"/>
    <cellStyle name="20% - Акцент1 4 3 7 2" xfId="34836"/>
    <cellStyle name="20% - Акцент1 4 3 8" xfId="23412"/>
    <cellStyle name="20% - Акцент1 4 4" xfId="1040"/>
    <cellStyle name="20% - Акцент1 4 4 2" xfId="4848"/>
    <cellStyle name="20% - Акцент1 4 4 2 2" xfId="16272"/>
    <cellStyle name="20% - Акцент1 4 4 2 2 2" xfId="39120"/>
    <cellStyle name="20% - Акцент1 4 4 2 3" xfId="27696"/>
    <cellStyle name="20% - Акцент1 4 4 3" xfId="8656"/>
    <cellStyle name="20% - Акцент1 4 4 3 2" xfId="20080"/>
    <cellStyle name="20% - Акцент1 4 4 3 2 2" xfId="42928"/>
    <cellStyle name="20% - Акцент1 4 4 3 3" xfId="31504"/>
    <cellStyle name="20% - Акцент1 4 4 4" xfId="12464"/>
    <cellStyle name="20% - Акцент1 4 4 4 2" xfId="35312"/>
    <cellStyle name="20% - Акцент1 4 4 5" xfId="23888"/>
    <cellStyle name="20% - Акцент1 4 5" xfId="1992"/>
    <cellStyle name="20% - Акцент1 4 5 2" xfId="5800"/>
    <cellStyle name="20% - Акцент1 4 5 2 2" xfId="17224"/>
    <cellStyle name="20% - Акцент1 4 5 2 2 2" xfId="40072"/>
    <cellStyle name="20% - Акцент1 4 5 2 3" xfId="28648"/>
    <cellStyle name="20% - Акцент1 4 5 3" xfId="9608"/>
    <cellStyle name="20% - Акцент1 4 5 3 2" xfId="21032"/>
    <cellStyle name="20% - Акцент1 4 5 3 2 2" xfId="43880"/>
    <cellStyle name="20% - Акцент1 4 5 3 3" xfId="32456"/>
    <cellStyle name="20% - Акцент1 4 5 4" xfId="13416"/>
    <cellStyle name="20% - Акцент1 4 5 4 2" xfId="36264"/>
    <cellStyle name="20% - Акцент1 4 5 5" xfId="24840"/>
    <cellStyle name="20% - Акцент1 4 6" xfId="2944"/>
    <cellStyle name="20% - Акцент1 4 6 2" xfId="6752"/>
    <cellStyle name="20% - Акцент1 4 6 2 2" xfId="18176"/>
    <cellStyle name="20% - Акцент1 4 6 2 2 2" xfId="41024"/>
    <cellStyle name="20% - Акцент1 4 6 2 3" xfId="29600"/>
    <cellStyle name="20% - Акцент1 4 6 3" xfId="10560"/>
    <cellStyle name="20% - Акцент1 4 6 3 2" xfId="21984"/>
    <cellStyle name="20% - Акцент1 4 6 3 2 2" xfId="44832"/>
    <cellStyle name="20% - Акцент1 4 6 3 3" xfId="33408"/>
    <cellStyle name="20% - Акцент1 4 6 4" xfId="14368"/>
    <cellStyle name="20% - Акцент1 4 6 4 2" xfId="37216"/>
    <cellStyle name="20% - Акцент1 4 6 5" xfId="25792"/>
    <cellStyle name="20% - Акцент1 4 7" xfId="3896"/>
    <cellStyle name="20% - Акцент1 4 7 2" xfId="15320"/>
    <cellStyle name="20% - Акцент1 4 7 2 2" xfId="38168"/>
    <cellStyle name="20% - Акцент1 4 7 3" xfId="26744"/>
    <cellStyle name="20% - Акцент1 4 8" xfId="7704"/>
    <cellStyle name="20% - Акцент1 4 8 2" xfId="19128"/>
    <cellStyle name="20% - Акцент1 4 8 2 2" xfId="41976"/>
    <cellStyle name="20% - Акцент1 4 8 3" xfId="30552"/>
    <cellStyle name="20% - Акцент1 4 9" xfId="11512"/>
    <cellStyle name="20% - Акцент1 4 9 2" xfId="34360"/>
    <cellStyle name="20% - Акцент1 5" xfId="144"/>
    <cellStyle name="20% - Акцент1 5 10" xfId="22992"/>
    <cellStyle name="20% - Акцент1 5 2" xfId="368"/>
    <cellStyle name="20% - Акцент1 5 2 2" xfId="844"/>
    <cellStyle name="20% - Акцент1 5 2 2 2" xfId="1796"/>
    <cellStyle name="20% - Акцент1 5 2 2 2 2" xfId="5604"/>
    <cellStyle name="20% - Акцент1 5 2 2 2 2 2" xfId="17028"/>
    <cellStyle name="20% - Акцент1 5 2 2 2 2 2 2" xfId="39876"/>
    <cellStyle name="20% - Акцент1 5 2 2 2 2 3" xfId="28452"/>
    <cellStyle name="20% - Акцент1 5 2 2 2 3" xfId="9412"/>
    <cellStyle name="20% - Акцент1 5 2 2 2 3 2" xfId="20836"/>
    <cellStyle name="20% - Акцент1 5 2 2 2 3 2 2" xfId="43684"/>
    <cellStyle name="20% - Акцент1 5 2 2 2 3 3" xfId="32260"/>
    <cellStyle name="20% - Акцент1 5 2 2 2 4" xfId="13220"/>
    <cellStyle name="20% - Акцент1 5 2 2 2 4 2" xfId="36068"/>
    <cellStyle name="20% - Акцент1 5 2 2 2 5" xfId="24644"/>
    <cellStyle name="20% - Акцент1 5 2 2 3" xfId="2748"/>
    <cellStyle name="20% - Акцент1 5 2 2 3 2" xfId="6556"/>
    <cellStyle name="20% - Акцент1 5 2 2 3 2 2" xfId="17980"/>
    <cellStyle name="20% - Акцент1 5 2 2 3 2 2 2" xfId="40828"/>
    <cellStyle name="20% - Акцент1 5 2 2 3 2 3" xfId="29404"/>
    <cellStyle name="20% - Акцент1 5 2 2 3 3" xfId="10364"/>
    <cellStyle name="20% - Акцент1 5 2 2 3 3 2" xfId="21788"/>
    <cellStyle name="20% - Акцент1 5 2 2 3 3 2 2" xfId="44636"/>
    <cellStyle name="20% - Акцент1 5 2 2 3 3 3" xfId="33212"/>
    <cellStyle name="20% - Акцент1 5 2 2 3 4" xfId="14172"/>
    <cellStyle name="20% - Акцент1 5 2 2 3 4 2" xfId="37020"/>
    <cellStyle name="20% - Акцент1 5 2 2 3 5" xfId="25596"/>
    <cellStyle name="20% - Акцент1 5 2 2 4" xfId="3700"/>
    <cellStyle name="20% - Акцент1 5 2 2 4 2" xfId="7508"/>
    <cellStyle name="20% - Акцент1 5 2 2 4 2 2" xfId="18932"/>
    <cellStyle name="20% - Акцент1 5 2 2 4 2 2 2" xfId="41780"/>
    <cellStyle name="20% - Акцент1 5 2 2 4 2 3" xfId="30356"/>
    <cellStyle name="20% - Акцент1 5 2 2 4 3" xfId="11316"/>
    <cellStyle name="20% - Акцент1 5 2 2 4 3 2" xfId="22740"/>
    <cellStyle name="20% - Акцент1 5 2 2 4 3 2 2" xfId="45588"/>
    <cellStyle name="20% - Акцент1 5 2 2 4 3 3" xfId="34164"/>
    <cellStyle name="20% - Акцент1 5 2 2 4 4" xfId="15124"/>
    <cellStyle name="20% - Акцент1 5 2 2 4 4 2" xfId="37972"/>
    <cellStyle name="20% - Акцент1 5 2 2 4 5" xfId="26548"/>
    <cellStyle name="20% - Акцент1 5 2 2 5" xfId="4652"/>
    <cellStyle name="20% - Акцент1 5 2 2 5 2" xfId="16076"/>
    <cellStyle name="20% - Акцент1 5 2 2 5 2 2" xfId="38924"/>
    <cellStyle name="20% - Акцент1 5 2 2 5 3" xfId="27500"/>
    <cellStyle name="20% - Акцент1 5 2 2 6" xfId="8460"/>
    <cellStyle name="20% - Акцент1 5 2 2 6 2" xfId="19884"/>
    <cellStyle name="20% - Акцент1 5 2 2 6 2 2" xfId="42732"/>
    <cellStyle name="20% - Акцент1 5 2 2 6 3" xfId="31308"/>
    <cellStyle name="20% - Акцент1 5 2 2 7" xfId="12268"/>
    <cellStyle name="20% - Акцент1 5 2 2 7 2" xfId="35116"/>
    <cellStyle name="20% - Акцент1 5 2 2 8" xfId="23692"/>
    <cellStyle name="20% - Акцент1 5 2 3" xfId="1320"/>
    <cellStyle name="20% - Акцент1 5 2 3 2" xfId="5128"/>
    <cellStyle name="20% - Акцент1 5 2 3 2 2" xfId="16552"/>
    <cellStyle name="20% - Акцент1 5 2 3 2 2 2" xfId="39400"/>
    <cellStyle name="20% - Акцент1 5 2 3 2 3" xfId="27976"/>
    <cellStyle name="20% - Акцент1 5 2 3 3" xfId="8936"/>
    <cellStyle name="20% - Акцент1 5 2 3 3 2" xfId="20360"/>
    <cellStyle name="20% - Акцент1 5 2 3 3 2 2" xfId="43208"/>
    <cellStyle name="20% - Акцент1 5 2 3 3 3" xfId="31784"/>
    <cellStyle name="20% - Акцент1 5 2 3 4" xfId="12744"/>
    <cellStyle name="20% - Акцент1 5 2 3 4 2" xfId="35592"/>
    <cellStyle name="20% - Акцент1 5 2 3 5" xfId="24168"/>
    <cellStyle name="20% - Акцент1 5 2 4" xfId="2272"/>
    <cellStyle name="20% - Акцент1 5 2 4 2" xfId="6080"/>
    <cellStyle name="20% - Акцент1 5 2 4 2 2" xfId="17504"/>
    <cellStyle name="20% - Акцент1 5 2 4 2 2 2" xfId="40352"/>
    <cellStyle name="20% - Акцент1 5 2 4 2 3" xfId="28928"/>
    <cellStyle name="20% - Акцент1 5 2 4 3" xfId="9888"/>
    <cellStyle name="20% - Акцент1 5 2 4 3 2" xfId="21312"/>
    <cellStyle name="20% - Акцент1 5 2 4 3 2 2" xfId="44160"/>
    <cellStyle name="20% - Акцент1 5 2 4 3 3" xfId="32736"/>
    <cellStyle name="20% - Акцент1 5 2 4 4" xfId="13696"/>
    <cellStyle name="20% - Акцент1 5 2 4 4 2" xfId="36544"/>
    <cellStyle name="20% - Акцент1 5 2 4 5" xfId="25120"/>
    <cellStyle name="20% - Акцент1 5 2 5" xfId="3224"/>
    <cellStyle name="20% - Акцент1 5 2 5 2" xfId="7032"/>
    <cellStyle name="20% - Акцент1 5 2 5 2 2" xfId="18456"/>
    <cellStyle name="20% - Акцент1 5 2 5 2 2 2" xfId="41304"/>
    <cellStyle name="20% - Акцент1 5 2 5 2 3" xfId="29880"/>
    <cellStyle name="20% - Акцент1 5 2 5 3" xfId="10840"/>
    <cellStyle name="20% - Акцент1 5 2 5 3 2" xfId="22264"/>
    <cellStyle name="20% - Акцент1 5 2 5 3 2 2" xfId="45112"/>
    <cellStyle name="20% - Акцент1 5 2 5 3 3" xfId="33688"/>
    <cellStyle name="20% - Акцент1 5 2 5 4" xfId="14648"/>
    <cellStyle name="20% - Акцент1 5 2 5 4 2" xfId="37496"/>
    <cellStyle name="20% - Акцент1 5 2 5 5" xfId="26072"/>
    <cellStyle name="20% - Акцент1 5 2 6" xfId="4176"/>
    <cellStyle name="20% - Акцент1 5 2 6 2" xfId="15600"/>
    <cellStyle name="20% - Акцент1 5 2 6 2 2" xfId="38448"/>
    <cellStyle name="20% - Акцент1 5 2 6 3" xfId="27024"/>
    <cellStyle name="20% - Акцент1 5 2 7" xfId="7984"/>
    <cellStyle name="20% - Акцент1 5 2 7 2" xfId="19408"/>
    <cellStyle name="20% - Акцент1 5 2 7 2 2" xfId="42256"/>
    <cellStyle name="20% - Акцент1 5 2 7 3" xfId="30832"/>
    <cellStyle name="20% - Акцент1 5 2 8" xfId="11792"/>
    <cellStyle name="20% - Акцент1 5 2 8 2" xfId="34640"/>
    <cellStyle name="20% - Акцент1 5 2 9" xfId="23216"/>
    <cellStyle name="20% - Акцент1 5 3" xfId="620"/>
    <cellStyle name="20% - Акцент1 5 3 2" xfId="1572"/>
    <cellStyle name="20% - Акцент1 5 3 2 2" xfId="5380"/>
    <cellStyle name="20% - Акцент1 5 3 2 2 2" xfId="16804"/>
    <cellStyle name="20% - Акцент1 5 3 2 2 2 2" xfId="39652"/>
    <cellStyle name="20% - Акцент1 5 3 2 2 3" xfId="28228"/>
    <cellStyle name="20% - Акцент1 5 3 2 3" xfId="9188"/>
    <cellStyle name="20% - Акцент1 5 3 2 3 2" xfId="20612"/>
    <cellStyle name="20% - Акцент1 5 3 2 3 2 2" xfId="43460"/>
    <cellStyle name="20% - Акцент1 5 3 2 3 3" xfId="32036"/>
    <cellStyle name="20% - Акцент1 5 3 2 4" xfId="12996"/>
    <cellStyle name="20% - Акцент1 5 3 2 4 2" xfId="35844"/>
    <cellStyle name="20% - Акцент1 5 3 2 5" xfId="24420"/>
    <cellStyle name="20% - Акцент1 5 3 3" xfId="2524"/>
    <cellStyle name="20% - Акцент1 5 3 3 2" xfId="6332"/>
    <cellStyle name="20% - Акцент1 5 3 3 2 2" xfId="17756"/>
    <cellStyle name="20% - Акцент1 5 3 3 2 2 2" xfId="40604"/>
    <cellStyle name="20% - Акцент1 5 3 3 2 3" xfId="29180"/>
    <cellStyle name="20% - Акцент1 5 3 3 3" xfId="10140"/>
    <cellStyle name="20% - Акцент1 5 3 3 3 2" xfId="21564"/>
    <cellStyle name="20% - Акцент1 5 3 3 3 2 2" xfId="44412"/>
    <cellStyle name="20% - Акцент1 5 3 3 3 3" xfId="32988"/>
    <cellStyle name="20% - Акцент1 5 3 3 4" xfId="13948"/>
    <cellStyle name="20% - Акцент1 5 3 3 4 2" xfId="36796"/>
    <cellStyle name="20% - Акцент1 5 3 3 5" xfId="25372"/>
    <cellStyle name="20% - Акцент1 5 3 4" xfId="3476"/>
    <cellStyle name="20% - Акцент1 5 3 4 2" xfId="7284"/>
    <cellStyle name="20% - Акцент1 5 3 4 2 2" xfId="18708"/>
    <cellStyle name="20% - Акцент1 5 3 4 2 2 2" xfId="41556"/>
    <cellStyle name="20% - Акцент1 5 3 4 2 3" xfId="30132"/>
    <cellStyle name="20% - Акцент1 5 3 4 3" xfId="11092"/>
    <cellStyle name="20% - Акцент1 5 3 4 3 2" xfId="22516"/>
    <cellStyle name="20% - Акцент1 5 3 4 3 2 2" xfId="45364"/>
    <cellStyle name="20% - Акцент1 5 3 4 3 3" xfId="33940"/>
    <cellStyle name="20% - Акцент1 5 3 4 4" xfId="14900"/>
    <cellStyle name="20% - Акцент1 5 3 4 4 2" xfId="37748"/>
    <cellStyle name="20% - Акцент1 5 3 4 5" xfId="26324"/>
    <cellStyle name="20% - Акцент1 5 3 5" xfId="4428"/>
    <cellStyle name="20% - Акцент1 5 3 5 2" xfId="15852"/>
    <cellStyle name="20% - Акцент1 5 3 5 2 2" xfId="38700"/>
    <cellStyle name="20% - Акцент1 5 3 5 3" xfId="27276"/>
    <cellStyle name="20% - Акцент1 5 3 6" xfId="8236"/>
    <cellStyle name="20% - Акцент1 5 3 6 2" xfId="19660"/>
    <cellStyle name="20% - Акцент1 5 3 6 2 2" xfId="42508"/>
    <cellStyle name="20% - Акцент1 5 3 6 3" xfId="31084"/>
    <cellStyle name="20% - Акцент1 5 3 7" xfId="12044"/>
    <cellStyle name="20% - Акцент1 5 3 7 2" xfId="34892"/>
    <cellStyle name="20% - Акцент1 5 3 8" xfId="23468"/>
    <cellStyle name="20% - Акцент1 5 4" xfId="1096"/>
    <cellStyle name="20% - Акцент1 5 4 2" xfId="4904"/>
    <cellStyle name="20% - Акцент1 5 4 2 2" xfId="16328"/>
    <cellStyle name="20% - Акцент1 5 4 2 2 2" xfId="39176"/>
    <cellStyle name="20% - Акцент1 5 4 2 3" xfId="27752"/>
    <cellStyle name="20% - Акцент1 5 4 3" xfId="8712"/>
    <cellStyle name="20% - Акцент1 5 4 3 2" xfId="20136"/>
    <cellStyle name="20% - Акцент1 5 4 3 2 2" xfId="42984"/>
    <cellStyle name="20% - Акцент1 5 4 3 3" xfId="31560"/>
    <cellStyle name="20% - Акцент1 5 4 4" xfId="12520"/>
    <cellStyle name="20% - Акцент1 5 4 4 2" xfId="35368"/>
    <cellStyle name="20% - Акцент1 5 4 5" xfId="23944"/>
    <cellStyle name="20% - Акцент1 5 5" xfId="2048"/>
    <cellStyle name="20% - Акцент1 5 5 2" xfId="5856"/>
    <cellStyle name="20% - Акцент1 5 5 2 2" xfId="17280"/>
    <cellStyle name="20% - Акцент1 5 5 2 2 2" xfId="40128"/>
    <cellStyle name="20% - Акцент1 5 5 2 3" xfId="28704"/>
    <cellStyle name="20% - Акцент1 5 5 3" xfId="9664"/>
    <cellStyle name="20% - Акцент1 5 5 3 2" xfId="21088"/>
    <cellStyle name="20% - Акцент1 5 5 3 2 2" xfId="43936"/>
    <cellStyle name="20% - Акцент1 5 5 3 3" xfId="32512"/>
    <cellStyle name="20% - Акцент1 5 5 4" xfId="13472"/>
    <cellStyle name="20% - Акцент1 5 5 4 2" xfId="36320"/>
    <cellStyle name="20% - Акцент1 5 5 5" xfId="24896"/>
    <cellStyle name="20% - Акцент1 5 6" xfId="3000"/>
    <cellStyle name="20% - Акцент1 5 6 2" xfId="6808"/>
    <cellStyle name="20% - Акцент1 5 6 2 2" xfId="18232"/>
    <cellStyle name="20% - Акцент1 5 6 2 2 2" xfId="41080"/>
    <cellStyle name="20% - Акцент1 5 6 2 3" xfId="29656"/>
    <cellStyle name="20% - Акцент1 5 6 3" xfId="10616"/>
    <cellStyle name="20% - Акцент1 5 6 3 2" xfId="22040"/>
    <cellStyle name="20% - Акцент1 5 6 3 2 2" xfId="44888"/>
    <cellStyle name="20% - Акцент1 5 6 3 3" xfId="33464"/>
    <cellStyle name="20% - Акцент1 5 6 4" xfId="14424"/>
    <cellStyle name="20% - Акцент1 5 6 4 2" xfId="37272"/>
    <cellStyle name="20% - Акцент1 5 6 5" xfId="25848"/>
    <cellStyle name="20% - Акцент1 5 7" xfId="3952"/>
    <cellStyle name="20% - Акцент1 5 7 2" xfId="15376"/>
    <cellStyle name="20% - Акцент1 5 7 2 2" xfId="38224"/>
    <cellStyle name="20% - Акцент1 5 7 3" xfId="26800"/>
    <cellStyle name="20% - Акцент1 5 8" xfId="7760"/>
    <cellStyle name="20% - Акцент1 5 8 2" xfId="19184"/>
    <cellStyle name="20% - Акцент1 5 8 2 2" xfId="42032"/>
    <cellStyle name="20% - Акцент1 5 8 3" xfId="30608"/>
    <cellStyle name="20% - Акцент1 5 9" xfId="11568"/>
    <cellStyle name="20% - Акцент1 5 9 2" xfId="34416"/>
    <cellStyle name="20% - Акцент1 6" xfId="200"/>
    <cellStyle name="20% - Акцент1 6 10" xfId="23048"/>
    <cellStyle name="20% - Акцент1 6 2" xfId="424"/>
    <cellStyle name="20% - Акцент1 6 2 2" xfId="900"/>
    <cellStyle name="20% - Акцент1 6 2 2 2" xfId="1852"/>
    <cellStyle name="20% - Акцент1 6 2 2 2 2" xfId="5660"/>
    <cellStyle name="20% - Акцент1 6 2 2 2 2 2" xfId="17084"/>
    <cellStyle name="20% - Акцент1 6 2 2 2 2 2 2" xfId="39932"/>
    <cellStyle name="20% - Акцент1 6 2 2 2 2 3" xfId="28508"/>
    <cellStyle name="20% - Акцент1 6 2 2 2 3" xfId="9468"/>
    <cellStyle name="20% - Акцент1 6 2 2 2 3 2" xfId="20892"/>
    <cellStyle name="20% - Акцент1 6 2 2 2 3 2 2" xfId="43740"/>
    <cellStyle name="20% - Акцент1 6 2 2 2 3 3" xfId="32316"/>
    <cellStyle name="20% - Акцент1 6 2 2 2 4" xfId="13276"/>
    <cellStyle name="20% - Акцент1 6 2 2 2 4 2" xfId="36124"/>
    <cellStyle name="20% - Акцент1 6 2 2 2 5" xfId="24700"/>
    <cellStyle name="20% - Акцент1 6 2 2 3" xfId="2804"/>
    <cellStyle name="20% - Акцент1 6 2 2 3 2" xfId="6612"/>
    <cellStyle name="20% - Акцент1 6 2 2 3 2 2" xfId="18036"/>
    <cellStyle name="20% - Акцент1 6 2 2 3 2 2 2" xfId="40884"/>
    <cellStyle name="20% - Акцент1 6 2 2 3 2 3" xfId="29460"/>
    <cellStyle name="20% - Акцент1 6 2 2 3 3" xfId="10420"/>
    <cellStyle name="20% - Акцент1 6 2 2 3 3 2" xfId="21844"/>
    <cellStyle name="20% - Акцент1 6 2 2 3 3 2 2" xfId="44692"/>
    <cellStyle name="20% - Акцент1 6 2 2 3 3 3" xfId="33268"/>
    <cellStyle name="20% - Акцент1 6 2 2 3 4" xfId="14228"/>
    <cellStyle name="20% - Акцент1 6 2 2 3 4 2" xfId="37076"/>
    <cellStyle name="20% - Акцент1 6 2 2 3 5" xfId="25652"/>
    <cellStyle name="20% - Акцент1 6 2 2 4" xfId="3756"/>
    <cellStyle name="20% - Акцент1 6 2 2 4 2" xfId="7564"/>
    <cellStyle name="20% - Акцент1 6 2 2 4 2 2" xfId="18988"/>
    <cellStyle name="20% - Акцент1 6 2 2 4 2 2 2" xfId="41836"/>
    <cellStyle name="20% - Акцент1 6 2 2 4 2 3" xfId="30412"/>
    <cellStyle name="20% - Акцент1 6 2 2 4 3" xfId="11372"/>
    <cellStyle name="20% - Акцент1 6 2 2 4 3 2" xfId="22796"/>
    <cellStyle name="20% - Акцент1 6 2 2 4 3 2 2" xfId="45644"/>
    <cellStyle name="20% - Акцент1 6 2 2 4 3 3" xfId="34220"/>
    <cellStyle name="20% - Акцент1 6 2 2 4 4" xfId="15180"/>
    <cellStyle name="20% - Акцент1 6 2 2 4 4 2" xfId="38028"/>
    <cellStyle name="20% - Акцент1 6 2 2 4 5" xfId="26604"/>
    <cellStyle name="20% - Акцент1 6 2 2 5" xfId="4708"/>
    <cellStyle name="20% - Акцент1 6 2 2 5 2" xfId="16132"/>
    <cellStyle name="20% - Акцент1 6 2 2 5 2 2" xfId="38980"/>
    <cellStyle name="20% - Акцент1 6 2 2 5 3" xfId="27556"/>
    <cellStyle name="20% - Акцент1 6 2 2 6" xfId="8516"/>
    <cellStyle name="20% - Акцент1 6 2 2 6 2" xfId="19940"/>
    <cellStyle name="20% - Акцент1 6 2 2 6 2 2" xfId="42788"/>
    <cellStyle name="20% - Акцент1 6 2 2 6 3" xfId="31364"/>
    <cellStyle name="20% - Акцент1 6 2 2 7" xfId="12324"/>
    <cellStyle name="20% - Акцент1 6 2 2 7 2" xfId="35172"/>
    <cellStyle name="20% - Акцент1 6 2 2 8" xfId="23748"/>
    <cellStyle name="20% - Акцент1 6 2 3" xfId="1376"/>
    <cellStyle name="20% - Акцент1 6 2 3 2" xfId="5184"/>
    <cellStyle name="20% - Акцент1 6 2 3 2 2" xfId="16608"/>
    <cellStyle name="20% - Акцент1 6 2 3 2 2 2" xfId="39456"/>
    <cellStyle name="20% - Акцент1 6 2 3 2 3" xfId="28032"/>
    <cellStyle name="20% - Акцент1 6 2 3 3" xfId="8992"/>
    <cellStyle name="20% - Акцент1 6 2 3 3 2" xfId="20416"/>
    <cellStyle name="20% - Акцент1 6 2 3 3 2 2" xfId="43264"/>
    <cellStyle name="20% - Акцент1 6 2 3 3 3" xfId="31840"/>
    <cellStyle name="20% - Акцент1 6 2 3 4" xfId="12800"/>
    <cellStyle name="20% - Акцент1 6 2 3 4 2" xfId="35648"/>
    <cellStyle name="20% - Акцент1 6 2 3 5" xfId="24224"/>
    <cellStyle name="20% - Акцент1 6 2 4" xfId="2328"/>
    <cellStyle name="20% - Акцент1 6 2 4 2" xfId="6136"/>
    <cellStyle name="20% - Акцент1 6 2 4 2 2" xfId="17560"/>
    <cellStyle name="20% - Акцент1 6 2 4 2 2 2" xfId="40408"/>
    <cellStyle name="20% - Акцент1 6 2 4 2 3" xfId="28984"/>
    <cellStyle name="20% - Акцент1 6 2 4 3" xfId="9944"/>
    <cellStyle name="20% - Акцент1 6 2 4 3 2" xfId="21368"/>
    <cellStyle name="20% - Акцент1 6 2 4 3 2 2" xfId="44216"/>
    <cellStyle name="20% - Акцент1 6 2 4 3 3" xfId="32792"/>
    <cellStyle name="20% - Акцент1 6 2 4 4" xfId="13752"/>
    <cellStyle name="20% - Акцент1 6 2 4 4 2" xfId="36600"/>
    <cellStyle name="20% - Акцент1 6 2 4 5" xfId="25176"/>
    <cellStyle name="20% - Акцент1 6 2 5" xfId="3280"/>
    <cellStyle name="20% - Акцент1 6 2 5 2" xfId="7088"/>
    <cellStyle name="20% - Акцент1 6 2 5 2 2" xfId="18512"/>
    <cellStyle name="20% - Акцент1 6 2 5 2 2 2" xfId="41360"/>
    <cellStyle name="20% - Акцент1 6 2 5 2 3" xfId="29936"/>
    <cellStyle name="20% - Акцент1 6 2 5 3" xfId="10896"/>
    <cellStyle name="20% - Акцент1 6 2 5 3 2" xfId="22320"/>
    <cellStyle name="20% - Акцент1 6 2 5 3 2 2" xfId="45168"/>
    <cellStyle name="20% - Акцент1 6 2 5 3 3" xfId="33744"/>
    <cellStyle name="20% - Акцент1 6 2 5 4" xfId="14704"/>
    <cellStyle name="20% - Акцент1 6 2 5 4 2" xfId="37552"/>
    <cellStyle name="20% - Акцент1 6 2 5 5" xfId="26128"/>
    <cellStyle name="20% - Акцент1 6 2 6" xfId="4232"/>
    <cellStyle name="20% - Акцент1 6 2 6 2" xfId="15656"/>
    <cellStyle name="20% - Акцент1 6 2 6 2 2" xfId="38504"/>
    <cellStyle name="20% - Акцент1 6 2 6 3" xfId="27080"/>
    <cellStyle name="20% - Акцент1 6 2 7" xfId="8040"/>
    <cellStyle name="20% - Акцент1 6 2 7 2" xfId="19464"/>
    <cellStyle name="20% - Акцент1 6 2 7 2 2" xfId="42312"/>
    <cellStyle name="20% - Акцент1 6 2 7 3" xfId="30888"/>
    <cellStyle name="20% - Акцент1 6 2 8" xfId="11848"/>
    <cellStyle name="20% - Акцент1 6 2 8 2" xfId="34696"/>
    <cellStyle name="20% - Акцент1 6 2 9" xfId="23272"/>
    <cellStyle name="20% - Акцент1 6 3" xfId="676"/>
    <cellStyle name="20% - Акцент1 6 3 2" xfId="1628"/>
    <cellStyle name="20% - Акцент1 6 3 2 2" xfId="5436"/>
    <cellStyle name="20% - Акцент1 6 3 2 2 2" xfId="16860"/>
    <cellStyle name="20% - Акцент1 6 3 2 2 2 2" xfId="39708"/>
    <cellStyle name="20% - Акцент1 6 3 2 2 3" xfId="28284"/>
    <cellStyle name="20% - Акцент1 6 3 2 3" xfId="9244"/>
    <cellStyle name="20% - Акцент1 6 3 2 3 2" xfId="20668"/>
    <cellStyle name="20% - Акцент1 6 3 2 3 2 2" xfId="43516"/>
    <cellStyle name="20% - Акцент1 6 3 2 3 3" xfId="32092"/>
    <cellStyle name="20% - Акцент1 6 3 2 4" xfId="13052"/>
    <cellStyle name="20% - Акцент1 6 3 2 4 2" xfId="35900"/>
    <cellStyle name="20% - Акцент1 6 3 2 5" xfId="24476"/>
    <cellStyle name="20% - Акцент1 6 3 3" xfId="2580"/>
    <cellStyle name="20% - Акцент1 6 3 3 2" xfId="6388"/>
    <cellStyle name="20% - Акцент1 6 3 3 2 2" xfId="17812"/>
    <cellStyle name="20% - Акцент1 6 3 3 2 2 2" xfId="40660"/>
    <cellStyle name="20% - Акцент1 6 3 3 2 3" xfId="29236"/>
    <cellStyle name="20% - Акцент1 6 3 3 3" xfId="10196"/>
    <cellStyle name="20% - Акцент1 6 3 3 3 2" xfId="21620"/>
    <cellStyle name="20% - Акцент1 6 3 3 3 2 2" xfId="44468"/>
    <cellStyle name="20% - Акцент1 6 3 3 3 3" xfId="33044"/>
    <cellStyle name="20% - Акцент1 6 3 3 4" xfId="14004"/>
    <cellStyle name="20% - Акцент1 6 3 3 4 2" xfId="36852"/>
    <cellStyle name="20% - Акцент1 6 3 3 5" xfId="25428"/>
    <cellStyle name="20% - Акцент1 6 3 4" xfId="3532"/>
    <cellStyle name="20% - Акцент1 6 3 4 2" xfId="7340"/>
    <cellStyle name="20% - Акцент1 6 3 4 2 2" xfId="18764"/>
    <cellStyle name="20% - Акцент1 6 3 4 2 2 2" xfId="41612"/>
    <cellStyle name="20% - Акцент1 6 3 4 2 3" xfId="30188"/>
    <cellStyle name="20% - Акцент1 6 3 4 3" xfId="11148"/>
    <cellStyle name="20% - Акцент1 6 3 4 3 2" xfId="22572"/>
    <cellStyle name="20% - Акцент1 6 3 4 3 2 2" xfId="45420"/>
    <cellStyle name="20% - Акцент1 6 3 4 3 3" xfId="33996"/>
    <cellStyle name="20% - Акцент1 6 3 4 4" xfId="14956"/>
    <cellStyle name="20% - Акцент1 6 3 4 4 2" xfId="37804"/>
    <cellStyle name="20% - Акцент1 6 3 4 5" xfId="26380"/>
    <cellStyle name="20% - Акцент1 6 3 5" xfId="4484"/>
    <cellStyle name="20% - Акцент1 6 3 5 2" xfId="15908"/>
    <cellStyle name="20% - Акцент1 6 3 5 2 2" xfId="38756"/>
    <cellStyle name="20% - Акцент1 6 3 5 3" xfId="27332"/>
    <cellStyle name="20% - Акцент1 6 3 6" xfId="8292"/>
    <cellStyle name="20% - Акцент1 6 3 6 2" xfId="19716"/>
    <cellStyle name="20% - Акцент1 6 3 6 2 2" xfId="42564"/>
    <cellStyle name="20% - Акцент1 6 3 6 3" xfId="31140"/>
    <cellStyle name="20% - Акцент1 6 3 7" xfId="12100"/>
    <cellStyle name="20% - Акцент1 6 3 7 2" xfId="34948"/>
    <cellStyle name="20% - Акцент1 6 3 8" xfId="23524"/>
    <cellStyle name="20% - Акцент1 6 4" xfId="1152"/>
    <cellStyle name="20% - Акцент1 6 4 2" xfId="4960"/>
    <cellStyle name="20% - Акцент1 6 4 2 2" xfId="16384"/>
    <cellStyle name="20% - Акцент1 6 4 2 2 2" xfId="39232"/>
    <cellStyle name="20% - Акцент1 6 4 2 3" xfId="27808"/>
    <cellStyle name="20% - Акцент1 6 4 3" xfId="8768"/>
    <cellStyle name="20% - Акцент1 6 4 3 2" xfId="20192"/>
    <cellStyle name="20% - Акцент1 6 4 3 2 2" xfId="43040"/>
    <cellStyle name="20% - Акцент1 6 4 3 3" xfId="31616"/>
    <cellStyle name="20% - Акцент1 6 4 4" xfId="12576"/>
    <cellStyle name="20% - Акцент1 6 4 4 2" xfId="35424"/>
    <cellStyle name="20% - Акцент1 6 4 5" xfId="24000"/>
    <cellStyle name="20% - Акцент1 6 5" xfId="2104"/>
    <cellStyle name="20% - Акцент1 6 5 2" xfId="5912"/>
    <cellStyle name="20% - Акцент1 6 5 2 2" xfId="17336"/>
    <cellStyle name="20% - Акцент1 6 5 2 2 2" xfId="40184"/>
    <cellStyle name="20% - Акцент1 6 5 2 3" xfId="28760"/>
    <cellStyle name="20% - Акцент1 6 5 3" xfId="9720"/>
    <cellStyle name="20% - Акцент1 6 5 3 2" xfId="21144"/>
    <cellStyle name="20% - Акцент1 6 5 3 2 2" xfId="43992"/>
    <cellStyle name="20% - Акцент1 6 5 3 3" xfId="32568"/>
    <cellStyle name="20% - Акцент1 6 5 4" xfId="13528"/>
    <cellStyle name="20% - Акцент1 6 5 4 2" xfId="36376"/>
    <cellStyle name="20% - Акцент1 6 5 5" xfId="24952"/>
    <cellStyle name="20% - Акцент1 6 6" xfId="3056"/>
    <cellStyle name="20% - Акцент1 6 6 2" xfId="6864"/>
    <cellStyle name="20% - Акцент1 6 6 2 2" xfId="18288"/>
    <cellStyle name="20% - Акцент1 6 6 2 2 2" xfId="41136"/>
    <cellStyle name="20% - Акцент1 6 6 2 3" xfId="29712"/>
    <cellStyle name="20% - Акцент1 6 6 3" xfId="10672"/>
    <cellStyle name="20% - Акцент1 6 6 3 2" xfId="22096"/>
    <cellStyle name="20% - Акцент1 6 6 3 2 2" xfId="44944"/>
    <cellStyle name="20% - Акцент1 6 6 3 3" xfId="33520"/>
    <cellStyle name="20% - Акцент1 6 6 4" xfId="14480"/>
    <cellStyle name="20% - Акцент1 6 6 4 2" xfId="37328"/>
    <cellStyle name="20% - Акцент1 6 6 5" xfId="25904"/>
    <cellStyle name="20% - Акцент1 6 7" xfId="4008"/>
    <cellStyle name="20% - Акцент1 6 7 2" xfId="15432"/>
    <cellStyle name="20% - Акцент1 6 7 2 2" xfId="38280"/>
    <cellStyle name="20% - Акцент1 6 7 3" xfId="26856"/>
    <cellStyle name="20% - Акцент1 6 8" xfId="7816"/>
    <cellStyle name="20% - Акцент1 6 8 2" xfId="19240"/>
    <cellStyle name="20% - Акцент1 6 8 2 2" xfId="42088"/>
    <cellStyle name="20% - Акцент1 6 8 3" xfId="30664"/>
    <cellStyle name="20% - Акцент1 6 9" xfId="11624"/>
    <cellStyle name="20% - Акцент1 6 9 2" xfId="34472"/>
    <cellStyle name="20% - Акцент1 7" xfId="256"/>
    <cellStyle name="20% - Акцент1 7 2" xfId="732"/>
    <cellStyle name="20% - Акцент1 7 2 2" xfId="1684"/>
    <cellStyle name="20% - Акцент1 7 2 2 2" xfId="5492"/>
    <cellStyle name="20% - Акцент1 7 2 2 2 2" xfId="16916"/>
    <cellStyle name="20% - Акцент1 7 2 2 2 2 2" xfId="39764"/>
    <cellStyle name="20% - Акцент1 7 2 2 2 3" xfId="28340"/>
    <cellStyle name="20% - Акцент1 7 2 2 3" xfId="9300"/>
    <cellStyle name="20% - Акцент1 7 2 2 3 2" xfId="20724"/>
    <cellStyle name="20% - Акцент1 7 2 2 3 2 2" xfId="43572"/>
    <cellStyle name="20% - Акцент1 7 2 2 3 3" xfId="32148"/>
    <cellStyle name="20% - Акцент1 7 2 2 4" xfId="13108"/>
    <cellStyle name="20% - Акцент1 7 2 2 4 2" xfId="35956"/>
    <cellStyle name="20% - Акцент1 7 2 2 5" xfId="24532"/>
    <cellStyle name="20% - Акцент1 7 2 3" xfId="2636"/>
    <cellStyle name="20% - Акцент1 7 2 3 2" xfId="6444"/>
    <cellStyle name="20% - Акцент1 7 2 3 2 2" xfId="17868"/>
    <cellStyle name="20% - Акцент1 7 2 3 2 2 2" xfId="40716"/>
    <cellStyle name="20% - Акцент1 7 2 3 2 3" xfId="29292"/>
    <cellStyle name="20% - Акцент1 7 2 3 3" xfId="10252"/>
    <cellStyle name="20% - Акцент1 7 2 3 3 2" xfId="21676"/>
    <cellStyle name="20% - Акцент1 7 2 3 3 2 2" xfId="44524"/>
    <cellStyle name="20% - Акцент1 7 2 3 3 3" xfId="33100"/>
    <cellStyle name="20% - Акцент1 7 2 3 4" xfId="14060"/>
    <cellStyle name="20% - Акцент1 7 2 3 4 2" xfId="36908"/>
    <cellStyle name="20% - Акцент1 7 2 3 5" xfId="25484"/>
    <cellStyle name="20% - Акцент1 7 2 4" xfId="3588"/>
    <cellStyle name="20% - Акцент1 7 2 4 2" xfId="7396"/>
    <cellStyle name="20% - Акцент1 7 2 4 2 2" xfId="18820"/>
    <cellStyle name="20% - Акцент1 7 2 4 2 2 2" xfId="41668"/>
    <cellStyle name="20% - Акцент1 7 2 4 2 3" xfId="30244"/>
    <cellStyle name="20% - Акцент1 7 2 4 3" xfId="11204"/>
    <cellStyle name="20% - Акцент1 7 2 4 3 2" xfId="22628"/>
    <cellStyle name="20% - Акцент1 7 2 4 3 2 2" xfId="45476"/>
    <cellStyle name="20% - Акцент1 7 2 4 3 3" xfId="34052"/>
    <cellStyle name="20% - Акцент1 7 2 4 4" xfId="15012"/>
    <cellStyle name="20% - Акцент1 7 2 4 4 2" xfId="37860"/>
    <cellStyle name="20% - Акцент1 7 2 4 5" xfId="26436"/>
    <cellStyle name="20% - Акцент1 7 2 5" xfId="4540"/>
    <cellStyle name="20% - Акцент1 7 2 5 2" xfId="15964"/>
    <cellStyle name="20% - Акцент1 7 2 5 2 2" xfId="38812"/>
    <cellStyle name="20% - Акцент1 7 2 5 3" xfId="27388"/>
    <cellStyle name="20% - Акцент1 7 2 6" xfId="8348"/>
    <cellStyle name="20% - Акцент1 7 2 6 2" xfId="19772"/>
    <cellStyle name="20% - Акцент1 7 2 6 2 2" xfId="42620"/>
    <cellStyle name="20% - Акцент1 7 2 6 3" xfId="31196"/>
    <cellStyle name="20% - Акцент1 7 2 7" xfId="12156"/>
    <cellStyle name="20% - Акцент1 7 2 7 2" xfId="35004"/>
    <cellStyle name="20% - Акцент1 7 2 8" xfId="23580"/>
    <cellStyle name="20% - Акцент1 7 3" xfId="1208"/>
    <cellStyle name="20% - Акцент1 7 3 2" xfId="5016"/>
    <cellStyle name="20% - Акцент1 7 3 2 2" xfId="16440"/>
    <cellStyle name="20% - Акцент1 7 3 2 2 2" xfId="39288"/>
    <cellStyle name="20% - Акцент1 7 3 2 3" xfId="27864"/>
    <cellStyle name="20% - Акцент1 7 3 3" xfId="8824"/>
    <cellStyle name="20% - Акцент1 7 3 3 2" xfId="20248"/>
    <cellStyle name="20% - Акцент1 7 3 3 2 2" xfId="43096"/>
    <cellStyle name="20% - Акцент1 7 3 3 3" xfId="31672"/>
    <cellStyle name="20% - Акцент1 7 3 4" xfId="12632"/>
    <cellStyle name="20% - Акцент1 7 3 4 2" xfId="35480"/>
    <cellStyle name="20% - Акцент1 7 3 5" xfId="24056"/>
    <cellStyle name="20% - Акцент1 7 4" xfId="2160"/>
    <cellStyle name="20% - Акцент1 7 4 2" xfId="5968"/>
    <cellStyle name="20% - Акцент1 7 4 2 2" xfId="17392"/>
    <cellStyle name="20% - Акцент1 7 4 2 2 2" xfId="40240"/>
    <cellStyle name="20% - Акцент1 7 4 2 3" xfId="28816"/>
    <cellStyle name="20% - Акцент1 7 4 3" xfId="9776"/>
    <cellStyle name="20% - Акцент1 7 4 3 2" xfId="21200"/>
    <cellStyle name="20% - Акцент1 7 4 3 2 2" xfId="44048"/>
    <cellStyle name="20% - Акцент1 7 4 3 3" xfId="32624"/>
    <cellStyle name="20% - Акцент1 7 4 4" xfId="13584"/>
    <cellStyle name="20% - Акцент1 7 4 4 2" xfId="36432"/>
    <cellStyle name="20% - Акцент1 7 4 5" xfId="25008"/>
    <cellStyle name="20% - Акцент1 7 5" xfId="3112"/>
    <cellStyle name="20% - Акцент1 7 5 2" xfId="6920"/>
    <cellStyle name="20% - Акцент1 7 5 2 2" xfId="18344"/>
    <cellStyle name="20% - Акцент1 7 5 2 2 2" xfId="41192"/>
    <cellStyle name="20% - Акцент1 7 5 2 3" xfId="29768"/>
    <cellStyle name="20% - Акцент1 7 5 3" xfId="10728"/>
    <cellStyle name="20% - Акцент1 7 5 3 2" xfId="22152"/>
    <cellStyle name="20% - Акцент1 7 5 3 2 2" xfId="45000"/>
    <cellStyle name="20% - Акцент1 7 5 3 3" xfId="33576"/>
    <cellStyle name="20% - Акцент1 7 5 4" xfId="14536"/>
    <cellStyle name="20% - Акцент1 7 5 4 2" xfId="37384"/>
    <cellStyle name="20% - Акцент1 7 5 5" xfId="25960"/>
    <cellStyle name="20% - Акцент1 7 6" xfId="4064"/>
    <cellStyle name="20% - Акцент1 7 6 2" xfId="15488"/>
    <cellStyle name="20% - Акцент1 7 6 2 2" xfId="38336"/>
    <cellStyle name="20% - Акцент1 7 6 3" xfId="26912"/>
    <cellStyle name="20% - Акцент1 7 7" xfId="7872"/>
    <cellStyle name="20% - Акцент1 7 7 2" xfId="19296"/>
    <cellStyle name="20% - Акцент1 7 7 2 2" xfId="42144"/>
    <cellStyle name="20% - Акцент1 7 7 3" xfId="30720"/>
    <cellStyle name="20% - Акцент1 7 8" xfId="11680"/>
    <cellStyle name="20% - Акцент1 7 8 2" xfId="34528"/>
    <cellStyle name="20% - Акцент1 7 9" xfId="23104"/>
    <cellStyle name="20% - Акцент1 8" xfId="480"/>
    <cellStyle name="20% - Акцент1 8 2" xfId="956"/>
    <cellStyle name="20% - Акцент1 8 2 2" xfId="1908"/>
    <cellStyle name="20% - Акцент1 8 2 2 2" xfId="5716"/>
    <cellStyle name="20% - Акцент1 8 2 2 2 2" xfId="17140"/>
    <cellStyle name="20% - Акцент1 8 2 2 2 2 2" xfId="39988"/>
    <cellStyle name="20% - Акцент1 8 2 2 2 3" xfId="28564"/>
    <cellStyle name="20% - Акцент1 8 2 2 3" xfId="9524"/>
    <cellStyle name="20% - Акцент1 8 2 2 3 2" xfId="20948"/>
    <cellStyle name="20% - Акцент1 8 2 2 3 2 2" xfId="43796"/>
    <cellStyle name="20% - Акцент1 8 2 2 3 3" xfId="32372"/>
    <cellStyle name="20% - Акцент1 8 2 2 4" xfId="13332"/>
    <cellStyle name="20% - Акцент1 8 2 2 4 2" xfId="36180"/>
    <cellStyle name="20% - Акцент1 8 2 2 5" xfId="24756"/>
    <cellStyle name="20% - Акцент1 8 2 3" xfId="2860"/>
    <cellStyle name="20% - Акцент1 8 2 3 2" xfId="6668"/>
    <cellStyle name="20% - Акцент1 8 2 3 2 2" xfId="18092"/>
    <cellStyle name="20% - Акцент1 8 2 3 2 2 2" xfId="40940"/>
    <cellStyle name="20% - Акцент1 8 2 3 2 3" xfId="29516"/>
    <cellStyle name="20% - Акцент1 8 2 3 3" xfId="10476"/>
    <cellStyle name="20% - Акцент1 8 2 3 3 2" xfId="21900"/>
    <cellStyle name="20% - Акцент1 8 2 3 3 2 2" xfId="44748"/>
    <cellStyle name="20% - Акцент1 8 2 3 3 3" xfId="33324"/>
    <cellStyle name="20% - Акцент1 8 2 3 4" xfId="14284"/>
    <cellStyle name="20% - Акцент1 8 2 3 4 2" xfId="37132"/>
    <cellStyle name="20% - Акцент1 8 2 3 5" xfId="25708"/>
    <cellStyle name="20% - Акцент1 8 2 4" xfId="3812"/>
    <cellStyle name="20% - Акцент1 8 2 4 2" xfId="7620"/>
    <cellStyle name="20% - Акцент1 8 2 4 2 2" xfId="19044"/>
    <cellStyle name="20% - Акцент1 8 2 4 2 2 2" xfId="41892"/>
    <cellStyle name="20% - Акцент1 8 2 4 2 3" xfId="30468"/>
    <cellStyle name="20% - Акцент1 8 2 4 3" xfId="11428"/>
    <cellStyle name="20% - Акцент1 8 2 4 3 2" xfId="22852"/>
    <cellStyle name="20% - Акцент1 8 2 4 3 2 2" xfId="45700"/>
    <cellStyle name="20% - Акцент1 8 2 4 3 3" xfId="34276"/>
    <cellStyle name="20% - Акцент1 8 2 4 4" xfId="15236"/>
    <cellStyle name="20% - Акцент1 8 2 4 4 2" xfId="38084"/>
    <cellStyle name="20% - Акцент1 8 2 4 5" xfId="26660"/>
    <cellStyle name="20% - Акцент1 8 2 5" xfId="4764"/>
    <cellStyle name="20% - Акцент1 8 2 5 2" xfId="16188"/>
    <cellStyle name="20% - Акцент1 8 2 5 2 2" xfId="39036"/>
    <cellStyle name="20% - Акцент1 8 2 5 3" xfId="27612"/>
    <cellStyle name="20% - Акцент1 8 2 6" xfId="8572"/>
    <cellStyle name="20% - Акцент1 8 2 6 2" xfId="19996"/>
    <cellStyle name="20% - Акцент1 8 2 6 2 2" xfId="42844"/>
    <cellStyle name="20% - Акцент1 8 2 6 3" xfId="31420"/>
    <cellStyle name="20% - Акцент1 8 2 7" xfId="12380"/>
    <cellStyle name="20% - Акцент1 8 2 7 2" xfId="35228"/>
    <cellStyle name="20% - Акцент1 8 2 8" xfId="23804"/>
    <cellStyle name="20% - Акцент1 8 3" xfId="1432"/>
    <cellStyle name="20% - Акцент1 8 3 2" xfId="5240"/>
    <cellStyle name="20% - Акцент1 8 3 2 2" xfId="16664"/>
    <cellStyle name="20% - Акцент1 8 3 2 2 2" xfId="39512"/>
    <cellStyle name="20% - Акцент1 8 3 2 3" xfId="28088"/>
    <cellStyle name="20% - Акцент1 8 3 3" xfId="9048"/>
    <cellStyle name="20% - Акцент1 8 3 3 2" xfId="20472"/>
    <cellStyle name="20% - Акцент1 8 3 3 2 2" xfId="43320"/>
    <cellStyle name="20% - Акцент1 8 3 3 3" xfId="31896"/>
    <cellStyle name="20% - Акцент1 8 3 4" xfId="12856"/>
    <cellStyle name="20% - Акцент1 8 3 4 2" xfId="35704"/>
    <cellStyle name="20% - Акцент1 8 3 5" xfId="24280"/>
    <cellStyle name="20% - Акцент1 8 4" xfId="2384"/>
    <cellStyle name="20% - Акцент1 8 4 2" xfId="6192"/>
    <cellStyle name="20% - Акцент1 8 4 2 2" xfId="17616"/>
    <cellStyle name="20% - Акцент1 8 4 2 2 2" xfId="40464"/>
    <cellStyle name="20% - Акцент1 8 4 2 3" xfId="29040"/>
    <cellStyle name="20% - Акцент1 8 4 3" xfId="10000"/>
    <cellStyle name="20% - Акцент1 8 4 3 2" xfId="21424"/>
    <cellStyle name="20% - Акцент1 8 4 3 2 2" xfId="44272"/>
    <cellStyle name="20% - Акцент1 8 4 3 3" xfId="32848"/>
    <cellStyle name="20% - Акцент1 8 4 4" xfId="13808"/>
    <cellStyle name="20% - Акцент1 8 4 4 2" xfId="36656"/>
    <cellStyle name="20% - Акцент1 8 4 5" xfId="25232"/>
    <cellStyle name="20% - Акцент1 8 5" xfId="3336"/>
    <cellStyle name="20% - Акцент1 8 5 2" xfId="7144"/>
    <cellStyle name="20% - Акцент1 8 5 2 2" xfId="18568"/>
    <cellStyle name="20% - Акцент1 8 5 2 2 2" xfId="41416"/>
    <cellStyle name="20% - Акцент1 8 5 2 3" xfId="29992"/>
    <cellStyle name="20% - Акцент1 8 5 3" xfId="10952"/>
    <cellStyle name="20% - Акцент1 8 5 3 2" xfId="22376"/>
    <cellStyle name="20% - Акцент1 8 5 3 2 2" xfId="45224"/>
    <cellStyle name="20% - Акцент1 8 5 3 3" xfId="33800"/>
    <cellStyle name="20% - Акцент1 8 5 4" xfId="14760"/>
    <cellStyle name="20% - Акцент1 8 5 4 2" xfId="37608"/>
    <cellStyle name="20% - Акцент1 8 5 5" xfId="26184"/>
    <cellStyle name="20% - Акцент1 8 6" xfId="4288"/>
    <cellStyle name="20% - Акцент1 8 6 2" xfId="15712"/>
    <cellStyle name="20% - Акцент1 8 6 2 2" xfId="38560"/>
    <cellStyle name="20% - Акцент1 8 6 3" xfId="27136"/>
    <cellStyle name="20% - Акцент1 8 7" xfId="8096"/>
    <cellStyle name="20% - Акцент1 8 7 2" xfId="19520"/>
    <cellStyle name="20% - Акцент1 8 7 2 2" xfId="42368"/>
    <cellStyle name="20% - Акцент1 8 7 3" xfId="30944"/>
    <cellStyle name="20% - Акцент1 8 8" xfId="11904"/>
    <cellStyle name="20% - Акцент1 8 8 2" xfId="34752"/>
    <cellStyle name="20% - Акцент1 8 9" xfId="23328"/>
    <cellStyle name="20% - Акцент1 9" xfId="508"/>
    <cellStyle name="20% - Акцент1 9 2" xfId="1460"/>
    <cellStyle name="20% - Акцент1 9 2 2" xfId="5268"/>
    <cellStyle name="20% - Акцент1 9 2 2 2" xfId="16692"/>
    <cellStyle name="20% - Акцент1 9 2 2 2 2" xfId="39540"/>
    <cellStyle name="20% - Акцент1 9 2 2 3" xfId="28116"/>
    <cellStyle name="20% - Акцент1 9 2 3" xfId="9076"/>
    <cellStyle name="20% - Акцент1 9 2 3 2" xfId="20500"/>
    <cellStyle name="20% - Акцент1 9 2 3 2 2" xfId="43348"/>
    <cellStyle name="20% - Акцент1 9 2 3 3" xfId="31924"/>
    <cellStyle name="20% - Акцент1 9 2 4" xfId="12884"/>
    <cellStyle name="20% - Акцент1 9 2 4 2" xfId="35732"/>
    <cellStyle name="20% - Акцент1 9 2 5" xfId="24308"/>
    <cellStyle name="20% - Акцент1 9 3" xfId="2412"/>
    <cellStyle name="20% - Акцент1 9 3 2" xfId="6220"/>
    <cellStyle name="20% - Акцент1 9 3 2 2" xfId="17644"/>
    <cellStyle name="20% - Акцент1 9 3 2 2 2" xfId="40492"/>
    <cellStyle name="20% - Акцент1 9 3 2 3" xfId="29068"/>
    <cellStyle name="20% - Акцент1 9 3 3" xfId="10028"/>
    <cellStyle name="20% - Акцент1 9 3 3 2" xfId="21452"/>
    <cellStyle name="20% - Акцент1 9 3 3 2 2" xfId="44300"/>
    <cellStyle name="20% - Акцент1 9 3 3 3" xfId="32876"/>
    <cellStyle name="20% - Акцент1 9 3 4" xfId="13836"/>
    <cellStyle name="20% - Акцент1 9 3 4 2" xfId="36684"/>
    <cellStyle name="20% - Акцент1 9 3 5" xfId="25260"/>
    <cellStyle name="20% - Акцент1 9 4" xfId="3364"/>
    <cellStyle name="20% - Акцент1 9 4 2" xfId="7172"/>
    <cellStyle name="20% - Акцент1 9 4 2 2" xfId="18596"/>
    <cellStyle name="20% - Акцент1 9 4 2 2 2" xfId="41444"/>
    <cellStyle name="20% - Акцент1 9 4 2 3" xfId="30020"/>
    <cellStyle name="20% - Акцент1 9 4 3" xfId="10980"/>
    <cellStyle name="20% - Акцент1 9 4 3 2" xfId="22404"/>
    <cellStyle name="20% - Акцент1 9 4 3 2 2" xfId="45252"/>
    <cellStyle name="20% - Акцент1 9 4 3 3" xfId="33828"/>
    <cellStyle name="20% - Акцент1 9 4 4" xfId="14788"/>
    <cellStyle name="20% - Акцент1 9 4 4 2" xfId="37636"/>
    <cellStyle name="20% - Акцент1 9 4 5" xfId="26212"/>
    <cellStyle name="20% - Акцент1 9 5" xfId="4316"/>
    <cellStyle name="20% - Акцент1 9 5 2" xfId="15740"/>
    <cellStyle name="20% - Акцент1 9 5 2 2" xfId="38588"/>
    <cellStyle name="20% - Акцент1 9 5 3" xfId="27164"/>
    <cellStyle name="20% - Акцент1 9 6" xfId="8124"/>
    <cellStyle name="20% - Акцент1 9 6 2" xfId="19548"/>
    <cellStyle name="20% - Акцент1 9 6 2 2" xfId="42396"/>
    <cellStyle name="20% - Акцент1 9 6 3" xfId="30972"/>
    <cellStyle name="20% - Акцент1 9 7" xfId="11932"/>
    <cellStyle name="20% - Акцент1 9 7 2" xfId="34780"/>
    <cellStyle name="20% - Акцент1 9 8" xfId="23356"/>
    <cellStyle name="20% - Акцент2" xfId="23" builtinId="34" customBuiltin="1"/>
    <cellStyle name="20% - Акцент2 10" xfId="986"/>
    <cellStyle name="20% - Акцент2 10 2" xfId="4794"/>
    <cellStyle name="20% - Акцент2 10 2 2" xfId="16218"/>
    <cellStyle name="20% - Акцент2 10 2 2 2" xfId="39066"/>
    <cellStyle name="20% - Акцент2 10 2 3" xfId="27642"/>
    <cellStyle name="20% - Акцент2 10 3" xfId="8602"/>
    <cellStyle name="20% - Акцент2 10 3 2" xfId="20026"/>
    <cellStyle name="20% - Акцент2 10 3 2 2" xfId="42874"/>
    <cellStyle name="20% - Акцент2 10 3 3" xfId="31450"/>
    <cellStyle name="20% - Акцент2 10 4" xfId="12410"/>
    <cellStyle name="20% - Акцент2 10 4 2" xfId="35258"/>
    <cellStyle name="20% - Акцент2 10 5" xfId="23834"/>
    <cellStyle name="20% - Акцент2 11" xfId="1938"/>
    <cellStyle name="20% - Акцент2 11 2" xfId="5746"/>
    <cellStyle name="20% - Акцент2 11 2 2" xfId="17170"/>
    <cellStyle name="20% - Акцент2 11 2 2 2" xfId="40018"/>
    <cellStyle name="20% - Акцент2 11 2 3" xfId="28594"/>
    <cellStyle name="20% - Акцент2 11 3" xfId="9554"/>
    <cellStyle name="20% - Акцент2 11 3 2" xfId="20978"/>
    <cellStyle name="20% - Акцент2 11 3 2 2" xfId="43826"/>
    <cellStyle name="20% - Акцент2 11 3 3" xfId="32402"/>
    <cellStyle name="20% - Акцент2 11 4" xfId="13362"/>
    <cellStyle name="20% - Акцент2 11 4 2" xfId="36210"/>
    <cellStyle name="20% - Акцент2 11 5" xfId="24786"/>
    <cellStyle name="20% - Акцент2 12" xfId="2890"/>
    <cellStyle name="20% - Акцент2 12 2" xfId="6698"/>
    <cellStyle name="20% - Акцент2 12 2 2" xfId="18122"/>
    <cellStyle name="20% - Акцент2 12 2 2 2" xfId="40970"/>
    <cellStyle name="20% - Акцент2 12 2 3" xfId="29546"/>
    <cellStyle name="20% - Акцент2 12 3" xfId="10506"/>
    <cellStyle name="20% - Акцент2 12 3 2" xfId="21930"/>
    <cellStyle name="20% - Акцент2 12 3 2 2" xfId="44778"/>
    <cellStyle name="20% - Акцент2 12 3 3" xfId="33354"/>
    <cellStyle name="20% - Акцент2 12 4" xfId="14314"/>
    <cellStyle name="20% - Акцент2 12 4 2" xfId="37162"/>
    <cellStyle name="20% - Акцент2 12 5" xfId="25738"/>
    <cellStyle name="20% - Акцент2 13" xfId="3842"/>
    <cellStyle name="20% - Акцент2 13 2" xfId="15266"/>
    <cellStyle name="20% - Акцент2 13 2 2" xfId="38114"/>
    <cellStyle name="20% - Акцент2 13 3" xfId="26690"/>
    <cellStyle name="20% - Акцент2 14" xfId="7650"/>
    <cellStyle name="20% - Акцент2 14 2" xfId="19074"/>
    <cellStyle name="20% - Акцент2 14 2 2" xfId="41922"/>
    <cellStyle name="20% - Акцент2 14 3" xfId="30498"/>
    <cellStyle name="20% - Акцент2 15" xfId="11458"/>
    <cellStyle name="20% - Акцент2 15 2" xfId="34306"/>
    <cellStyle name="20% - Акцент2 16" xfId="22882"/>
    <cellStyle name="20% - Акцент2 2" xfId="50"/>
    <cellStyle name="20% - Акцент2 2 10" xfId="1954"/>
    <cellStyle name="20% - Акцент2 2 10 2" xfId="5762"/>
    <cellStyle name="20% - Акцент2 2 10 2 2" xfId="17186"/>
    <cellStyle name="20% - Акцент2 2 10 2 2 2" xfId="40034"/>
    <cellStyle name="20% - Акцент2 2 10 2 3" xfId="28610"/>
    <cellStyle name="20% - Акцент2 2 10 3" xfId="9570"/>
    <cellStyle name="20% - Акцент2 2 10 3 2" xfId="20994"/>
    <cellStyle name="20% - Акцент2 2 10 3 2 2" xfId="43842"/>
    <cellStyle name="20% - Акцент2 2 10 3 3" xfId="32418"/>
    <cellStyle name="20% - Акцент2 2 10 4" xfId="13378"/>
    <cellStyle name="20% - Акцент2 2 10 4 2" xfId="36226"/>
    <cellStyle name="20% - Акцент2 2 10 5" xfId="24802"/>
    <cellStyle name="20% - Акцент2 2 11" xfId="2906"/>
    <cellStyle name="20% - Акцент2 2 11 2" xfId="6714"/>
    <cellStyle name="20% - Акцент2 2 11 2 2" xfId="18138"/>
    <cellStyle name="20% - Акцент2 2 11 2 2 2" xfId="40986"/>
    <cellStyle name="20% - Акцент2 2 11 2 3" xfId="29562"/>
    <cellStyle name="20% - Акцент2 2 11 3" xfId="10522"/>
    <cellStyle name="20% - Акцент2 2 11 3 2" xfId="21946"/>
    <cellStyle name="20% - Акцент2 2 11 3 2 2" xfId="44794"/>
    <cellStyle name="20% - Акцент2 2 11 3 3" xfId="33370"/>
    <cellStyle name="20% - Акцент2 2 11 4" xfId="14330"/>
    <cellStyle name="20% - Акцент2 2 11 4 2" xfId="37178"/>
    <cellStyle name="20% - Акцент2 2 11 5" xfId="25754"/>
    <cellStyle name="20% - Акцент2 2 12" xfId="3858"/>
    <cellStyle name="20% - Акцент2 2 12 2" xfId="15282"/>
    <cellStyle name="20% - Акцент2 2 12 2 2" xfId="38130"/>
    <cellStyle name="20% - Акцент2 2 12 3" xfId="26706"/>
    <cellStyle name="20% - Акцент2 2 13" xfId="7666"/>
    <cellStyle name="20% - Акцент2 2 13 2" xfId="19090"/>
    <cellStyle name="20% - Акцент2 2 13 2 2" xfId="41938"/>
    <cellStyle name="20% - Акцент2 2 13 3" xfId="30514"/>
    <cellStyle name="20% - Акцент2 2 14" xfId="11474"/>
    <cellStyle name="20% - Акцент2 2 14 2" xfId="34322"/>
    <cellStyle name="20% - Акцент2 2 15" xfId="22898"/>
    <cellStyle name="20% - Акцент2 2 2" xfId="78"/>
    <cellStyle name="20% - Акцент2 2 2 10" xfId="3886"/>
    <cellStyle name="20% - Акцент2 2 2 10 2" xfId="15310"/>
    <cellStyle name="20% - Акцент2 2 2 10 2 2" xfId="38158"/>
    <cellStyle name="20% - Акцент2 2 2 10 3" xfId="26734"/>
    <cellStyle name="20% - Акцент2 2 2 11" xfId="7694"/>
    <cellStyle name="20% - Акцент2 2 2 11 2" xfId="19118"/>
    <cellStyle name="20% - Акцент2 2 2 11 2 2" xfId="41966"/>
    <cellStyle name="20% - Акцент2 2 2 11 3" xfId="30542"/>
    <cellStyle name="20% - Акцент2 2 2 12" xfId="11502"/>
    <cellStyle name="20% - Акцент2 2 2 12 2" xfId="34350"/>
    <cellStyle name="20% - Акцент2 2 2 13" xfId="22926"/>
    <cellStyle name="20% - Акцент2 2 2 2" xfId="134"/>
    <cellStyle name="20% - Акцент2 2 2 2 10" xfId="22982"/>
    <cellStyle name="20% - Акцент2 2 2 2 2" xfId="358"/>
    <cellStyle name="20% - Акцент2 2 2 2 2 2" xfId="834"/>
    <cellStyle name="20% - Акцент2 2 2 2 2 2 2" xfId="1786"/>
    <cellStyle name="20% - Акцент2 2 2 2 2 2 2 2" xfId="5594"/>
    <cellStyle name="20% - Акцент2 2 2 2 2 2 2 2 2" xfId="17018"/>
    <cellStyle name="20% - Акцент2 2 2 2 2 2 2 2 2 2" xfId="39866"/>
    <cellStyle name="20% - Акцент2 2 2 2 2 2 2 2 3" xfId="28442"/>
    <cellStyle name="20% - Акцент2 2 2 2 2 2 2 3" xfId="9402"/>
    <cellStyle name="20% - Акцент2 2 2 2 2 2 2 3 2" xfId="20826"/>
    <cellStyle name="20% - Акцент2 2 2 2 2 2 2 3 2 2" xfId="43674"/>
    <cellStyle name="20% - Акцент2 2 2 2 2 2 2 3 3" xfId="32250"/>
    <cellStyle name="20% - Акцент2 2 2 2 2 2 2 4" xfId="13210"/>
    <cellStyle name="20% - Акцент2 2 2 2 2 2 2 4 2" xfId="36058"/>
    <cellStyle name="20% - Акцент2 2 2 2 2 2 2 5" xfId="24634"/>
    <cellStyle name="20% - Акцент2 2 2 2 2 2 3" xfId="2738"/>
    <cellStyle name="20% - Акцент2 2 2 2 2 2 3 2" xfId="6546"/>
    <cellStyle name="20% - Акцент2 2 2 2 2 2 3 2 2" xfId="17970"/>
    <cellStyle name="20% - Акцент2 2 2 2 2 2 3 2 2 2" xfId="40818"/>
    <cellStyle name="20% - Акцент2 2 2 2 2 2 3 2 3" xfId="29394"/>
    <cellStyle name="20% - Акцент2 2 2 2 2 2 3 3" xfId="10354"/>
    <cellStyle name="20% - Акцент2 2 2 2 2 2 3 3 2" xfId="21778"/>
    <cellStyle name="20% - Акцент2 2 2 2 2 2 3 3 2 2" xfId="44626"/>
    <cellStyle name="20% - Акцент2 2 2 2 2 2 3 3 3" xfId="33202"/>
    <cellStyle name="20% - Акцент2 2 2 2 2 2 3 4" xfId="14162"/>
    <cellStyle name="20% - Акцент2 2 2 2 2 2 3 4 2" xfId="37010"/>
    <cellStyle name="20% - Акцент2 2 2 2 2 2 3 5" xfId="25586"/>
    <cellStyle name="20% - Акцент2 2 2 2 2 2 4" xfId="3690"/>
    <cellStyle name="20% - Акцент2 2 2 2 2 2 4 2" xfId="7498"/>
    <cellStyle name="20% - Акцент2 2 2 2 2 2 4 2 2" xfId="18922"/>
    <cellStyle name="20% - Акцент2 2 2 2 2 2 4 2 2 2" xfId="41770"/>
    <cellStyle name="20% - Акцент2 2 2 2 2 2 4 2 3" xfId="30346"/>
    <cellStyle name="20% - Акцент2 2 2 2 2 2 4 3" xfId="11306"/>
    <cellStyle name="20% - Акцент2 2 2 2 2 2 4 3 2" xfId="22730"/>
    <cellStyle name="20% - Акцент2 2 2 2 2 2 4 3 2 2" xfId="45578"/>
    <cellStyle name="20% - Акцент2 2 2 2 2 2 4 3 3" xfId="34154"/>
    <cellStyle name="20% - Акцент2 2 2 2 2 2 4 4" xfId="15114"/>
    <cellStyle name="20% - Акцент2 2 2 2 2 2 4 4 2" xfId="37962"/>
    <cellStyle name="20% - Акцент2 2 2 2 2 2 4 5" xfId="26538"/>
    <cellStyle name="20% - Акцент2 2 2 2 2 2 5" xfId="4642"/>
    <cellStyle name="20% - Акцент2 2 2 2 2 2 5 2" xfId="16066"/>
    <cellStyle name="20% - Акцент2 2 2 2 2 2 5 2 2" xfId="38914"/>
    <cellStyle name="20% - Акцент2 2 2 2 2 2 5 3" xfId="27490"/>
    <cellStyle name="20% - Акцент2 2 2 2 2 2 6" xfId="8450"/>
    <cellStyle name="20% - Акцент2 2 2 2 2 2 6 2" xfId="19874"/>
    <cellStyle name="20% - Акцент2 2 2 2 2 2 6 2 2" xfId="42722"/>
    <cellStyle name="20% - Акцент2 2 2 2 2 2 6 3" xfId="31298"/>
    <cellStyle name="20% - Акцент2 2 2 2 2 2 7" xfId="12258"/>
    <cellStyle name="20% - Акцент2 2 2 2 2 2 7 2" xfId="35106"/>
    <cellStyle name="20% - Акцент2 2 2 2 2 2 8" xfId="23682"/>
    <cellStyle name="20% - Акцент2 2 2 2 2 3" xfId="1310"/>
    <cellStyle name="20% - Акцент2 2 2 2 2 3 2" xfId="5118"/>
    <cellStyle name="20% - Акцент2 2 2 2 2 3 2 2" xfId="16542"/>
    <cellStyle name="20% - Акцент2 2 2 2 2 3 2 2 2" xfId="39390"/>
    <cellStyle name="20% - Акцент2 2 2 2 2 3 2 3" xfId="27966"/>
    <cellStyle name="20% - Акцент2 2 2 2 2 3 3" xfId="8926"/>
    <cellStyle name="20% - Акцент2 2 2 2 2 3 3 2" xfId="20350"/>
    <cellStyle name="20% - Акцент2 2 2 2 2 3 3 2 2" xfId="43198"/>
    <cellStyle name="20% - Акцент2 2 2 2 2 3 3 3" xfId="31774"/>
    <cellStyle name="20% - Акцент2 2 2 2 2 3 4" xfId="12734"/>
    <cellStyle name="20% - Акцент2 2 2 2 2 3 4 2" xfId="35582"/>
    <cellStyle name="20% - Акцент2 2 2 2 2 3 5" xfId="24158"/>
    <cellStyle name="20% - Акцент2 2 2 2 2 4" xfId="2262"/>
    <cellStyle name="20% - Акцент2 2 2 2 2 4 2" xfId="6070"/>
    <cellStyle name="20% - Акцент2 2 2 2 2 4 2 2" xfId="17494"/>
    <cellStyle name="20% - Акцент2 2 2 2 2 4 2 2 2" xfId="40342"/>
    <cellStyle name="20% - Акцент2 2 2 2 2 4 2 3" xfId="28918"/>
    <cellStyle name="20% - Акцент2 2 2 2 2 4 3" xfId="9878"/>
    <cellStyle name="20% - Акцент2 2 2 2 2 4 3 2" xfId="21302"/>
    <cellStyle name="20% - Акцент2 2 2 2 2 4 3 2 2" xfId="44150"/>
    <cellStyle name="20% - Акцент2 2 2 2 2 4 3 3" xfId="32726"/>
    <cellStyle name="20% - Акцент2 2 2 2 2 4 4" xfId="13686"/>
    <cellStyle name="20% - Акцент2 2 2 2 2 4 4 2" xfId="36534"/>
    <cellStyle name="20% - Акцент2 2 2 2 2 4 5" xfId="25110"/>
    <cellStyle name="20% - Акцент2 2 2 2 2 5" xfId="3214"/>
    <cellStyle name="20% - Акцент2 2 2 2 2 5 2" xfId="7022"/>
    <cellStyle name="20% - Акцент2 2 2 2 2 5 2 2" xfId="18446"/>
    <cellStyle name="20% - Акцент2 2 2 2 2 5 2 2 2" xfId="41294"/>
    <cellStyle name="20% - Акцент2 2 2 2 2 5 2 3" xfId="29870"/>
    <cellStyle name="20% - Акцент2 2 2 2 2 5 3" xfId="10830"/>
    <cellStyle name="20% - Акцент2 2 2 2 2 5 3 2" xfId="22254"/>
    <cellStyle name="20% - Акцент2 2 2 2 2 5 3 2 2" xfId="45102"/>
    <cellStyle name="20% - Акцент2 2 2 2 2 5 3 3" xfId="33678"/>
    <cellStyle name="20% - Акцент2 2 2 2 2 5 4" xfId="14638"/>
    <cellStyle name="20% - Акцент2 2 2 2 2 5 4 2" xfId="37486"/>
    <cellStyle name="20% - Акцент2 2 2 2 2 5 5" xfId="26062"/>
    <cellStyle name="20% - Акцент2 2 2 2 2 6" xfId="4166"/>
    <cellStyle name="20% - Акцент2 2 2 2 2 6 2" xfId="15590"/>
    <cellStyle name="20% - Акцент2 2 2 2 2 6 2 2" xfId="38438"/>
    <cellStyle name="20% - Акцент2 2 2 2 2 6 3" xfId="27014"/>
    <cellStyle name="20% - Акцент2 2 2 2 2 7" xfId="7974"/>
    <cellStyle name="20% - Акцент2 2 2 2 2 7 2" xfId="19398"/>
    <cellStyle name="20% - Акцент2 2 2 2 2 7 2 2" xfId="42246"/>
    <cellStyle name="20% - Акцент2 2 2 2 2 7 3" xfId="30822"/>
    <cellStyle name="20% - Акцент2 2 2 2 2 8" xfId="11782"/>
    <cellStyle name="20% - Акцент2 2 2 2 2 8 2" xfId="34630"/>
    <cellStyle name="20% - Акцент2 2 2 2 2 9" xfId="23206"/>
    <cellStyle name="20% - Акцент2 2 2 2 3" xfId="610"/>
    <cellStyle name="20% - Акцент2 2 2 2 3 2" xfId="1562"/>
    <cellStyle name="20% - Акцент2 2 2 2 3 2 2" xfId="5370"/>
    <cellStyle name="20% - Акцент2 2 2 2 3 2 2 2" xfId="16794"/>
    <cellStyle name="20% - Акцент2 2 2 2 3 2 2 2 2" xfId="39642"/>
    <cellStyle name="20% - Акцент2 2 2 2 3 2 2 3" xfId="28218"/>
    <cellStyle name="20% - Акцент2 2 2 2 3 2 3" xfId="9178"/>
    <cellStyle name="20% - Акцент2 2 2 2 3 2 3 2" xfId="20602"/>
    <cellStyle name="20% - Акцент2 2 2 2 3 2 3 2 2" xfId="43450"/>
    <cellStyle name="20% - Акцент2 2 2 2 3 2 3 3" xfId="32026"/>
    <cellStyle name="20% - Акцент2 2 2 2 3 2 4" xfId="12986"/>
    <cellStyle name="20% - Акцент2 2 2 2 3 2 4 2" xfId="35834"/>
    <cellStyle name="20% - Акцент2 2 2 2 3 2 5" xfId="24410"/>
    <cellStyle name="20% - Акцент2 2 2 2 3 3" xfId="2514"/>
    <cellStyle name="20% - Акцент2 2 2 2 3 3 2" xfId="6322"/>
    <cellStyle name="20% - Акцент2 2 2 2 3 3 2 2" xfId="17746"/>
    <cellStyle name="20% - Акцент2 2 2 2 3 3 2 2 2" xfId="40594"/>
    <cellStyle name="20% - Акцент2 2 2 2 3 3 2 3" xfId="29170"/>
    <cellStyle name="20% - Акцент2 2 2 2 3 3 3" xfId="10130"/>
    <cellStyle name="20% - Акцент2 2 2 2 3 3 3 2" xfId="21554"/>
    <cellStyle name="20% - Акцент2 2 2 2 3 3 3 2 2" xfId="44402"/>
    <cellStyle name="20% - Акцент2 2 2 2 3 3 3 3" xfId="32978"/>
    <cellStyle name="20% - Акцент2 2 2 2 3 3 4" xfId="13938"/>
    <cellStyle name="20% - Акцент2 2 2 2 3 3 4 2" xfId="36786"/>
    <cellStyle name="20% - Акцент2 2 2 2 3 3 5" xfId="25362"/>
    <cellStyle name="20% - Акцент2 2 2 2 3 4" xfId="3466"/>
    <cellStyle name="20% - Акцент2 2 2 2 3 4 2" xfId="7274"/>
    <cellStyle name="20% - Акцент2 2 2 2 3 4 2 2" xfId="18698"/>
    <cellStyle name="20% - Акцент2 2 2 2 3 4 2 2 2" xfId="41546"/>
    <cellStyle name="20% - Акцент2 2 2 2 3 4 2 3" xfId="30122"/>
    <cellStyle name="20% - Акцент2 2 2 2 3 4 3" xfId="11082"/>
    <cellStyle name="20% - Акцент2 2 2 2 3 4 3 2" xfId="22506"/>
    <cellStyle name="20% - Акцент2 2 2 2 3 4 3 2 2" xfId="45354"/>
    <cellStyle name="20% - Акцент2 2 2 2 3 4 3 3" xfId="33930"/>
    <cellStyle name="20% - Акцент2 2 2 2 3 4 4" xfId="14890"/>
    <cellStyle name="20% - Акцент2 2 2 2 3 4 4 2" xfId="37738"/>
    <cellStyle name="20% - Акцент2 2 2 2 3 4 5" xfId="26314"/>
    <cellStyle name="20% - Акцент2 2 2 2 3 5" xfId="4418"/>
    <cellStyle name="20% - Акцент2 2 2 2 3 5 2" xfId="15842"/>
    <cellStyle name="20% - Акцент2 2 2 2 3 5 2 2" xfId="38690"/>
    <cellStyle name="20% - Акцент2 2 2 2 3 5 3" xfId="27266"/>
    <cellStyle name="20% - Акцент2 2 2 2 3 6" xfId="8226"/>
    <cellStyle name="20% - Акцент2 2 2 2 3 6 2" xfId="19650"/>
    <cellStyle name="20% - Акцент2 2 2 2 3 6 2 2" xfId="42498"/>
    <cellStyle name="20% - Акцент2 2 2 2 3 6 3" xfId="31074"/>
    <cellStyle name="20% - Акцент2 2 2 2 3 7" xfId="12034"/>
    <cellStyle name="20% - Акцент2 2 2 2 3 7 2" xfId="34882"/>
    <cellStyle name="20% - Акцент2 2 2 2 3 8" xfId="23458"/>
    <cellStyle name="20% - Акцент2 2 2 2 4" xfId="1086"/>
    <cellStyle name="20% - Акцент2 2 2 2 4 2" xfId="4894"/>
    <cellStyle name="20% - Акцент2 2 2 2 4 2 2" xfId="16318"/>
    <cellStyle name="20% - Акцент2 2 2 2 4 2 2 2" xfId="39166"/>
    <cellStyle name="20% - Акцент2 2 2 2 4 2 3" xfId="27742"/>
    <cellStyle name="20% - Акцент2 2 2 2 4 3" xfId="8702"/>
    <cellStyle name="20% - Акцент2 2 2 2 4 3 2" xfId="20126"/>
    <cellStyle name="20% - Акцент2 2 2 2 4 3 2 2" xfId="42974"/>
    <cellStyle name="20% - Акцент2 2 2 2 4 3 3" xfId="31550"/>
    <cellStyle name="20% - Акцент2 2 2 2 4 4" xfId="12510"/>
    <cellStyle name="20% - Акцент2 2 2 2 4 4 2" xfId="35358"/>
    <cellStyle name="20% - Акцент2 2 2 2 4 5" xfId="23934"/>
    <cellStyle name="20% - Акцент2 2 2 2 5" xfId="2038"/>
    <cellStyle name="20% - Акцент2 2 2 2 5 2" xfId="5846"/>
    <cellStyle name="20% - Акцент2 2 2 2 5 2 2" xfId="17270"/>
    <cellStyle name="20% - Акцент2 2 2 2 5 2 2 2" xfId="40118"/>
    <cellStyle name="20% - Акцент2 2 2 2 5 2 3" xfId="28694"/>
    <cellStyle name="20% - Акцент2 2 2 2 5 3" xfId="9654"/>
    <cellStyle name="20% - Акцент2 2 2 2 5 3 2" xfId="21078"/>
    <cellStyle name="20% - Акцент2 2 2 2 5 3 2 2" xfId="43926"/>
    <cellStyle name="20% - Акцент2 2 2 2 5 3 3" xfId="32502"/>
    <cellStyle name="20% - Акцент2 2 2 2 5 4" xfId="13462"/>
    <cellStyle name="20% - Акцент2 2 2 2 5 4 2" xfId="36310"/>
    <cellStyle name="20% - Акцент2 2 2 2 5 5" xfId="24886"/>
    <cellStyle name="20% - Акцент2 2 2 2 6" xfId="2990"/>
    <cellStyle name="20% - Акцент2 2 2 2 6 2" xfId="6798"/>
    <cellStyle name="20% - Акцент2 2 2 2 6 2 2" xfId="18222"/>
    <cellStyle name="20% - Акцент2 2 2 2 6 2 2 2" xfId="41070"/>
    <cellStyle name="20% - Акцент2 2 2 2 6 2 3" xfId="29646"/>
    <cellStyle name="20% - Акцент2 2 2 2 6 3" xfId="10606"/>
    <cellStyle name="20% - Акцент2 2 2 2 6 3 2" xfId="22030"/>
    <cellStyle name="20% - Акцент2 2 2 2 6 3 2 2" xfId="44878"/>
    <cellStyle name="20% - Акцент2 2 2 2 6 3 3" xfId="33454"/>
    <cellStyle name="20% - Акцент2 2 2 2 6 4" xfId="14414"/>
    <cellStyle name="20% - Акцент2 2 2 2 6 4 2" xfId="37262"/>
    <cellStyle name="20% - Акцент2 2 2 2 6 5" xfId="25838"/>
    <cellStyle name="20% - Акцент2 2 2 2 7" xfId="3942"/>
    <cellStyle name="20% - Акцент2 2 2 2 7 2" xfId="15366"/>
    <cellStyle name="20% - Акцент2 2 2 2 7 2 2" xfId="38214"/>
    <cellStyle name="20% - Акцент2 2 2 2 7 3" xfId="26790"/>
    <cellStyle name="20% - Акцент2 2 2 2 8" xfId="7750"/>
    <cellStyle name="20% - Акцент2 2 2 2 8 2" xfId="19174"/>
    <cellStyle name="20% - Акцент2 2 2 2 8 2 2" xfId="42022"/>
    <cellStyle name="20% - Акцент2 2 2 2 8 3" xfId="30598"/>
    <cellStyle name="20% - Акцент2 2 2 2 9" xfId="11558"/>
    <cellStyle name="20% - Акцент2 2 2 2 9 2" xfId="34406"/>
    <cellStyle name="20% - Акцент2 2 2 3" xfId="190"/>
    <cellStyle name="20% - Акцент2 2 2 3 10" xfId="23038"/>
    <cellStyle name="20% - Акцент2 2 2 3 2" xfId="414"/>
    <cellStyle name="20% - Акцент2 2 2 3 2 2" xfId="890"/>
    <cellStyle name="20% - Акцент2 2 2 3 2 2 2" xfId="1842"/>
    <cellStyle name="20% - Акцент2 2 2 3 2 2 2 2" xfId="5650"/>
    <cellStyle name="20% - Акцент2 2 2 3 2 2 2 2 2" xfId="17074"/>
    <cellStyle name="20% - Акцент2 2 2 3 2 2 2 2 2 2" xfId="39922"/>
    <cellStyle name="20% - Акцент2 2 2 3 2 2 2 2 3" xfId="28498"/>
    <cellStyle name="20% - Акцент2 2 2 3 2 2 2 3" xfId="9458"/>
    <cellStyle name="20% - Акцент2 2 2 3 2 2 2 3 2" xfId="20882"/>
    <cellStyle name="20% - Акцент2 2 2 3 2 2 2 3 2 2" xfId="43730"/>
    <cellStyle name="20% - Акцент2 2 2 3 2 2 2 3 3" xfId="32306"/>
    <cellStyle name="20% - Акцент2 2 2 3 2 2 2 4" xfId="13266"/>
    <cellStyle name="20% - Акцент2 2 2 3 2 2 2 4 2" xfId="36114"/>
    <cellStyle name="20% - Акцент2 2 2 3 2 2 2 5" xfId="24690"/>
    <cellStyle name="20% - Акцент2 2 2 3 2 2 3" xfId="2794"/>
    <cellStyle name="20% - Акцент2 2 2 3 2 2 3 2" xfId="6602"/>
    <cellStyle name="20% - Акцент2 2 2 3 2 2 3 2 2" xfId="18026"/>
    <cellStyle name="20% - Акцент2 2 2 3 2 2 3 2 2 2" xfId="40874"/>
    <cellStyle name="20% - Акцент2 2 2 3 2 2 3 2 3" xfId="29450"/>
    <cellStyle name="20% - Акцент2 2 2 3 2 2 3 3" xfId="10410"/>
    <cellStyle name="20% - Акцент2 2 2 3 2 2 3 3 2" xfId="21834"/>
    <cellStyle name="20% - Акцент2 2 2 3 2 2 3 3 2 2" xfId="44682"/>
    <cellStyle name="20% - Акцент2 2 2 3 2 2 3 3 3" xfId="33258"/>
    <cellStyle name="20% - Акцент2 2 2 3 2 2 3 4" xfId="14218"/>
    <cellStyle name="20% - Акцент2 2 2 3 2 2 3 4 2" xfId="37066"/>
    <cellStyle name="20% - Акцент2 2 2 3 2 2 3 5" xfId="25642"/>
    <cellStyle name="20% - Акцент2 2 2 3 2 2 4" xfId="3746"/>
    <cellStyle name="20% - Акцент2 2 2 3 2 2 4 2" xfId="7554"/>
    <cellStyle name="20% - Акцент2 2 2 3 2 2 4 2 2" xfId="18978"/>
    <cellStyle name="20% - Акцент2 2 2 3 2 2 4 2 2 2" xfId="41826"/>
    <cellStyle name="20% - Акцент2 2 2 3 2 2 4 2 3" xfId="30402"/>
    <cellStyle name="20% - Акцент2 2 2 3 2 2 4 3" xfId="11362"/>
    <cellStyle name="20% - Акцент2 2 2 3 2 2 4 3 2" xfId="22786"/>
    <cellStyle name="20% - Акцент2 2 2 3 2 2 4 3 2 2" xfId="45634"/>
    <cellStyle name="20% - Акцент2 2 2 3 2 2 4 3 3" xfId="34210"/>
    <cellStyle name="20% - Акцент2 2 2 3 2 2 4 4" xfId="15170"/>
    <cellStyle name="20% - Акцент2 2 2 3 2 2 4 4 2" xfId="38018"/>
    <cellStyle name="20% - Акцент2 2 2 3 2 2 4 5" xfId="26594"/>
    <cellStyle name="20% - Акцент2 2 2 3 2 2 5" xfId="4698"/>
    <cellStyle name="20% - Акцент2 2 2 3 2 2 5 2" xfId="16122"/>
    <cellStyle name="20% - Акцент2 2 2 3 2 2 5 2 2" xfId="38970"/>
    <cellStyle name="20% - Акцент2 2 2 3 2 2 5 3" xfId="27546"/>
    <cellStyle name="20% - Акцент2 2 2 3 2 2 6" xfId="8506"/>
    <cellStyle name="20% - Акцент2 2 2 3 2 2 6 2" xfId="19930"/>
    <cellStyle name="20% - Акцент2 2 2 3 2 2 6 2 2" xfId="42778"/>
    <cellStyle name="20% - Акцент2 2 2 3 2 2 6 3" xfId="31354"/>
    <cellStyle name="20% - Акцент2 2 2 3 2 2 7" xfId="12314"/>
    <cellStyle name="20% - Акцент2 2 2 3 2 2 7 2" xfId="35162"/>
    <cellStyle name="20% - Акцент2 2 2 3 2 2 8" xfId="23738"/>
    <cellStyle name="20% - Акцент2 2 2 3 2 3" xfId="1366"/>
    <cellStyle name="20% - Акцент2 2 2 3 2 3 2" xfId="5174"/>
    <cellStyle name="20% - Акцент2 2 2 3 2 3 2 2" xfId="16598"/>
    <cellStyle name="20% - Акцент2 2 2 3 2 3 2 2 2" xfId="39446"/>
    <cellStyle name="20% - Акцент2 2 2 3 2 3 2 3" xfId="28022"/>
    <cellStyle name="20% - Акцент2 2 2 3 2 3 3" xfId="8982"/>
    <cellStyle name="20% - Акцент2 2 2 3 2 3 3 2" xfId="20406"/>
    <cellStyle name="20% - Акцент2 2 2 3 2 3 3 2 2" xfId="43254"/>
    <cellStyle name="20% - Акцент2 2 2 3 2 3 3 3" xfId="31830"/>
    <cellStyle name="20% - Акцент2 2 2 3 2 3 4" xfId="12790"/>
    <cellStyle name="20% - Акцент2 2 2 3 2 3 4 2" xfId="35638"/>
    <cellStyle name="20% - Акцент2 2 2 3 2 3 5" xfId="24214"/>
    <cellStyle name="20% - Акцент2 2 2 3 2 4" xfId="2318"/>
    <cellStyle name="20% - Акцент2 2 2 3 2 4 2" xfId="6126"/>
    <cellStyle name="20% - Акцент2 2 2 3 2 4 2 2" xfId="17550"/>
    <cellStyle name="20% - Акцент2 2 2 3 2 4 2 2 2" xfId="40398"/>
    <cellStyle name="20% - Акцент2 2 2 3 2 4 2 3" xfId="28974"/>
    <cellStyle name="20% - Акцент2 2 2 3 2 4 3" xfId="9934"/>
    <cellStyle name="20% - Акцент2 2 2 3 2 4 3 2" xfId="21358"/>
    <cellStyle name="20% - Акцент2 2 2 3 2 4 3 2 2" xfId="44206"/>
    <cellStyle name="20% - Акцент2 2 2 3 2 4 3 3" xfId="32782"/>
    <cellStyle name="20% - Акцент2 2 2 3 2 4 4" xfId="13742"/>
    <cellStyle name="20% - Акцент2 2 2 3 2 4 4 2" xfId="36590"/>
    <cellStyle name="20% - Акцент2 2 2 3 2 4 5" xfId="25166"/>
    <cellStyle name="20% - Акцент2 2 2 3 2 5" xfId="3270"/>
    <cellStyle name="20% - Акцент2 2 2 3 2 5 2" xfId="7078"/>
    <cellStyle name="20% - Акцент2 2 2 3 2 5 2 2" xfId="18502"/>
    <cellStyle name="20% - Акцент2 2 2 3 2 5 2 2 2" xfId="41350"/>
    <cellStyle name="20% - Акцент2 2 2 3 2 5 2 3" xfId="29926"/>
    <cellStyle name="20% - Акцент2 2 2 3 2 5 3" xfId="10886"/>
    <cellStyle name="20% - Акцент2 2 2 3 2 5 3 2" xfId="22310"/>
    <cellStyle name="20% - Акцент2 2 2 3 2 5 3 2 2" xfId="45158"/>
    <cellStyle name="20% - Акцент2 2 2 3 2 5 3 3" xfId="33734"/>
    <cellStyle name="20% - Акцент2 2 2 3 2 5 4" xfId="14694"/>
    <cellStyle name="20% - Акцент2 2 2 3 2 5 4 2" xfId="37542"/>
    <cellStyle name="20% - Акцент2 2 2 3 2 5 5" xfId="26118"/>
    <cellStyle name="20% - Акцент2 2 2 3 2 6" xfId="4222"/>
    <cellStyle name="20% - Акцент2 2 2 3 2 6 2" xfId="15646"/>
    <cellStyle name="20% - Акцент2 2 2 3 2 6 2 2" xfId="38494"/>
    <cellStyle name="20% - Акцент2 2 2 3 2 6 3" xfId="27070"/>
    <cellStyle name="20% - Акцент2 2 2 3 2 7" xfId="8030"/>
    <cellStyle name="20% - Акцент2 2 2 3 2 7 2" xfId="19454"/>
    <cellStyle name="20% - Акцент2 2 2 3 2 7 2 2" xfId="42302"/>
    <cellStyle name="20% - Акцент2 2 2 3 2 7 3" xfId="30878"/>
    <cellStyle name="20% - Акцент2 2 2 3 2 8" xfId="11838"/>
    <cellStyle name="20% - Акцент2 2 2 3 2 8 2" xfId="34686"/>
    <cellStyle name="20% - Акцент2 2 2 3 2 9" xfId="23262"/>
    <cellStyle name="20% - Акцент2 2 2 3 3" xfId="666"/>
    <cellStyle name="20% - Акцент2 2 2 3 3 2" xfId="1618"/>
    <cellStyle name="20% - Акцент2 2 2 3 3 2 2" xfId="5426"/>
    <cellStyle name="20% - Акцент2 2 2 3 3 2 2 2" xfId="16850"/>
    <cellStyle name="20% - Акцент2 2 2 3 3 2 2 2 2" xfId="39698"/>
    <cellStyle name="20% - Акцент2 2 2 3 3 2 2 3" xfId="28274"/>
    <cellStyle name="20% - Акцент2 2 2 3 3 2 3" xfId="9234"/>
    <cellStyle name="20% - Акцент2 2 2 3 3 2 3 2" xfId="20658"/>
    <cellStyle name="20% - Акцент2 2 2 3 3 2 3 2 2" xfId="43506"/>
    <cellStyle name="20% - Акцент2 2 2 3 3 2 3 3" xfId="32082"/>
    <cellStyle name="20% - Акцент2 2 2 3 3 2 4" xfId="13042"/>
    <cellStyle name="20% - Акцент2 2 2 3 3 2 4 2" xfId="35890"/>
    <cellStyle name="20% - Акцент2 2 2 3 3 2 5" xfId="24466"/>
    <cellStyle name="20% - Акцент2 2 2 3 3 3" xfId="2570"/>
    <cellStyle name="20% - Акцент2 2 2 3 3 3 2" xfId="6378"/>
    <cellStyle name="20% - Акцент2 2 2 3 3 3 2 2" xfId="17802"/>
    <cellStyle name="20% - Акцент2 2 2 3 3 3 2 2 2" xfId="40650"/>
    <cellStyle name="20% - Акцент2 2 2 3 3 3 2 3" xfId="29226"/>
    <cellStyle name="20% - Акцент2 2 2 3 3 3 3" xfId="10186"/>
    <cellStyle name="20% - Акцент2 2 2 3 3 3 3 2" xfId="21610"/>
    <cellStyle name="20% - Акцент2 2 2 3 3 3 3 2 2" xfId="44458"/>
    <cellStyle name="20% - Акцент2 2 2 3 3 3 3 3" xfId="33034"/>
    <cellStyle name="20% - Акцент2 2 2 3 3 3 4" xfId="13994"/>
    <cellStyle name="20% - Акцент2 2 2 3 3 3 4 2" xfId="36842"/>
    <cellStyle name="20% - Акцент2 2 2 3 3 3 5" xfId="25418"/>
    <cellStyle name="20% - Акцент2 2 2 3 3 4" xfId="3522"/>
    <cellStyle name="20% - Акцент2 2 2 3 3 4 2" xfId="7330"/>
    <cellStyle name="20% - Акцент2 2 2 3 3 4 2 2" xfId="18754"/>
    <cellStyle name="20% - Акцент2 2 2 3 3 4 2 2 2" xfId="41602"/>
    <cellStyle name="20% - Акцент2 2 2 3 3 4 2 3" xfId="30178"/>
    <cellStyle name="20% - Акцент2 2 2 3 3 4 3" xfId="11138"/>
    <cellStyle name="20% - Акцент2 2 2 3 3 4 3 2" xfId="22562"/>
    <cellStyle name="20% - Акцент2 2 2 3 3 4 3 2 2" xfId="45410"/>
    <cellStyle name="20% - Акцент2 2 2 3 3 4 3 3" xfId="33986"/>
    <cellStyle name="20% - Акцент2 2 2 3 3 4 4" xfId="14946"/>
    <cellStyle name="20% - Акцент2 2 2 3 3 4 4 2" xfId="37794"/>
    <cellStyle name="20% - Акцент2 2 2 3 3 4 5" xfId="26370"/>
    <cellStyle name="20% - Акцент2 2 2 3 3 5" xfId="4474"/>
    <cellStyle name="20% - Акцент2 2 2 3 3 5 2" xfId="15898"/>
    <cellStyle name="20% - Акцент2 2 2 3 3 5 2 2" xfId="38746"/>
    <cellStyle name="20% - Акцент2 2 2 3 3 5 3" xfId="27322"/>
    <cellStyle name="20% - Акцент2 2 2 3 3 6" xfId="8282"/>
    <cellStyle name="20% - Акцент2 2 2 3 3 6 2" xfId="19706"/>
    <cellStyle name="20% - Акцент2 2 2 3 3 6 2 2" xfId="42554"/>
    <cellStyle name="20% - Акцент2 2 2 3 3 6 3" xfId="31130"/>
    <cellStyle name="20% - Акцент2 2 2 3 3 7" xfId="12090"/>
    <cellStyle name="20% - Акцент2 2 2 3 3 7 2" xfId="34938"/>
    <cellStyle name="20% - Акцент2 2 2 3 3 8" xfId="23514"/>
    <cellStyle name="20% - Акцент2 2 2 3 4" xfId="1142"/>
    <cellStyle name="20% - Акцент2 2 2 3 4 2" xfId="4950"/>
    <cellStyle name="20% - Акцент2 2 2 3 4 2 2" xfId="16374"/>
    <cellStyle name="20% - Акцент2 2 2 3 4 2 2 2" xfId="39222"/>
    <cellStyle name="20% - Акцент2 2 2 3 4 2 3" xfId="27798"/>
    <cellStyle name="20% - Акцент2 2 2 3 4 3" xfId="8758"/>
    <cellStyle name="20% - Акцент2 2 2 3 4 3 2" xfId="20182"/>
    <cellStyle name="20% - Акцент2 2 2 3 4 3 2 2" xfId="43030"/>
    <cellStyle name="20% - Акцент2 2 2 3 4 3 3" xfId="31606"/>
    <cellStyle name="20% - Акцент2 2 2 3 4 4" xfId="12566"/>
    <cellStyle name="20% - Акцент2 2 2 3 4 4 2" xfId="35414"/>
    <cellStyle name="20% - Акцент2 2 2 3 4 5" xfId="23990"/>
    <cellStyle name="20% - Акцент2 2 2 3 5" xfId="2094"/>
    <cellStyle name="20% - Акцент2 2 2 3 5 2" xfId="5902"/>
    <cellStyle name="20% - Акцент2 2 2 3 5 2 2" xfId="17326"/>
    <cellStyle name="20% - Акцент2 2 2 3 5 2 2 2" xfId="40174"/>
    <cellStyle name="20% - Акцент2 2 2 3 5 2 3" xfId="28750"/>
    <cellStyle name="20% - Акцент2 2 2 3 5 3" xfId="9710"/>
    <cellStyle name="20% - Акцент2 2 2 3 5 3 2" xfId="21134"/>
    <cellStyle name="20% - Акцент2 2 2 3 5 3 2 2" xfId="43982"/>
    <cellStyle name="20% - Акцент2 2 2 3 5 3 3" xfId="32558"/>
    <cellStyle name="20% - Акцент2 2 2 3 5 4" xfId="13518"/>
    <cellStyle name="20% - Акцент2 2 2 3 5 4 2" xfId="36366"/>
    <cellStyle name="20% - Акцент2 2 2 3 5 5" xfId="24942"/>
    <cellStyle name="20% - Акцент2 2 2 3 6" xfId="3046"/>
    <cellStyle name="20% - Акцент2 2 2 3 6 2" xfId="6854"/>
    <cellStyle name="20% - Акцент2 2 2 3 6 2 2" xfId="18278"/>
    <cellStyle name="20% - Акцент2 2 2 3 6 2 2 2" xfId="41126"/>
    <cellStyle name="20% - Акцент2 2 2 3 6 2 3" xfId="29702"/>
    <cellStyle name="20% - Акцент2 2 2 3 6 3" xfId="10662"/>
    <cellStyle name="20% - Акцент2 2 2 3 6 3 2" xfId="22086"/>
    <cellStyle name="20% - Акцент2 2 2 3 6 3 2 2" xfId="44934"/>
    <cellStyle name="20% - Акцент2 2 2 3 6 3 3" xfId="33510"/>
    <cellStyle name="20% - Акцент2 2 2 3 6 4" xfId="14470"/>
    <cellStyle name="20% - Акцент2 2 2 3 6 4 2" xfId="37318"/>
    <cellStyle name="20% - Акцент2 2 2 3 6 5" xfId="25894"/>
    <cellStyle name="20% - Акцент2 2 2 3 7" xfId="3998"/>
    <cellStyle name="20% - Акцент2 2 2 3 7 2" xfId="15422"/>
    <cellStyle name="20% - Акцент2 2 2 3 7 2 2" xfId="38270"/>
    <cellStyle name="20% - Акцент2 2 2 3 7 3" xfId="26846"/>
    <cellStyle name="20% - Акцент2 2 2 3 8" xfId="7806"/>
    <cellStyle name="20% - Акцент2 2 2 3 8 2" xfId="19230"/>
    <cellStyle name="20% - Акцент2 2 2 3 8 2 2" xfId="42078"/>
    <cellStyle name="20% - Акцент2 2 2 3 8 3" xfId="30654"/>
    <cellStyle name="20% - Акцент2 2 2 3 9" xfId="11614"/>
    <cellStyle name="20% - Акцент2 2 2 3 9 2" xfId="34462"/>
    <cellStyle name="20% - Акцент2 2 2 4" xfId="246"/>
    <cellStyle name="20% - Акцент2 2 2 4 10" xfId="23094"/>
    <cellStyle name="20% - Акцент2 2 2 4 2" xfId="470"/>
    <cellStyle name="20% - Акцент2 2 2 4 2 2" xfId="946"/>
    <cellStyle name="20% - Акцент2 2 2 4 2 2 2" xfId="1898"/>
    <cellStyle name="20% - Акцент2 2 2 4 2 2 2 2" xfId="5706"/>
    <cellStyle name="20% - Акцент2 2 2 4 2 2 2 2 2" xfId="17130"/>
    <cellStyle name="20% - Акцент2 2 2 4 2 2 2 2 2 2" xfId="39978"/>
    <cellStyle name="20% - Акцент2 2 2 4 2 2 2 2 3" xfId="28554"/>
    <cellStyle name="20% - Акцент2 2 2 4 2 2 2 3" xfId="9514"/>
    <cellStyle name="20% - Акцент2 2 2 4 2 2 2 3 2" xfId="20938"/>
    <cellStyle name="20% - Акцент2 2 2 4 2 2 2 3 2 2" xfId="43786"/>
    <cellStyle name="20% - Акцент2 2 2 4 2 2 2 3 3" xfId="32362"/>
    <cellStyle name="20% - Акцент2 2 2 4 2 2 2 4" xfId="13322"/>
    <cellStyle name="20% - Акцент2 2 2 4 2 2 2 4 2" xfId="36170"/>
    <cellStyle name="20% - Акцент2 2 2 4 2 2 2 5" xfId="24746"/>
    <cellStyle name="20% - Акцент2 2 2 4 2 2 3" xfId="2850"/>
    <cellStyle name="20% - Акцент2 2 2 4 2 2 3 2" xfId="6658"/>
    <cellStyle name="20% - Акцент2 2 2 4 2 2 3 2 2" xfId="18082"/>
    <cellStyle name="20% - Акцент2 2 2 4 2 2 3 2 2 2" xfId="40930"/>
    <cellStyle name="20% - Акцент2 2 2 4 2 2 3 2 3" xfId="29506"/>
    <cellStyle name="20% - Акцент2 2 2 4 2 2 3 3" xfId="10466"/>
    <cellStyle name="20% - Акцент2 2 2 4 2 2 3 3 2" xfId="21890"/>
    <cellStyle name="20% - Акцент2 2 2 4 2 2 3 3 2 2" xfId="44738"/>
    <cellStyle name="20% - Акцент2 2 2 4 2 2 3 3 3" xfId="33314"/>
    <cellStyle name="20% - Акцент2 2 2 4 2 2 3 4" xfId="14274"/>
    <cellStyle name="20% - Акцент2 2 2 4 2 2 3 4 2" xfId="37122"/>
    <cellStyle name="20% - Акцент2 2 2 4 2 2 3 5" xfId="25698"/>
    <cellStyle name="20% - Акцент2 2 2 4 2 2 4" xfId="3802"/>
    <cellStyle name="20% - Акцент2 2 2 4 2 2 4 2" xfId="7610"/>
    <cellStyle name="20% - Акцент2 2 2 4 2 2 4 2 2" xfId="19034"/>
    <cellStyle name="20% - Акцент2 2 2 4 2 2 4 2 2 2" xfId="41882"/>
    <cellStyle name="20% - Акцент2 2 2 4 2 2 4 2 3" xfId="30458"/>
    <cellStyle name="20% - Акцент2 2 2 4 2 2 4 3" xfId="11418"/>
    <cellStyle name="20% - Акцент2 2 2 4 2 2 4 3 2" xfId="22842"/>
    <cellStyle name="20% - Акцент2 2 2 4 2 2 4 3 2 2" xfId="45690"/>
    <cellStyle name="20% - Акцент2 2 2 4 2 2 4 3 3" xfId="34266"/>
    <cellStyle name="20% - Акцент2 2 2 4 2 2 4 4" xfId="15226"/>
    <cellStyle name="20% - Акцент2 2 2 4 2 2 4 4 2" xfId="38074"/>
    <cellStyle name="20% - Акцент2 2 2 4 2 2 4 5" xfId="26650"/>
    <cellStyle name="20% - Акцент2 2 2 4 2 2 5" xfId="4754"/>
    <cellStyle name="20% - Акцент2 2 2 4 2 2 5 2" xfId="16178"/>
    <cellStyle name="20% - Акцент2 2 2 4 2 2 5 2 2" xfId="39026"/>
    <cellStyle name="20% - Акцент2 2 2 4 2 2 5 3" xfId="27602"/>
    <cellStyle name="20% - Акцент2 2 2 4 2 2 6" xfId="8562"/>
    <cellStyle name="20% - Акцент2 2 2 4 2 2 6 2" xfId="19986"/>
    <cellStyle name="20% - Акцент2 2 2 4 2 2 6 2 2" xfId="42834"/>
    <cellStyle name="20% - Акцент2 2 2 4 2 2 6 3" xfId="31410"/>
    <cellStyle name="20% - Акцент2 2 2 4 2 2 7" xfId="12370"/>
    <cellStyle name="20% - Акцент2 2 2 4 2 2 7 2" xfId="35218"/>
    <cellStyle name="20% - Акцент2 2 2 4 2 2 8" xfId="23794"/>
    <cellStyle name="20% - Акцент2 2 2 4 2 3" xfId="1422"/>
    <cellStyle name="20% - Акцент2 2 2 4 2 3 2" xfId="5230"/>
    <cellStyle name="20% - Акцент2 2 2 4 2 3 2 2" xfId="16654"/>
    <cellStyle name="20% - Акцент2 2 2 4 2 3 2 2 2" xfId="39502"/>
    <cellStyle name="20% - Акцент2 2 2 4 2 3 2 3" xfId="28078"/>
    <cellStyle name="20% - Акцент2 2 2 4 2 3 3" xfId="9038"/>
    <cellStyle name="20% - Акцент2 2 2 4 2 3 3 2" xfId="20462"/>
    <cellStyle name="20% - Акцент2 2 2 4 2 3 3 2 2" xfId="43310"/>
    <cellStyle name="20% - Акцент2 2 2 4 2 3 3 3" xfId="31886"/>
    <cellStyle name="20% - Акцент2 2 2 4 2 3 4" xfId="12846"/>
    <cellStyle name="20% - Акцент2 2 2 4 2 3 4 2" xfId="35694"/>
    <cellStyle name="20% - Акцент2 2 2 4 2 3 5" xfId="24270"/>
    <cellStyle name="20% - Акцент2 2 2 4 2 4" xfId="2374"/>
    <cellStyle name="20% - Акцент2 2 2 4 2 4 2" xfId="6182"/>
    <cellStyle name="20% - Акцент2 2 2 4 2 4 2 2" xfId="17606"/>
    <cellStyle name="20% - Акцент2 2 2 4 2 4 2 2 2" xfId="40454"/>
    <cellStyle name="20% - Акцент2 2 2 4 2 4 2 3" xfId="29030"/>
    <cellStyle name="20% - Акцент2 2 2 4 2 4 3" xfId="9990"/>
    <cellStyle name="20% - Акцент2 2 2 4 2 4 3 2" xfId="21414"/>
    <cellStyle name="20% - Акцент2 2 2 4 2 4 3 2 2" xfId="44262"/>
    <cellStyle name="20% - Акцент2 2 2 4 2 4 3 3" xfId="32838"/>
    <cellStyle name="20% - Акцент2 2 2 4 2 4 4" xfId="13798"/>
    <cellStyle name="20% - Акцент2 2 2 4 2 4 4 2" xfId="36646"/>
    <cellStyle name="20% - Акцент2 2 2 4 2 4 5" xfId="25222"/>
    <cellStyle name="20% - Акцент2 2 2 4 2 5" xfId="3326"/>
    <cellStyle name="20% - Акцент2 2 2 4 2 5 2" xfId="7134"/>
    <cellStyle name="20% - Акцент2 2 2 4 2 5 2 2" xfId="18558"/>
    <cellStyle name="20% - Акцент2 2 2 4 2 5 2 2 2" xfId="41406"/>
    <cellStyle name="20% - Акцент2 2 2 4 2 5 2 3" xfId="29982"/>
    <cellStyle name="20% - Акцент2 2 2 4 2 5 3" xfId="10942"/>
    <cellStyle name="20% - Акцент2 2 2 4 2 5 3 2" xfId="22366"/>
    <cellStyle name="20% - Акцент2 2 2 4 2 5 3 2 2" xfId="45214"/>
    <cellStyle name="20% - Акцент2 2 2 4 2 5 3 3" xfId="33790"/>
    <cellStyle name="20% - Акцент2 2 2 4 2 5 4" xfId="14750"/>
    <cellStyle name="20% - Акцент2 2 2 4 2 5 4 2" xfId="37598"/>
    <cellStyle name="20% - Акцент2 2 2 4 2 5 5" xfId="26174"/>
    <cellStyle name="20% - Акцент2 2 2 4 2 6" xfId="4278"/>
    <cellStyle name="20% - Акцент2 2 2 4 2 6 2" xfId="15702"/>
    <cellStyle name="20% - Акцент2 2 2 4 2 6 2 2" xfId="38550"/>
    <cellStyle name="20% - Акцент2 2 2 4 2 6 3" xfId="27126"/>
    <cellStyle name="20% - Акцент2 2 2 4 2 7" xfId="8086"/>
    <cellStyle name="20% - Акцент2 2 2 4 2 7 2" xfId="19510"/>
    <cellStyle name="20% - Акцент2 2 2 4 2 7 2 2" xfId="42358"/>
    <cellStyle name="20% - Акцент2 2 2 4 2 7 3" xfId="30934"/>
    <cellStyle name="20% - Акцент2 2 2 4 2 8" xfId="11894"/>
    <cellStyle name="20% - Акцент2 2 2 4 2 8 2" xfId="34742"/>
    <cellStyle name="20% - Акцент2 2 2 4 2 9" xfId="23318"/>
    <cellStyle name="20% - Акцент2 2 2 4 3" xfId="722"/>
    <cellStyle name="20% - Акцент2 2 2 4 3 2" xfId="1674"/>
    <cellStyle name="20% - Акцент2 2 2 4 3 2 2" xfId="5482"/>
    <cellStyle name="20% - Акцент2 2 2 4 3 2 2 2" xfId="16906"/>
    <cellStyle name="20% - Акцент2 2 2 4 3 2 2 2 2" xfId="39754"/>
    <cellStyle name="20% - Акцент2 2 2 4 3 2 2 3" xfId="28330"/>
    <cellStyle name="20% - Акцент2 2 2 4 3 2 3" xfId="9290"/>
    <cellStyle name="20% - Акцент2 2 2 4 3 2 3 2" xfId="20714"/>
    <cellStyle name="20% - Акцент2 2 2 4 3 2 3 2 2" xfId="43562"/>
    <cellStyle name="20% - Акцент2 2 2 4 3 2 3 3" xfId="32138"/>
    <cellStyle name="20% - Акцент2 2 2 4 3 2 4" xfId="13098"/>
    <cellStyle name="20% - Акцент2 2 2 4 3 2 4 2" xfId="35946"/>
    <cellStyle name="20% - Акцент2 2 2 4 3 2 5" xfId="24522"/>
    <cellStyle name="20% - Акцент2 2 2 4 3 3" xfId="2626"/>
    <cellStyle name="20% - Акцент2 2 2 4 3 3 2" xfId="6434"/>
    <cellStyle name="20% - Акцент2 2 2 4 3 3 2 2" xfId="17858"/>
    <cellStyle name="20% - Акцент2 2 2 4 3 3 2 2 2" xfId="40706"/>
    <cellStyle name="20% - Акцент2 2 2 4 3 3 2 3" xfId="29282"/>
    <cellStyle name="20% - Акцент2 2 2 4 3 3 3" xfId="10242"/>
    <cellStyle name="20% - Акцент2 2 2 4 3 3 3 2" xfId="21666"/>
    <cellStyle name="20% - Акцент2 2 2 4 3 3 3 2 2" xfId="44514"/>
    <cellStyle name="20% - Акцент2 2 2 4 3 3 3 3" xfId="33090"/>
    <cellStyle name="20% - Акцент2 2 2 4 3 3 4" xfId="14050"/>
    <cellStyle name="20% - Акцент2 2 2 4 3 3 4 2" xfId="36898"/>
    <cellStyle name="20% - Акцент2 2 2 4 3 3 5" xfId="25474"/>
    <cellStyle name="20% - Акцент2 2 2 4 3 4" xfId="3578"/>
    <cellStyle name="20% - Акцент2 2 2 4 3 4 2" xfId="7386"/>
    <cellStyle name="20% - Акцент2 2 2 4 3 4 2 2" xfId="18810"/>
    <cellStyle name="20% - Акцент2 2 2 4 3 4 2 2 2" xfId="41658"/>
    <cellStyle name="20% - Акцент2 2 2 4 3 4 2 3" xfId="30234"/>
    <cellStyle name="20% - Акцент2 2 2 4 3 4 3" xfId="11194"/>
    <cellStyle name="20% - Акцент2 2 2 4 3 4 3 2" xfId="22618"/>
    <cellStyle name="20% - Акцент2 2 2 4 3 4 3 2 2" xfId="45466"/>
    <cellStyle name="20% - Акцент2 2 2 4 3 4 3 3" xfId="34042"/>
    <cellStyle name="20% - Акцент2 2 2 4 3 4 4" xfId="15002"/>
    <cellStyle name="20% - Акцент2 2 2 4 3 4 4 2" xfId="37850"/>
    <cellStyle name="20% - Акцент2 2 2 4 3 4 5" xfId="26426"/>
    <cellStyle name="20% - Акцент2 2 2 4 3 5" xfId="4530"/>
    <cellStyle name="20% - Акцент2 2 2 4 3 5 2" xfId="15954"/>
    <cellStyle name="20% - Акцент2 2 2 4 3 5 2 2" xfId="38802"/>
    <cellStyle name="20% - Акцент2 2 2 4 3 5 3" xfId="27378"/>
    <cellStyle name="20% - Акцент2 2 2 4 3 6" xfId="8338"/>
    <cellStyle name="20% - Акцент2 2 2 4 3 6 2" xfId="19762"/>
    <cellStyle name="20% - Акцент2 2 2 4 3 6 2 2" xfId="42610"/>
    <cellStyle name="20% - Акцент2 2 2 4 3 6 3" xfId="31186"/>
    <cellStyle name="20% - Акцент2 2 2 4 3 7" xfId="12146"/>
    <cellStyle name="20% - Акцент2 2 2 4 3 7 2" xfId="34994"/>
    <cellStyle name="20% - Акцент2 2 2 4 3 8" xfId="23570"/>
    <cellStyle name="20% - Акцент2 2 2 4 4" xfId="1198"/>
    <cellStyle name="20% - Акцент2 2 2 4 4 2" xfId="5006"/>
    <cellStyle name="20% - Акцент2 2 2 4 4 2 2" xfId="16430"/>
    <cellStyle name="20% - Акцент2 2 2 4 4 2 2 2" xfId="39278"/>
    <cellStyle name="20% - Акцент2 2 2 4 4 2 3" xfId="27854"/>
    <cellStyle name="20% - Акцент2 2 2 4 4 3" xfId="8814"/>
    <cellStyle name="20% - Акцент2 2 2 4 4 3 2" xfId="20238"/>
    <cellStyle name="20% - Акцент2 2 2 4 4 3 2 2" xfId="43086"/>
    <cellStyle name="20% - Акцент2 2 2 4 4 3 3" xfId="31662"/>
    <cellStyle name="20% - Акцент2 2 2 4 4 4" xfId="12622"/>
    <cellStyle name="20% - Акцент2 2 2 4 4 4 2" xfId="35470"/>
    <cellStyle name="20% - Акцент2 2 2 4 4 5" xfId="24046"/>
    <cellStyle name="20% - Акцент2 2 2 4 5" xfId="2150"/>
    <cellStyle name="20% - Акцент2 2 2 4 5 2" xfId="5958"/>
    <cellStyle name="20% - Акцент2 2 2 4 5 2 2" xfId="17382"/>
    <cellStyle name="20% - Акцент2 2 2 4 5 2 2 2" xfId="40230"/>
    <cellStyle name="20% - Акцент2 2 2 4 5 2 3" xfId="28806"/>
    <cellStyle name="20% - Акцент2 2 2 4 5 3" xfId="9766"/>
    <cellStyle name="20% - Акцент2 2 2 4 5 3 2" xfId="21190"/>
    <cellStyle name="20% - Акцент2 2 2 4 5 3 2 2" xfId="44038"/>
    <cellStyle name="20% - Акцент2 2 2 4 5 3 3" xfId="32614"/>
    <cellStyle name="20% - Акцент2 2 2 4 5 4" xfId="13574"/>
    <cellStyle name="20% - Акцент2 2 2 4 5 4 2" xfId="36422"/>
    <cellStyle name="20% - Акцент2 2 2 4 5 5" xfId="24998"/>
    <cellStyle name="20% - Акцент2 2 2 4 6" xfId="3102"/>
    <cellStyle name="20% - Акцент2 2 2 4 6 2" xfId="6910"/>
    <cellStyle name="20% - Акцент2 2 2 4 6 2 2" xfId="18334"/>
    <cellStyle name="20% - Акцент2 2 2 4 6 2 2 2" xfId="41182"/>
    <cellStyle name="20% - Акцент2 2 2 4 6 2 3" xfId="29758"/>
    <cellStyle name="20% - Акцент2 2 2 4 6 3" xfId="10718"/>
    <cellStyle name="20% - Акцент2 2 2 4 6 3 2" xfId="22142"/>
    <cellStyle name="20% - Акцент2 2 2 4 6 3 2 2" xfId="44990"/>
    <cellStyle name="20% - Акцент2 2 2 4 6 3 3" xfId="33566"/>
    <cellStyle name="20% - Акцент2 2 2 4 6 4" xfId="14526"/>
    <cellStyle name="20% - Акцент2 2 2 4 6 4 2" xfId="37374"/>
    <cellStyle name="20% - Акцент2 2 2 4 6 5" xfId="25950"/>
    <cellStyle name="20% - Акцент2 2 2 4 7" xfId="4054"/>
    <cellStyle name="20% - Акцент2 2 2 4 7 2" xfId="15478"/>
    <cellStyle name="20% - Акцент2 2 2 4 7 2 2" xfId="38326"/>
    <cellStyle name="20% - Акцент2 2 2 4 7 3" xfId="26902"/>
    <cellStyle name="20% - Акцент2 2 2 4 8" xfId="7862"/>
    <cellStyle name="20% - Акцент2 2 2 4 8 2" xfId="19286"/>
    <cellStyle name="20% - Акцент2 2 2 4 8 2 2" xfId="42134"/>
    <cellStyle name="20% - Акцент2 2 2 4 8 3" xfId="30710"/>
    <cellStyle name="20% - Акцент2 2 2 4 9" xfId="11670"/>
    <cellStyle name="20% - Акцент2 2 2 4 9 2" xfId="34518"/>
    <cellStyle name="20% - Акцент2 2 2 5" xfId="302"/>
    <cellStyle name="20% - Акцент2 2 2 5 2" xfId="778"/>
    <cellStyle name="20% - Акцент2 2 2 5 2 2" xfId="1730"/>
    <cellStyle name="20% - Акцент2 2 2 5 2 2 2" xfId="5538"/>
    <cellStyle name="20% - Акцент2 2 2 5 2 2 2 2" xfId="16962"/>
    <cellStyle name="20% - Акцент2 2 2 5 2 2 2 2 2" xfId="39810"/>
    <cellStyle name="20% - Акцент2 2 2 5 2 2 2 3" xfId="28386"/>
    <cellStyle name="20% - Акцент2 2 2 5 2 2 3" xfId="9346"/>
    <cellStyle name="20% - Акцент2 2 2 5 2 2 3 2" xfId="20770"/>
    <cellStyle name="20% - Акцент2 2 2 5 2 2 3 2 2" xfId="43618"/>
    <cellStyle name="20% - Акцент2 2 2 5 2 2 3 3" xfId="32194"/>
    <cellStyle name="20% - Акцент2 2 2 5 2 2 4" xfId="13154"/>
    <cellStyle name="20% - Акцент2 2 2 5 2 2 4 2" xfId="36002"/>
    <cellStyle name="20% - Акцент2 2 2 5 2 2 5" xfId="24578"/>
    <cellStyle name="20% - Акцент2 2 2 5 2 3" xfId="2682"/>
    <cellStyle name="20% - Акцент2 2 2 5 2 3 2" xfId="6490"/>
    <cellStyle name="20% - Акцент2 2 2 5 2 3 2 2" xfId="17914"/>
    <cellStyle name="20% - Акцент2 2 2 5 2 3 2 2 2" xfId="40762"/>
    <cellStyle name="20% - Акцент2 2 2 5 2 3 2 3" xfId="29338"/>
    <cellStyle name="20% - Акцент2 2 2 5 2 3 3" xfId="10298"/>
    <cellStyle name="20% - Акцент2 2 2 5 2 3 3 2" xfId="21722"/>
    <cellStyle name="20% - Акцент2 2 2 5 2 3 3 2 2" xfId="44570"/>
    <cellStyle name="20% - Акцент2 2 2 5 2 3 3 3" xfId="33146"/>
    <cellStyle name="20% - Акцент2 2 2 5 2 3 4" xfId="14106"/>
    <cellStyle name="20% - Акцент2 2 2 5 2 3 4 2" xfId="36954"/>
    <cellStyle name="20% - Акцент2 2 2 5 2 3 5" xfId="25530"/>
    <cellStyle name="20% - Акцент2 2 2 5 2 4" xfId="3634"/>
    <cellStyle name="20% - Акцент2 2 2 5 2 4 2" xfId="7442"/>
    <cellStyle name="20% - Акцент2 2 2 5 2 4 2 2" xfId="18866"/>
    <cellStyle name="20% - Акцент2 2 2 5 2 4 2 2 2" xfId="41714"/>
    <cellStyle name="20% - Акцент2 2 2 5 2 4 2 3" xfId="30290"/>
    <cellStyle name="20% - Акцент2 2 2 5 2 4 3" xfId="11250"/>
    <cellStyle name="20% - Акцент2 2 2 5 2 4 3 2" xfId="22674"/>
    <cellStyle name="20% - Акцент2 2 2 5 2 4 3 2 2" xfId="45522"/>
    <cellStyle name="20% - Акцент2 2 2 5 2 4 3 3" xfId="34098"/>
    <cellStyle name="20% - Акцент2 2 2 5 2 4 4" xfId="15058"/>
    <cellStyle name="20% - Акцент2 2 2 5 2 4 4 2" xfId="37906"/>
    <cellStyle name="20% - Акцент2 2 2 5 2 4 5" xfId="26482"/>
    <cellStyle name="20% - Акцент2 2 2 5 2 5" xfId="4586"/>
    <cellStyle name="20% - Акцент2 2 2 5 2 5 2" xfId="16010"/>
    <cellStyle name="20% - Акцент2 2 2 5 2 5 2 2" xfId="38858"/>
    <cellStyle name="20% - Акцент2 2 2 5 2 5 3" xfId="27434"/>
    <cellStyle name="20% - Акцент2 2 2 5 2 6" xfId="8394"/>
    <cellStyle name="20% - Акцент2 2 2 5 2 6 2" xfId="19818"/>
    <cellStyle name="20% - Акцент2 2 2 5 2 6 2 2" xfId="42666"/>
    <cellStyle name="20% - Акцент2 2 2 5 2 6 3" xfId="31242"/>
    <cellStyle name="20% - Акцент2 2 2 5 2 7" xfId="12202"/>
    <cellStyle name="20% - Акцент2 2 2 5 2 7 2" xfId="35050"/>
    <cellStyle name="20% - Акцент2 2 2 5 2 8" xfId="23626"/>
    <cellStyle name="20% - Акцент2 2 2 5 3" xfId="1254"/>
    <cellStyle name="20% - Акцент2 2 2 5 3 2" xfId="5062"/>
    <cellStyle name="20% - Акцент2 2 2 5 3 2 2" xfId="16486"/>
    <cellStyle name="20% - Акцент2 2 2 5 3 2 2 2" xfId="39334"/>
    <cellStyle name="20% - Акцент2 2 2 5 3 2 3" xfId="27910"/>
    <cellStyle name="20% - Акцент2 2 2 5 3 3" xfId="8870"/>
    <cellStyle name="20% - Акцент2 2 2 5 3 3 2" xfId="20294"/>
    <cellStyle name="20% - Акцент2 2 2 5 3 3 2 2" xfId="43142"/>
    <cellStyle name="20% - Акцент2 2 2 5 3 3 3" xfId="31718"/>
    <cellStyle name="20% - Акцент2 2 2 5 3 4" xfId="12678"/>
    <cellStyle name="20% - Акцент2 2 2 5 3 4 2" xfId="35526"/>
    <cellStyle name="20% - Акцент2 2 2 5 3 5" xfId="24102"/>
    <cellStyle name="20% - Акцент2 2 2 5 4" xfId="2206"/>
    <cellStyle name="20% - Акцент2 2 2 5 4 2" xfId="6014"/>
    <cellStyle name="20% - Акцент2 2 2 5 4 2 2" xfId="17438"/>
    <cellStyle name="20% - Акцент2 2 2 5 4 2 2 2" xfId="40286"/>
    <cellStyle name="20% - Акцент2 2 2 5 4 2 3" xfId="28862"/>
    <cellStyle name="20% - Акцент2 2 2 5 4 3" xfId="9822"/>
    <cellStyle name="20% - Акцент2 2 2 5 4 3 2" xfId="21246"/>
    <cellStyle name="20% - Акцент2 2 2 5 4 3 2 2" xfId="44094"/>
    <cellStyle name="20% - Акцент2 2 2 5 4 3 3" xfId="32670"/>
    <cellStyle name="20% - Акцент2 2 2 5 4 4" xfId="13630"/>
    <cellStyle name="20% - Акцент2 2 2 5 4 4 2" xfId="36478"/>
    <cellStyle name="20% - Акцент2 2 2 5 4 5" xfId="25054"/>
    <cellStyle name="20% - Акцент2 2 2 5 5" xfId="3158"/>
    <cellStyle name="20% - Акцент2 2 2 5 5 2" xfId="6966"/>
    <cellStyle name="20% - Акцент2 2 2 5 5 2 2" xfId="18390"/>
    <cellStyle name="20% - Акцент2 2 2 5 5 2 2 2" xfId="41238"/>
    <cellStyle name="20% - Акцент2 2 2 5 5 2 3" xfId="29814"/>
    <cellStyle name="20% - Акцент2 2 2 5 5 3" xfId="10774"/>
    <cellStyle name="20% - Акцент2 2 2 5 5 3 2" xfId="22198"/>
    <cellStyle name="20% - Акцент2 2 2 5 5 3 2 2" xfId="45046"/>
    <cellStyle name="20% - Акцент2 2 2 5 5 3 3" xfId="33622"/>
    <cellStyle name="20% - Акцент2 2 2 5 5 4" xfId="14582"/>
    <cellStyle name="20% - Акцент2 2 2 5 5 4 2" xfId="37430"/>
    <cellStyle name="20% - Акцент2 2 2 5 5 5" xfId="26006"/>
    <cellStyle name="20% - Акцент2 2 2 5 6" xfId="4110"/>
    <cellStyle name="20% - Акцент2 2 2 5 6 2" xfId="15534"/>
    <cellStyle name="20% - Акцент2 2 2 5 6 2 2" xfId="38382"/>
    <cellStyle name="20% - Акцент2 2 2 5 6 3" xfId="26958"/>
    <cellStyle name="20% - Акцент2 2 2 5 7" xfId="7918"/>
    <cellStyle name="20% - Акцент2 2 2 5 7 2" xfId="19342"/>
    <cellStyle name="20% - Акцент2 2 2 5 7 2 2" xfId="42190"/>
    <cellStyle name="20% - Акцент2 2 2 5 7 3" xfId="30766"/>
    <cellStyle name="20% - Акцент2 2 2 5 8" xfId="11726"/>
    <cellStyle name="20% - Акцент2 2 2 5 8 2" xfId="34574"/>
    <cellStyle name="20% - Акцент2 2 2 5 9" xfId="23150"/>
    <cellStyle name="20% - Акцент2 2 2 6" xfId="554"/>
    <cellStyle name="20% - Акцент2 2 2 6 2" xfId="1506"/>
    <cellStyle name="20% - Акцент2 2 2 6 2 2" xfId="5314"/>
    <cellStyle name="20% - Акцент2 2 2 6 2 2 2" xfId="16738"/>
    <cellStyle name="20% - Акцент2 2 2 6 2 2 2 2" xfId="39586"/>
    <cellStyle name="20% - Акцент2 2 2 6 2 2 3" xfId="28162"/>
    <cellStyle name="20% - Акцент2 2 2 6 2 3" xfId="9122"/>
    <cellStyle name="20% - Акцент2 2 2 6 2 3 2" xfId="20546"/>
    <cellStyle name="20% - Акцент2 2 2 6 2 3 2 2" xfId="43394"/>
    <cellStyle name="20% - Акцент2 2 2 6 2 3 3" xfId="31970"/>
    <cellStyle name="20% - Акцент2 2 2 6 2 4" xfId="12930"/>
    <cellStyle name="20% - Акцент2 2 2 6 2 4 2" xfId="35778"/>
    <cellStyle name="20% - Акцент2 2 2 6 2 5" xfId="24354"/>
    <cellStyle name="20% - Акцент2 2 2 6 3" xfId="2458"/>
    <cellStyle name="20% - Акцент2 2 2 6 3 2" xfId="6266"/>
    <cellStyle name="20% - Акцент2 2 2 6 3 2 2" xfId="17690"/>
    <cellStyle name="20% - Акцент2 2 2 6 3 2 2 2" xfId="40538"/>
    <cellStyle name="20% - Акцент2 2 2 6 3 2 3" xfId="29114"/>
    <cellStyle name="20% - Акцент2 2 2 6 3 3" xfId="10074"/>
    <cellStyle name="20% - Акцент2 2 2 6 3 3 2" xfId="21498"/>
    <cellStyle name="20% - Акцент2 2 2 6 3 3 2 2" xfId="44346"/>
    <cellStyle name="20% - Акцент2 2 2 6 3 3 3" xfId="32922"/>
    <cellStyle name="20% - Акцент2 2 2 6 3 4" xfId="13882"/>
    <cellStyle name="20% - Акцент2 2 2 6 3 4 2" xfId="36730"/>
    <cellStyle name="20% - Акцент2 2 2 6 3 5" xfId="25306"/>
    <cellStyle name="20% - Акцент2 2 2 6 4" xfId="3410"/>
    <cellStyle name="20% - Акцент2 2 2 6 4 2" xfId="7218"/>
    <cellStyle name="20% - Акцент2 2 2 6 4 2 2" xfId="18642"/>
    <cellStyle name="20% - Акцент2 2 2 6 4 2 2 2" xfId="41490"/>
    <cellStyle name="20% - Акцент2 2 2 6 4 2 3" xfId="30066"/>
    <cellStyle name="20% - Акцент2 2 2 6 4 3" xfId="11026"/>
    <cellStyle name="20% - Акцент2 2 2 6 4 3 2" xfId="22450"/>
    <cellStyle name="20% - Акцент2 2 2 6 4 3 2 2" xfId="45298"/>
    <cellStyle name="20% - Акцент2 2 2 6 4 3 3" xfId="33874"/>
    <cellStyle name="20% - Акцент2 2 2 6 4 4" xfId="14834"/>
    <cellStyle name="20% - Акцент2 2 2 6 4 4 2" xfId="37682"/>
    <cellStyle name="20% - Акцент2 2 2 6 4 5" xfId="26258"/>
    <cellStyle name="20% - Акцент2 2 2 6 5" xfId="4362"/>
    <cellStyle name="20% - Акцент2 2 2 6 5 2" xfId="15786"/>
    <cellStyle name="20% - Акцент2 2 2 6 5 2 2" xfId="38634"/>
    <cellStyle name="20% - Акцент2 2 2 6 5 3" xfId="27210"/>
    <cellStyle name="20% - Акцент2 2 2 6 6" xfId="8170"/>
    <cellStyle name="20% - Акцент2 2 2 6 6 2" xfId="19594"/>
    <cellStyle name="20% - Акцент2 2 2 6 6 2 2" xfId="42442"/>
    <cellStyle name="20% - Акцент2 2 2 6 6 3" xfId="31018"/>
    <cellStyle name="20% - Акцент2 2 2 6 7" xfId="11978"/>
    <cellStyle name="20% - Акцент2 2 2 6 7 2" xfId="34826"/>
    <cellStyle name="20% - Акцент2 2 2 6 8" xfId="23402"/>
    <cellStyle name="20% - Акцент2 2 2 7" xfId="1030"/>
    <cellStyle name="20% - Акцент2 2 2 7 2" xfId="4838"/>
    <cellStyle name="20% - Акцент2 2 2 7 2 2" xfId="16262"/>
    <cellStyle name="20% - Акцент2 2 2 7 2 2 2" xfId="39110"/>
    <cellStyle name="20% - Акцент2 2 2 7 2 3" xfId="27686"/>
    <cellStyle name="20% - Акцент2 2 2 7 3" xfId="8646"/>
    <cellStyle name="20% - Акцент2 2 2 7 3 2" xfId="20070"/>
    <cellStyle name="20% - Акцент2 2 2 7 3 2 2" xfId="42918"/>
    <cellStyle name="20% - Акцент2 2 2 7 3 3" xfId="31494"/>
    <cellStyle name="20% - Акцент2 2 2 7 4" xfId="12454"/>
    <cellStyle name="20% - Акцент2 2 2 7 4 2" xfId="35302"/>
    <cellStyle name="20% - Акцент2 2 2 7 5" xfId="23878"/>
    <cellStyle name="20% - Акцент2 2 2 8" xfId="1982"/>
    <cellStyle name="20% - Акцент2 2 2 8 2" xfId="5790"/>
    <cellStyle name="20% - Акцент2 2 2 8 2 2" xfId="17214"/>
    <cellStyle name="20% - Акцент2 2 2 8 2 2 2" xfId="40062"/>
    <cellStyle name="20% - Акцент2 2 2 8 2 3" xfId="28638"/>
    <cellStyle name="20% - Акцент2 2 2 8 3" xfId="9598"/>
    <cellStyle name="20% - Акцент2 2 2 8 3 2" xfId="21022"/>
    <cellStyle name="20% - Акцент2 2 2 8 3 2 2" xfId="43870"/>
    <cellStyle name="20% - Акцент2 2 2 8 3 3" xfId="32446"/>
    <cellStyle name="20% - Акцент2 2 2 8 4" xfId="13406"/>
    <cellStyle name="20% - Акцент2 2 2 8 4 2" xfId="36254"/>
    <cellStyle name="20% - Акцент2 2 2 8 5" xfId="24830"/>
    <cellStyle name="20% - Акцент2 2 2 9" xfId="2934"/>
    <cellStyle name="20% - Акцент2 2 2 9 2" xfId="6742"/>
    <cellStyle name="20% - Акцент2 2 2 9 2 2" xfId="18166"/>
    <cellStyle name="20% - Акцент2 2 2 9 2 2 2" xfId="41014"/>
    <cellStyle name="20% - Акцент2 2 2 9 2 3" xfId="29590"/>
    <cellStyle name="20% - Акцент2 2 2 9 3" xfId="10550"/>
    <cellStyle name="20% - Акцент2 2 2 9 3 2" xfId="21974"/>
    <cellStyle name="20% - Акцент2 2 2 9 3 2 2" xfId="44822"/>
    <cellStyle name="20% - Акцент2 2 2 9 3 3" xfId="33398"/>
    <cellStyle name="20% - Акцент2 2 2 9 4" xfId="14358"/>
    <cellStyle name="20% - Акцент2 2 2 9 4 2" xfId="37206"/>
    <cellStyle name="20% - Акцент2 2 2 9 5" xfId="25782"/>
    <cellStyle name="20% - Акцент2 2 3" xfId="106"/>
    <cellStyle name="20% - Акцент2 2 3 10" xfId="22954"/>
    <cellStyle name="20% - Акцент2 2 3 2" xfId="330"/>
    <cellStyle name="20% - Акцент2 2 3 2 2" xfId="806"/>
    <cellStyle name="20% - Акцент2 2 3 2 2 2" xfId="1758"/>
    <cellStyle name="20% - Акцент2 2 3 2 2 2 2" xfId="5566"/>
    <cellStyle name="20% - Акцент2 2 3 2 2 2 2 2" xfId="16990"/>
    <cellStyle name="20% - Акцент2 2 3 2 2 2 2 2 2" xfId="39838"/>
    <cellStyle name="20% - Акцент2 2 3 2 2 2 2 3" xfId="28414"/>
    <cellStyle name="20% - Акцент2 2 3 2 2 2 3" xfId="9374"/>
    <cellStyle name="20% - Акцент2 2 3 2 2 2 3 2" xfId="20798"/>
    <cellStyle name="20% - Акцент2 2 3 2 2 2 3 2 2" xfId="43646"/>
    <cellStyle name="20% - Акцент2 2 3 2 2 2 3 3" xfId="32222"/>
    <cellStyle name="20% - Акцент2 2 3 2 2 2 4" xfId="13182"/>
    <cellStyle name="20% - Акцент2 2 3 2 2 2 4 2" xfId="36030"/>
    <cellStyle name="20% - Акцент2 2 3 2 2 2 5" xfId="24606"/>
    <cellStyle name="20% - Акцент2 2 3 2 2 3" xfId="2710"/>
    <cellStyle name="20% - Акцент2 2 3 2 2 3 2" xfId="6518"/>
    <cellStyle name="20% - Акцент2 2 3 2 2 3 2 2" xfId="17942"/>
    <cellStyle name="20% - Акцент2 2 3 2 2 3 2 2 2" xfId="40790"/>
    <cellStyle name="20% - Акцент2 2 3 2 2 3 2 3" xfId="29366"/>
    <cellStyle name="20% - Акцент2 2 3 2 2 3 3" xfId="10326"/>
    <cellStyle name="20% - Акцент2 2 3 2 2 3 3 2" xfId="21750"/>
    <cellStyle name="20% - Акцент2 2 3 2 2 3 3 2 2" xfId="44598"/>
    <cellStyle name="20% - Акцент2 2 3 2 2 3 3 3" xfId="33174"/>
    <cellStyle name="20% - Акцент2 2 3 2 2 3 4" xfId="14134"/>
    <cellStyle name="20% - Акцент2 2 3 2 2 3 4 2" xfId="36982"/>
    <cellStyle name="20% - Акцент2 2 3 2 2 3 5" xfId="25558"/>
    <cellStyle name="20% - Акцент2 2 3 2 2 4" xfId="3662"/>
    <cellStyle name="20% - Акцент2 2 3 2 2 4 2" xfId="7470"/>
    <cellStyle name="20% - Акцент2 2 3 2 2 4 2 2" xfId="18894"/>
    <cellStyle name="20% - Акцент2 2 3 2 2 4 2 2 2" xfId="41742"/>
    <cellStyle name="20% - Акцент2 2 3 2 2 4 2 3" xfId="30318"/>
    <cellStyle name="20% - Акцент2 2 3 2 2 4 3" xfId="11278"/>
    <cellStyle name="20% - Акцент2 2 3 2 2 4 3 2" xfId="22702"/>
    <cellStyle name="20% - Акцент2 2 3 2 2 4 3 2 2" xfId="45550"/>
    <cellStyle name="20% - Акцент2 2 3 2 2 4 3 3" xfId="34126"/>
    <cellStyle name="20% - Акцент2 2 3 2 2 4 4" xfId="15086"/>
    <cellStyle name="20% - Акцент2 2 3 2 2 4 4 2" xfId="37934"/>
    <cellStyle name="20% - Акцент2 2 3 2 2 4 5" xfId="26510"/>
    <cellStyle name="20% - Акцент2 2 3 2 2 5" xfId="4614"/>
    <cellStyle name="20% - Акцент2 2 3 2 2 5 2" xfId="16038"/>
    <cellStyle name="20% - Акцент2 2 3 2 2 5 2 2" xfId="38886"/>
    <cellStyle name="20% - Акцент2 2 3 2 2 5 3" xfId="27462"/>
    <cellStyle name="20% - Акцент2 2 3 2 2 6" xfId="8422"/>
    <cellStyle name="20% - Акцент2 2 3 2 2 6 2" xfId="19846"/>
    <cellStyle name="20% - Акцент2 2 3 2 2 6 2 2" xfId="42694"/>
    <cellStyle name="20% - Акцент2 2 3 2 2 6 3" xfId="31270"/>
    <cellStyle name="20% - Акцент2 2 3 2 2 7" xfId="12230"/>
    <cellStyle name="20% - Акцент2 2 3 2 2 7 2" xfId="35078"/>
    <cellStyle name="20% - Акцент2 2 3 2 2 8" xfId="23654"/>
    <cellStyle name="20% - Акцент2 2 3 2 3" xfId="1282"/>
    <cellStyle name="20% - Акцент2 2 3 2 3 2" xfId="5090"/>
    <cellStyle name="20% - Акцент2 2 3 2 3 2 2" xfId="16514"/>
    <cellStyle name="20% - Акцент2 2 3 2 3 2 2 2" xfId="39362"/>
    <cellStyle name="20% - Акцент2 2 3 2 3 2 3" xfId="27938"/>
    <cellStyle name="20% - Акцент2 2 3 2 3 3" xfId="8898"/>
    <cellStyle name="20% - Акцент2 2 3 2 3 3 2" xfId="20322"/>
    <cellStyle name="20% - Акцент2 2 3 2 3 3 2 2" xfId="43170"/>
    <cellStyle name="20% - Акцент2 2 3 2 3 3 3" xfId="31746"/>
    <cellStyle name="20% - Акцент2 2 3 2 3 4" xfId="12706"/>
    <cellStyle name="20% - Акцент2 2 3 2 3 4 2" xfId="35554"/>
    <cellStyle name="20% - Акцент2 2 3 2 3 5" xfId="24130"/>
    <cellStyle name="20% - Акцент2 2 3 2 4" xfId="2234"/>
    <cellStyle name="20% - Акцент2 2 3 2 4 2" xfId="6042"/>
    <cellStyle name="20% - Акцент2 2 3 2 4 2 2" xfId="17466"/>
    <cellStyle name="20% - Акцент2 2 3 2 4 2 2 2" xfId="40314"/>
    <cellStyle name="20% - Акцент2 2 3 2 4 2 3" xfId="28890"/>
    <cellStyle name="20% - Акцент2 2 3 2 4 3" xfId="9850"/>
    <cellStyle name="20% - Акцент2 2 3 2 4 3 2" xfId="21274"/>
    <cellStyle name="20% - Акцент2 2 3 2 4 3 2 2" xfId="44122"/>
    <cellStyle name="20% - Акцент2 2 3 2 4 3 3" xfId="32698"/>
    <cellStyle name="20% - Акцент2 2 3 2 4 4" xfId="13658"/>
    <cellStyle name="20% - Акцент2 2 3 2 4 4 2" xfId="36506"/>
    <cellStyle name="20% - Акцент2 2 3 2 4 5" xfId="25082"/>
    <cellStyle name="20% - Акцент2 2 3 2 5" xfId="3186"/>
    <cellStyle name="20% - Акцент2 2 3 2 5 2" xfId="6994"/>
    <cellStyle name="20% - Акцент2 2 3 2 5 2 2" xfId="18418"/>
    <cellStyle name="20% - Акцент2 2 3 2 5 2 2 2" xfId="41266"/>
    <cellStyle name="20% - Акцент2 2 3 2 5 2 3" xfId="29842"/>
    <cellStyle name="20% - Акцент2 2 3 2 5 3" xfId="10802"/>
    <cellStyle name="20% - Акцент2 2 3 2 5 3 2" xfId="22226"/>
    <cellStyle name="20% - Акцент2 2 3 2 5 3 2 2" xfId="45074"/>
    <cellStyle name="20% - Акцент2 2 3 2 5 3 3" xfId="33650"/>
    <cellStyle name="20% - Акцент2 2 3 2 5 4" xfId="14610"/>
    <cellStyle name="20% - Акцент2 2 3 2 5 4 2" xfId="37458"/>
    <cellStyle name="20% - Акцент2 2 3 2 5 5" xfId="26034"/>
    <cellStyle name="20% - Акцент2 2 3 2 6" xfId="4138"/>
    <cellStyle name="20% - Акцент2 2 3 2 6 2" xfId="15562"/>
    <cellStyle name="20% - Акцент2 2 3 2 6 2 2" xfId="38410"/>
    <cellStyle name="20% - Акцент2 2 3 2 6 3" xfId="26986"/>
    <cellStyle name="20% - Акцент2 2 3 2 7" xfId="7946"/>
    <cellStyle name="20% - Акцент2 2 3 2 7 2" xfId="19370"/>
    <cellStyle name="20% - Акцент2 2 3 2 7 2 2" xfId="42218"/>
    <cellStyle name="20% - Акцент2 2 3 2 7 3" xfId="30794"/>
    <cellStyle name="20% - Акцент2 2 3 2 8" xfId="11754"/>
    <cellStyle name="20% - Акцент2 2 3 2 8 2" xfId="34602"/>
    <cellStyle name="20% - Акцент2 2 3 2 9" xfId="23178"/>
    <cellStyle name="20% - Акцент2 2 3 3" xfId="582"/>
    <cellStyle name="20% - Акцент2 2 3 3 2" xfId="1534"/>
    <cellStyle name="20% - Акцент2 2 3 3 2 2" xfId="5342"/>
    <cellStyle name="20% - Акцент2 2 3 3 2 2 2" xfId="16766"/>
    <cellStyle name="20% - Акцент2 2 3 3 2 2 2 2" xfId="39614"/>
    <cellStyle name="20% - Акцент2 2 3 3 2 2 3" xfId="28190"/>
    <cellStyle name="20% - Акцент2 2 3 3 2 3" xfId="9150"/>
    <cellStyle name="20% - Акцент2 2 3 3 2 3 2" xfId="20574"/>
    <cellStyle name="20% - Акцент2 2 3 3 2 3 2 2" xfId="43422"/>
    <cellStyle name="20% - Акцент2 2 3 3 2 3 3" xfId="31998"/>
    <cellStyle name="20% - Акцент2 2 3 3 2 4" xfId="12958"/>
    <cellStyle name="20% - Акцент2 2 3 3 2 4 2" xfId="35806"/>
    <cellStyle name="20% - Акцент2 2 3 3 2 5" xfId="24382"/>
    <cellStyle name="20% - Акцент2 2 3 3 3" xfId="2486"/>
    <cellStyle name="20% - Акцент2 2 3 3 3 2" xfId="6294"/>
    <cellStyle name="20% - Акцент2 2 3 3 3 2 2" xfId="17718"/>
    <cellStyle name="20% - Акцент2 2 3 3 3 2 2 2" xfId="40566"/>
    <cellStyle name="20% - Акцент2 2 3 3 3 2 3" xfId="29142"/>
    <cellStyle name="20% - Акцент2 2 3 3 3 3" xfId="10102"/>
    <cellStyle name="20% - Акцент2 2 3 3 3 3 2" xfId="21526"/>
    <cellStyle name="20% - Акцент2 2 3 3 3 3 2 2" xfId="44374"/>
    <cellStyle name="20% - Акцент2 2 3 3 3 3 3" xfId="32950"/>
    <cellStyle name="20% - Акцент2 2 3 3 3 4" xfId="13910"/>
    <cellStyle name="20% - Акцент2 2 3 3 3 4 2" xfId="36758"/>
    <cellStyle name="20% - Акцент2 2 3 3 3 5" xfId="25334"/>
    <cellStyle name="20% - Акцент2 2 3 3 4" xfId="3438"/>
    <cellStyle name="20% - Акцент2 2 3 3 4 2" xfId="7246"/>
    <cellStyle name="20% - Акцент2 2 3 3 4 2 2" xfId="18670"/>
    <cellStyle name="20% - Акцент2 2 3 3 4 2 2 2" xfId="41518"/>
    <cellStyle name="20% - Акцент2 2 3 3 4 2 3" xfId="30094"/>
    <cellStyle name="20% - Акцент2 2 3 3 4 3" xfId="11054"/>
    <cellStyle name="20% - Акцент2 2 3 3 4 3 2" xfId="22478"/>
    <cellStyle name="20% - Акцент2 2 3 3 4 3 2 2" xfId="45326"/>
    <cellStyle name="20% - Акцент2 2 3 3 4 3 3" xfId="33902"/>
    <cellStyle name="20% - Акцент2 2 3 3 4 4" xfId="14862"/>
    <cellStyle name="20% - Акцент2 2 3 3 4 4 2" xfId="37710"/>
    <cellStyle name="20% - Акцент2 2 3 3 4 5" xfId="26286"/>
    <cellStyle name="20% - Акцент2 2 3 3 5" xfId="4390"/>
    <cellStyle name="20% - Акцент2 2 3 3 5 2" xfId="15814"/>
    <cellStyle name="20% - Акцент2 2 3 3 5 2 2" xfId="38662"/>
    <cellStyle name="20% - Акцент2 2 3 3 5 3" xfId="27238"/>
    <cellStyle name="20% - Акцент2 2 3 3 6" xfId="8198"/>
    <cellStyle name="20% - Акцент2 2 3 3 6 2" xfId="19622"/>
    <cellStyle name="20% - Акцент2 2 3 3 6 2 2" xfId="42470"/>
    <cellStyle name="20% - Акцент2 2 3 3 6 3" xfId="31046"/>
    <cellStyle name="20% - Акцент2 2 3 3 7" xfId="12006"/>
    <cellStyle name="20% - Акцент2 2 3 3 7 2" xfId="34854"/>
    <cellStyle name="20% - Акцент2 2 3 3 8" xfId="23430"/>
    <cellStyle name="20% - Акцент2 2 3 4" xfId="1058"/>
    <cellStyle name="20% - Акцент2 2 3 4 2" xfId="4866"/>
    <cellStyle name="20% - Акцент2 2 3 4 2 2" xfId="16290"/>
    <cellStyle name="20% - Акцент2 2 3 4 2 2 2" xfId="39138"/>
    <cellStyle name="20% - Акцент2 2 3 4 2 3" xfId="27714"/>
    <cellStyle name="20% - Акцент2 2 3 4 3" xfId="8674"/>
    <cellStyle name="20% - Акцент2 2 3 4 3 2" xfId="20098"/>
    <cellStyle name="20% - Акцент2 2 3 4 3 2 2" xfId="42946"/>
    <cellStyle name="20% - Акцент2 2 3 4 3 3" xfId="31522"/>
    <cellStyle name="20% - Акцент2 2 3 4 4" xfId="12482"/>
    <cellStyle name="20% - Акцент2 2 3 4 4 2" xfId="35330"/>
    <cellStyle name="20% - Акцент2 2 3 4 5" xfId="23906"/>
    <cellStyle name="20% - Акцент2 2 3 5" xfId="2010"/>
    <cellStyle name="20% - Акцент2 2 3 5 2" xfId="5818"/>
    <cellStyle name="20% - Акцент2 2 3 5 2 2" xfId="17242"/>
    <cellStyle name="20% - Акцент2 2 3 5 2 2 2" xfId="40090"/>
    <cellStyle name="20% - Акцент2 2 3 5 2 3" xfId="28666"/>
    <cellStyle name="20% - Акцент2 2 3 5 3" xfId="9626"/>
    <cellStyle name="20% - Акцент2 2 3 5 3 2" xfId="21050"/>
    <cellStyle name="20% - Акцент2 2 3 5 3 2 2" xfId="43898"/>
    <cellStyle name="20% - Акцент2 2 3 5 3 3" xfId="32474"/>
    <cellStyle name="20% - Акцент2 2 3 5 4" xfId="13434"/>
    <cellStyle name="20% - Акцент2 2 3 5 4 2" xfId="36282"/>
    <cellStyle name="20% - Акцент2 2 3 5 5" xfId="24858"/>
    <cellStyle name="20% - Акцент2 2 3 6" xfId="2962"/>
    <cellStyle name="20% - Акцент2 2 3 6 2" xfId="6770"/>
    <cellStyle name="20% - Акцент2 2 3 6 2 2" xfId="18194"/>
    <cellStyle name="20% - Акцент2 2 3 6 2 2 2" xfId="41042"/>
    <cellStyle name="20% - Акцент2 2 3 6 2 3" xfId="29618"/>
    <cellStyle name="20% - Акцент2 2 3 6 3" xfId="10578"/>
    <cellStyle name="20% - Акцент2 2 3 6 3 2" xfId="22002"/>
    <cellStyle name="20% - Акцент2 2 3 6 3 2 2" xfId="44850"/>
    <cellStyle name="20% - Акцент2 2 3 6 3 3" xfId="33426"/>
    <cellStyle name="20% - Акцент2 2 3 6 4" xfId="14386"/>
    <cellStyle name="20% - Акцент2 2 3 6 4 2" xfId="37234"/>
    <cellStyle name="20% - Акцент2 2 3 6 5" xfId="25810"/>
    <cellStyle name="20% - Акцент2 2 3 7" xfId="3914"/>
    <cellStyle name="20% - Акцент2 2 3 7 2" xfId="15338"/>
    <cellStyle name="20% - Акцент2 2 3 7 2 2" xfId="38186"/>
    <cellStyle name="20% - Акцент2 2 3 7 3" xfId="26762"/>
    <cellStyle name="20% - Акцент2 2 3 8" xfId="7722"/>
    <cellStyle name="20% - Акцент2 2 3 8 2" xfId="19146"/>
    <cellStyle name="20% - Акцент2 2 3 8 2 2" xfId="41994"/>
    <cellStyle name="20% - Акцент2 2 3 8 3" xfId="30570"/>
    <cellStyle name="20% - Акцент2 2 3 9" xfId="11530"/>
    <cellStyle name="20% - Акцент2 2 3 9 2" xfId="34378"/>
    <cellStyle name="20% - Акцент2 2 4" xfId="162"/>
    <cellStyle name="20% - Акцент2 2 4 10" xfId="23010"/>
    <cellStyle name="20% - Акцент2 2 4 2" xfId="386"/>
    <cellStyle name="20% - Акцент2 2 4 2 2" xfId="862"/>
    <cellStyle name="20% - Акцент2 2 4 2 2 2" xfId="1814"/>
    <cellStyle name="20% - Акцент2 2 4 2 2 2 2" xfId="5622"/>
    <cellStyle name="20% - Акцент2 2 4 2 2 2 2 2" xfId="17046"/>
    <cellStyle name="20% - Акцент2 2 4 2 2 2 2 2 2" xfId="39894"/>
    <cellStyle name="20% - Акцент2 2 4 2 2 2 2 3" xfId="28470"/>
    <cellStyle name="20% - Акцент2 2 4 2 2 2 3" xfId="9430"/>
    <cellStyle name="20% - Акцент2 2 4 2 2 2 3 2" xfId="20854"/>
    <cellStyle name="20% - Акцент2 2 4 2 2 2 3 2 2" xfId="43702"/>
    <cellStyle name="20% - Акцент2 2 4 2 2 2 3 3" xfId="32278"/>
    <cellStyle name="20% - Акцент2 2 4 2 2 2 4" xfId="13238"/>
    <cellStyle name="20% - Акцент2 2 4 2 2 2 4 2" xfId="36086"/>
    <cellStyle name="20% - Акцент2 2 4 2 2 2 5" xfId="24662"/>
    <cellStyle name="20% - Акцент2 2 4 2 2 3" xfId="2766"/>
    <cellStyle name="20% - Акцент2 2 4 2 2 3 2" xfId="6574"/>
    <cellStyle name="20% - Акцент2 2 4 2 2 3 2 2" xfId="17998"/>
    <cellStyle name="20% - Акцент2 2 4 2 2 3 2 2 2" xfId="40846"/>
    <cellStyle name="20% - Акцент2 2 4 2 2 3 2 3" xfId="29422"/>
    <cellStyle name="20% - Акцент2 2 4 2 2 3 3" xfId="10382"/>
    <cellStyle name="20% - Акцент2 2 4 2 2 3 3 2" xfId="21806"/>
    <cellStyle name="20% - Акцент2 2 4 2 2 3 3 2 2" xfId="44654"/>
    <cellStyle name="20% - Акцент2 2 4 2 2 3 3 3" xfId="33230"/>
    <cellStyle name="20% - Акцент2 2 4 2 2 3 4" xfId="14190"/>
    <cellStyle name="20% - Акцент2 2 4 2 2 3 4 2" xfId="37038"/>
    <cellStyle name="20% - Акцент2 2 4 2 2 3 5" xfId="25614"/>
    <cellStyle name="20% - Акцент2 2 4 2 2 4" xfId="3718"/>
    <cellStyle name="20% - Акцент2 2 4 2 2 4 2" xfId="7526"/>
    <cellStyle name="20% - Акцент2 2 4 2 2 4 2 2" xfId="18950"/>
    <cellStyle name="20% - Акцент2 2 4 2 2 4 2 2 2" xfId="41798"/>
    <cellStyle name="20% - Акцент2 2 4 2 2 4 2 3" xfId="30374"/>
    <cellStyle name="20% - Акцент2 2 4 2 2 4 3" xfId="11334"/>
    <cellStyle name="20% - Акцент2 2 4 2 2 4 3 2" xfId="22758"/>
    <cellStyle name="20% - Акцент2 2 4 2 2 4 3 2 2" xfId="45606"/>
    <cellStyle name="20% - Акцент2 2 4 2 2 4 3 3" xfId="34182"/>
    <cellStyle name="20% - Акцент2 2 4 2 2 4 4" xfId="15142"/>
    <cellStyle name="20% - Акцент2 2 4 2 2 4 4 2" xfId="37990"/>
    <cellStyle name="20% - Акцент2 2 4 2 2 4 5" xfId="26566"/>
    <cellStyle name="20% - Акцент2 2 4 2 2 5" xfId="4670"/>
    <cellStyle name="20% - Акцент2 2 4 2 2 5 2" xfId="16094"/>
    <cellStyle name="20% - Акцент2 2 4 2 2 5 2 2" xfId="38942"/>
    <cellStyle name="20% - Акцент2 2 4 2 2 5 3" xfId="27518"/>
    <cellStyle name="20% - Акцент2 2 4 2 2 6" xfId="8478"/>
    <cellStyle name="20% - Акцент2 2 4 2 2 6 2" xfId="19902"/>
    <cellStyle name="20% - Акцент2 2 4 2 2 6 2 2" xfId="42750"/>
    <cellStyle name="20% - Акцент2 2 4 2 2 6 3" xfId="31326"/>
    <cellStyle name="20% - Акцент2 2 4 2 2 7" xfId="12286"/>
    <cellStyle name="20% - Акцент2 2 4 2 2 7 2" xfId="35134"/>
    <cellStyle name="20% - Акцент2 2 4 2 2 8" xfId="23710"/>
    <cellStyle name="20% - Акцент2 2 4 2 3" xfId="1338"/>
    <cellStyle name="20% - Акцент2 2 4 2 3 2" xfId="5146"/>
    <cellStyle name="20% - Акцент2 2 4 2 3 2 2" xfId="16570"/>
    <cellStyle name="20% - Акцент2 2 4 2 3 2 2 2" xfId="39418"/>
    <cellStyle name="20% - Акцент2 2 4 2 3 2 3" xfId="27994"/>
    <cellStyle name="20% - Акцент2 2 4 2 3 3" xfId="8954"/>
    <cellStyle name="20% - Акцент2 2 4 2 3 3 2" xfId="20378"/>
    <cellStyle name="20% - Акцент2 2 4 2 3 3 2 2" xfId="43226"/>
    <cellStyle name="20% - Акцент2 2 4 2 3 3 3" xfId="31802"/>
    <cellStyle name="20% - Акцент2 2 4 2 3 4" xfId="12762"/>
    <cellStyle name="20% - Акцент2 2 4 2 3 4 2" xfId="35610"/>
    <cellStyle name="20% - Акцент2 2 4 2 3 5" xfId="24186"/>
    <cellStyle name="20% - Акцент2 2 4 2 4" xfId="2290"/>
    <cellStyle name="20% - Акцент2 2 4 2 4 2" xfId="6098"/>
    <cellStyle name="20% - Акцент2 2 4 2 4 2 2" xfId="17522"/>
    <cellStyle name="20% - Акцент2 2 4 2 4 2 2 2" xfId="40370"/>
    <cellStyle name="20% - Акцент2 2 4 2 4 2 3" xfId="28946"/>
    <cellStyle name="20% - Акцент2 2 4 2 4 3" xfId="9906"/>
    <cellStyle name="20% - Акцент2 2 4 2 4 3 2" xfId="21330"/>
    <cellStyle name="20% - Акцент2 2 4 2 4 3 2 2" xfId="44178"/>
    <cellStyle name="20% - Акцент2 2 4 2 4 3 3" xfId="32754"/>
    <cellStyle name="20% - Акцент2 2 4 2 4 4" xfId="13714"/>
    <cellStyle name="20% - Акцент2 2 4 2 4 4 2" xfId="36562"/>
    <cellStyle name="20% - Акцент2 2 4 2 4 5" xfId="25138"/>
    <cellStyle name="20% - Акцент2 2 4 2 5" xfId="3242"/>
    <cellStyle name="20% - Акцент2 2 4 2 5 2" xfId="7050"/>
    <cellStyle name="20% - Акцент2 2 4 2 5 2 2" xfId="18474"/>
    <cellStyle name="20% - Акцент2 2 4 2 5 2 2 2" xfId="41322"/>
    <cellStyle name="20% - Акцент2 2 4 2 5 2 3" xfId="29898"/>
    <cellStyle name="20% - Акцент2 2 4 2 5 3" xfId="10858"/>
    <cellStyle name="20% - Акцент2 2 4 2 5 3 2" xfId="22282"/>
    <cellStyle name="20% - Акцент2 2 4 2 5 3 2 2" xfId="45130"/>
    <cellStyle name="20% - Акцент2 2 4 2 5 3 3" xfId="33706"/>
    <cellStyle name="20% - Акцент2 2 4 2 5 4" xfId="14666"/>
    <cellStyle name="20% - Акцент2 2 4 2 5 4 2" xfId="37514"/>
    <cellStyle name="20% - Акцент2 2 4 2 5 5" xfId="26090"/>
    <cellStyle name="20% - Акцент2 2 4 2 6" xfId="4194"/>
    <cellStyle name="20% - Акцент2 2 4 2 6 2" xfId="15618"/>
    <cellStyle name="20% - Акцент2 2 4 2 6 2 2" xfId="38466"/>
    <cellStyle name="20% - Акцент2 2 4 2 6 3" xfId="27042"/>
    <cellStyle name="20% - Акцент2 2 4 2 7" xfId="8002"/>
    <cellStyle name="20% - Акцент2 2 4 2 7 2" xfId="19426"/>
    <cellStyle name="20% - Акцент2 2 4 2 7 2 2" xfId="42274"/>
    <cellStyle name="20% - Акцент2 2 4 2 7 3" xfId="30850"/>
    <cellStyle name="20% - Акцент2 2 4 2 8" xfId="11810"/>
    <cellStyle name="20% - Акцент2 2 4 2 8 2" xfId="34658"/>
    <cellStyle name="20% - Акцент2 2 4 2 9" xfId="23234"/>
    <cellStyle name="20% - Акцент2 2 4 3" xfId="638"/>
    <cellStyle name="20% - Акцент2 2 4 3 2" xfId="1590"/>
    <cellStyle name="20% - Акцент2 2 4 3 2 2" xfId="5398"/>
    <cellStyle name="20% - Акцент2 2 4 3 2 2 2" xfId="16822"/>
    <cellStyle name="20% - Акцент2 2 4 3 2 2 2 2" xfId="39670"/>
    <cellStyle name="20% - Акцент2 2 4 3 2 2 3" xfId="28246"/>
    <cellStyle name="20% - Акцент2 2 4 3 2 3" xfId="9206"/>
    <cellStyle name="20% - Акцент2 2 4 3 2 3 2" xfId="20630"/>
    <cellStyle name="20% - Акцент2 2 4 3 2 3 2 2" xfId="43478"/>
    <cellStyle name="20% - Акцент2 2 4 3 2 3 3" xfId="32054"/>
    <cellStyle name="20% - Акцент2 2 4 3 2 4" xfId="13014"/>
    <cellStyle name="20% - Акцент2 2 4 3 2 4 2" xfId="35862"/>
    <cellStyle name="20% - Акцент2 2 4 3 2 5" xfId="24438"/>
    <cellStyle name="20% - Акцент2 2 4 3 3" xfId="2542"/>
    <cellStyle name="20% - Акцент2 2 4 3 3 2" xfId="6350"/>
    <cellStyle name="20% - Акцент2 2 4 3 3 2 2" xfId="17774"/>
    <cellStyle name="20% - Акцент2 2 4 3 3 2 2 2" xfId="40622"/>
    <cellStyle name="20% - Акцент2 2 4 3 3 2 3" xfId="29198"/>
    <cellStyle name="20% - Акцент2 2 4 3 3 3" xfId="10158"/>
    <cellStyle name="20% - Акцент2 2 4 3 3 3 2" xfId="21582"/>
    <cellStyle name="20% - Акцент2 2 4 3 3 3 2 2" xfId="44430"/>
    <cellStyle name="20% - Акцент2 2 4 3 3 3 3" xfId="33006"/>
    <cellStyle name="20% - Акцент2 2 4 3 3 4" xfId="13966"/>
    <cellStyle name="20% - Акцент2 2 4 3 3 4 2" xfId="36814"/>
    <cellStyle name="20% - Акцент2 2 4 3 3 5" xfId="25390"/>
    <cellStyle name="20% - Акцент2 2 4 3 4" xfId="3494"/>
    <cellStyle name="20% - Акцент2 2 4 3 4 2" xfId="7302"/>
    <cellStyle name="20% - Акцент2 2 4 3 4 2 2" xfId="18726"/>
    <cellStyle name="20% - Акцент2 2 4 3 4 2 2 2" xfId="41574"/>
    <cellStyle name="20% - Акцент2 2 4 3 4 2 3" xfId="30150"/>
    <cellStyle name="20% - Акцент2 2 4 3 4 3" xfId="11110"/>
    <cellStyle name="20% - Акцент2 2 4 3 4 3 2" xfId="22534"/>
    <cellStyle name="20% - Акцент2 2 4 3 4 3 2 2" xfId="45382"/>
    <cellStyle name="20% - Акцент2 2 4 3 4 3 3" xfId="33958"/>
    <cellStyle name="20% - Акцент2 2 4 3 4 4" xfId="14918"/>
    <cellStyle name="20% - Акцент2 2 4 3 4 4 2" xfId="37766"/>
    <cellStyle name="20% - Акцент2 2 4 3 4 5" xfId="26342"/>
    <cellStyle name="20% - Акцент2 2 4 3 5" xfId="4446"/>
    <cellStyle name="20% - Акцент2 2 4 3 5 2" xfId="15870"/>
    <cellStyle name="20% - Акцент2 2 4 3 5 2 2" xfId="38718"/>
    <cellStyle name="20% - Акцент2 2 4 3 5 3" xfId="27294"/>
    <cellStyle name="20% - Акцент2 2 4 3 6" xfId="8254"/>
    <cellStyle name="20% - Акцент2 2 4 3 6 2" xfId="19678"/>
    <cellStyle name="20% - Акцент2 2 4 3 6 2 2" xfId="42526"/>
    <cellStyle name="20% - Акцент2 2 4 3 6 3" xfId="31102"/>
    <cellStyle name="20% - Акцент2 2 4 3 7" xfId="12062"/>
    <cellStyle name="20% - Акцент2 2 4 3 7 2" xfId="34910"/>
    <cellStyle name="20% - Акцент2 2 4 3 8" xfId="23486"/>
    <cellStyle name="20% - Акцент2 2 4 4" xfId="1114"/>
    <cellStyle name="20% - Акцент2 2 4 4 2" xfId="4922"/>
    <cellStyle name="20% - Акцент2 2 4 4 2 2" xfId="16346"/>
    <cellStyle name="20% - Акцент2 2 4 4 2 2 2" xfId="39194"/>
    <cellStyle name="20% - Акцент2 2 4 4 2 3" xfId="27770"/>
    <cellStyle name="20% - Акцент2 2 4 4 3" xfId="8730"/>
    <cellStyle name="20% - Акцент2 2 4 4 3 2" xfId="20154"/>
    <cellStyle name="20% - Акцент2 2 4 4 3 2 2" xfId="43002"/>
    <cellStyle name="20% - Акцент2 2 4 4 3 3" xfId="31578"/>
    <cellStyle name="20% - Акцент2 2 4 4 4" xfId="12538"/>
    <cellStyle name="20% - Акцент2 2 4 4 4 2" xfId="35386"/>
    <cellStyle name="20% - Акцент2 2 4 4 5" xfId="23962"/>
    <cellStyle name="20% - Акцент2 2 4 5" xfId="2066"/>
    <cellStyle name="20% - Акцент2 2 4 5 2" xfId="5874"/>
    <cellStyle name="20% - Акцент2 2 4 5 2 2" xfId="17298"/>
    <cellStyle name="20% - Акцент2 2 4 5 2 2 2" xfId="40146"/>
    <cellStyle name="20% - Акцент2 2 4 5 2 3" xfId="28722"/>
    <cellStyle name="20% - Акцент2 2 4 5 3" xfId="9682"/>
    <cellStyle name="20% - Акцент2 2 4 5 3 2" xfId="21106"/>
    <cellStyle name="20% - Акцент2 2 4 5 3 2 2" xfId="43954"/>
    <cellStyle name="20% - Акцент2 2 4 5 3 3" xfId="32530"/>
    <cellStyle name="20% - Акцент2 2 4 5 4" xfId="13490"/>
    <cellStyle name="20% - Акцент2 2 4 5 4 2" xfId="36338"/>
    <cellStyle name="20% - Акцент2 2 4 5 5" xfId="24914"/>
    <cellStyle name="20% - Акцент2 2 4 6" xfId="3018"/>
    <cellStyle name="20% - Акцент2 2 4 6 2" xfId="6826"/>
    <cellStyle name="20% - Акцент2 2 4 6 2 2" xfId="18250"/>
    <cellStyle name="20% - Акцент2 2 4 6 2 2 2" xfId="41098"/>
    <cellStyle name="20% - Акцент2 2 4 6 2 3" xfId="29674"/>
    <cellStyle name="20% - Акцент2 2 4 6 3" xfId="10634"/>
    <cellStyle name="20% - Акцент2 2 4 6 3 2" xfId="22058"/>
    <cellStyle name="20% - Акцент2 2 4 6 3 2 2" xfId="44906"/>
    <cellStyle name="20% - Акцент2 2 4 6 3 3" xfId="33482"/>
    <cellStyle name="20% - Акцент2 2 4 6 4" xfId="14442"/>
    <cellStyle name="20% - Акцент2 2 4 6 4 2" xfId="37290"/>
    <cellStyle name="20% - Акцент2 2 4 6 5" xfId="25866"/>
    <cellStyle name="20% - Акцент2 2 4 7" xfId="3970"/>
    <cellStyle name="20% - Акцент2 2 4 7 2" xfId="15394"/>
    <cellStyle name="20% - Акцент2 2 4 7 2 2" xfId="38242"/>
    <cellStyle name="20% - Акцент2 2 4 7 3" xfId="26818"/>
    <cellStyle name="20% - Акцент2 2 4 8" xfId="7778"/>
    <cellStyle name="20% - Акцент2 2 4 8 2" xfId="19202"/>
    <cellStyle name="20% - Акцент2 2 4 8 2 2" xfId="42050"/>
    <cellStyle name="20% - Акцент2 2 4 8 3" xfId="30626"/>
    <cellStyle name="20% - Акцент2 2 4 9" xfId="11586"/>
    <cellStyle name="20% - Акцент2 2 4 9 2" xfId="34434"/>
    <cellStyle name="20% - Акцент2 2 5" xfId="218"/>
    <cellStyle name="20% - Акцент2 2 5 10" xfId="23066"/>
    <cellStyle name="20% - Акцент2 2 5 2" xfId="442"/>
    <cellStyle name="20% - Акцент2 2 5 2 2" xfId="918"/>
    <cellStyle name="20% - Акцент2 2 5 2 2 2" xfId="1870"/>
    <cellStyle name="20% - Акцент2 2 5 2 2 2 2" xfId="5678"/>
    <cellStyle name="20% - Акцент2 2 5 2 2 2 2 2" xfId="17102"/>
    <cellStyle name="20% - Акцент2 2 5 2 2 2 2 2 2" xfId="39950"/>
    <cellStyle name="20% - Акцент2 2 5 2 2 2 2 3" xfId="28526"/>
    <cellStyle name="20% - Акцент2 2 5 2 2 2 3" xfId="9486"/>
    <cellStyle name="20% - Акцент2 2 5 2 2 2 3 2" xfId="20910"/>
    <cellStyle name="20% - Акцент2 2 5 2 2 2 3 2 2" xfId="43758"/>
    <cellStyle name="20% - Акцент2 2 5 2 2 2 3 3" xfId="32334"/>
    <cellStyle name="20% - Акцент2 2 5 2 2 2 4" xfId="13294"/>
    <cellStyle name="20% - Акцент2 2 5 2 2 2 4 2" xfId="36142"/>
    <cellStyle name="20% - Акцент2 2 5 2 2 2 5" xfId="24718"/>
    <cellStyle name="20% - Акцент2 2 5 2 2 3" xfId="2822"/>
    <cellStyle name="20% - Акцент2 2 5 2 2 3 2" xfId="6630"/>
    <cellStyle name="20% - Акцент2 2 5 2 2 3 2 2" xfId="18054"/>
    <cellStyle name="20% - Акцент2 2 5 2 2 3 2 2 2" xfId="40902"/>
    <cellStyle name="20% - Акцент2 2 5 2 2 3 2 3" xfId="29478"/>
    <cellStyle name="20% - Акцент2 2 5 2 2 3 3" xfId="10438"/>
    <cellStyle name="20% - Акцент2 2 5 2 2 3 3 2" xfId="21862"/>
    <cellStyle name="20% - Акцент2 2 5 2 2 3 3 2 2" xfId="44710"/>
    <cellStyle name="20% - Акцент2 2 5 2 2 3 3 3" xfId="33286"/>
    <cellStyle name="20% - Акцент2 2 5 2 2 3 4" xfId="14246"/>
    <cellStyle name="20% - Акцент2 2 5 2 2 3 4 2" xfId="37094"/>
    <cellStyle name="20% - Акцент2 2 5 2 2 3 5" xfId="25670"/>
    <cellStyle name="20% - Акцент2 2 5 2 2 4" xfId="3774"/>
    <cellStyle name="20% - Акцент2 2 5 2 2 4 2" xfId="7582"/>
    <cellStyle name="20% - Акцент2 2 5 2 2 4 2 2" xfId="19006"/>
    <cellStyle name="20% - Акцент2 2 5 2 2 4 2 2 2" xfId="41854"/>
    <cellStyle name="20% - Акцент2 2 5 2 2 4 2 3" xfId="30430"/>
    <cellStyle name="20% - Акцент2 2 5 2 2 4 3" xfId="11390"/>
    <cellStyle name="20% - Акцент2 2 5 2 2 4 3 2" xfId="22814"/>
    <cellStyle name="20% - Акцент2 2 5 2 2 4 3 2 2" xfId="45662"/>
    <cellStyle name="20% - Акцент2 2 5 2 2 4 3 3" xfId="34238"/>
    <cellStyle name="20% - Акцент2 2 5 2 2 4 4" xfId="15198"/>
    <cellStyle name="20% - Акцент2 2 5 2 2 4 4 2" xfId="38046"/>
    <cellStyle name="20% - Акцент2 2 5 2 2 4 5" xfId="26622"/>
    <cellStyle name="20% - Акцент2 2 5 2 2 5" xfId="4726"/>
    <cellStyle name="20% - Акцент2 2 5 2 2 5 2" xfId="16150"/>
    <cellStyle name="20% - Акцент2 2 5 2 2 5 2 2" xfId="38998"/>
    <cellStyle name="20% - Акцент2 2 5 2 2 5 3" xfId="27574"/>
    <cellStyle name="20% - Акцент2 2 5 2 2 6" xfId="8534"/>
    <cellStyle name="20% - Акцент2 2 5 2 2 6 2" xfId="19958"/>
    <cellStyle name="20% - Акцент2 2 5 2 2 6 2 2" xfId="42806"/>
    <cellStyle name="20% - Акцент2 2 5 2 2 6 3" xfId="31382"/>
    <cellStyle name="20% - Акцент2 2 5 2 2 7" xfId="12342"/>
    <cellStyle name="20% - Акцент2 2 5 2 2 7 2" xfId="35190"/>
    <cellStyle name="20% - Акцент2 2 5 2 2 8" xfId="23766"/>
    <cellStyle name="20% - Акцент2 2 5 2 3" xfId="1394"/>
    <cellStyle name="20% - Акцент2 2 5 2 3 2" xfId="5202"/>
    <cellStyle name="20% - Акцент2 2 5 2 3 2 2" xfId="16626"/>
    <cellStyle name="20% - Акцент2 2 5 2 3 2 2 2" xfId="39474"/>
    <cellStyle name="20% - Акцент2 2 5 2 3 2 3" xfId="28050"/>
    <cellStyle name="20% - Акцент2 2 5 2 3 3" xfId="9010"/>
    <cellStyle name="20% - Акцент2 2 5 2 3 3 2" xfId="20434"/>
    <cellStyle name="20% - Акцент2 2 5 2 3 3 2 2" xfId="43282"/>
    <cellStyle name="20% - Акцент2 2 5 2 3 3 3" xfId="31858"/>
    <cellStyle name="20% - Акцент2 2 5 2 3 4" xfId="12818"/>
    <cellStyle name="20% - Акцент2 2 5 2 3 4 2" xfId="35666"/>
    <cellStyle name="20% - Акцент2 2 5 2 3 5" xfId="24242"/>
    <cellStyle name="20% - Акцент2 2 5 2 4" xfId="2346"/>
    <cellStyle name="20% - Акцент2 2 5 2 4 2" xfId="6154"/>
    <cellStyle name="20% - Акцент2 2 5 2 4 2 2" xfId="17578"/>
    <cellStyle name="20% - Акцент2 2 5 2 4 2 2 2" xfId="40426"/>
    <cellStyle name="20% - Акцент2 2 5 2 4 2 3" xfId="29002"/>
    <cellStyle name="20% - Акцент2 2 5 2 4 3" xfId="9962"/>
    <cellStyle name="20% - Акцент2 2 5 2 4 3 2" xfId="21386"/>
    <cellStyle name="20% - Акцент2 2 5 2 4 3 2 2" xfId="44234"/>
    <cellStyle name="20% - Акцент2 2 5 2 4 3 3" xfId="32810"/>
    <cellStyle name="20% - Акцент2 2 5 2 4 4" xfId="13770"/>
    <cellStyle name="20% - Акцент2 2 5 2 4 4 2" xfId="36618"/>
    <cellStyle name="20% - Акцент2 2 5 2 4 5" xfId="25194"/>
    <cellStyle name="20% - Акцент2 2 5 2 5" xfId="3298"/>
    <cellStyle name="20% - Акцент2 2 5 2 5 2" xfId="7106"/>
    <cellStyle name="20% - Акцент2 2 5 2 5 2 2" xfId="18530"/>
    <cellStyle name="20% - Акцент2 2 5 2 5 2 2 2" xfId="41378"/>
    <cellStyle name="20% - Акцент2 2 5 2 5 2 3" xfId="29954"/>
    <cellStyle name="20% - Акцент2 2 5 2 5 3" xfId="10914"/>
    <cellStyle name="20% - Акцент2 2 5 2 5 3 2" xfId="22338"/>
    <cellStyle name="20% - Акцент2 2 5 2 5 3 2 2" xfId="45186"/>
    <cellStyle name="20% - Акцент2 2 5 2 5 3 3" xfId="33762"/>
    <cellStyle name="20% - Акцент2 2 5 2 5 4" xfId="14722"/>
    <cellStyle name="20% - Акцент2 2 5 2 5 4 2" xfId="37570"/>
    <cellStyle name="20% - Акцент2 2 5 2 5 5" xfId="26146"/>
    <cellStyle name="20% - Акцент2 2 5 2 6" xfId="4250"/>
    <cellStyle name="20% - Акцент2 2 5 2 6 2" xfId="15674"/>
    <cellStyle name="20% - Акцент2 2 5 2 6 2 2" xfId="38522"/>
    <cellStyle name="20% - Акцент2 2 5 2 6 3" xfId="27098"/>
    <cellStyle name="20% - Акцент2 2 5 2 7" xfId="8058"/>
    <cellStyle name="20% - Акцент2 2 5 2 7 2" xfId="19482"/>
    <cellStyle name="20% - Акцент2 2 5 2 7 2 2" xfId="42330"/>
    <cellStyle name="20% - Акцент2 2 5 2 7 3" xfId="30906"/>
    <cellStyle name="20% - Акцент2 2 5 2 8" xfId="11866"/>
    <cellStyle name="20% - Акцент2 2 5 2 8 2" xfId="34714"/>
    <cellStyle name="20% - Акцент2 2 5 2 9" xfId="23290"/>
    <cellStyle name="20% - Акцент2 2 5 3" xfId="694"/>
    <cellStyle name="20% - Акцент2 2 5 3 2" xfId="1646"/>
    <cellStyle name="20% - Акцент2 2 5 3 2 2" xfId="5454"/>
    <cellStyle name="20% - Акцент2 2 5 3 2 2 2" xfId="16878"/>
    <cellStyle name="20% - Акцент2 2 5 3 2 2 2 2" xfId="39726"/>
    <cellStyle name="20% - Акцент2 2 5 3 2 2 3" xfId="28302"/>
    <cellStyle name="20% - Акцент2 2 5 3 2 3" xfId="9262"/>
    <cellStyle name="20% - Акцент2 2 5 3 2 3 2" xfId="20686"/>
    <cellStyle name="20% - Акцент2 2 5 3 2 3 2 2" xfId="43534"/>
    <cellStyle name="20% - Акцент2 2 5 3 2 3 3" xfId="32110"/>
    <cellStyle name="20% - Акцент2 2 5 3 2 4" xfId="13070"/>
    <cellStyle name="20% - Акцент2 2 5 3 2 4 2" xfId="35918"/>
    <cellStyle name="20% - Акцент2 2 5 3 2 5" xfId="24494"/>
    <cellStyle name="20% - Акцент2 2 5 3 3" xfId="2598"/>
    <cellStyle name="20% - Акцент2 2 5 3 3 2" xfId="6406"/>
    <cellStyle name="20% - Акцент2 2 5 3 3 2 2" xfId="17830"/>
    <cellStyle name="20% - Акцент2 2 5 3 3 2 2 2" xfId="40678"/>
    <cellStyle name="20% - Акцент2 2 5 3 3 2 3" xfId="29254"/>
    <cellStyle name="20% - Акцент2 2 5 3 3 3" xfId="10214"/>
    <cellStyle name="20% - Акцент2 2 5 3 3 3 2" xfId="21638"/>
    <cellStyle name="20% - Акцент2 2 5 3 3 3 2 2" xfId="44486"/>
    <cellStyle name="20% - Акцент2 2 5 3 3 3 3" xfId="33062"/>
    <cellStyle name="20% - Акцент2 2 5 3 3 4" xfId="14022"/>
    <cellStyle name="20% - Акцент2 2 5 3 3 4 2" xfId="36870"/>
    <cellStyle name="20% - Акцент2 2 5 3 3 5" xfId="25446"/>
    <cellStyle name="20% - Акцент2 2 5 3 4" xfId="3550"/>
    <cellStyle name="20% - Акцент2 2 5 3 4 2" xfId="7358"/>
    <cellStyle name="20% - Акцент2 2 5 3 4 2 2" xfId="18782"/>
    <cellStyle name="20% - Акцент2 2 5 3 4 2 2 2" xfId="41630"/>
    <cellStyle name="20% - Акцент2 2 5 3 4 2 3" xfId="30206"/>
    <cellStyle name="20% - Акцент2 2 5 3 4 3" xfId="11166"/>
    <cellStyle name="20% - Акцент2 2 5 3 4 3 2" xfId="22590"/>
    <cellStyle name="20% - Акцент2 2 5 3 4 3 2 2" xfId="45438"/>
    <cellStyle name="20% - Акцент2 2 5 3 4 3 3" xfId="34014"/>
    <cellStyle name="20% - Акцент2 2 5 3 4 4" xfId="14974"/>
    <cellStyle name="20% - Акцент2 2 5 3 4 4 2" xfId="37822"/>
    <cellStyle name="20% - Акцент2 2 5 3 4 5" xfId="26398"/>
    <cellStyle name="20% - Акцент2 2 5 3 5" xfId="4502"/>
    <cellStyle name="20% - Акцент2 2 5 3 5 2" xfId="15926"/>
    <cellStyle name="20% - Акцент2 2 5 3 5 2 2" xfId="38774"/>
    <cellStyle name="20% - Акцент2 2 5 3 5 3" xfId="27350"/>
    <cellStyle name="20% - Акцент2 2 5 3 6" xfId="8310"/>
    <cellStyle name="20% - Акцент2 2 5 3 6 2" xfId="19734"/>
    <cellStyle name="20% - Акцент2 2 5 3 6 2 2" xfId="42582"/>
    <cellStyle name="20% - Акцент2 2 5 3 6 3" xfId="31158"/>
    <cellStyle name="20% - Акцент2 2 5 3 7" xfId="12118"/>
    <cellStyle name="20% - Акцент2 2 5 3 7 2" xfId="34966"/>
    <cellStyle name="20% - Акцент2 2 5 3 8" xfId="23542"/>
    <cellStyle name="20% - Акцент2 2 5 4" xfId="1170"/>
    <cellStyle name="20% - Акцент2 2 5 4 2" xfId="4978"/>
    <cellStyle name="20% - Акцент2 2 5 4 2 2" xfId="16402"/>
    <cellStyle name="20% - Акцент2 2 5 4 2 2 2" xfId="39250"/>
    <cellStyle name="20% - Акцент2 2 5 4 2 3" xfId="27826"/>
    <cellStyle name="20% - Акцент2 2 5 4 3" xfId="8786"/>
    <cellStyle name="20% - Акцент2 2 5 4 3 2" xfId="20210"/>
    <cellStyle name="20% - Акцент2 2 5 4 3 2 2" xfId="43058"/>
    <cellStyle name="20% - Акцент2 2 5 4 3 3" xfId="31634"/>
    <cellStyle name="20% - Акцент2 2 5 4 4" xfId="12594"/>
    <cellStyle name="20% - Акцент2 2 5 4 4 2" xfId="35442"/>
    <cellStyle name="20% - Акцент2 2 5 4 5" xfId="24018"/>
    <cellStyle name="20% - Акцент2 2 5 5" xfId="2122"/>
    <cellStyle name="20% - Акцент2 2 5 5 2" xfId="5930"/>
    <cellStyle name="20% - Акцент2 2 5 5 2 2" xfId="17354"/>
    <cellStyle name="20% - Акцент2 2 5 5 2 2 2" xfId="40202"/>
    <cellStyle name="20% - Акцент2 2 5 5 2 3" xfId="28778"/>
    <cellStyle name="20% - Акцент2 2 5 5 3" xfId="9738"/>
    <cellStyle name="20% - Акцент2 2 5 5 3 2" xfId="21162"/>
    <cellStyle name="20% - Акцент2 2 5 5 3 2 2" xfId="44010"/>
    <cellStyle name="20% - Акцент2 2 5 5 3 3" xfId="32586"/>
    <cellStyle name="20% - Акцент2 2 5 5 4" xfId="13546"/>
    <cellStyle name="20% - Акцент2 2 5 5 4 2" xfId="36394"/>
    <cellStyle name="20% - Акцент2 2 5 5 5" xfId="24970"/>
    <cellStyle name="20% - Акцент2 2 5 6" xfId="3074"/>
    <cellStyle name="20% - Акцент2 2 5 6 2" xfId="6882"/>
    <cellStyle name="20% - Акцент2 2 5 6 2 2" xfId="18306"/>
    <cellStyle name="20% - Акцент2 2 5 6 2 2 2" xfId="41154"/>
    <cellStyle name="20% - Акцент2 2 5 6 2 3" xfId="29730"/>
    <cellStyle name="20% - Акцент2 2 5 6 3" xfId="10690"/>
    <cellStyle name="20% - Акцент2 2 5 6 3 2" xfId="22114"/>
    <cellStyle name="20% - Акцент2 2 5 6 3 2 2" xfId="44962"/>
    <cellStyle name="20% - Акцент2 2 5 6 3 3" xfId="33538"/>
    <cellStyle name="20% - Акцент2 2 5 6 4" xfId="14498"/>
    <cellStyle name="20% - Акцент2 2 5 6 4 2" xfId="37346"/>
    <cellStyle name="20% - Акцент2 2 5 6 5" xfId="25922"/>
    <cellStyle name="20% - Акцент2 2 5 7" xfId="4026"/>
    <cellStyle name="20% - Акцент2 2 5 7 2" xfId="15450"/>
    <cellStyle name="20% - Акцент2 2 5 7 2 2" xfId="38298"/>
    <cellStyle name="20% - Акцент2 2 5 7 3" xfId="26874"/>
    <cellStyle name="20% - Акцент2 2 5 8" xfId="7834"/>
    <cellStyle name="20% - Акцент2 2 5 8 2" xfId="19258"/>
    <cellStyle name="20% - Акцент2 2 5 8 2 2" xfId="42106"/>
    <cellStyle name="20% - Акцент2 2 5 8 3" xfId="30682"/>
    <cellStyle name="20% - Акцент2 2 5 9" xfId="11642"/>
    <cellStyle name="20% - Акцент2 2 5 9 2" xfId="34490"/>
    <cellStyle name="20% - Акцент2 2 6" xfId="274"/>
    <cellStyle name="20% - Акцент2 2 6 2" xfId="750"/>
    <cellStyle name="20% - Акцент2 2 6 2 2" xfId="1702"/>
    <cellStyle name="20% - Акцент2 2 6 2 2 2" xfId="5510"/>
    <cellStyle name="20% - Акцент2 2 6 2 2 2 2" xfId="16934"/>
    <cellStyle name="20% - Акцент2 2 6 2 2 2 2 2" xfId="39782"/>
    <cellStyle name="20% - Акцент2 2 6 2 2 2 3" xfId="28358"/>
    <cellStyle name="20% - Акцент2 2 6 2 2 3" xfId="9318"/>
    <cellStyle name="20% - Акцент2 2 6 2 2 3 2" xfId="20742"/>
    <cellStyle name="20% - Акцент2 2 6 2 2 3 2 2" xfId="43590"/>
    <cellStyle name="20% - Акцент2 2 6 2 2 3 3" xfId="32166"/>
    <cellStyle name="20% - Акцент2 2 6 2 2 4" xfId="13126"/>
    <cellStyle name="20% - Акцент2 2 6 2 2 4 2" xfId="35974"/>
    <cellStyle name="20% - Акцент2 2 6 2 2 5" xfId="24550"/>
    <cellStyle name="20% - Акцент2 2 6 2 3" xfId="2654"/>
    <cellStyle name="20% - Акцент2 2 6 2 3 2" xfId="6462"/>
    <cellStyle name="20% - Акцент2 2 6 2 3 2 2" xfId="17886"/>
    <cellStyle name="20% - Акцент2 2 6 2 3 2 2 2" xfId="40734"/>
    <cellStyle name="20% - Акцент2 2 6 2 3 2 3" xfId="29310"/>
    <cellStyle name="20% - Акцент2 2 6 2 3 3" xfId="10270"/>
    <cellStyle name="20% - Акцент2 2 6 2 3 3 2" xfId="21694"/>
    <cellStyle name="20% - Акцент2 2 6 2 3 3 2 2" xfId="44542"/>
    <cellStyle name="20% - Акцент2 2 6 2 3 3 3" xfId="33118"/>
    <cellStyle name="20% - Акцент2 2 6 2 3 4" xfId="14078"/>
    <cellStyle name="20% - Акцент2 2 6 2 3 4 2" xfId="36926"/>
    <cellStyle name="20% - Акцент2 2 6 2 3 5" xfId="25502"/>
    <cellStyle name="20% - Акцент2 2 6 2 4" xfId="3606"/>
    <cellStyle name="20% - Акцент2 2 6 2 4 2" xfId="7414"/>
    <cellStyle name="20% - Акцент2 2 6 2 4 2 2" xfId="18838"/>
    <cellStyle name="20% - Акцент2 2 6 2 4 2 2 2" xfId="41686"/>
    <cellStyle name="20% - Акцент2 2 6 2 4 2 3" xfId="30262"/>
    <cellStyle name="20% - Акцент2 2 6 2 4 3" xfId="11222"/>
    <cellStyle name="20% - Акцент2 2 6 2 4 3 2" xfId="22646"/>
    <cellStyle name="20% - Акцент2 2 6 2 4 3 2 2" xfId="45494"/>
    <cellStyle name="20% - Акцент2 2 6 2 4 3 3" xfId="34070"/>
    <cellStyle name="20% - Акцент2 2 6 2 4 4" xfId="15030"/>
    <cellStyle name="20% - Акцент2 2 6 2 4 4 2" xfId="37878"/>
    <cellStyle name="20% - Акцент2 2 6 2 4 5" xfId="26454"/>
    <cellStyle name="20% - Акцент2 2 6 2 5" xfId="4558"/>
    <cellStyle name="20% - Акцент2 2 6 2 5 2" xfId="15982"/>
    <cellStyle name="20% - Акцент2 2 6 2 5 2 2" xfId="38830"/>
    <cellStyle name="20% - Акцент2 2 6 2 5 3" xfId="27406"/>
    <cellStyle name="20% - Акцент2 2 6 2 6" xfId="8366"/>
    <cellStyle name="20% - Акцент2 2 6 2 6 2" xfId="19790"/>
    <cellStyle name="20% - Акцент2 2 6 2 6 2 2" xfId="42638"/>
    <cellStyle name="20% - Акцент2 2 6 2 6 3" xfId="31214"/>
    <cellStyle name="20% - Акцент2 2 6 2 7" xfId="12174"/>
    <cellStyle name="20% - Акцент2 2 6 2 7 2" xfId="35022"/>
    <cellStyle name="20% - Акцент2 2 6 2 8" xfId="23598"/>
    <cellStyle name="20% - Акцент2 2 6 3" xfId="1226"/>
    <cellStyle name="20% - Акцент2 2 6 3 2" xfId="5034"/>
    <cellStyle name="20% - Акцент2 2 6 3 2 2" xfId="16458"/>
    <cellStyle name="20% - Акцент2 2 6 3 2 2 2" xfId="39306"/>
    <cellStyle name="20% - Акцент2 2 6 3 2 3" xfId="27882"/>
    <cellStyle name="20% - Акцент2 2 6 3 3" xfId="8842"/>
    <cellStyle name="20% - Акцент2 2 6 3 3 2" xfId="20266"/>
    <cellStyle name="20% - Акцент2 2 6 3 3 2 2" xfId="43114"/>
    <cellStyle name="20% - Акцент2 2 6 3 3 3" xfId="31690"/>
    <cellStyle name="20% - Акцент2 2 6 3 4" xfId="12650"/>
    <cellStyle name="20% - Акцент2 2 6 3 4 2" xfId="35498"/>
    <cellStyle name="20% - Акцент2 2 6 3 5" xfId="24074"/>
    <cellStyle name="20% - Акцент2 2 6 4" xfId="2178"/>
    <cellStyle name="20% - Акцент2 2 6 4 2" xfId="5986"/>
    <cellStyle name="20% - Акцент2 2 6 4 2 2" xfId="17410"/>
    <cellStyle name="20% - Акцент2 2 6 4 2 2 2" xfId="40258"/>
    <cellStyle name="20% - Акцент2 2 6 4 2 3" xfId="28834"/>
    <cellStyle name="20% - Акцент2 2 6 4 3" xfId="9794"/>
    <cellStyle name="20% - Акцент2 2 6 4 3 2" xfId="21218"/>
    <cellStyle name="20% - Акцент2 2 6 4 3 2 2" xfId="44066"/>
    <cellStyle name="20% - Акцент2 2 6 4 3 3" xfId="32642"/>
    <cellStyle name="20% - Акцент2 2 6 4 4" xfId="13602"/>
    <cellStyle name="20% - Акцент2 2 6 4 4 2" xfId="36450"/>
    <cellStyle name="20% - Акцент2 2 6 4 5" xfId="25026"/>
    <cellStyle name="20% - Акцент2 2 6 5" xfId="3130"/>
    <cellStyle name="20% - Акцент2 2 6 5 2" xfId="6938"/>
    <cellStyle name="20% - Акцент2 2 6 5 2 2" xfId="18362"/>
    <cellStyle name="20% - Акцент2 2 6 5 2 2 2" xfId="41210"/>
    <cellStyle name="20% - Акцент2 2 6 5 2 3" xfId="29786"/>
    <cellStyle name="20% - Акцент2 2 6 5 3" xfId="10746"/>
    <cellStyle name="20% - Акцент2 2 6 5 3 2" xfId="22170"/>
    <cellStyle name="20% - Акцент2 2 6 5 3 2 2" xfId="45018"/>
    <cellStyle name="20% - Акцент2 2 6 5 3 3" xfId="33594"/>
    <cellStyle name="20% - Акцент2 2 6 5 4" xfId="14554"/>
    <cellStyle name="20% - Акцент2 2 6 5 4 2" xfId="37402"/>
    <cellStyle name="20% - Акцент2 2 6 5 5" xfId="25978"/>
    <cellStyle name="20% - Акцент2 2 6 6" xfId="4082"/>
    <cellStyle name="20% - Акцент2 2 6 6 2" xfId="15506"/>
    <cellStyle name="20% - Акцент2 2 6 6 2 2" xfId="38354"/>
    <cellStyle name="20% - Акцент2 2 6 6 3" xfId="26930"/>
    <cellStyle name="20% - Акцент2 2 6 7" xfId="7890"/>
    <cellStyle name="20% - Акцент2 2 6 7 2" xfId="19314"/>
    <cellStyle name="20% - Акцент2 2 6 7 2 2" xfId="42162"/>
    <cellStyle name="20% - Акцент2 2 6 7 3" xfId="30738"/>
    <cellStyle name="20% - Акцент2 2 6 8" xfId="11698"/>
    <cellStyle name="20% - Акцент2 2 6 8 2" xfId="34546"/>
    <cellStyle name="20% - Акцент2 2 6 9" xfId="23122"/>
    <cellStyle name="20% - Акцент2 2 7" xfId="498"/>
    <cellStyle name="20% - Акцент2 2 7 2" xfId="974"/>
    <cellStyle name="20% - Акцент2 2 7 2 2" xfId="1926"/>
    <cellStyle name="20% - Акцент2 2 7 2 2 2" xfId="5734"/>
    <cellStyle name="20% - Акцент2 2 7 2 2 2 2" xfId="17158"/>
    <cellStyle name="20% - Акцент2 2 7 2 2 2 2 2" xfId="40006"/>
    <cellStyle name="20% - Акцент2 2 7 2 2 2 3" xfId="28582"/>
    <cellStyle name="20% - Акцент2 2 7 2 2 3" xfId="9542"/>
    <cellStyle name="20% - Акцент2 2 7 2 2 3 2" xfId="20966"/>
    <cellStyle name="20% - Акцент2 2 7 2 2 3 2 2" xfId="43814"/>
    <cellStyle name="20% - Акцент2 2 7 2 2 3 3" xfId="32390"/>
    <cellStyle name="20% - Акцент2 2 7 2 2 4" xfId="13350"/>
    <cellStyle name="20% - Акцент2 2 7 2 2 4 2" xfId="36198"/>
    <cellStyle name="20% - Акцент2 2 7 2 2 5" xfId="24774"/>
    <cellStyle name="20% - Акцент2 2 7 2 3" xfId="2878"/>
    <cellStyle name="20% - Акцент2 2 7 2 3 2" xfId="6686"/>
    <cellStyle name="20% - Акцент2 2 7 2 3 2 2" xfId="18110"/>
    <cellStyle name="20% - Акцент2 2 7 2 3 2 2 2" xfId="40958"/>
    <cellStyle name="20% - Акцент2 2 7 2 3 2 3" xfId="29534"/>
    <cellStyle name="20% - Акцент2 2 7 2 3 3" xfId="10494"/>
    <cellStyle name="20% - Акцент2 2 7 2 3 3 2" xfId="21918"/>
    <cellStyle name="20% - Акцент2 2 7 2 3 3 2 2" xfId="44766"/>
    <cellStyle name="20% - Акцент2 2 7 2 3 3 3" xfId="33342"/>
    <cellStyle name="20% - Акцент2 2 7 2 3 4" xfId="14302"/>
    <cellStyle name="20% - Акцент2 2 7 2 3 4 2" xfId="37150"/>
    <cellStyle name="20% - Акцент2 2 7 2 3 5" xfId="25726"/>
    <cellStyle name="20% - Акцент2 2 7 2 4" xfId="3830"/>
    <cellStyle name="20% - Акцент2 2 7 2 4 2" xfId="7638"/>
    <cellStyle name="20% - Акцент2 2 7 2 4 2 2" xfId="19062"/>
    <cellStyle name="20% - Акцент2 2 7 2 4 2 2 2" xfId="41910"/>
    <cellStyle name="20% - Акцент2 2 7 2 4 2 3" xfId="30486"/>
    <cellStyle name="20% - Акцент2 2 7 2 4 3" xfId="11446"/>
    <cellStyle name="20% - Акцент2 2 7 2 4 3 2" xfId="22870"/>
    <cellStyle name="20% - Акцент2 2 7 2 4 3 2 2" xfId="45718"/>
    <cellStyle name="20% - Акцент2 2 7 2 4 3 3" xfId="34294"/>
    <cellStyle name="20% - Акцент2 2 7 2 4 4" xfId="15254"/>
    <cellStyle name="20% - Акцент2 2 7 2 4 4 2" xfId="38102"/>
    <cellStyle name="20% - Акцент2 2 7 2 4 5" xfId="26678"/>
    <cellStyle name="20% - Акцент2 2 7 2 5" xfId="4782"/>
    <cellStyle name="20% - Акцент2 2 7 2 5 2" xfId="16206"/>
    <cellStyle name="20% - Акцент2 2 7 2 5 2 2" xfId="39054"/>
    <cellStyle name="20% - Акцент2 2 7 2 5 3" xfId="27630"/>
    <cellStyle name="20% - Акцент2 2 7 2 6" xfId="8590"/>
    <cellStyle name="20% - Акцент2 2 7 2 6 2" xfId="20014"/>
    <cellStyle name="20% - Акцент2 2 7 2 6 2 2" xfId="42862"/>
    <cellStyle name="20% - Акцент2 2 7 2 6 3" xfId="31438"/>
    <cellStyle name="20% - Акцент2 2 7 2 7" xfId="12398"/>
    <cellStyle name="20% - Акцент2 2 7 2 7 2" xfId="35246"/>
    <cellStyle name="20% - Акцент2 2 7 2 8" xfId="23822"/>
    <cellStyle name="20% - Акцент2 2 7 3" xfId="1450"/>
    <cellStyle name="20% - Акцент2 2 7 3 2" xfId="5258"/>
    <cellStyle name="20% - Акцент2 2 7 3 2 2" xfId="16682"/>
    <cellStyle name="20% - Акцент2 2 7 3 2 2 2" xfId="39530"/>
    <cellStyle name="20% - Акцент2 2 7 3 2 3" xfId="28106"/>
    <cellStyle name="20% - Акцент2 2 7 3 3" xfId="9066"/>
    <cellStyle name="20% - Акцент2 2 7 3 3 2" xfId="20490"/>
    <cellStyle name="20% - Акцент2 2 7 3 3 2 2" xfId="43338"/>
    <cellStyle name="20% - Акцент2 2 7 3 3 3" xfId="31914"/>
    <cellStyle name="20% - Акцент2 2 7 3 4" xfId="12874"/>
    <cellStyle name="20% - Акцент2 2 7 3 4 2" xfId="35722"/>
    <cellStyle name="20% - Акцент2 2 7 3 5" xfId="24298"/>
    <cellStyle name="20% - Акцент2 2 7 4" xfId="2402"/>
    <cellStyle name="20% - Акцент2 2 7 4 2" xfId="6210"/>
    <cellStyle name="20% - Акцент2 2 7 4 2 2" xfId="17634"/>
    <cellStyle name="20% - Акцент2 2 7 4 2 2 2" xfId="40482"/>
    <cellStyle name="20% - Акцент2 2 7 4 2 3" xfId="29058"/>
    <cellStyle name="20% - Акцент2 2 7 4 3" xfId="10018"/>
    <cellStyle name="20% - Акцент2 2 7 4 3 2" xfId="21442"/>
    <cellStyle name="20% - Акцент2 2 7 4 3 2 2" xfId="44290"/>
    <cellStyle name="20% - Акцент2 2 7 4 3 3" xfId="32866"/>
    <cellStyle name="20% - Акцент2 2 7 4 4" xfId="13826"/>
    <cellStyle name="20% - Акцент2 2 7 4 4 2" xfId="36674"/>
    <cellStyle name="20% - Акцент2 2 7 4 5" xfId="25250"/>
    <cellStyle name="20% - Акцент2 2 7 5" xfId="3354"/>
    <cellStyle name="20% - Акцент2 2 7 5 2" xfId="7162"/>
    <cellStyle name="20% - Акцент2 2 7 5 2 2" xfId="18586"/>
    <cellStyle name="20% - Акцент2 2 7 5 2 2 2" xfId="41434"/>
    <cellStyle name="20% - Акцент2 2 7 5 2 3" xfId="30010"/>
    <cellStyle name="20% - Акцент2 2 7 5 3" xfId="10970"/>
    <cellStyle name="20% - Акцент2 2 7 5 3 2" xfId="22394"/>
    <cellStyle name="20% - Акцент2 2 7 5 3 2 2" xfId="45242"/>
    <cellStyle name="20% - Акцент2 2 7 5 3 3" xfId="33818"/>
    <cellStyle name="20% - Акцент2 2 7 5 4" xfId="14778"/>
    <cellStyle name="20% - Акцент2 2 7 5 4 2" xfId="37626"/>
    <cellStyle name="20% - Акцент2 2 7 5 5" xfId="26202"/>
    <cellStyle name="20% - Акцент2 2 7 6" xfId="4306"/>
    <cellStyle name="20% - Акцент2 2 7 6 2" xfId="15730"/>
    <cellStyle name="20% - Акцент2 2 7 6 2 2" xfId="38578"/>
    <cellStyle name="20% - Акцент2 2 7 6 3" xfId="27154"/>
    <cellStyle name="20% - Акцент2 2 7 7" xfId="8114"/>
    <cellStyle name="20% - Акцент2 2 7 7 2" xfId="19538"/>
    <cellStyle name="20% - Акцент2 2 7 7 2 2" xfId="42386"/>
    <cellStyle name="20% - Акцент2 2 7 7 3" xfId="30962"/>
    <cellStyle name="20% - Акцент2 2 7 8" xfId="11922"/>
    <cellStyle name="20% - Акцент2 2 7 8 2" xfId="34770"/>
    <cellStyle name="20% - Акцент2 2 7 9" xfId="23346"/>
    <cellStyle name="20% - Акцент2 2 8" xfId="526"/>
    <cellStyle name="20% - Акцент2 2 8 2" xfId="1478"/>
    <cellStyle name="20% - Акцент2 2 8 2 2" xfId="5286"/>
    <cellStyle name="20% - Акцент2 2 8 2 2 2" xfId="16710"/>
    <cellStyle name="20% - Акцент2 2 8 2 2 2 2" xfId="39558"/>
    <cellStyle name="20% - Акцент2 2 8 2 2 3" xfId="28134"/>
    <cellStyle name="20% - Акцент2 2 8 2 3" xfId="9094"/>
    <cellStyle name="20% - Акцент2 2 8 2 3 2" xfId="20518"/>
    <cellStyle name="20% - Акцент2 2 8 2 3 2 2" xfId="43366"/>
    <cellStyle name="20% - Акцент2 2 8 2 3 3" xfId="31942"/>
    <cellStyle name="20% - Акцент2 2 8 2 4" xfId="12902"/>
    <cellStyle name="20% - Акцент2 2 8 2 4 2" xfId="35750"/>
    <cellStyle name="20% - Акцент2 2 8 2 5" xfId="24326"/>
    <cellStyle name="20% - Акцент2 2 8 3" xfId="2430"/>
    <cellStyle name="20% - Акцент2 2 8 3 2" xfId="6238"/>
    <cellStyle name="20% - Акцент2 2 8 3 2 2" xfId="17662"/>
    <cellStyle name="20% - Акцент2 2 8 3 2 2 2" xfId="40510"/>
    <cellStyle name="20% - Акцент2 2 8 3 2 3" xfId="29086"/>
    <cellStyle name="20% - Акцент2 2 8 3 3" xfId="10046"/>
    <cellStyle name="20% - Акцент2 2 8 3 3 2" xfId="21470"/>
    <cellStyle name="20% - Акцент2 2 8 3 3 2 2" xfId="44318"/>
    <cellStyle name="20% - Акцент2 2 8 3 3 3" xfId="32894"/>
    <cellStyle name="20% - Акцент2 2 8 3 4" xfId="13854"/>
    <cellStyle name="20% - Акцент2 2 8 3 4 2" xfId="36702"/>
    <cellStyle name="20% - Акцент2 2 8 3 5" xfId="25278"/>
    <cellStyle name="20% - Акцент2 2 8 4" xfId="3382"/>
    <cellStyle name="20% - Акцент2 2 8 4 2" xfId="7190"/>
    <cellStyle name="20% - Акцент2 2 8 4 2 2" xfId="18614"/>
    <cellStyle name="20% - Акцент2 2 8 4 2 2 2" xfId="41462"/>
    <cellStyle name="20% - Акцент2 2 8 4 2 3" xfId="30038"/>
    <cellStyle name="20% - Акцент2 2 8 4 3" xfId="10998"/>
    <cellStyle name="20% - Акцент2 2 8 4 3 2" xfId="22422"/>
    <cellStyle name="20% - Акцент2 2 8 4 3 2 2" xfId="45270"/>
    <cellStyle name="20% - Акцент2 2 8 4 3 3" xfId="33846"/>
    <cellStyle name="20% - Акцент2 2 8 4 4" xfId="14806"/>
    <cellStyle name="20% - Акцент2 2 8 4 4 2" xfId="37654"/>
    <cellStyle name="20% - Акцент2 2 8 4 5" xfId="26230"/>
    <cellStyle name="20% - Акцент2 2 8 5" xfId="4334"/>
    <cellStyle name="20% - Акцент2 2 8 5 2" xfId="15758"/>
    <cellStyle name="20% - Акцент2 2 8 5 2 2" xfId="38606"/>
    <cellStyle name="20% - Акцент2 2 8 5 3" xfId="27182"/>
    <cellStyle name="20% - Акцент2 2 8 6" xfId="8142"/>
    <cellStyle name="20% - Акцент2 2 8 6 2" xfId="19566"/>
    <cellStyle name="20% - Акцент2 2 8 6 2 2" xfId="42414"/>
    <cellStyle name="20% - Акцент2 2 8 6 3" xfId="30990"/>
    <cellStyle name="20% - Акцент2 2 8 7" xfId="11950"/>
    <cellStyle name="20% - Акцент2 2 8 7 2" xfId="34798"/>
    <cellStyle name="20% - Акцент2 2 8 8" xfId="23374"/>
    <cellStyle name="20% - Акцент2 2 9" xfId="1002"/>
    <cellStyle name="20% - Акцент2 2 9 2" xfId="4810"/>
    <cellStyle name="20% - Акцент2 2 9 2 2" xfId="16234"/>
    <cellStyle name="20% - Акцент2 2 9 2 2 2" xfId="39082"/>
    <cellStyle name="20% - Акцент2 2 9 2 3" xfId="27658"/>
    <cellStyle name="20% - Акцент2 2 9 3" xfId="8618"/>
    <cellStyle name="20% - Акцент2 2 9 3 2" xfId="20042"/>
    <cellStyle name="20% - Акцент2 2 9 3 2 2" xfId="42890"/>
    <cellStyle name="20% - Акцент2 2 9 3 3" xfId="31466"/>
    <cellStyle name="20% - Акцент2 2 9 4" xfId="12426"/>
    <cellStyle name="20% - Акцент2 2 9 4 2" xfId="35274"/>
    <cellStyle name="20% - Акцент2 2 9 5" xfId="23850"/>
    <cellStyle name="20% - Акцент2 3" xfId="62"/>
    <cellStyle name="20% - Акцент2 3 10" xfId="3870"/>
    <cellStyle name="20% - Акцент2 3 10 2" xfId="15294"/>
    <cellStyle name="20% - Акцент2 3 10 2 2" xfId="38142"/>
    <cellStyle name="20% - Акцент2 3 10 3" xfId="26718"/>
    <cellStyle name="20% - Акцент2 3 11" xfId="7678"/>
    <cellStyle name="20% - Акцент2 3 11 2" xfId="19102"/>
    <cellStyle name="20% - Акцент2 3 11 2 2" xfId="41950"/>
    <cellStyle name="20% - Акцент2 3 11 3" xfId="30526"/>
    <cellStyle name="20% - Акцент2 3 12" xfId="11486"/>
    <cellStyle name="20% - Акцент2 3 12 2" xfId="34334"/>
    <cellStyle name="20% - Акцент2 3 13" xfId="22910"/>
    <cellStyle name="20% - Акцент2 3 2" xfId="118"/>
    <cellStyle name="20% - Акцент2 3 2 10" xfId="22966"/>
    <cellStyle name="20% - Акцент2 3 2 2" xfId="342"/>
    <cellStyle name="20% - Акцент2 3 2 2 2" xfId="818"/>
    <cellStyle name="20% - Акцент2 3 2 2 2 2" xfId="1770"/>
    <cellStyle name="20% - Акцент2 3 2 2 2 2 2" xfId="5578"/>
    <cellStyle name="20% - Акцент2 3 2 2 2 2 2 2" xfId="17002"/>
    <cellStyle name="20% - Акцент2 3 2 2 2 2 2 2 2" xfId="39850"/>
    <cellStyle name="20% - Акцент2 3 2 2 2 2 2 3" xfId="28426"/>
    <cellStyle name="20% - Акцент2 3 2 2 2 2 3" xfId="9386"/>
    <cellStyle name="20% - Акцент2 3 2 2 2 2 3 2" xfId="20810"/>
    <cellStyle name="20% - Акцент2 3 2 2 2 2 3 2 2" xfId="43658"/>
    <cellStyle name="20% - Акцент2 3 2 2 2 2 3 3" xfId="32234"/>
    <cellStyle name="20% - Акцент2 3 2 2 2 2 4" xfId="13194"/>
    <cellStyle name="20% - Акцент2 3 2 2 2 2 4 2" xfId="36042"/>
    <cellStyle name="20% - Акцент2 3 2 2 2 2 5" xfId="24618"/>
    <cellStyle name="20% - Акцент2 3 2 2 2 3" xfId="2722"/>
    <cellStyle name="20% - Акцент2 3 2 2 2 3 2" xfId="6530"/>
    <cellStyle name="20% - Акцент2 3 2 2 2 3 2 2" xfId="17954"/>
    <cellStyle name="20% - Акцент2 3 2 2 2 3 2 2 2" xfId="40802"/>
    <cellStyle name="20% - Акцент2 3 2 2 2 3 2 3" xfId="29378"/>
    <cellStyle name="20% - Акцент2 3 2 2 2 3 3" xfId="10338"/>
    <cellStyle name="20% - Акцент2 3 2 2 2 3 3 2" xfId="21762"/>
    <cellStyle name="20% - Акцент2 3 2 2 2 3 3 2 2" xfId="44610"/>
    <cellStyle name="20% - Акцент2 3 2 2 2 3 3 3" xfId="33186"/>
    <cellStyle name="20% - Акцент2 3 2 2 2 3 4" xfId="14146"/>
    <cellStyle name="20% - Акцент2 3 2 2 2 3 4 2" xfId="36994"/>
    <cellStyle name="20% - Акцент2 3 2 2 2 3 5" xfId="25570"/>
    <cellStyle name="20% - Акцент2 3 2 2 2 4" xfId="3674"/>
    <cellStyle name="20% - Акцент2 3 2 2 2 4 2" xfId="7482"/>
    <cellStyle name="20% - Акцент2 3 2 2 2 4 2 2" xfId="18906"/>
    <cellStyle name="20% - Акцент2 3 2 2 2 4 2 2 2" xfId="41754"/>
    <cellStyle name="20% - Акцент2 3 2 2 2 4 2 3" xfId="30330"/>
    <cellStyle name="20% - Акцент2 3 2 2 2 4 3" xfId="11290"/>
    <cellStyle name="20% - Акцент2 3 2 2 2 4 3 2" xfId="22714"/>
    <cellStyle name="20% - Акцент2 3 2 2 2 4 3 2 2" xfId="45562"/>
    <cellStyle name="20% - Акцент2 3 2 2 2 4 3 3" xfId="34138"/>
    <cellStyle name="20% - Акцент2 3 2 2 2 4 4" xfId="15098"/>
    <cellStyle name="20% - Акцент2 3 2 2 2 4 4 2" xfId="37946"/>
    <cellStyle name="20% - Акцент2 3 2 2 2 4 5" xfId="26522"/>
    <cellStyle name="20% - Акцент2 3 2 2 2 5" xfId="4626"/>
    <cellStyle name="20% - Акцент2 3 2 2 2 5 2" xfId="16050"/>
    <cellStyle name="20% - Акцент2 3 2 2 2 5 2 2" xfId="38898"/>
    <cellStyle name="20% - Акцент2 3 2 2 2 5 3" xfId="27474"/>
    <cellStyle name="20% - Акцент2 3 2 2 2 6" xfId="8434"/>
    <cellStyle name="20% - Акцент2 3 2 2 2 6 2" xfId="19858"/>
    <cellStyle name="20% - Акцент2 3 2 2 2 6 2 2" xfId="42706"/>
    <cellStyle name="20% - Акцент2 3 2 2 2 6 3" xfId="31282"/>
    <cellStyle name="20% - Акцент2 3 2 2 2 7" xfId="12242"/>
    <cellStyle name="20% - Акцент2 3 2 2 2 7 2" xfId="35090"/>
    <cellStyle name="20% - Акцент2 3 2 2 2 8" xfId="23666"/>
    <cellStyle name="20% - Акцент2 3 2 2 3" xfId="1294"/>
    <cellStyle name="20% - Акцент2 3 2 2 3 2" xfId="5102"/>
    <cellStyle name="20% - Акцент2 3 2 2 3 2 2" xfId="16526"/>
    <cellStyle name="20% - Акцент2 3 2 2 3 2 2 2" xfId="39374"/>
    <cellStyle name="20% - Акцент2 3 2 2 3 2 3" xfId="27950"/>
    <cellStyle name="20% - Акцент2 3 2 2 3 3" xfId="8910"/>
    <cellStyle name="20% - Акцент2 3 2 2 3 3 2" xfId="20334"/>
    <cellStyle name="20% - Акцент2 3 2 2 3 3 2 2" xfId="43182"/>
    <cellStyle name="20% - Акцент2 3 2 2 3 3 3" xfId="31758"/>
    <cellStyle name="20% - Акцент2 3 2 2 3 4" xfId="12718"/>
    <cellStyle name="20% - Акцент2 3 2 2 3 4 2" xfId="35566"/>
    <cellStyle name="20% - Акцент2 3 2 2 3 5" xfId="24142"/>
    <cellStyle name="20% - Акцент2 3 2 2 4" xfId="2246"/>
    <cellStyle name="20% - Акцент2 3 2 2 4 2" xfId="6054"/>
    <cellStyle name="20% - Акцент2 3 2 2 4 2 2" xfId="17478"/>
    <cellStyle name="20% - Акцент2 3 2 2 4 2 2 2" xfId="40326"/>
    <cellStyle name="20% - Акцент2 3 2 2 4 2 3" xfId="28902"/>
    <cellStyle name="20% - Акцент2 3 2 2 4 3" xfId="9862"/>
    <cellStyle name="20% - Акцент2 3 2 2 4 3 2" xfId="21286"/>
    <cellStyle name="20% - Акцент2 3 2 2 4 3 2 2" xfId="44134"/>
    <cellStyle name="20% - Акцент2 3 2 2 4 3 3" xfId="32710"/>
    <cellStyle name="20% - Акцент2 3 2 2 4 4" xfId="13670"/>
    <cellStyle name="20% - Акцент2 3 2 2 4 4 2" xfId="36518"/>
    <cellStyle name="20% - Акцент2 3 2 2 4 5" xfId="25094"/>
    <cellStyle name="20% - Акцент2 3 2 2 5" xfId="3198"/>
    <cellStyle name="20% - Акцент2 3 2 2 5 2" xfId="7006"/>
    <cellStyle name="20% - Акцент2 3 2 2 5 2 2" xfId="18430"/>
    <cellStyle name="20% - Акцент2 3 2 2 5 2 2 2" xfId="41278"/>
    <cellStyle name="20% - Акцент2 3 2 2 5 2 3" xfId="29854"/>
    <cellStyle name="20% - Акцент2 3 2 2 5 3" xfId="10814"/>
    <cellStyle name="20% - Акцент2 3 2 2 5 3 2" xfId="22238"/>
    <cellStyle name="20% - Акцент2 3 2 2 5 3 2 2" xfId="45086"/>
    <cellStyle name="20% - Акцент2 3 2 2 5 3 3" xfId="33662"/>
    <cellStyle name="20% - Акцент2 3 2 2 5 4" xfId="14622"/>
    <cellStyle name="20% - Акцент2 3 2 2 5 4 2" xfId="37470"/>
    <cellStyle name="20% - Акцент2 3 2 2 5 5" xfId="26046"/>
    <cellStyle name="20% - Акцент2 3 2 2 6" xfId="4150"/>
    <cellStyle name="20% - Акцент2 3 2 2 6 2" xfId="15574"/>
    <cellStyle name="20% - Акцент2 3 2 2 6 2 2" xfId="38422"/>
    <cellStyle name="20% - Акцент2 3 2 2 6 3" xfId="26998"/>
    <cellStyle name="20% - Акцент2 3 2 2 7" xfId="7958"/>
    <cellStyle name="20% - Акцент2 3 2 2 7 2" xfId="19382"/>
    <cellStyle name="20% - Акцент2 3 2 2 7 2 2" xfId="42230"/>
    <cellStyle name="20% - Акцент2 3 2 2 7 3" xfId="30806"/>
    <cellStyle name="20% - Акцент2 3 2 2 8" xfId="11766"/>
    <cellStyle name="20% - Акцент2 3 2 2 8 2" xfId="34614"/>
    <cellStyle name="20% - Акцент2 3 2 2 9" xfId="23190"/>
    <cellStyle name="20% - Акцент2 3 2 3" xfId="594"/>
    <cellStyle name="20% - Акцент2 3 2 3 2" xfId="1546"/>
    <cellStyle name="20% - Акцент2 3 2 3 2 2" xfId="5354"/>
    <cellStyle name="20% - Акцент2 3 2 3 2 2 2" xfId="16778"/>
    <cellStyle name="20% - Акцент2 3 2 3 2 2 2 2" xfId="39626"/>
    <cellStyle name="20% - Акцент2 3 2 3 2 2 3" xfId="28202"/>
    <cellStyle name="20% - Акцент2 3 2 3 2 3" xfId="9162"/>
    <cellStyle name="20% - Акцент2 3 2 3 2 3 2" xfId="20586"/>
    <cellStyle name="20% - Акцент2 3 2 3 2 3 2 2" xfId="43434"/>
    <cellStyle name="20% - Акцент2 3 2 3 2 3 3" xfId="32010"/>
    <cellStyle name="20% - Акцент2 3 2 3 2 4" xfId="12970"/>
    <cellStyle name="20% - Акцент2 3 2 3 2 4 2" xfId="35818"/>
    <cellStyle name="20% - Акцент2 3 2 3 2 5" xfId="24394"/>
    <cellStyle name="20% - Акцент2 3 2 3 3" xfId="2498"/>
    <cellStyle name="20% - Акцент2 3 2 3 3 2" xfId="6306"/>
    <cellStyle name="20% - Акцент2 3 2 3 3 2 2" xfId="17730"/>
    <cellStyle name="20% - Акцент2 3 2 3 3 2 2 2" xfId="40578"/>
    <cellStyle name="20% - Акцент2 3 2 3 3 2 3" xfId="29154"/>
    <cellStyle name="20% - Акцент2 3 2 3 3 3" xfId="10114"/>
    <cellStyle name="20% - Акцент2 3 2 3 3 3 2" xfId="21538"/>
    <cellStyle name="20% - Акцент2 3 2 3 3 3 2 2" xfId="44386"/>
    <cellStyle name="20% - Акцент2 3 2 3 3 3 3" xfId="32962"/>
    <cellStyle name="20% - Акцент2 3 2 3 3 4" xfId="13922"/>
    <cellStyle name="20% - Акцент2 3 2 3 3 4 2" xfId="36770"/>
    <cellStyle name="20% - Акцент2 3 2 3 3 5" xfId="25346"/>
    <cellStyle name="20% - Акцент2 3 2 3 4" xfId="3450"/>
    <cellStyle name="20% - Акцент2 3 2 3 4 2" xfId="7258"/>
    <cellStyle name="20% - Акцент2 3 2 3 4 2 2" xfId="18682"/>
    <cellStyle name="20% - Акцент2 3 2 3 4 2 2 2" xfId="41530"/>
    <cellStyle name="20% - Акцент2 3 2 3 4 2 3" xfId="30106"/>
    <cellStyle name="20% - Акцент2 3 2 3 4 3" xfId="11066"/>
    <cellStyle name="20% - Акцент2 3 2 3 4 3 2" xfId="22490"/>
    <cellStyle name="20% - Акцент2 3 2 3 4 3 2 2" xfId="45338"/>
    <cellStyle name="20% - Акцент2 3 2 3 4 3 3" xfId="33914"/>
    <cellStyle name="20% - Акцент2 3 2 3 4 4" xfId="14874"/>
    <cellStyle name="20% - Акцент2 3 2 3 4 4 2" xfId="37722"/>
    <cellStyle name="20% - Акцент2 3 2 3 4 5" xfId="26298"/>
    <cellStyle name="20% - Акцент2 3 2 3 5" xfId="4402"/>
    <cellStyle name="20% - Акцент2 3 2 3 5 2" xfId="15826"/>
    <cellStyle name="20% - Акцент2 3 2 3 5 2 2" xfId="38674"/>
    <cellStyle name="20% - Акцент2 3 2 3 5 3" xfId="27250"/>
    <cellStyle name="20% - Акцент2 3 2 3 6" xfId="8210"/>
    <cellStyle name="20% - Акцент2 3 2 3 6 2" xfId="19634"/>
    <cellStyle name="20% - Акцент2 3 2 3 6 2 2" xfId="42482"/>
    <cellStyle name="20% - Акцент2 3 2 3 6 3" xfId="31058"/>
    <cellStyle name="20% - Акцент2 3 2 3 7" xfId="12018"/>
    <cellStyle name="20% - Акцент2 3 2 3 7 2" xfId="34866"/>
    <cellStyle name="20% - Акцент2 3 2 3 8" xfId="23442"/>
    <cellStyle name="20% - Акцент2 3 2 4" xfId="1070"/>
    <cellStyle name="20% - Акцент2 3 2 4 2" xfId="4878"/>
    <cellStyle name="20% - Акцент2 3 2 4 2 2" xfId="16302"/>
    <cellStyle name="20% - Акцент2 3 2 4 2 2 2" xfId="39150"/>
    <cellStyle name="20% - Акцент2 3 2 4 2 3" xfId="27726"/>
    <cellStyle name="20% - Акцент2 3 2 4 3" xfId="8686"/>
    <cellStyle name="20% - Акцент2 3 2 4 3 2" xfId="20110"/>
    <cellStyle name="20% - Акцент2 3 2 4 3 2 2" xfId="42958"/>
    <cellStyle name="20% - Акцент2 3 2 4 3 3" xfId="31534"/>
    <cellStyle name="20% - Акцент2 3 2 4 4" xfId="12494"/>
    <cellStyle name="20% - Акцент2 3 2 4 4 2" xfId="35342"/>
    <cellStyle name="20% - Акцент2 3 2 4 5" xfId="23918"/>
    <cellStyle name="20% - Акцент2 3 2 5" xfId="2022"/>
    <cellStyle name="20% - Акцент2 3 2 5 2" xfId="5830"/>
    <cellStyle name="20% - Акцент2 3 2 5 2 2" xfId="17254"/>
    <cellStyle name="20% - Акцент2 3 2 5 2 2 2" xfId="40102"/>
    <cellStyle name="20% - Акцент2 3 2 5 2 3" xfId="28678"/>
    <cellStyle name="20% - Акцент2 3 2 5 3" xfId="9638"/>
    <cellStyle name="20% - Акцент2 3 2 5 3 2" xfId="21062"/>
    <cellStyle name="20% - Акцент2 3 2 5 3 2 2" xfId="43910"/>
    <cellStyle name="20% - Акцент2 3 2 5 3 3" xfId="32486"/>
    <cellStyle name="20% - Акцент2 3 2 5 4" xfId="13446"/>
    <cellStyle name="20% - Акцент2 3 2 5 4 2" xfId="36294"/>
    <cellStyle name="20% - Акцент2 3 2 5 5" xfId="24870"/>
    <cellStyle name="20% - Акцент2 3 2 6" xfId="2974"/>
    <cellStyle name="20% - Акцент2 3 2 6 2" xfId="6782"/>
    <cellStyle name="20% - Акцент2 3 2 6 2 2" xfId="18206"/>
    <cellStyle name="20% - Акцент2 3 2 6 2 2 2" xfId="41054"/>
    <cellStyle name="20% - Акцент2 3 2 6 2 3" xfId="29630"/>
    <cellStyle name="20% - Акцент2 3 2 6 3" xfId="10590"/>
    <cellStyle name="20% - Акцент2 3 2 6 3 2" xfId="22014"/>
    <cellStyle name="20% - Акцент2 3 2 6 3 2 2" xfId="44862"/>
    <cellStyle name="20% - Акцент2 3 2 6 3 3" xfId="33438"/>
    <cellStyle name="20% - Акцент2 3 2 6 4" xfId="14398"/>
    <cellStyle name="20% - Акцент2 3 2 6 4 2" xfId="37246"/>
    <cellStyle name="20% - Акцент2 3 2 6 5" xfId="25822"/>
    <cellStyle name="20% - Акцент2 3 2 7" xfId="3926"/>
    <cellStyle name="20% - Акцент2 3 2 7 2" xfId="15350"/>
    <cellStyle name="20% - Акцент2 3 2 7 2 2" xfId="38198"/>
    <cellStyle name="20% - Акцент2 3 2 7 3" xfId="26774"/>
    <cellStyle name="20% - Акцент2 3 2 8" xfId="7734"/>
    <cellStyle name="20% - Акцент2 3 2 8 2" xfId="19158"/>
    <cellStyle name="20% - Акцент2 3 2 8 2 2" xfId="42006"/>
    <cellStyle name="20% - Акцент2 3 2 8 3" xfId="30582"/>
    <cellStyle name="20% - Акцент2 3 2 9" xfId="11542"/>
    <cellStyle name="20% - Акцент2 3 2 9 2" xfId="34390"/>
    <cellStyle name="20% - Акцент2 3 3" xfId="174"/>
    <cellStyle name="20% - Акцент2 3 3 10" xfId="23022"/>
    <cellStyle name="20% - Акцент2 3 3 2" xfId="398"/>
    <cellStyle name="20% - Акцент2 3 3 2 2" xfId="874"/>
    <cellStyle name="20% - Акцент2 3 3 2 2 2" xfId="1826"/>
    <cellStyle name="20% - Акцент2 3 3 2 2 2 2" xfId="5634"/>
    <cellStyle name="20% - Акцент2 3 3 2 2 2 2 2" xfId="17058"/>
    <cellStyle name="20% - Акцент2 3 3 2 2 2 2 2 2" xfId="39906"/>
    <cellStyle name="20% - Акцент2 3 3 2 2 2 2 3" xfId="28482"/>
    <cellStyle name="20% - Акцент2 3 3 2 2 2 3" xfId="9442"/>
    <cellStyle name="20% - Акцент2 3 3 2 2 2 3 2" xfId="20866"/>
    <cellStyle name="20% - Акцент2 3 3 2 2 2 3 2 2" xfId="43714"/>
    <cellStyle name="20% - Акцент2 3 3 2 2 2 3 3" xfId="32290"/>
    <cellStyle name="20% - Акцент2 3 3 2 2 2 4" xfId="13250"/>
    <cellStyle name="20% - Акцент2 3 3 2 2 2 4 2" xfId="36098"/>
    <cellStyle name="20% - Акцент2 3 3 2 2 2 5" xfId="24674"/>
    <cellStyle name="20% - Акцент2 3 3 2 2 3" xfId="2778"/>
    <cellStyle name="20% - Акцент2 3 3 2 2 3 2" xfId="6586"/>
    <cellStyle name="20% - Акцент2 3 3 2 2 3 2 2" xfId="18010"/>
    <cellStyle name="20% - Акцент2 3 3 2 2 3 2 2 2" xfId="40858"/>
    <cellStyle name="20% - Акцент2 3 3 2 2 3 2 3" xfId="29434"/>
    <cellStyle name="20% - Акцент2 3 3 2 2 3 3" xfId="10394"/>
    <cellStyle name="20% - Акцент2 3 3 2 2 3 3 2" xfId="21818"/>
    <cellStyle name="20% - Акцент2 3 3 2 2 3 3 2 2" xfId="44666"/>
    <cellStyle name="20% - Акцент2 3 3 2 2 3 3 3" xfId="33242"/>
    <cellStyle name="20% - Акцент2 3 3 2 2 3 4" xfId="14202"/>
    <cellStyle name="20% - Акцент2 3 3 2 2 3 4 2" xfId="37050"/>
    <cellStyle name="20% - Акцент2 3 3 2 2 3 5" xfId="25626"/>
    <cellStyle name="20% - Акцент2 3 3 2 2 4" xfId="3730"/>
    <cellStyle name="20% - Акцент2 3 3 2 2 4 2" xfId="7538"/>
    <cellStyle name="20% - Акцент2 3 3 2 2 4 2 2" xfId="18962"/>
    <cellStyle name="20% - Акцент2 3 3 2 2 4 2 2 2" xfId="41810"/>
    <cellStyle name="20% - Акцент2 3 3 2 2 4 2 3" xfId="30386"/>
    <cellStyle name="20% - Акцент2 3 3 2 2 4 3" xfId="11346"/>
    <cellStyle name="20% - Акцент2 3 3 2 2 4 3 2" xfId="22770"/>
    <cellStyle name="20% - Акцент2 3 3 2 2 4 3 2 2" xfId="45618"/>
    <cellStyle name="20% - Акцент2 3 3 2 2 4 3 3" xfId="34194"/>
    <cellStyle name="20% - Акцент2 3 3 2 2 4 4" xfId="15154"/>
    <cellStyle name="20% - Акцент2 3 3 2 2 4 4 2" xfId="38002"/>
    <cellStyle name="20% - Акцент2 3 3 2 2 4 5" xfId="26578"/>
    <cellStyle name="20% - Акцент2 3 3 2 2 5" xfId="4682"/>
    <cellStyle name="20% - Акцент2 3 3 2 2 5 2" xfId="16106"/>
    <cellStyle name="20% - Акцент2 3 3 2 2 5 2 2" xfId="38954"/>
    <cellStyle name="20% - Акцент2 3 3 2 2 5 3" xfId="27530"/>
    <cellStyle name="20% - Акцент2 3 3 2 2 6" xfId="8490"/>
    <cellStyle name="20% - Акцент2 3 3 2 2 6 2" xfId="19914"/>
    <cellStyle name="20% - Акцент2 3 3 2 2 6 2 2" xfId="42762"/>
    <cellStyle name="20% - Акцент2 3 3 2 2 6 3" xfId="31338"/>
    <cellStyle name="20% - Акцент2 3 3 2 2 7" xfId="12298"/>
    <cellStyle name="20% - Акцент2 3 3 2 2 7 2" xfId="35146"/>
    <cellStyle name="20% - Акцент2 3 3 2 2 8" xfId="23722"/>
    <cellStyle name="20% - Акцент2 3 3 2 3" xfId="1350"/>
    <cellStyle name="20% - Акцент2 3 3 2 3 2" xfId="5158"/>
    <cellStyle name="20% - Акцент2 3 3 2 3 2 2" xfId="16582"/>
    <cellStyle name="20% - Акцент2 3 3 2 3 2 2 2" xfId="39430"/>
    <cellStyle name="20% - Акцент2 3 3 2 3 2 3" xfId="28006"/>
    <cellStyle name="20% - Акцент2 3 3 2 3 3" xfId="8966"/>
    <cellStyle name="20% - Акцент2 3 3 2 3 3 2" xfId="20390"/>
    <cellStyle name="20% - Акцент2 3 3 2 3 3 2 2" xfId="43238"/>
    <cellStyle name="20% - Акцент2 3 3 2 3 3 3" xfId="31814"/>
    <cellStyle name="20% - Акцент2 3 3 2 3 4" xfId="12774"/>
    <cellStyle name="20% - Акцент2 3 3 2 3 4 2" xfId="35622"/>
    <cellStyle name="20% - Акцент2 3 3 2 3 5" xfId="24198"/>
    <cellStyle name="20% - Акцент2 3 3 2 4" xfId="2302"/>
    <cellStyle name="20% - Акцент2 3 3 2 4 2" xfId="6110"/>
    <cellStyle name="20% - Акцент2 3 3 2 4 2 2" xfId="17534"/>
    <cellStyle name="20% - Акцент2 3 3 2 4 2 2 2" xfId="40382"/>
    <cellStyle name="20% - Акцент2 3 3 2 4 2 3" xfId="28958"/>
    <cellStyle name="20% - Акцент2 3 3 2 4 3" xfId="9918"/>
    <cellStyle name="20% - Акцент2 3 3 2 4 3 2" xfId="21342"/>
    <cellStyle name="20% - Акцент2 3 3 2 4 3 2 2" xfId="44190"/>
    <cellStyle name="20% - Акцент2 3 3 2 4 3 3" xfId="32766"/>
    <cellStyle name="20% - Акцент2 3 3 2 4 4" xfId="13726"/>
    <cellStyle name="20% - Акцент2 3 3 2 4 4 2" xfId="36574"/>
    <cellStyle name="20% - Акцент2 3 3 2 4 5" xfId="25150"/>
    <cellStyle name="20% - Акцент2 3 3 2 5" xfId="3254"/>
    <cellStyle name="20% - Акцент2 3 3 2 5 2" xfId="7062"/>
    <cellStyle name="20% - Акцент2 3 3 2 5 2 2" xfId="18486"/>
    <cellStyle name="20% - Акцент2 3 3 2 5 2 2 2" xfId="41334"/>
    <cellStyle name="20% - Акцент2 3 3 2 5 2 3" xfId="29910"/>
    <cellStyle name="20% - Акцент2 3 3 2 5 3" xfId="10870"/>
    <cellStyle name="20% - Акцент2 3 3 2 5 3 2" xfId="22294"/>
    <cellStyle name="20% - Акцент2 3 3 2 5 3 2 2" xfId="45142"/>
    <cellStyle name="20% - Акцент2 3 3 2 5 3 3" xfId="33718"/>
    <cellStyle name="20% - Акцент2 3 3 2 5 4" xfId="14678"/>
    <cellStyle name="20% - Акцент2 3 3 2 5 4 2" xfId="37526"/>
    <cellStyle name="20% - Акцент2 3 3 2 5 5" xfId="26102"/>
    <cellStyle name="20% - Акцент2 3 3 2 6" xfId="4206"/>
    <cellStyle name="20% - Акцент2 3 3 2 6 2" xfId="15630"/>
    <cellStyle name="20% - Акцент2 3 3 2 6 2 2" xfId="38478"/>
    <cellStyle name="20% - Акцент2 3 3 2 6 3" xfId="27054"/>
    <cellStyle name="20% - Акцент2 3 3 2 7" xfId="8014"/>
    <cellStyle name="20% - Акцент2 3 3 2 7 2" xfId="19438"/>
    <cellStyle name="20% - Акцент2 3 3 2 7 2 2" xfId="42286"/>
    <cellStyle name="20% - Акцент2 3 3 2 7 3" xfId="30862"/>
    <cellStyle name="20% - Акцент2 3 3 2 8" xfId="11822"/>
    <cellStyle name="20% - Акцент2 3 3 2 8 2" xfId="34670"/>
    <cellStyle name="20% - Акцент2 3 3 2 9" xfId="23246"/>
    <cellStyle name="20% - Акцент2 3 3 3" xfId="650"/>
    <cellStyle name="20% - Акцент2 3 3 3 2" xfId="1602"/>
    <cellStyle name="20% - Акцент2 3 3 3 2 2" xfId="5410"/>
    <cellStyle name="20% - Акцент2 3 3 3 2 2 2" xfId="16834"/>
    <cellStyle name="20% - Акцент2 3 3 3 2 2 2 2" xfId="39682"/>
    <cellStyle name="20% - Акцент2 3 3 3 2 2 3" xfId="28258"/>
    <cellStyle name="20% - Акцент2 3 3 3 2 3" xfId="9218"/>
    <cellStyle name="20% - Акцент2 3 3 3 2 3 2" xfId="20642"/>
    <cellStyle name="20% - Акцент2 3 3 3 2 3 2 2" xfId="43490"/>
    <cellStyle name="20% - Акцент2 3 3 3 2 3 3" xfId="32066"/>
    <cellStyle name="20% - Акцент2 3 3 3 2 4" xfId="13026"/>
    <cellStyle name="20% - Акцент2 3 3 3 2 4 2" xfId="35874"/>
    <cellStyle name="20% - Акцент2 3 3 3 2 5" xfId="24450"/>
    <cellStyle name="20% - Акцент2 3 3 3 3" xfId="2554"/>
    <cellStyle name="20% - Акцент2 3 3 3 3 2" xfId="6362"/>
    <cellStyle name="20% - Акцент2 3 3 3 3 2 2" xfId="17786"/>
    <cellStyle name="20% - Акцент2 3 3 3 3 2 2 2" xfId="40634"/>
    <cellStyle name="20% - Акцент2 3 3 3 3 2 3" xfId="29210"/>
    <cellStyle name="20% - Акцент2 3 3 3 3 3" xfId="10170"/>
    <cellStyle name="20% - Акцент2 3 3 3 3 3 2" xfId="21594"/>
    <cellStyle name="20% - Акцент2 3 3 3 3 3 2 2" xfId="44442"/>
    <cellStyle name="20% - Акцент2 3 3 3 3 3 3" xfId="33018"/>
    <cellStyle name="20% - Акцент2 3 3 3 3 4" xfId="13978"/>
    <cellStyle name="20% - Акцент2 3 3 3 3 4 2" xfId="36826"/>
    <cellStyle name="20% - Акцент2 3 3 3 3 5" xfId="25402"/>
    <cellStyle name="20% - Акцент2 3 3 3 4" xfId="3506"/>
    <cellStyle name="20% - Акцент2 3 3 3 4 2" xfId="7314"/>
    <cellStyle name="20% - Акцент2 3 3 3 4 2 2" xfId="18738"/>
    <cellStyle name="20% - Акцент2 3 3 3 4 2 2 2" xfId="41586"/>
    <cellStyle name="20% - Акцент2 3 3 3 4 2 3" xfId="30162"/>
    <cellStyle name="20% - Акцент2 3 3 3 4 3" xfId="11122"/>
    <cellStyle name="20% - Акцент2 3 3 3 4 3 2" xfId="22546"/>
    <cellStyle name="20% - Акцент2 3 3 3 4 3 2 2" xfId="45394"/>
    <cellStyle name="20% - Акцент2 3 3 3 4 3 3" xfId="33970"/>
    <cellStyle name="20% - Акцент2 3 3 3 4 4" xfId="14930"/>
    <cellStyle name="20% - Акцент2 3 3 3 4 4 2" xfId="37778"/>
    <cellStyle name="20% - Акцент2 3 3 3 4 5" xfId="26354"/>
    <cellStyle name="20% - Акцент2 3 3 3 5" xfId="4458"/>
    <cellStyle name="20% - Акцент2 3 3 3 5 2" xfId="15882"/>
    <cellStyle name="20% - Акцент2 3 3 3 5 2 2" xfId="38730"/>
    <cellStyle name="20% - Акцент2 3 3 3 5 3" xfId="27306"/>
    <cellStyle name="20% - Акцент2 3 3 3 6" xfId="8266"/>
    <cellStyle name="20% - Акцент2 3 3 3 6 2" xfId="19690"/>
    <cellStyle name="20% - Акцент2 3 3 3 6 2 2" xfId="42538"/>
    <cellStyle name="20% - Акцент2 3 3 3 6 3" xfId="31114"/>
    <cellStyle name="20% - Акцент2 3 3 3 7" xfId="12074"/>
    <cellStyle name="20% - Акцент2 3 3 3 7 2" xfId="34922"/>
    <cellStyle name="20% - Акцент2 3 3 3 8" xfId="23498"/>
    <cellStyle name="20% - Акцент2 3 3 4" xfId="1126"/>
    <cellStyle name="20% - Акцент2 3 3 4 2" xfId="4934"/>
    <cellStyle name="20% - Акцент2 3 3 4 2 2" xfId="16358"/>
    <cellStyle name="20% - Акцент2 3 3 4 2 2 2" xfId="39206"/>
    <cellStyle name="20% - Акцент2 3 3 4 2 3" xfId="27782"/>
    <cellStyle name="20% - Акцент2 3 3 4 3" xfId="8742"/>
    <cellStyle name="20% - Акцент2 3 3 4 3 2" xfId="20166"/>
    <cellStyle name="20% - Акцент2 3 3 4 3 2 2" xfId="43014"/>
    <cellStyle name="20% - Акцент2 3 3 4 3 3" xfId="31590"/>
    <cellStyle name="20% - Акцент2 3 3 4 4" xfId="12550"/>
    <cellStyle name="20% - Акцент2 3 3 4 4 2" xfId="35398"/>
    <cellStyle name="20% - Акцент2 3 3 4 5" xfId="23974"/>
    <cellStyle name="20% - Акцент2 3 3 5" xfId="2078"/>
    <cellStyle name="20% - Акцент2 3 3 5 2" xfId="5886"/>
    <cellStyle name="20% - Акцент2 3 3 5 2 2" xfId="17310"/>
    <cellStyle name="20% - Акцент2 3 3 5 2 2 2" xfId="40158"/>
    <cellStyle name="20% - Акцент2 3 3 5 2 3" xfId="28734"/>
    <cellStyle name="20% - Акцент2 3 3 5 3" xfId="9694"/>
    <cellStyle name="20% - Акцент2 3 3 5 3 2" xfId="21118"/>
    <cellStyle name="20% - Акцент2 3 3 5 3 2 2" xfId="43966"/>
    <cellStyle name="20% - Акцент2 3 3 5 3 3" xfId="32542"/>
    <cellStyle name="20% - Акцент2 3 3 5 4" xfId="13502"/>
    <cellStyle name="20% - Акцент2 3 3 5 4 2" xfId="36350"/>
    <cellStyle name="20% - Акцент2 3 3 5 5" xfId="24926"/>
    <cellStyle name="20% - Акцент2 3 3 6" xfId="3030"/>
    <cellStyle name="20% - Акцент2 3 3 6 2" xfId="6838"/>
    <cellStyle name="20% - Акцент2 3 3 6 2 2" xfId="18262"/>
    <cellStyle name="20% - Акцент2 3 3 6 2 2 2" xfId="41110"/>
    <cellStyle name="20% - Акцент2 3 3 6 2 3" xfId="29686"/>
    <cellStyle name="20% - Акцент2 3 3 6 3" xfId="10646"/>
    <cellStyle name="20% - Акцент2 3 3 6 3 2" xfId="22070"/>
    <cellStyle name="20% - Акцент2 3 3 6 3 2 2" xfId="44918"/>
    <cellStyle name="20% - Акцент2 3 3 6 3 3" xfId="33494"/>
    <cellStyle name="20% - Акцент2 3 3 6 4" xfId="14454"/>
    <cellStyle name="20% - Акцент2 3 3 6 4 2" xfId="37302"/>
    <cellStyle name="20% - Акцент2 3 3 6 5" xfId="25878"/>
    <cellStyle name="20% - Акцент2 3 3 7" xfId="3982"/>
    <cellStyle name="20% - Акцент2 3 3 7 2" xfId="15406"/>
    <cellStyle name="20% - Акцент2 3 3 7 2 2" xfId="38254"/>
    <cellStyle name="20% - Акцент2 3 3 7 3" xfId="26830"/>
    <cellStyle name="20% - Акцент2 3 3 8" xfId="7790"/>
    <cellStyle name="20% - Акцент2 3 3 8 2" xfId="19214"/>
    <cellStyle name="20% - Акцент2 3 3 8 2 2" xfId="42062"/>
    <cellStyle name="20% - Акцент2 3 3 8 3" xfId="30638"/>
    <cellStyle name="20% - Акцент2 3 3 9" xfId="11598"/>
    <cellStyle name="20% - Акцент2 3 3 9 2" xfId="34446"/>
    <cellStyle name="20% - Акцент2 3 4" xfId="230"/>
    <cellStyle name="20% - Акцент2 3 4 10" xfId="23078"/>
    <cellStyle name="20% - Акцент2 3 4 2" xfId="454"/>
    <cellStyle name="20% - Акцент2 3 4 2 2" xfId="930"/>
    <cellStyle name="20% - Акцент2 3 4 2 2 2" xfId="1882"/>
    <cellStyle name="20% - Акцент2 3 4 2 2 2 2" xfId="5690"/>
    <cellStyle name="20% - Акцент2 3 4 2 2 2 2 2" xfId="17114"/>
    <cellStyle name="20% - Акцент2 3 4 2 2 2 2 2 2" xfId="39962"/>
    <cellStyle name="20% - Акцент2 3 4 2 2 2 2 3" xfId="28538"/>
    <cellStyle name="20% - Акцент2 3 4 2 2 2 3" xfId="9498"/>
    <cellStyle name="20% - Акцент2 3 4 2 2 2 3 2" xfId="20922"/>
    <cellStyle name="20% - Акцент2 3 4 2 2 2 3 2 2" xfId="43770"/>
    <cellStyle name="20% - Акцент2 3 4 2 2 2 3 3" xfId="32346"/>
    <cellStyle name="20% - Акцент2 3 4 2 2 2 4" xfId="13306"/>
    <cellStyle name="20% - Акцент2 3 4 2 2 2 4 2" xfId="36154"/>
    <cellStyle name="20% - Акцент2 3 4 2 2 2 5" xfId="24730"/>
    <cellStyle name="20% - Акцент2 3 4 2 2 3" xfId="2834"/>
    <cellStyle name="20% - Акцент2 3 4 2 2 3 2" xfId="6642"/>
    <cellStyle name="20% - Акцент2 3 4 2 2 3 2 2" xfId="18066"/>
    <cellStyle name="20% - Акцент2 3 4 2 2 3 2 2 2" xfId="40914"/>
    <cellStyle name="20% - Акцент2 3 4 2 2 3 2 3" xfId="29490"/>
    <cellStyle name="20% - Акцент2 3 4 2 2 3 3" xfId="10450"/>
    <cellStyle name="20% - Акцент2 3 4 2 2 3 3 2" xfId="21874"/>
    <cellStyle name="20% - Акцент2 3 4 2 2 3 3 2 2" xfId="44722"/>
    <cellStyle name="20% - Акцент2 3 4 2 2 3 3 3" xfId="33298"/>
    <cellStyle name="20% - Акцент2 3 4 2 2 3 4" xfId="14258"/>
    <cellStyle name="20% - Акцент2 3 4 2 2 3 4 2" xfId="37106"/>
    <cellStyle name="20% - Акцент2 3 4 2 2 3 5" xfId="25682"/>
    <cellStyle name="20% - Акцент2 3 4 2 2 4" xfId="3786"/>
    <cellStyle name="20% - Акцент2 3 4 2 2 4 2" xfId="7594"/>
    <cellStyle name="20% - Акцент2 3 4 2 2 4 2 2" xfId="19018"/>
    <cellStyle name="20% - Акцент2 3 4 2 2 4 2 2 2" xfId="41866"/>
    <cellStyle name="20% - Акцент2 3 4 2 2 4 2 3" xfId="30442"/>
    <cellStyle name="20% - Акцент2 3 4 2 2 4 3" xfId="11402"/>
    <cellStyle name="20% - Акцент2 3 4 2 2 4 3 2" xfId="22826"/>
    <cellStyle name="20% - Акцент2 3 4 2 2 4 3 2 2" xfId="45674"/>
    <cellStyle name="20% - Акцент2 3 4 2 2 4 3 3" xfId="34250"/>
    <cellStyle name="20% - Акцент2 3 4 2 2 4 4" xfId="15210"/>
    <cellStyle name="20% - Акцент2 3 4 2 2 4 4 2" xfId="38058"/>
    <cellStyle name="20% - Акцент2 3 4 2 2 4 5" xfId="26634"/>
    <cellStyle name="20% - Акцент2 3 4 2 2 5" xfId="4738"/>
    <cellStyle name="20% - Акцент2 3 4 2 2 5 2" xfId="16162"/>
    <cellStyle name="20% - Акцент2 3 4 2 2 5 2 2" xfId="39010"/>
    <cellStyle name="20% - Акцент2 3 4 2 2 5 3" xfId="27586"/>
    <cellStyle name="20% - Акцент2 3 4 2 2 6" xfId="8546"/>
    <cellStyle name="20% - Акцент2 3 4 2 2 6 2" xfId="19970"/>
    <cellStyle name="20% - Акцент2 3 4 2 2 6 2 2" xfId="42818"/>
    <cellStyle name="20% - Акцент2 3 4 2 2 6 3" xfId="31394"/>
    <cellStyle name="20% - Акцент2 3 4 2 2 7" xfId="12354"/>
    <cellStyle name="20% - Акцент2 3 4 2 2 7 2" xfId="35202"/>
    <cellStyle name="20% - Акцент2 3 4 2 2 8" xfId="23778"/>
    <cellStyle name="20% - Акцент2 3 4 2 3" xfId="1406"/>
    <cellStyle name="20% - Акцент2 3 4 2 3 2" xfId="5214"/>
    <cellStyle name="20% - Акцент2 3 4 2 3 2 2" xfId="16638"/>
    <cellStyle name="20% - Акцент2 3 4 2 3 2 2 2" xfId="39486"/>
    <cellStyle name="20% - Акцент2 3 4 2 3 2 3" xfId="28062"/>
    <cellStyle name="20% - Акцент2 3 4 2 3 3" xfId="9022"/>
    <cellStyle name="20% - Акцент2 3 4 2 3 3 2" xfId="20446"/>
    <cellStyle name="20% - Акцент2 3 4 2 3 3 2 2" xfId="43294"/>
    <cellStyle name="20% - Акцент2 3 4 2 3 3 3" xfId="31870"/>
    <cellStyle name="20% - Акцент2 3 4 2 3 4" xfId="12830"/>
    <cellStyle name="20% - Акцент2 3 4 2 3 4 2" xfId="35678"/>
    <cellStyle name="20% - Акцент2 3 4 2 3 5" xfId="24254"/>
    <cellStyle name="20% - Акцент2 3 4 2 4" xfId="2358"/>
    <cellStyle name="20% - Акцент2 3 4 2 4 2" xfId="6166"/>
    <cellStyle name="20% - Акцент2 3 4 2 4 2 2" xfId="17590"/>
    <cellStyle name="20% - Акцент2 3 4 2 4 2 2 2" xfId="40438"/>
    <cellStyle name="20% - Акцент2 3 4 2 4 2 3" xfId="29014"/>
    <cellStyle name="20% - Акцент2 3 4 2 4 3" xfId="9974"/>
    <cellStyle name="20% - Акцент2 3 4 2 4 3 2" xfId="21398"/>
    <cellStyle name="20% - Акцент2 3 4 2 4 3 2 2" xfId="44246"/>
    <cellStyle name="20% - Акцент2 3 4 2 4 3 3" xfId="32822"/>
    <cellStyle name="20% - Акцент2 3 4 2 4 4" xfId="13782"/>
    <cellStyle name="20% - Акцент2 3 4 2 4 4 2" xfId="36630"/>
    <cellStyle name="20% - Акцент2 3 4 2 4 5" xfId="25206"/>
    <cellStyle name="20% - Акцент2 3 4 2 5" xfId="3310"/>
    <cellStyle name="20% - Акцент2 3 4 2 5 2" xfId="7118"/>
    <cellStyle name="20% - Акцент2 3 4 2 5 2 2" xfId="18542"/>
    <cellStyle name="20% - Акцент2 3 4 2 5 2 2 2" xfId="41390"/>
    <cellStyle name="20% - Акцент2 3 4 2 5 2 3" xfId="29966"/>
    <cellStyle name="20% - Акцент2 3 4 2 5 3" xfId="10926"/>
    <cellStyle name="20% - Акцент2 3 4 2 5 3 2" xfId="22350"/>
    <cellStyle name="20% - Акцент2 3 4 2 5 3 2 2" xfId="45198"/>
    <cellStyle name="20% - Акцент2 3 4 2 5 3 3" xfId="33774"/>
    <cellStyle name="20% - Акцент2 3 4 2 5 4" xfId="14734"/>
    <cellStyle name="20% - Акцент2 3 4 2 5 4 2" xfId="37582"/>
    <cellStyle name="20% - Акцент2 3 4 2 5 5" xfId="26158"/>
    <cellStyle name="20% - Акцент2 3 4 2 6" xfId="4262"/>
    <cellStyle name="20% - Акцент2 3 4 2 6 2" xfId="15686"/>
    <cellStyle name="20% - Акцент2 3 4 2 6 2 2" xfId="38534"/>
    <cellStyle name="20% - Акцент2 3 4 2 6 3" xfId="27110"/>
    <cellStyle name="20% - Акцент2 3 4 2 7" xfId="8070"/>
    <cellStyle name="20% - Акцент2 3 4 2 7 2" xfId="19494"/>
    <cellStyle name="20% - Акцент2 3 4 2 7 2 2" xfId="42342"/>
    <cellStyle name="20% - Акцент2 3 4 2 7 3" xfId="30918"/>
    <cellStyle name="20% - Акцент2 3 4 2 8" xfId="11878"/>
    <cellStyle name="20% - Акцент2 3 4 2 8 2" xfId="34726"/>
    <cellStyle name="20% - Акцент2 3 4 2 9" xfId="23302"/>
    <cellStyle name="20% - Акцент2 3 4 3" xfId="706"/>
    <cellStyle name="20% - Акцент2 3 4 3 2" xfId="1658"/>
    <cellStyle name="20% - Акцент2 3 4 3 2 2" xfId="5466"/>
    <cellStyle name="20% - Акцент2 3 4 3 2 2 2" xfId="16890"/>
    <cellStyle name="20% - Акцент2 3 4 3 2 2 2 2" xfId="39738"/>
    <cellStyle name="20% - Акцент2 3 4 3 2 2 3" xfId="28314"/>
    <cellStyle name="20% - Акцент2 3 4 3 2 3" xfId="9274"/>
    <cellStyle name="20% - Акцент2 3 4 3 2 3 2" xfId="20698"/>
    <cellStyle name="20% - Акцент2 3 4 3 2 3 2 2" xfId="43546"/>
    <cellStyle name="20% - Акцент2 3 4 3 2 3 3" xfId="32122"/>
    <cellStyle name="20% - Акцент2 3 4 3 2 4" xfId="13082"/>
    <cellStyle name="20% - Акцент2 3 4 3 2 4 2" xfId="35930"/>
    <cellStyle name="20% - Акцент2 3 4 3 2 5" xfId="24506"/>
    <cellStyle name="20% - Акцент2 3 4 3 3" xfId="2610"/>
    <cellStyle name="20% - Акцент2 3 4 3 3 2" xfId="6418"/>
    <cellStyle name="20% - Акцент2 3 4 3 3 2 2" xfId="17842"/>
    <cellStyle name="20% - Акцент2 3 4 3 3 2 2 2" xfId="40690"/>
    <cellStyle name="20% - Акцент2 3 4 3 3 2 3" xfId="29266"/>
    <cellStyle name="20% - Акцент2 3 4 3 3 3" xfId="10226"/>
    <cellStyle name="20% - Акцент2 3 4 3 3 3 2" xfId="21650"/>
    <cellStyle name="20% - Акцент2 3 4 3 3 3 2 2" xfId="44498"/>
    <cellStyle name="20% - Акцент2 3 4 3 3 3 3" xfId="33074"/>
    <cellStyle name="20% - Акцент2 3 4 3 3 4" xfId="14034"/>
    <cellStyle name="20% - Акцент2 3 4 3 3 4 2" xfId="36882"/>
    <cellStyle name="20% - Акцент2 3 4 3 3 5" xfId="25458"/>
    <cellStyle name="20% - Акцент2 3 4 3 4" xfId="3562"/>
    <cellStyle name="20% - Акцент2 3 4 3 4 2" xfId="7370"/>
    <cellStyle name="20% - Акцент2 3 4 3 4 2 2" xfId="18794"/>
    <cellStyle name="20% - Акцент2 3 4 3 4 2 2 2" xfId="41642"/>
    <cellStyle name="20% - Акцент2 3 4 3 4 2 3" xfId="30218"/>
    <cellStyle name="20% - Акцент2 3 4 3 4 3" xfId="11178"/>
    <cellStyle name="20% - Акцент2 3 4 3 4 3 2" xfId="22602"/>
    <cellStyle name="20% - Акцент2 3 4 3 4 3 2 2" xfId="45450"/>
    <cellStyle name="20% - Акцент2 3 4 3 4 3 3" xfId="34026"/>
    <cellStyle name="20% - Акцент2 3 4 3 4 4" xfId="14986"/>
    <cellStyle name="20% - Акцент2 3 4 3 4 4 2" xfId="37834"/>
    <cellStyle name="20% - Акцент2 3 4 3 4 5" xfId="26410"/>
    <cellStyle name="20% - Акцент2 3 4 3 5" xfId="4514"/>
    <cellStyle name="20% - Акцент2 3 4 3 5 2" xfId="15938"/>
    <cellStyle name="20% - Акцент2 3 4 3 5 2 2" xfId="38786"/>
    <cellStyle name="20% - Акцент2 3 4 3 5 3" xfId="27362"/>
    <cellStyle name="20% - Акцент2 3 4 3 6" xfId="8322"/>
    <cellStyle name="20% - Акцент2 3 4 3 6 2" xfId="19746"/>
    <cellStyle name="20% - Акцент2 3 4 3 6 2 2" xfId="42594"/>
    <cellStyle name="20% - Акцент2 3 4 3 6 3" xfId="31170"/>
    <cellStyle name="20% - Акцент2 3 4 3 7" xfId="12130"/>
    <cellStyle name="20% - Акцент2 3 4 3 7 2" xfId="34978"/>
    <cellStyle name="20% - Акцент2 3 4 3 8" xfId="23554"/>
    <cellStyle name="20% - Акцент2 3 4 4" xfId="1182"/>
    <cellStyle name="20% - Акцент2 3 4 4 2" xfId="4990"/>
    <cellStyle name="20% - Акцент2 3 4 4 2 2" xfId="16414"/>
    <cellStyle name="20% - Акцент2 3 4 4 2 2 2" xfId="39262"/>
    <cellStyle name="20% - Акцент2 3 4 4 2 3" xfId="27838"/>
    <cellStyle name="20% - Акцент2 3 4 4 3" xfId="8798"/>
    <cellStyle name="20% - Акцент2 3 4 4 3 2" xfId="20222"/>
    <cellStyle name="20% - Акцент2 3 4 4 3 2 2" xfId="43070"/>
    <cellStyle name="20% - Акцент2 3 4 4 3 3" xfId="31646"/>
    <cellStyle name="20% - Акцент2 3 4 4 4" xfId="12606"/>
    <cellStyle name="20% - Акцент2 3 4 4 4 2" xfId="35454"/>
    <cellStyle name="20% - Акцент2 3 4 4 5" xfId="24030"/>
    <cellStyle name="20% - Акцент2 3 4 5" xfId="2134"/>
    <cellStyle name="20% - Акцент2 3 4 5 2" xfId="5942"/>
    <cellStyle name="20% - Акцент2 3 4 5 2 2" xfId="17366"/>
    <cellStyle name="20% - Акцент2 3 4 5 2 2 2" xfId="40214"/>
    <cellStyle name="20% - Акцент2 3 4 5 2 3" xfId="28790"/>
    <cellStyle name="20% - Акцент2 3 4 5 3" xfId="9750"/>
    <cellStyle name="20% - Акцент2 3 4 5 3 2" xfId="21174"/>
    <cellStyle name="20% - Акцент2 3 4 5 3 2 2" xfId="44022"/>
    <cellStyle name="20% - Акцент2 3 4 5 3 3" xfId="32598"/>
    <cellStyle name="20% - Акцент2 3 4 5 4" xfId="13558"/>
    <cellStyle name="20% - Акцент2 3 4 5 4 2" xfId="36406"/>
    <cellStyle name="20% - Акцент2 3 4 5 5" xfId="24982"/>
    <cellStyle name="20% - Акцент2 3 4 6" xfId="3086"/>
    <cellStyle name="20% - Акцент2 3 4 6 2" xfId="6894"/>
    <cellStyle name="20% - Акцент2 3 4 6 2 2" xfId="18318"/>
    <cellStyle name="20% - Акцент2 3 4 6 2 2 2" xfId="41166"/>
    <cellStyle name="20% - Акцент2 3 4 6 2 3" xfId="29742"/>
    <cellStyle name="20% - Акцент2 3 4 6 3" xfId="10702"/>
    <cellStyle name="20% - Акцент2 3 4 6 3 2" xfId="22126"/>
    <cellStyle name="20% - Акцент2 3 4 6 3 2 2" xfId="44974"/>
    <cellStyle name="20% - Акцент2 3 4 6 3 3" xfId="33550"/>
    <cellStyle name="20% - Акцент2 3 4 6 4" xfId="14510"/>
    <cellStyle name="20% - Акцент2 3 4 6 4 2" xfId="37358"/>
    <cellStyle name="20% - Акцент2 3 4 6 5" xfId="25934"/>
    <cellStyle name="20% - Акцент2 3 4 7" xfId="4038"/>
    <cellStyle name="20% - Акцент2 3 4 7 2" xfId="15462"/>
    <cellStyle name="20% - Акцент2 3 4 7 2 2" xfId="38310"/>
    <cellStyle name="20% - Акцент2 3 4 7 3" xfId="26886"/>
    <cellStyle name="20% - Акцент2 3 4 8" xfId="7846"/>
    <cellStyle name="20% - Акцент2 3 4 8 2" xfId="19270"/>
    <cellStyle name="20% - Акцент2 3 4 8 2 2" xfId="42118"/>
    <cellStyle name="20% - Акцент2 3 4 8 3" xfId="30694"/>
    <cellStyle name="20% - Акцент2 3 4 9" xfId="11654"/>
    <cellStyle name="20% - Акцент2 3 4 9 2" xfId="34502"/>
    <cellStyle name="20% - Акцент2 3 5" xfId="286"/>
    <cellStyle name="20% - Акцент2 3 5 2" xfId="762"/>
    <cellStyle name="20% - Акцент2 3 5 2 2" xfId="1714"/>
    <cellStyle name="20% - Акцент2 3 5 2 2 2" xfId="5522"/>
    <cellStyle name="20% - Акцент2 3 5 2 2 2 2" xfId="16946"/>
    <cellStyle name="20% - Акцент2 3 5 2 2 2 2 2" xfId="39794"/>
    <cellStyle name="20% - Акцент2 3 5 2 2 2 3" xfId="28370"/>
    <cellStyle name="20% - Акцент2 3 5 2 2 3" xfId="9330"/>
    <cellStyle name="20% - Акцент2 3 5 2 2 3 2" xfId="20754"/>
    <cellStyle name="20% - Акцент2 3 5 2 2 3 2 2" xfId="43602"/>
    <cellStyle name="20% - Акцент2 3 5 2 2 3 3" xfId="32178"/>
    <cellStyle name="20% - Акцент2 3 5 2 2 4" xfId="13138"/>
    <cellStyle name="20% - Акцент2 3 5 2 2 4 2" xfId="35986"/>
    <cellStyle name="20% - Акцент2 3 5 2 2 5" xfId="24562"/>
    <cellStyle name="20% - Акцент2 3 5 2 3" xfId="2666"/>
    <cellStyle name="20% - Акцент2 3 5 2 3 2" xfId="6474"/>
    <cellStyle name="20% - Акцент2 3 5 2 3 2 2" xfId="17898"/>
    <cellStyle name="20% - Акцент2 3 5 2 3 2 2 2" xfId="40746"/>
    <cellStyle name="20% - Акцент2 3 5 2 3 2 3" xfId="29322"/>
    <cellStyle name="20% - Акцент2 3 5 2 3 3" xfId="10282"/>
    <cellStyle name="20% - Акцент2 3 5 2 3 3 2" xfId="21706"/>
    <cellStyle name="20% - Акцент2 3 5 2 3 3 2 2" xfId="44554"/>
    <cellStyle name="20% - Акцент2 3 5 2 3 3 3" xfId="33130"/>
    <cellStyle name="20% - Акцент2 3 5 2 3 4" xfId="14090"/>
    <cellStyle name="20% - Акцент2 3 5 2 3 4 2" xfId="36938"/>
    <cellStyle name="20% - Акцент2 3 5 2 3 5" xfId="25514"/>
    <cellStyle name="20% - Акцент2 3 5 2 4" xfId="3618"/>
    <cellStyle name="20% - Акцент2 3 5 2 4 2" xfId="7426"/>
    <cellStyle name="20% - Акцент2 3 5 2 4 2 2" xfId="18850"/>
    <cellStyle name="20% - Акцент2 3 5 2 4 2 2 2" xfId="41698"/>
    <cellStyle name="20% - Акцент2 3 5 2 4 2 3" xfId="30274"/>
    <cellStyle name="20% - Акцент2 3 5 2 4 3" xfId="11234"/>
    <cellStyle name="20% - Акцент2 3 5 2 4 3 2" xfId="22658"/>
    <cellStyle name="20% - Акцент2 3 5 2 4 3 2 2" xfId="45506"/>
    <cellStyle name="20% - Акцент2 3 5 2 4 3 3" xfId="34082"/>
    <cellStyle name="20% - Акцент2 3 5 2 4 4" xfId="15042"/>
    <cellStyle name="20% - Акцент2 3 5 2 4 4 2" xfId="37890"/>
    <cellStyle name="20% - Акцент2 3 5 2 4 5" xfId="26466"/>
    <cellStyle name="20% - Акцент2 3 5 2 5" xfId="4570"/>
    <cellStyle name="20% - Акцент2 3 5 2 5 2" xfId="15994"/>
    <cellStyle name="20% - Акцент2 3 5 2 5 2 2" xfId="38842"/>
    <cellStyle name="20% - Акцент2 3 5 2 5 3" xfId="27418"/>
    <cellStyle name="20% - Акцент2 3 5 2 6" xfId="8378"/>
    <cellStyle name="20% - Акцент2 3 5 2 6 2" xfId="19802"/>
    <cellStyle name="20% - Акцент2 3 5 2 6 2 2" xfId="42650"/>
    <cellStyle name="20% - Акцент2 3 5 2 6 3" xfId="31226"/>
    <cellStyle name="20% - Акцент2 3 5 2 7" xfId="12186"/>
    <cellStyle name="20% - Акцент2 3 5 2 7 2" xfId="35034"/>
    <cellStyle name="20% - Акцент2 3 5 2 8" xfId="23610"/>
    <cellStyle name="20% - Акцент2 3 5 3" xfId="1238"/>
    <cellStyle name="20% - Акцент2 3 5 3 2" xfId="5046"/>
    <cellStyle name="20% - Акцент2 3 5 3 2 2" xfId="16470"/>
    <cellStyle name="20% - Акцент2 3 5 3 2 2 2" xfId="39318"/>
    <cellStyle name="20% - Акцент2 3 5 3 2 3" xfId="27894"/>
    <cellStyle name="20% - Акцент2 3 5 3 3" xfId="8854"/>
    <cellStyle name="20% - Акцент2 3 5 3 3 2" xfId="20278"/>
    <cellStyle name="20% - Акцент2 3 5 3 3 2 2" xfId="43126"/>
    <cellStyle name="20% - Акцент2 3 5 3 3 3" xfId="31702"/>
    <cellStyle name="20% - Акцент2 3 5 3 4" xfId="12662"/>
    <cellStyle name="20% - Акцент2 3 5 3 4 2" xfId="35510"/>
    <cellStyle name="20% - Акцент2 3 5 3 5" xfId="24086"/>
    <cellStyle name="20% - Акцент2 3 5 4" xfId="2190"/>
    <cellStyle name="20% - Акцент2 3 5 4 2" xfId="5998"/>
    <cellStyle name="20% - Акцент2 3 5 4 2 2" xfId="17422"/>
    <cellStyle name="20% - Акцент2 3 5 4 2 2 2" xfId="40270"/>
    <cellStyle name="20% - Акцент2 3 5 4 2 3" xfId="28846"/>
    <cellStyle name="20% - Акцент2 3 5 4 3" xfId="9806"/>
    <cellStyle name="20% - Акцент2 3 5 4 3 2" xfId="21230"/>
    <cellStyle name="20% - Акцент2 3 5 4 3 2 2" xfId="44078"/>
    <cellStyle name="20% - Акцент2 3 5 4 3 3" xfId="32654"/>
    <cellStyle name="20% - Акцент2 3 5 4 4" xfId="13614"/>
    <cellStyle name="20% - Акцент2 3 5 4 4 2" xfId="36462"/>
    <cellStyle name="20% - Акцент2 3 5 4 5" xfId="25038"/>
    <cellStyle name="20% - Акцент2 3 5 5" xfId="3142"/>
    <cellStyle name="20% - Акцент2 3 5 5 2" xfId="6950"/>
    <cellStyle name="20% - Акцент2 3 5 5 2 2" xfId="18374"/>
    <cellStyle name="20% - Акцент2 3 5 5 2 2 2" xfId="41222"/>
    <cellStyle name="20% - Акцент2 3 5 5 2 3" xfId="29798"/>
    <cellStyle name="20% - Акцент2 3 5 5 3" xfId="10758"/>
    <cellStyle name="20% - Акцент2 3 5 5 3 2" xfId="22182"/>
    <cellStyle name="20% - Акцент2 3 5 5 3 2 2" xfId="45030"/>
    <cellStyle name="20% - Акцент2 3 5 5 3 3" xfId="33606"/>
    <cellStyle name="20% - Акцент2 3 5 5 4" xfId="14566"/>
    <cellStyle name="20% - Акцент2 3 5 5 4 2" xfId="37414"/>
    <cellStyle name="20% - Акцент2 3 5 5 5" xfId="25990"/>
    <cellStyle name="20% - Акцент2 3 5 6" xfId="4094"/>
    <cellStyle name="20% - Акцент2 3 5 6 2" xfId="15518"/>
    <cellStyle name="20% - Акцент2 3 5 6 2 2" xfId="38366"/>
    <cellStyle name="20% - Акцент2 3 5 6 3" xfId="26942"/>
    <cellStyle name="20% - Акцент2 3 5 7" xfId="7902"/>
    <cellStyle name="20% - Акцент2 3 5 7 2" xfId="19326"/>
    <cellStyle name="20% - Акцент2 3 5 7 2 2" xfId="42174"/>
    <cellStyle name="20% - Акцент2 3 5 7 3" xfId="30750"/>
    <cellStyle name="20% - Акцент2 3 5 8" xfId="11710"/>
    <cellStyle name="20% - Акцент2 3 5 8 2" xfId="34558"/>
    <cellStyle name="20% - Акцент2 3 5 9" xfId="23134"/>
    <cellStyle name="20% - Акцент2 3 6" xfId="538"/>
    <cellStyle name="20% - Акцент2 3 6 2" xfId="1490"/>
    <cellStyle name="20% - Акцент2 3 6 2 2" xfId="5298"/>
    <cellStyle name="20% - Акцент2 3 6 2 2 2" xfId="16722"/>
    <cellStyle name="20% - Акцент2 3 6 2 2 2 2" xfId="39570"/>
    <cellStyle name="20% - Акцент2 3 6 2 2 3" xfId="28146"/>
    <cellStyle name="20% - Акцент2 3 6 2 3" xfId="9106"/>
    <cellStyle name="20% - Акцент2 3 6 2 3 2" xfId="20530"/>
    <cellStyle name="20% - Акцент2 3 6 2 3 2 2" xfId="43378"/>
    <cellStyle name="20% - Акцент2 3 6 2 3 3" xfId="31954"/>
    <cellStyle name="20% - Акцент2 3 6 2 4" xfId="12914"/>
    <cellStyle name="20% - Акцент2 3 6 2 4 2" xfId="35762"/>
    <cellStyle name="20% - Акцент2 3 6 2 5" xfId="24338"/>
    <cellStyle name="20% - Акцент2 3 6 3" xfId="2442"/>
    <cellStyle name="20% - Акцент2 3 6 3 2" xfId="6250"/>
    <cellStyle name="20% - Акцент2 3 6 3 2 2" xfId="17674"/>
    <cellStyle name="20% - Акцент2 3 6 3 2 2 2" xfId="40522"/>
    <cellStyle name="20% - Акцент2 3 6 3 2 3" xfId="29098"/>
    <cellStyle name="20% - Акцент2 3 6 3 3" xfId="10058"/>
    <cellStyle name="20% - Акцент2 3 6 3 3 2" xfId="21482"/>
    <cellStyle name="20% - Акцент2 3 6 3 3 2 2" xfId="44330"/>
    <cellStyle name="20% - Акцент2 3 6 3 3 3" xfId="32906"/>
    <cellStyle name="20% - Акцент2 3 6 3 4" xfId="13866"/>
    <cellStyle name="20% - Акцент2 3 6 3 4 2" xfId="36714"/>
    <cellStyle name="20% - Акцент2 3 6 3 5" xfId="25290"/>
    <cellStyle name="20% - Акцент2 3 6 4" xfId="3394"/>
    <cellStyle name="20% - Акцент2 3 6 4 2" xfId="7202"/>
    <cellStyle name="20% - Акцент2 3 6 4 2 2" xfId="18626"/>
    <cellStyle name="20% - Акцент2 3 6 4 2 2 2" xfId="41474"/>
    <cellStyle name="20% - Акцент2 3 6 4 2 3" xfId="30050"/>
    <cellStyle name="20% - Акцент2 3 6 4 3" xfId="11010"/>
    <cellStyle name="20% - Акцент2 3 6 4 3 2" xfId="22434"/>
    <cellStyle name="20% - Акцент2 3 6 4 3 2 2" xfId="45282"/>
    <cellStyle name="20% - Акцент2 3 6 4 3 3" xfId="33858"/>
    <cellStyle name="20% - Акцент2 3 6 4 4" xfId="14818"/>
    <cellStyle name="20% - Акцент2 3 6 4 4 2" xfId="37666"/>
    <cellStyle name="20% - Акцент2 3 6 4 5" xfId="26242"/>
    <cellStyle name="20% - Акцент2 3 6 5" xfId="4346"/>
    <cellStyle name="20% - Акцент2 3 6 5 2" xfId="15770"/>
    <cellStyle name="20% - Акцент2 3 6 5 2 2" xfId="38618"/>
    <cellStyle name="20% - Акцент2 3 6 5 3" xfId="27194"/>
    <cellStyle name="20% - Акцент2 3 6 6" xfId="8154"/>
    <cellStyle name="20% - Акцент2 3 6 6 2" xfId="19578"/>
    <cellStyle name="20% - Акцент2 3 6 6 2 2" xfId="42426"/>
    <cellStyle name="20% - Акцент2 3 6 6 3" xfId="31002"/>
    <cellStyle name="20% - Акцент2 3 6 7" xfId="11962"/>
    <cellStyle name="20% - Акцент2 3 6 7 2" xfId="34810"/>
    <cellStyle name="20% - Акцент2 3 6 8" xfId="23386"/>
    <cellStyle name="20% - Акцент2 3 7" xfId="1014"/>
    <cellStyle name="20% - Акцент2 3 7 2" xfId="4822"/>
    <cellStyle name="20% - Акцент2 3 7 2 2" xfId="16246"/>
    <cellStyle name="20% - Акцент2 3 7 2 2 2" xfId="39094"/>
    <cellStyle name="20% - Акцент2 3 7 2 3" xfId="27670"/>
    <cellStyle name="20% - Акцент2 3 7 3" xfId="8630"/>
    <cellStyle name="20% - Акцент2 3 7 3 2" xfId="20054"/>
    <cellStyle name="20% - Акцент2 3 7 3 2 2" xfId="42902"/>
    <cellStyle name="20% - Акцент2 3 7 3 3" xfId="31478"/>
    <cellStyle name="20% - Акцент2 3 7 4" xfId="12438"/>
    <cellStyle name="20% - Акцент2 3 7 4 2" xfId="35286"/>
    <cellStyle name="20% - Акцент2 3 7 5" xfId="23862"/>
    <cellStyle name="20% - Акцент2 3 8" xfId="1966"/>
    <cellStyle name="20% - Акцент2 3 8 2" xfId="5774"/>
    <cellStyle name="20% - Акцент2 3 8 2 2" xfId="17198"/>
    <cellStyle name="20% - Акцент2 3 8 2 2 2" xfId="40046"/>
    <cellStyle name="20% - Акцент2 3 8 2 3" xfId="28622"/>
    <cellStyle name="20% - Акцент2 3 8 3" xfId="9582"/>
    <cellStyle name="20% - Акцент2 3 8 3 2" xfId="21006"/>
    <cellStyle name="20% - Акцент2 3 8 3 2 2" xfId="43854"/>
    <cellStyle name="20% - Акцент2 3 8 3 3" xfId="32430"/>
    <cellStyle name="20% - Акцент2 3 8 4" xfId="13390"/>
    <cellStyle name="20% - Акцент2 3 8 4 2" xfId="36238"/>
    <cellStyle name="20% - Акцент2 3 8 5" xfId="24814"/>
    <cellStyle name="20% - Акцент2 3 9" xfId="2918"/>
    <cellStyle name="20% - Акцент2 3 9 2" xfId="6726"/>
    <cellStyle name="20% - Акцент2 3 9 2 2" xfId="18150"/>
    <cellStyle name="20% - Акцент2 3 9 2 2 2" xfId="40998"/>
    <cellStyle name="20% - Акцент2 3 9 2 3" xfId="29574"/>
    <cellStyle name="20% - Акцент2 3 9 3" xfId="10534"/>
    <cellStyle name="20% - Акцент2 3 9 3 2" xfId="21958"/>
    <cellStyle name="20% - Акцент2 3 9 3 2 2" xfId="44806"/>
    <cellStyle name="20% - Акцент2 3 9 3 3" xfId="33382"/>
    <cellStyle name="20% - Акцент2 3 9 4" xfId="14342"/>
    <cellStyle name="20% - Акцент2 3 9 4 2" xfId="37190"/>
    <cellStyle name="20% - Акцент2 3 9 5" xfId="25766"/>
    <cellStyle name="20% - Акцент2 4" xfId="90"/>
    <cellStyle name="20% - Акцент2 4 10" xfId="22938"/>
    <cellStyle name="20% - Акцент2 4 2" xfId="314"/>
    <cellStyle name="20% - Акцент2 4 2 2" xfId="790"/>
    <cellStyle name="20% - Акцент2 4 2 2 2" xfId="1742"/>
    <cellStyle name="20% - Акцент2 4 2 2 2 2" xfId="5550"/>
    <cellStyle name="20% - Акцент2 4 2 2 2 2 2" xfId="16974"/>
    <cellStyle name="20% - Акцент2 4 2 2 2 2 2 2" xfId="39822"/>
    <cellStyle name="20% - Акцент2 4 2 2 2 2 3" xfId="28398"/>
    <cellStyle name="20% - Акцент2 4 2 2 2 3" xfId="9358"/>
    <cellStyle name="20% - Акцент2 4 2 2 2 3 2" xfId="20782"/>
    <cellStyle name="20% - Акцент2 4 2 2 2 3 2 2" xfId="43630"/>
    <cellStyle name="20% - Акцент2 4 2 2 2 3 3" xfId="32206"/>
    <cellStyle name="20% - Акцент2 4 2 2 2 4" xfId="13166"/>
    <cellStyle name="20% - Акцент2 4 2 2 2 4 2" xfId="36014"/>
    <cellStyle name="20% - Акцент2 4 2 2 2 5" xfId="24590"/>
    <cellStyle name="20% - Акцент2 4 2 2 3" xfId="2694"/>
    <cellStyle name="20% - Акцент2 4 2 2 3 2" xfId="6502"/>
    <cellStyle name="20% - Акцент2 4 2 2 3 2 2" xfId="17926"/>
    <cellStyle name="20% - Акцент2 4 2 2 3 2 2 2" xfId="40774"/>
    <cellStyle name="20% - Акцент2 4 2 2 3 2 3" xfId="29350"/>
    <cellStyle name="20% - Акцент2 4 2 2 3 3" xfId="10310"/>
    <cellStyle name="20% - Акцент2 4 2 2 3 3 2" xfId="21734"/>
    <cellStyle name="20% - Акцент2 4 2 2 3 3 2 2" xfId="44582"/>
    <cellStyle name="20% - Акцент2 4 2 2 3 3 3" xfId="33158"/>
    <cellStyle name="20% - Акцент2 4 2 2 3 4" xfId="14118"/>
    <cellStyle name="20% - Акцент2 4 2 2 3 4 2" xfId="36966"/>
    <cellStyle name="20% - Акцент2 4 2 2 3 5" xfId="25542"/>
    <cellStyle name="20% - Акцент2 4 2 2 4" xfId="3646"/>
    <cellStyle name="20% - Акцент2 4 2 2 4 2" xfId="7454"/>
    <cellStyle name="20% - Акцент2 4 2 2 4 2 2" xfId="18878"/>
    <cellStyle name="20% - Акцент2 4 2 2 4 2 2 2" xfId="41726"/>
    <cellStyle name="20% - Акцент2 4 2 2 4 2 3" xfId="30302"/>
    <cellStyle name="20% - Акцент2 4 2 2 4 3" xfId="11262"/>
    <cellStyle name="20% - Акцент2 4 2 2 4 3 2" xfId="22686"/>
    <cellStyle name="20% - Акцент2 4 2 2 4 3 2 2" xfId="45534"/>
    <cellStyle name="20% - Акцент2 4 2 2 4 3 3" xfId="34110"/>
    <cellStyle name="20% - Акцент2 4 2 2 4 4" xfId="15070"/>
    <cellStyle name="20% - Акцент2 4 2 2 4 4 2" xfId="37918"/>
    <cellStyle name="20% - Акцент2 4 2 2 4 5" xfId="26494"/>
    <cellStyle name="20% - Акцент2 4 2 2 5" xfId="4598"/>
    <cellStyle name="20% - Акцент2 4 2 2 5 2" xfId="16022"/>
    <cellStyle name="20% - Акцент2 4 2 2 5 2 2" xfId="38870"/>
    <cellStyle name="20% - Акцент2 4 2 2 5 3" xfId="27446"/>
    <cellStyle name="20% - Акцент2 4 2 2 6" xfId="8406"/>
    <cellStyle name="20% - Акцент2 4 2 2 6 2" xfId="19830"/>
    <cellStyle name="20% - Акцент2 4 2 2 6 2 2" xfId="42678"/>
    <cellStyle name="20% - Акцент2 4 2 2 6 3" xfId="31254"/>
    <cellStyle name="20% - Акцент2 4 2 2 7" xfId="12214"/>
    <cellStyle name="20% - Акцент2 4 2 2 7 2" xfId="35062"/>
    <cellStyle name="20% - Акцент2 4 2 2 8" xfId="23638"/>
    <cellStyle name="20% - Акцент2 4 2 3" xfId="1266"/>
    <cellStyle name="20% - Акцент2 4 2 3 2" xfId="5074"/>
    <cellStyle name="20% - Акцент2 4 2 3 2 2" xfId="16498"/>
    <cellStyle name="20% - Акцент2 4 2 3 2 2 2" xfId="39346"/>
    <cellStyle name="20% - Акцент2 4 2 3 2 3" xfId="27922"/>
    <cellStyle name="20% - Акцент2 4 2 3 3" xfId="8882"/>
    <cellStyle name="20% - Акцент2 4 2 3 3 2" xfId="20306"/>
    <cellStyle name="20% - Акцент2 4 2 3 3 2 2" xfId="43154"/>
    <cellStyle name="20% - Акцент2 4 2 3 3 3" xfId="31730"/>
    <cellStyle name="20% - Акцент2 4 2 3 4" xfId="12690"/>
    <cellStyle name="20% - Акцент2 4 2 3 4 2" xfId="35538"/>
    <cellStyle name="20% - Акцент2 4 2 3 5" xfId="24114"/>
    <cellStyle name="20% - Акцент2 4 2 4" xfId="2218"/>
    <cellStyle name="20% - Акцент2 4 2 4 2" xfId="6026"/>
    <cellStyle name="20% - Акцент2 4 2 4 2 2" xfId="17450"/>
    <cellStyle name="20% - Акцент2 4 2 4 2 2 2" xfId="40298"/>
    <cellStyle name="20% - Акцент2 4 2 4 2 3" xfId="28874"/>
    <cellStyle name="20% - Акцент2 4 2 4 3" xfId="9834"/>
    <cellStyle name="20% - Акцент2 4 2 4 3 2" xfId="21258"/>
    <cellStyle name="20% - Акцент2 4 2 4 3 2 2" xfId="44106"/>
    <cellStyle name="20% - Акцент2 4 2 4 3 3" xfId="32682"/>
    <cellStyle name="20% - Акцент2 4 2 4 4" xfId="13642"/>
    <cellStyle name="20% - Акцент2 4 2 4 4 2" xfId="36490"/>
    <cellStyle name="20% - Акцент2 4 2 4 5" xfId="25066"/>
    <cellStyle name="20% - Акцент2 4 2 5" xfId="3170"/>
    <cellStyle name="20% - Акцент2 4 2 5 2" xfId="6978"/>
    <cellStyle name="20% - Акцент2 4 2 5 2 2" xfId="18402"/>
    <cellStyle name="20% - Акцент2 4 2 5 2 2 2" xfId="41250"/>
    <cellStyle name="20% - Акцент2 4 2 5 2 3" xfId="29826"/>
    <cellStyle name="20% - Акцент2 4 2 5 3" xfId="10786"/>
    <cellStyle name="20% - Акцент2 4 2 5 3 2" xfId="22210"/>
    <cellStyle name="20% - Акцент2 4 2 5 3 2 2" xfId="45058"/>
    <cellStyle name="20% - Акцент2 4 2 5 3 3" xfId="33634"/>
    <cellStyle name="20% - Акцент2 4 2 5 4" xfId="14594"/>
    <cellStyle name="20% - Акцент2 4 2 5 4 2" xfId="37442"/>
    <cellStyle name="20% - Акцент2 4 2 5 5" xfId="26018"/>
    <cellStyle name="20% - Акцент2 4 2 6" xfId="4122"/>
    <cellStyle name="20% - Акцент2 4 2 6 2" xfId="15546"/>
    <cellStyle name="20% - Акцент2 4 2 6 2 2" xfId="38394"/>
    <cellStyle name="20% - Акцент2 4 2 6 3" xfId="26970"/>
    <cellStyle name="20% - Акцент2 4 2 7" xfId="7930"/>
    <cellStyle name="20% - Акцент2 4 2 7 2" xfId="19354"/>
    <cellStyle name="20% - Акцент2 4 2 7 2 2" xfId="42202"/>
    <cellStyle name="20% - Акцент2 4 2 7 3" xfId="30778"/>
    <cellStyle name="20% - Акцент2 4 2 8" xfId="11738"/>
    <cellStyle name="20% - Акцент2 4 2 8 2" xfId="34586"/>
    <cellStyle name="20% - Акцент2 4 2 9" xfId="23162"/>
    <cellStyle name="20% - Акцент2 4 3" xfId="566"/>
    <cellStyle name="20% - Акцент2 4 3 2" xfId="1518"/>
    <cellStyle name="20% - Акцент2 4 3 2 2" xfId="5326"/>
    <cellStyle name="20% - Акцент2 4 3 2 2 2" xfId="16750"/>
    <cellStyle name="20% - Акцент2 4 3 2 2 2 2" xfId="39598"/>
    <cellStyle name="20% - Акцент2 4 3 2 2 3" xfId="28174"/>
    <cellStyle name="20% - Акцент2 4 3 2 3" xfId="9134"/>
    <cellStyle name="20% - Акцент2 4 3 2 3 2" xfId="20558"/>
    <cellStyle name="20% - Акцент2 4 3 2 3 2 2" xfId="43406"/>
    <cellStyle name="20% - Акцент2 4 3 2 3 3" xfId="31982"/>
    <cellStyle name="20% - Акцент2 4 3 2 4" xfId="12942"/>
    <cellStyle name="20% - Акцент2 4 3 2 4 2" xfId="35790"/>
    <cellStyle name="20% - Акцент2 4 3 2 5" xfId="24366"/>
    <cellStyle name="20% - Акцент2 4 3 3" xfId="2470"/>
    <cellStyle name="20% - Акцент2 4 3 3 2" xfId="6278"/>
    <cellStyle name="20% - Акцент2 4 3 3 2 2" xfId="17702"/>
    <cellStyle name="20% - Акцент2 4 3 3 2 2 2" xfId="40550"/>
    <cellStyle name="20% - Акцент2 4 3 3 2 3" xfId="29126"/>
    <cellStyle name="20% - Акцент2 4 3 3 3" xfId="10086"/>
    <cellStyle name="20% - Акцент2 4 3 3 3 2" xfId="21510"/>
    <cellStyle name="20% - Акцент2 4 3 3 3 2 2" xfId="44358"/>
    <cellStyle name="20% - Акцент2 4 3 3 3 3" xfId="32934"/>
    <cellStyle name="20% - Акцент2 4 3 3 4" xfId="13894"/>
    <cellStyle name="20% - Акцент2 4 3 3 4 2" xfId="36742"/>
    <cellStyle name="20% - Акцент2 4 3 3 5" xfId="25318"/>
    <cellStyle name="20% - Акцент2 4 3 4" xfId="3422"/>
    <cellStyle name="20% - Акцент2 4 3 4 2" xfId="7230"/>
    <cellStyle name="20% - Акцент2 4 3 4 2 2" xfId="18654"/>
    <cellStyle name="20% - Акцент2 4 3 4 2 2 2" xfId="41502"/>
    <cellStyle name="20% - Акцент2 4 3 4 2 3" xfId="30078"/>
    <cellStyle name="20% - Акцент2 4 3 4 3" xfId="11038"/>
    <cellStyle name="20% - Акцент2 4 3 4 3 2" xfId="22462"/>
    <cellStyle name="20% - Акцент2 4 3 4 3 2 2" xfId="45310"/>
    <cellStyle name="20% - Акцент2 4 3 4 3 3" xfId="33886"/>
    <cellStyle name="20% - Акцент2 4 3 4 4" xfId="14846"/>
    <cellStyle name="20% - Акцент2 4 3 4 4 2" xfId="37694"/>
    <cellStyle name="20% - Акцент2 4 3 4 5" xfId="26270"/>
    <cellStyle name="20% - Акцент2 4 3 5" xfId="4374"/>
    <cellStyle name="20% - Акцент2 4 3 5 2" xfId="15798"/>
    <cellStyle name="20% - Акцент2 4 3 5 2 2" xfId="38646"/>
    <cellStyle name="20% - Акцент2 4 3 5 3" xfId="27222"/>
    <cellStyle name="20% - Акцент2 4 3 6" xfId="8182"/>
    <cellStyle name="20% - Акцент2 4 3 6 2" xfId="19606"/>
    <cellStyle name="20% - Акцент2 4 3 6 2 2" xfId="42454"/>
    <cellStyle name="20% - Акцент2 4 3 6 3" xfId="31030"/>
    <cellStyle name="20% - Акцент2 4 3 7" xfId="11990"/>
    <cellStyle name="20% - Акцент2 4 3 7 2" xfId="34838"/>
    <cellStyle name="20% - Акцент2 4 3 8" xfId="23414"/>
    <cellStyle name="20% - Акцент2 4 4" xfId="1042"/>
    <cellStyle name="20% - Акцент2 4 4 2" xfId="4850"/>
    <cellStyle name="20% - Акцент2 4 4 2 2" xfId="16274"/>
    <cellStyle name="20% - Акцент2 4 4 2 2 2" xfId="39122"/>
    <cellStyle name="20% - Акцент2 4 4 2 3" xfId="27698"/>
    <cellStyle name="20% - Акцент2 4 4 3" xfId="8658"/>
    <cellStyle name="20% - Акцент2 4 4 3 2" xfId="20082"/>
    <cellStyle name="20% - Акцент2 4 4 3 2 2" xfId="42930"/>
    <cellStyle name="20% - Акцент2 4 4 3 3" xfId="31506"/>
    <cellStyle name="20% - Акцент2 4 4 4" xfId="12466"/>
    <cellStyle name="20% - Акцент2 4 4 4 2" xfId="35314"/>
    <cellStyle name="20% - Акцент2 4 4 5" xfId="23890"/>
    <cellStyle name="20% - Акцент2 4 5" xfId="1994"/>
    <cellStyle name="20% - Акцент2 4 5 2" xfId="5802"/>
    <cellStyle name="20% - Акцент2 4 5 2 2" xfId="17226"/>
    <cellStyle name="20% - Акцент2 4 5 2 2 2" xfId="40074"/>
    <cellStyle name="20% - Акцент2 4 5 2 3" xfId="28650"/>
    <cellStyle name="20% - Акцент2 4 5 3" xfId="9610"/>
    <cellStyle name="20% - Акцент2 4 5 3 2" xfId="21034"/>
    <cellStyle name="20% - Акцент2 4 5 3 2 2" xfId="43882"/>
    <cellStyle name="20% - Акцент2 4 5 3 3" xfId="32458"/>
    <cellStyle name="20% - Акцент2 4 5 4" xfId="13418"/>
    <cellStyle name="20% - Акцент2 4 5 4 2" xfId="36266"/>
    <cellStyle name="20% - Акцент2 4 5 5" xfId="24842"/>
    <cellStyle name="20% - Акцент2 4 6" xfId="2946"/>
    <cellStyle name="20% - Акцент2 4 6 2" xfId="6754"/>
    <cellStyle name="20% - Акцент2 4 6 2 2" xfId="18178"/>
    <cellStyle name="20% - Акцент2 4 6 2 2 2" xfId="41026"/>
    <cellStyle name="20% - Акцент2 4 6 2 3" xfId="29602"/>
    <cellStyle name="20% - Акцент2 4 6 3" xfId="10562"/>
    <cellStyle name="20% - Акцент2 4 6 3 2" xfId="21986"/>
    <cellStyle name="20% - Акцент2 4 6 3 2 2" xfId="44834"/>
    <cellStyle name="20% - Акцент2 4 6 3 3" xfId="33410"/>
    <cellStyle name="20% - Акцент2 4 6 4" xfId="14370"/>
    <cellStyle name="20% - Акцент2 4 6 4 2" xfId="37218"/>
    <cellStyle name="20% - Акцент2 4 6 5" xfId="25794"/>
    <cellStyle name="20% - Акцент2 4 7" xfId="3898"/>
    <cellStyle name="20% - Акцент2 4 7 2" xfId="15322"/>
    <cellStyle name="20% - Акцент2 4 7 2 2" xfId="38170"/>
    <cellStyle name="20% - Акцент2 4 7 3" xfId="26746"/>
    <cellStyle name="20% - Акцент2 4 8" xfId="7706"/>
    <cellStyle name="20% - Акцент2 4 8 2" xfId="19130"/>
    <cellStyle name="20% - Акцент2 4 8 2 2" xfId="41978"/>
    <cellStyle name="20% - Акцент2 4 8 3" xfId="30554"/>
    <cellStyle name="20% - Акцент2 4 9" xfId="11514"/>
    <cellStyle name="20% - Акцент2 4 9 2" xfId="34362"/>
    <cellStyle name="20% - Акцент2 5" xfId="146"/>
    <cellStyle name="20% - Акцент2 5 10" xfId="22994"/>
    <cellStyle name="20% - Акцент2 5 2" xfId="370"/>
    <cellStyle name="20% - Акцент2 5 2 2" xfId="846"/>
    <cellStyle name="20% - Акцент2 5 2 2 2" xfId="1798"/>
    <cellStyle name="20% - Акцент2 5 2 2 2 2" xfId="5606"/>
    <cellStyle name="20% - Акцент2 5 2 2 2 2 2" xfId="17030"/>
    <cellStyle name="20% - Акцент2 5 2 2 2 2 2 2" xfId="39878"/>
    <cellStyle name="20% - Акцент2 5 2 2 2 2 3" xfId="28454"/>
    <cellStyle name="20% - Акцент2 5 2 2 2 3" xfId="9414"/>
    <cellStyle name="20% - Акцент2 5 2 2 2 3 2" xfId="20838"/>
    <cellStyle name="20% - Акцент2 5 2 2 2 3 2 2" xfId="43686"/>
    <cellStyle name="20% - Акцент2 5 2 2 2 3 3" xfId="32262"/>
    <cellStyle name="20% - Акцент2 5 2 2 2 4" xfId="13222"/>
    <cellStyle name="20% - Акцент2 5 2 2 2 4 2" xfId="36070"/>
    <cellStyle name="20% - Акцент2 5 2 2 2 5" xfId="24646"/>
    <cellStyle name="20% - Акцент2 5 2 2 3" xfId="2750"/>
    <cellStyle name="20% - Акцент2 5 2 2 3 2" xfId="6558"/>
    <cellStyle name="20% - Акцент2 5 2 2 3 2 2" xfId="17982"/>
    <cellStyle name="20% - Акцент2 5 2 2 3 2 2 2" xfId="40830"/>
    <cellStyle name="20% - Акцент2 5 2 2 3 2 3" xfId="29406"/>
    <cellStyle name="20% - Акцент2 5 2 2 3 3" xfId="10366"/>
    <cellStyle name="20% - Акцент2 5 2 2 3 3 2" xfId="21790"/>
    <cellStyle name="20% - Акцент2 5 2 2 3 3 2 2" xfId="44638"/>
    <cellStyle name="20% - Акцент2 5 2 2 3 3 3" xfId="33214"/>
    <cellStyle name="20% - Акцент2 5 2 2 3 4" xfId="14174"/>
    <cellStyle name="20% - Акцент2 5 2 2 3 4 2" xfId="37022"/>
    <cellStyle name="20% - Акцент2 5 2 2 3 5" xfId="25598"/>
    <cellStyle name="20% - Акцент2 5 2 2 4" xfId="3702"/>
    <cellStyle name="20% - Акцент2 5 2 2 4 2" xfId="7510"/>
    <cellStyle name="20% - Акцент2 5 2 2 4 2 2" xfId="18934"/>
    <cellStyle name="20% - Акцент2 5 2 2 4 2 2 2" xfId="41782"/>
    <cellStyle name="20% - Акцент2 5 2 2 4 2 3" xfId="30358"/>
    <cellStyle name="20% - Акцент2 5 2 2 4 3" xfId="11318"/>
    <cellStyle name="20% - Акцент2 5 2 2 4 3 2" xfId="22742"/>
    <cellStyle name="20% - Акцент2 5 2 2 4 3 2 2" xfId="45590"/>
    <cellStyle name="20% - Акцент2 5 2 2 4 3 3" xfId="34166"/>
    <cellStyle name="20% - Акцент2 5 2 2 4 4" xfId="15126"/>
    <cellStyle name="20% - Акцент2 5 2 2 4 4 2" xfId="37974"/>
    <cellStyle name="20% - Акцент2 5 2 2 4 5" xfId="26550"/>
    <cellStyle name="20% - Акцент2 5 2 2 5" xfId="4654"/>
    <cellStyle name="20% - Акцент2 5 2 2 5 2" xfId="16078"/>
    <cellStyle name="20% - Акцент2 5 2 2 5 2 2" xfId="38926"/>
    <cellStyle name="20% - Акцент2 5 2 2 5 3" xfId="27502"/>
    <cellStyle name="20% - Акцент2 5 2 2 6" xfId="8462"/>
    <cellStyle name="20% - Акцент2 5 2 2 6 2" xfId="19886"/>
    <cellStyle name="20% - Акцент2 5 2 2 6 2 2" xfId="42734"/>
    <cellStyle name="20% - Акцент2 5 2 2 6 3" xfId="31310"/>
    <cellStyle name="20% - Акцент2 5 2 2 7" xfId="12270"/>
    <cellStyle name="20% - Акцент2 5 2 2 7 2" xfId="35118"/>
    <cellStyle name="20% - Акцент2 5 2 2 8" xfId="23694"/>
    <cellStyle name="20% - Акцент2 5 2 3" xfId="1322"/>
    <cellStyle name="20% - Акцент2 5 2 3 2" xfId="5130"/>
    <cellStyle name="20% - Акцент2 5 2 3 2 2" xfId="16554"/>
    <cellStyle name="20% - Акцент2 5 2 3 2 2 2" xfId="39402"/>
    <cellStyle name="20% - Акцент2 5 2 3 2 3" xfId="27978"/>
    <cellStyle name="20% - Акцент2 5 2 3 3" xfId="8938"/>
    <cellStyle name="20% - Акцент2 5 2 3 3 2" xfId="20362"/>
    <cellStyle name="20% - Акцент2 5 2 3 3 2 2" xfId="43210"/>
    <cellStyle name="20% - Акцент2 5 2 3 3 3" xfId="31786"/>
    <cellStyle name="20% - Акцент2 5 2 3 4" xfId="12746"/>
    <cellStyle name="20% - Акцент2 5 2 3 4 2" xfId="35594"/>
    <cellStyle name="20% - Акцент2 5 2 3 5" xfId="24170"/>
    <cellStyle name="20% - Акцент2 5 2 4" xfId="2274"/>
    <cellStyle name="20% - Акцент2 5 2 4 2" xfId="6082"/>
    <cellStyle name="20% - Акцент2 5 2 4 2 2" xfId="17506"/>
    <cellStyle name="20% - Акцент2 5 2 4 2 2 2" xfId="40354"/>
    <cellStyle name="20% - Акцент2 5 2 4 2 3" xfId="28930"/>
    <cellStyle name="20% - Акцент2 5 2 4 3" xfId="9890"/>
    <cellStyle name="20% - Акцент2 5 2 4 3 2" xfId="21314"/>
    <cellStyle name="20% - Акцент2 5 2 4 3 2 2" xfId="44162"/>
    <cellStyle name="20% - Акцент2 5 2 4 3 3" xfId="32738"/>
    <cellStyle name="20% - Акцент2 5 2 4 4" xfId="13698"/>
    <cellStyle name="20% - Акцент2 5 2 4 4 2" xfId="36546"/>
    <cellStyle name="20% - Акцент2 5 2 4 5" xfId="25122"/>
    <cellStyle name="20% - Акцент2 5 2 5" xfId="3226"/>
    <cellStyle name="20% - Акцент2 5 2 5 2" xfId="7034"/>
    <cellStyle name="20% - Акцент2 5 2 5 2 2" xfId="18458"/>
    <cellStyle name="20% - Акцент2 5 2 5 2 2 2" xfId="41306"/>
    <cellStyle name="20% - Акцент2 5 2 5 2 3" xfId="29882"/>
    <cellStyle name="20% - Акцент2 5 2 5 3" xfId="10842"/>
    <cellStyle name="20% - Акцент2 5 2 5 3 2" xfId="22266"/>
    <cellStyle name="20% - Акцент2 5 2 5 3 2 2" xfId="45114"/>
    <cellStyle name="20% - Акцент2 5 2 5 3 3" xfId="33690"/>
    <cellStyle name="20% - Акцент2 5 2 5 4" xfId="14650"/>
    <cellStyle name="20% - Акцент2 5 2 5 4 2" xfId="37498"/>
    <cellStyle name="20% - Акцент2 5 2 5 5" xfId="26074"/>
    <cellStyle name="20% - Акцент2 5 2 6" xfId="4178"/>
    <cellStyle name="20% - Акцент2 5 2 6 2" xfId="15602"/>
    <cellStyle name="20% - Акцент2 5 2 6 2 2" xfId="38450"/>
    <cellStyle name="20% - Акцент2 5 2 6 3" xfId="27026"/>
    <cellStyle name="20% - Акцент2 5 2 7" xfId="7986"/>
    <cellStyle name="20% - Акцент2 5 2 7 2" xfId="19410"/>
    <cellStyle name="20% - Акцент2 5 2 7 2 2" xfId="42258"/>
    <cellStyle name="20% - Акцент2 5 2 7 3" xfId="30834"/>
    <cellStyle name="20% - Акцент2 5 2 8" xfId="11794"/>
    <cellStyle name="20% - Акцент2 5 2 8 2" xfId="34642"/>
    <cellStyle name="20% - Акцент2 5 2 9" xfId="23218"/>
    <cellStyle name="20% - Акцент2 5 3" xfId="622"/>
    <cellStyle name="20% - Акцент2 5 3 2" xfId="1574"/>
    <cellStyle name="20% - Акцент2 5 3 2 2" xfId="5382"/>
    <cellStyle name="20% - Акцент2 5 3 2 2 2" xfId="16806"/>
    <cellStyle name="20% - Акцент2 5 3 2 2 2 2" xfId="39654"/>
    <cellStyle name="20% - Акцент2 5 3 2 2 3" xfId="28230"/>
    <cellStyle name="20% - Акцент2 5 3 2 3" xfId="9190"/>
    <cellStyle name="20% - Акцент2 5 3 2 3 2" xfId="20614"/>
    <cellStyle name="20% - Акцент2 5 3 2 3 2 2" xfId="43462"/>
    <cellStyle name="20% - Акцент2 5 3 2 3 3" xfId="32038"/>
    <cellStyle name="20% - Акцент2 5 3 2 4" xfId="12998"/>
    <cellStyle name="20% - Акцент2 5 3 2 4 2" xfId="35846"/>
    <cellStyle name="20% - Акцент2 5 3 2 5" xfId="24422"/>
    <cellStyle name="20% - Акцент2 5 3 3" xfId="2526"/>
    <cellStyle name="20% - Акцент2 5 3 3 2" xfId="6334"/>
    <cellStyle name="20% - Акцент2 5 3 3 2 2" xfId="17758"/>
    <cellStyle name="20% - Акцент2 5 3 3 2 2 2" xfId="40606"/>
    <cellStyle name="20% - Акцент2 5 3 3 2 3" xfId="29182"/>
    <cellStyle name="20% - Акцент2 5 3 3 3" xfId="10142"/>
    <cellStyle name="20% - Акцент2 5 3 3 3 2" xfId="21566"/>
    <cellStyle name="20% - Акцент2 5 3 3 3 2 2" xfId="44414"/>
    <cellStyle name="20% - Акцент2 5 3 3 3 3" xfId="32990"/>
    <cellStyle name="20% - Акцент2 5 3 3 4" xfId="13950"/>
    <cellStyle name="20% - Акцент2 5 3 3 4 2" xfId="36798"/>
    <cellStyle name="20% - Акцент2 5 3 3 5" xfId="25374"/>
    <cellStyle name="20% - Акцент2 5 3 4" xfId="3478"/>
    <cellStyle name="20% - Акцент2 5 3 4 2" xfId="7286"/>
    <cellStyle name="20% - Акцент2 5 3 4 2 2" xfId="18710"/>
    <cellStyle name="20% - Акцент2 5 3 4 2 2 2" xfId="41558"/>
    <cellStyle name="20% - Акцент2 5 3 4 2 3" xfId="30134"/>
    <cellStyle name="20% - Акцент2 5 3 4 3" xfId="11094"/>
    <cellStyle name="20% - Акцент2 5 3 4 3 2" xfId="22518"/>
    <cellStyle name="20% - Акцент2 5 3 4 3 2 2" xfId="45366"/>
    <cellStyle name="20% - Акцент2 5 3 4 3 3" xfId="33942"/>
    <cellStyle name="20% - Акцент2 5 3 4 4" xfId="14902"/>
    <cellStyle name="20% - Акцент2 5 3 4 4 2" xfId="37750"/>
    <cellStyle name="20% - Акцент2 5 3 4 5" xfId="26326"/>
    <cellStyle name="20% - Акцент2 5 3 5" xfId="4430"/>
    <cellStyle name="20% - Акцент2 5 3 5 2" xfId="15854"/>
    <cellStyle name="20% - Акцент2 5 3 5 2 2" xfId="38702"/>
    <cellStyle name="20% - Акцент2 5 3 5 3" xfId="27278"/>
    <cellStyle name="20% - Акцент2 5 3 6" xfId="8238"/>
    <cellStyle name="20% - Акцент2 5 3 6 2" xfId="19662"/>
    <cellStyle name="20% - Акцент2 5 3 6 2 2" xfId="42510"/>
    <cellStyle name="20% - Акцент2 5 3 6 3" xfId="31086"/>
    <cellStyle name="20% - Акцент2 5 3 7" xfId="12046"/>
    <cellStyle name="20% - Акцент2 5 3 7 2" xfId="34894"/>
    <cellStyle name="20% - Акцент2 5 3 8" xfId="23470"/>
    <cellStyle name="20% - Акцент2 5 4" xfId="1098"/>
    <cellStyle name="20% - Акцент2 5 4 2" xfId="4906"/>
    <cellStyle name="20% - Акцент2 5 4 2 2" xfId="16330"/>
    <cellStyle name="20% - Акцент2 5 4 2 2 2" xfId="39178"/>
    <cellStyle name="20% - Акцент2 5 4 2 3" xfId="27754"/>
    <cellStyle name="20% - Акцент2 5 4 3" xfId="8714"/>
    <cellStyle name="20% - Акцент2 5 4 3 2" xfId="20138"/>
    <cellStyle name="20% - Акцент2 5 4 3 2 2" xfId="42986"/>
    <cellStyle name="20% - Акцент2 5 4 3 3" xfId="31562"/>
    <cellStyle name="20% - Акцент2 5 4 4" xfId="12522"/>
    <cellStyle name="20% - Акцент2 5 4 4 2" xfId="35370"/>
    <cellStyle name="20% - Акцент2 5 4 5" xfId="23946"/>
    <cellStyle name="20% - Акцент2 5 5" xfId="2050"/>
    <cellStyle name="20% - Акцент2 5 5 2" xfId="5858"/>
    <cellStyle name="20% - Акцент2 5 5 2 2" xfId="17282"/>
    <cellStyle name="20% - Акцент2 5 5 2 2 2" xfId="40130"/>
    <cellStyle name="20% - Акцент2 5 5 2 3" xfId="28706"/>
    <cellStyle name="20% - Акцент2 5 5 3" xfId="9666"/>
    <cellStyle name="20% - Акцент2 5 5 3 2" xfId="21090"/>
    <cellStyle name="20% - Акцент2 5 5 3 2 2" xfId="43938"/>
    <cellStyle name="20% - Акцент2 5 5 3 3" xfId="32514"/>
    <cellStyle name="20% - Акцент2 5 5 4" xfId="13474"/>
    <cellStyle name="20% - Акцент2 5 5 4 2" xfId="36322"/>
    <cellStyle name="20% - Акцент2 5 5 5" xfId="24898"/>
    <cellStyle name="20% - Акцент2 5 6" xfId="3002"/>
    <cellStyle name="20% - Акцент2 5 6 2" xfId="6810"/>
    <cellStyle name="20% - Акцент2 5 6 2 2" xfId="18234"/>
    <cellStyle name="20% - Акцент2 5 6 2 2 2" xfId="41082"/>
    <cellStyle name="20% - Акцент2 5 6 2 3" xfId="29658"/>
    <cellStyle name="20% - Акцент2 5 6 3" xfId="10618"/>
    <cellStyle name="20% - Акцент2 5 6 3 2" xfId="22042"/>
    <cellStyle name="20% - Акцент2 5 6 3 2 2" xfId="44890"/>
    <cellStyle name="20% - Акцент2 5 6 3 3" xfId="33466"/>
    <cellStyle name="20% - Акцент2 5 6 4" xfId="14426"/>
    <cellStyle name="20% - Акцент2 5 6 4 2" xfId="37274"/>
    <cellStyle name="20% - Акцент2 5 6 5" xfId="25850"/>
    <cellStyle name="20% - Акцент2 5 7" xfId="3954"/>
    <cellStyle name="20% - Акцент2 5 7 2" xfId="15378"/>
    <cellStyle name="20% - Акцент2 5 7 2 2" xfId="38226"/>
    <cellStyle name="20% - Акцент2 5 7 3" xfId="26802"/>
    <cellStyle name="20% - Акцент2 5 8" xfId="7762"/>
    <cellStyle name="20% - Акцент2 5 8 2" xfId="19186"/>
    <cellStyle name="20% - Акцент2 5 8 2 2" xfId="42034"/>
    <cellStyle name="20% - Акцент2 5 8 3" xfId="30610"/>
    <cellStyle name="20% - Акцент2 5 9" xfId="11570"/>
    <cellStyle name="20% - Акцент2 5 9 2" xfId="34418"/>
    <cellStyle name="20% - Акцент2 6" xfId="202"/>
    <cellStyle name="20% - Акцент2 6 10" xfId="23050"/>
    <cellStyle name="20% - Акцент2 6 2" xfId="426"/>
    <cellStyle name="20% - Акцент2 6 2 2" xfId="902"/>
    <cellStyle name="20% - Акцент2 6 2 2 2" xfId="1854"/>
    <cellStyle name="20% - Акцент2 6 2 2 2 2" xfId="5662"/>
    <cellStyle name="20% - Акцент2 6 2 2 2 2 2" xfId="17086"/>
    <cellStyle name="20% - Акцент2 6 2 2 2 2 2 2" xfId="39934"/>
    <cellStyle name="20% - Акцент2 6 2 2 2 2 3" xfId="28510"/>
    <cellStyle name="20% - Акцент2 6 2 2 2 3" xfId="9470"/>
    <cellStyle name="20% - Акцент2 6 2 2 2 3 2" xfId="20894"/>
    <cellStyle name="20% - Акцент2 6 2 2 2 3 2 2" xfId="43742"/>
    <cellStyle name="20% - Акцент2 6 2 2 2 3 3" xfId="32318"/>
    <cellStyle name="20% - Акцент2 6 2 2 2 4" xfId="13278"/>
    <cellStyle name="20% - Акцент2 6 2 2 2 4 2" xfId="36126"/>
    <cellStyle name="20% - Акцент2 6 2 2 2 5" xfId="24702"/>
    <cellStyle name="20% - Акцент2 6 2 2 3" xfId="2806"/>
    <cellStyle name="20% - Акцент2 6 2 2 3 2" xfId="6614"/>
    <cellStyle name="20% - Акцент2 6 2 2 3 2 2" xfId="18038"/>
    <cellStyle name="20% - Акцент2 6 2 2 3 2 2 2" xfId="40886"/>
    <cellStyle name="20% - Акцент2 6 2 2 3 2 3" xfId="29462"/>
    <cellStyle name="20% - Акцент2 6 2 2 3 3" xfId="10422"/>
    <cellStyle name="20% - Акцент2 6 2 2 3 3 2" xfId="21846"/>
    <cellStyle name="20% - Акцент2 6 2 2 3 3 2 2" xfId="44694"/>
    <cellStyle name="20% - Акцент2 6 2 2 3 3 3" xfId="33270"/>
    <cellStyle name="20% - Акцент2 6 2 2 3 4" xfId="14230"/>
    <cellStyle name="20% - Акцент2 6 2 2 3 4 2" xfId="37078"/>
    <cellStyle name="20% - Акцент2 6 2 2 3 5" xfId="25654"/>
    <cellStyle name="20% - Акцент2 6 2 2 4" xfId="3758"/>
    <cellStyle name="20% - Акцент2 6 2 2 4 2" xfId="7566"/>
    <cellStyle name="20% - Акцент2 6 2 2 4 2 2" xfId="18990"/>
    <cellStyle name="20% - Акцент2 6 2 2 4 2 2 2" xfId="41838"/>
    <cellStyle name="20% - Акцент2 6 2 2 4 2 3" xfId="30414"/>
    <cellStyle name="20% - Акцент2 6 2 2 4 3" xfId="11374"/>
    <cellStyle name="20% - Акцент2 6 2 2 4 3 2" xfId="22798"/>
    <cellStyle name="20% - Акцент2 6 2 2 4 3 2 2" xfId="45646"/>
    <cellStyle name="20% - Акцент2 6 2 2 4 3 3" xfId="34222"/>
    <cellStyle name="20% - Акцент2 6 2 2 4 4" xfId="15182"/>
    <cellStyle name="20% - Акцент2 6 2 2 4 4 2" xfId="38030"/>
    <cellStyle name="20% - Акцент2 6 2 2 4 5" xfId="26606"/>
    <cellStyle name="20% - Акцент2 6 2 2 5" xfId="4710"/>
    <cellStyle name="20% - Акцент2 6 2 2 5 2" xfId="16134"/>
    <cellStyle name="20% - Акцент2 6 2 2 5 2 2" xfId="38982"/>
    <cellStyle name="20% - Акцент2 6 2 2 5 3" xfId="27558"/>
    <cellStyle name="20% - Акцент2 6 2 2 6" xfId="8518"/>
    <cellStyle name="20% - Акцент2 6 2 2 6 2" xfId="19942"/>
    <cellStyle name="20% - Акцент2 6 2 2 6 2 2" xfId="42790"/>
    <cellStyle name="20% - Акцент2 6 2 2 6 3" xfId="31366"/>
    <cellStyle name="20% - Акцент2 6 2 2 7" xfId="12326"/>
    <cellStyle name="20% - Акцент2 6 2 2 7 2" xfId="35174"/>
    <cellStyle name="20% - Акцент2 6 2 2 8" xfId="23750"/>
    <cellStyle name="20% - Акцент2 6 2 3" xfId="1378"/>
    <cellStyle name="20% - Акцент2 6 2 3 2" xfId="5186"/>
    <cellStyle name="20% - Акцент2 6 2 3 2 2" xfId="16610"/>
    <cellStyle name="20% - Акцент2 6 2 3 2 2 2" xfId="39458"/>
    <cellStyle name="20% - Акцент2 6 2 3 2 3" xfId="28034"/>
    <cellStyle name="20% - Акцент2 6 2 3 3" xfId="8994"/>
    <cellStyle name="20% - Акцент2 6 2 3 3 2" xfId="20418"/>
    <cellStyle name="20% - Акцент2 6 2 3 3 2 2" xfId="43266"/>
    <cellStyle name="20% - Акцент2 6 2 3 3 3" xfId="31842"/>
    <cellStyle name="20% - Акцент2 6 2 3 4" xfId="12802"/>
    <cellStyle name="20% - Акцент2 6 2 3 4 2" xfId="35650"/>
    <cellStyle name="20% - Акцент2 6 2 3 5" xfId="24226"/>
    <cellStyle name="20% - Акцент2 6 2 4" xfId="2330"/>
    <cellStyle name="20% - Акцент2 6 2 4 2" xfId="6138"/>
    <cellStyle name="20% - Акцент2 6 2 4 2 2" xfId="17562"/>
    <cellStyle name="20% - Акцент2 6 2 4 2 2 2" xfId="40410"/>
    <cellStyle name="20% - Акцент2 6 2 4 2 3" xfId="28986"/>
    <cellStyle name="20% - Акцент2 6 2 4 3" xfId="9946"/>
    <cellStyle name="20% - Акцент2 6 2 4 3 2" xfId="21370"/>
    <cellStyle name="20% - Акцент2 6 2 4 3 2 2" xfId="44218"/>
    <cellStyle name="20% - Акцент2 6 2 4 3 3" xfId="32794"/>
    <cellStyle name="20% - Акцент2 6 2 4 4" xfId="13754"/>
    <cellStyle name="20% - Акцент2 6 2 4 4 2" xfId="36602"/>
    <cellStyle name="20% - Акцент2 6 2 4 5" xfId="25178"/>
    <cellStyle name="20% - Акцент2 6 2 5" xfId="3282"/>
    <cellStyle name="20% - Акцент2 6 2 5 2" xfId="7090"/>
    <cellStyle name="20% - Акцент2 6 2 5 2 2" xfId="18514"/>
    <cellStyle name="20% - Акцент2 6 2 5 2 2 2" xfId="41362"/>
    <cellStyle name="20% - Акцент2 6 2 5 2 3" xfId="29938"/>
    <cellStyle name="20% - Акцент2 6 2 5 3" xfId="10898"/>
    <cellStyle name="20% - Акцент2 6 2 5 3 2" xfId="22322"/>
    <cellStyle name="20% - Акцент2 6 2 5 3 2 2" xfId="45170"/>
    <cellStyle name="20% - Акцент2 6 2 5 3 3" xfId="33746"/>
    <cellStyle name="20% - Акцент2 6 2 5 4" xfId="14706"/>
    <cellStyle name="20% - Акцент2 6 2 5 4 2" xfId="37554"/>
    <cellStyle name="20% - Акцент2 6 2 5 5" xfId="26130"/>
    <cellStyle name="20% - Акцент2 6 2 6" xfId="4234"/>
    <cellStyle name="20% - Акцент2 6 2 6 2" xfId="15658"/>
    <cellStyle name="20% - Акцент2 6 2 6 2 2" xfId="38506"/>
    <cellStyle name="20% - Акцент2 6 2 6 3" xfId="27082"/>
    <cellStyle name="20% - Акцент2 6 2 7" xfId="8042"/>
    <cellStyle name="20% - Акцент2 6 2 7 2" xfId="19466"/>
    <cellStyle name="20% - Акцент2 6 2 7 2 2" xfId="42314"/>
    <cellStyle name="20% - Акцент2 6 2 7 3" xfId="30890"/>
    <cellStyle name="20% - Акцент2 6 2 8" xfId="11850"/>
    <cellStyle name="20% - Акцент2 6 2 8 2" xfId="34698"/>
    <cellStyle name="20% - Акцент2 6 2 9" xfId="23274"/>
    <cellStyle name="20% - Акцент2 6 3" xfId="678"/>
    <cellStyle name="20% - Акцент2 6 3 2" xfId="1630"/>
    <cellStyle name="20% - Акцент2 6 3 2 2" xfId="5438"/>
    <cellStyle name="20% - Акцент2 6 3 2 2 2" xfId="16862"/>
    <cellStyle name="20% - Акцент2 6 3 2 2 2 2" xfId="39710"/>
    <cellStyle name="20% - Акцент2 6 3 2 2 3" xfId="28286"/>
    <cellStyle name="20% - Акцент2 6 3 2 3" xfId="9246"/>
    <cellStyle name="20% - Акцент2 6 3 2 3 2" xfId="20670"/>
    <cellStyle name="20% - Акцент2 6 3 2 3 2 2" xfId="43518"/>
    <cellStyle name="20% - Акцент2 6 3 2 3 3" xfId="32094"/>
    <cellStyle name="20% - Акцент2 6 3 2 4" xfId="13054"/>
    <cellStyle name="20% - Акцент2 6 3 2 4 2" xfId="35902"/>
    <cellStyle name="20% - Акцент2 6 3 2 5" xfId="24478"/>
    <cellStyle name="20% - Акцент2 6 3 3" xfId="2582"/>
    <cellStyle name="20% - Акцент2 6 3 3 2" xfId="6390"/>
    <cellStyle name="20% - Акцент2 6 3 3 2 2" xfId="17814"/>
    <cellStyle name="20% - Акцент2 6 3 3 2 2 2" xfId="40662"/>
    <cellStyle name="20% - Акцент2 6 3 3 2 3" xfId="29238"/>
    <cellStyle name="20% - Акцент2 6 3 3 3" xfId="10198"/>
    <cellStyle name="20% - Акцент2 6 3 3 3 2" xfId="21622"/>
    <cellStyle name="20% - Акцент2 6 3 3 3 2 2" xfId="44470"/>
    <cellStyle name="20% - Акцент2 6 3 3 3 3" xfId="33046"/>
    <cellStyle name="20% - Акцент2 6 3 3 4" xfId="14006"/>
    <cellStyle name="20% - Акцент2 6 3 3 4 2" xfId="36854"/>
    <cellStyle name="20% - Акцент2 6 3 3 5" xfId="25430"/>
    <cellStyle name="20% - Акцент2 6 3 4" xfId="3534"/>
    <cellStyle name="20% - Акцент2 6 3 4 2" xfId="7342"/>
    <cellStyle name="20% - Акцент2 6 3 4 2 2" xfId="18766"/>
    <cellStyle name="20% - Акцент2 6 3 4 2 2 2" xfId="41614"/>
    <cellStyle name="20% - Акцент2 6 3 4 2 3" xfId="30190"/>
    <cellStyle name="20% - Акцент2 6 3 4 3" xfId="11150"/>
    <cellStyle name="20% - Акцент2 6 3 4 3 2" xfId="22574"/>
    <cellStyle name="20% - Акцент2 6 3 4 3 2 2" xfId="45422"/>
    <cellStyle name="20% - Акцент2 6 3 4 3 3" xfId="33998"/>
    <cellStyle name="20% - Акцент2 6 3 4 4" xfId="14958"/>
    <cellStyle name="20% - Акцент2 6 3 4 4 2" xfId="37806"/>
    <cellStyle name="20% - Акцент2 6 3 4 5" xfId="26382"/>
    <cellStyle name="20% - Акцент2 6 3 5" xfId="4486"/>
    <cellStyle name="20% - Акцент2 6 3 5 2" xfId="15910"/>
    <cellStyle name="20% - Акцент2 6 3 5 2 2" xfId="38758"/>
    <cellStyle name="20% - Акцент2 6 3 5 3" xfId="27334"/>
    <cellStyle name="20% - Акцент2 6 3 6" xfId="8294"/>
    <cellStyle name="20% - Акцент2 6 3 6 2" xfId="19718"/>
    <cellStyle name="20% - Акцент2 6 3 6 2 2" xfId="42566"/>
    <cellStyle name="20% - Акцент2 6 3 6 3" xfId="31142"/>
    <cellStyle name="20% - Акцент2 6 3 7" xfId="12102"/>
    <cellStyle name="20% - Акцент2 6 3 7 2" xfId="34950"/>
    <cellStyle name="20% - Акцент2 6 3 8" xfId="23526"/>
    <cellStyle name="20% - Акцент2 6 4" xfId="1154"/>
    <cellStyle name="20% - Акцент2 6 4 2" xfId="4962"/>
    <cellStyle name="20% - Акцент2 6 4 2 2" xfId="16386"/>
    <cellStyle name="20% - Акцент2 6 4 2 2 2" xfId="39234"/>
    <cellStyle name="20% - Акцент2 6 4 2 3" xfId="27810"/>
    <cellStyle name="20% - Акцент2 6 4 3" xfId="8770"/>
    <cellStyle name="20% - Акцент2 6 4 3 2" xfId="20194"/>
    <cellStyle name="20% - Акцент2 6 4 3 2 2" xfId="43042"/>
    <cellStyle name="20% - Акцент2 6 4 3 3" xfId="31618"/>
    <cellStyle name="20% - Акцент2 6 4 4" xfId="12578"/>
    <cellStyle name="20% - Акцент2 6 4 4 2" xfId="35426"/>
    <cellStyle name="20% - Акцент2 6 4 5" xfId="24002"/>
    <cellStyle name="20% - Акцент2 6 5" xfId="2106"/>
    <cellStyle name="20% - Акцент2 6 5 2" xfId="5914"/>
    <cellStyle name="20% - Акцент2 6 5 2 2" xfId="17338"/>
    <cellStyle name="20% - Акцент2 6 5 2 2 2" xfId="40186"/>
    <cellStyle name="20% - Акцент2 6 5 2 3" xfId="28762"/>
    <cellStyle name="20% - Акцент2 6 5 3" xfId="9722"/>
    <cellStyle name="20% - Акцент2 6 5 3 2" xfId="21146"/>
    <cellStyle name="20% - Акцент2 6 5 3 2 2" xfId="43994"/>
    <cellStyle name="20% - Акцент2 6 5 3 3" xfId="32570"/>
    <cellStyle name="20% - Акцент2 6 5 4" xfId="13530"/>
    <cellStyle name="20% - Акцент2 6 5 4 2" xfId="36378"/>
    <cellStyle name="20% - Акцент2 6 5 5" xfId="24954"/>
    <cellStyle name="20% - Акцент2 6 6" xfId="3058"/>
    <cellStyle name="20% - Акцент2 6 6 2" xfId="6866"/>
    <cellStyle name="20% - Акцент2 6 6 2 2" xfId="18290"/>
    <cellStyle name="20% - Акцент2 6 6 2 2 2" xfId="41138"/>
    <cellStyle name="20% - Акцент2 6 6 2 3" xfId="29714"/>
    <cellStyle name="20% - Акцент2 6 6 3" xfId="10674"/>
    <cellStyle name="20% - Акцент2 6 6 3 2" xfId="22098"/>
    <cellStyle name="20% - Акцент2 6 6 3 2 2" xfId="44946"/>
    <cellStyle name="20% - Акцент2 6 6 3 3" xfId="33522"/>
    <cellStyle name="20% - Акцент2 6 6 4" xfId="14482"/>
    <cellStyle name="20% - Акцент2 6 6 4 2" xfId="37330"/>
    <cellStyle name="20% - Акцент2 6 6 5" xfId="25906"/>
    <cellStyle name="20% - Акцент2 6 7" xfId="4010"/>
    <cellStyle name="20% - Акцент2 6 7 2" xfId="15434"/>
    <cellStyle name="20% - Акцент2 6 7 2 2" xfId="38282"/>
    <cellStyle name="20% - Акцент2 6 7 3" xfId="26858"/>
    <cellStyle name="20% - Акцент2 6 8" xfId="7818"/>
    <cellStyle name="20% - Акцент2 6 8 2" xfId="19242"/>
    <cellStyle name="20% - Акцент2 6 8 2 2" xfId="42090"/>
    <cellStyle name="20% - Акцент2 6 8 3" xfId="30666"/>
    <cellStyle name="20% - Акцент2 6 9" xfId="11626"/>
    <cellStyle name="20% - Акцент2 6 9 2" xfId="34474"/>
    <cellStyle name="20% - Акцент2 7" xfId="258"/>
    <cellStyle name="20% - Акцент2 7 2" xfId="734"/>
    <cellStyle name="20% - Акцент2 7 2 2" xfId="1686"/>
    <cellStyle name="20% - Акцент2 7 2 2 2" xfId="5494"/>
    <cellStyle name="20% - Акцент2 7 2 2 2 2" xfId="16918"/>
    <cellStyle name="20% - Акцент2 7 2 2 2 2 2" xfId="39766"/>
    <cellStyle name="20% - Акцент2 7 2 2 2 3" xfId="28342"/>
    <cellStyle name="20% - Акцент2 7 2 2 3" xfId="9302"/>
    <cellStyle name="20% - Акцент2 7 2 2 3 2" xfId="20726"/>
    <cellStyle name="20% - Акцент2 7 2 2 3 2 2" xfId="43574"/>
    <cellStyle name="20% - Акцент2 7 2 2 3 3" xfId="32150"/>
    <cellStyle name="20% - Акцент2 7 2 2 4" xfId="13110"/>
    <cellStyle name="20% - Акцент2 7 2 2 4 2" xfId="35958"/>
    <cellStyle name="20% - Акцент2 7 2 2 5" xfId="24534"/>
    <cellStyle name="20% - Акцент2 7 2 3" xfId="2638"/>
    <cellStyle name="20% - Акцент2 7 2 3 2" xfId="6446"/>
    <cellStyle name="20% - Акцент2 7 2 3 2 2" xfId="17870"/>
    <cellStyle name="20% - Акцент2 7 2 3 2 2 2" xfId="40718"/>
    <cellStyle name="20% - Акцент2 7 2 3 2 3" xfId="29294"/>
    <cellStyle name="20% - Акцент2 7 2 3 3" xfId="10254"/>
    <cellStyle name="20% - Акцент2 7 2 3 3 2" xfId="21678"/>
    <cellStyle name="20% - Акцент2 7 2 3 3 2 2" xfId="44526"/>
    <cellStyle name="20% - Акцент2 7 2 3 3 3" xfId="33102"/>
    <cellStyle name="20% - Акцент2 7 2 3 4" xfId="14062"/>
    <cellStyle name="20% - Акцент2 7 2 3 4 2" xfId="36910"/>
    <cellStyle name="20% - Акцент2 7 2 3 5" xfId="25486"/>
    <cellStyle name="20% - Акцент2 7 2 4" xfId="3590"/>
    <cellStyle name="20% - Акцент2 7 2 4 2" xfId="7398"/>
    <cellStyle name="20% - Акцент2 7 2 4 2 2" xfId="18822"/>
    <cellStyle name="20% - Акцент2 7 2 4 2 2 2" xfId="41670"/>
    <cellStyle name="20% - Акцент2 7 2 4 2 3" xfId="30246"/>
    <cellStyle name="20% - Акцент2 7 2 4 3" xfId="11206"/>
    <cellStyle name="20% - Акцент2 7 2 4 3 2" xfId="22630"/>
    <cellStyle name="20% - Акцент2 7 2 4 3 2 2" xfId="45478"/>
    <cellStyle name="20% - Акцент2 7 2 4 3 3" xfId="34054"/>
    <cellStyle name="20% - Акцент2 7 2 4 4" xfId="15014"/>
    <cellStyle name="20% - Акцент2 7 2 4 4 2" xfId="37862"/>
    <cellStyle name="20% - Акцент2 7 2 4 5" xfId="26438"/>
    <cellStyle name="20% - Акцент2 7 2 5" xfId="4542"/>
    <cellStyle name="20% - Акцент2 7 2 5 2" xfId="15966"/>
    <cellStyle name="20% - Акцент2 7 2 5 2 2" xfId="38814"/>
    <cellStyle name="20% - Акцент2 7 2 5 3" xfId="27390"/>
    <cellStyle name="20% - Акцент2 7 2 6" xfId="8350"/>
    <cellStyle name="20% - Акцент2 7 2 6 2" xfId="19774"/>
    <cellStyle name="20% - Акцент2 7 2 6 2 2" xfId="42622"/>
    <cellStyle name="20% - Акцент2 7 2 6 3" xfId="31198"/>
    <cellStyle name="20% - Акцент2 7 2 7" xfId="12158"/>
    <cellStyle name="20% - Акцент2 7 2 7 2" xfId="35006"/>
    <cellStyle name="20% - Акцент2 7 2 8" xfId="23582"/>
    <cellStyle name="20% - Акцент2 7 3" xfId="1210"/>
    <cellStyle name="20% - Акцент2 7 3 2" xfId="5018"/>
    <cellStyle name="20% - Акцент2 7 3 2 2" xfId="16442"/>
    <cellStyle name="20% - Акцент2 7 3 2 2 2" xfId="39290"/>
    <cellStyle name="20% - Акцент2 7 3 2 3" xfId="27866"/>
    <cellStyle name="20% - Акцент2 7 3 3" xfId="8826"/>
    <cellStyle name="20% - Акцент2 7 3 3 2" xfId="20250"/>
    <cellStyle name="20% - Акцент2 7 3 3 2 2" xfId="43098"/>
    <cellStyle name="20% - Акцент2 7 3 3 3" xfId="31674"/>
    <cellStyle name="20% - Акцент2 7 3 4" xfId="12634"/>
    <cellStyle name="20% - Акцент2 7 3 4 2" xfId="35482"/>
    <cellStyle name="20% - Акцент2 7 3 5" xfId="24058"/>
    <cellStyle name="20% - Акцент2 7 4" xfId="2162"/>
    <cellStyle name="20% - Акцент2 7 4 2" xfId="5970"/>
    <cellStyle name="20% - Акцент2 7 4 2 2" xfId="17394"/>
    <cellStyle name="20% - Акцент2 7 4 2 2 2" xfId="40242"/>
    <cellStyle name="20% - Акцент2 7 4 2 3" xfId="28818"/>
    <cellStyle name="20% - Акцент2 7 4 3" xfId="9778"/>
    <cellStyle name="20% - Акцент2 7 4 3 2" xfId="21202"/>
    <cellStyle name="20% - Акцент2 7 4 3 2 2" xfId="44050"/>
    <cellStyle name="20% - Акцент2 7 4 3 3" xfId="32626"/>
    <cellStyle name="20% - Акцент2 7 4 4" xfId="13586"/>
    <cellStyle name="20% - Акцент2 7 4 4 2" xfId="36434"/>
    <cellStyle name="20% - Акцент2 7 4 5" xfId="25010"/>
    <cellStyle name="20% - Акцент2 7 5" xfId="3114"/>
    <cellStyle name="20% - Акцент2 7 5 2" xfId="6922"/>
    <cellStyle name="20% - Акцент2 7 5 2 2" xfId="18346"/>
    <cellStyle name="20% - Акцент2 7 5 2 2 2" xfId="41194"/>
    <cellStyle name="20% - Акцент2 7 5 2 3" xfId="29770"/>
    <cellStyle name="20% - Акцент2 7 5 3" xfId="10730"/>
    <cellStyle name="20% - Акцент2 7 5 3 2" xfId="22154"/>
    <cellStyle name="20% - Акцент2 7 5 3 2 2" xfId="45002"/>
    <cellStyle name="20% - Акцент2 7 5 3 3" xfId="33578"/>
    <cellStyle name="20% - Акцент2 7 5 4" xfId="14538"/>
    <cellStyle name="20% - Акцент2 7 5 4 2" xfId="37386"/>
    <cellStyle name="20% - Акцент2 7 5 5" xfId="25962"/>
    <cellStyle name="20% - Акцент2 7 6" xfId="4066"/>
    <cellStyle name="20% - Акцент2 7 6 2" xfId="15490"/>
    <cellStyle name="20% - Акцент2 7 6 2 2" xfId="38338"/>
    <cellStyle name="20% - Акцент2 7 6 3" xfId="26914"/>
    <cellStyle name="20% - Акцент2 7 7" xfId="7874"/>
    <cellStyle name="20% - Акцент2 7 7 2" xfId="19298"/>
    <cellStyle name="20% - Акцент2 7 7 2 2" xfId="42146"/>
    <cellStyle name="20% - Акцент2 7 7 3" xfId="30722"/>
    <cellStyle name="20% - Акцент2 7 8" xfId="11682"/>
    <cellStyle name="20% - Акцент2 7 8 2" xfId="34530"/>
    <cellStyle name="20% - Акцент2 7 9" xfId="23106"/>
    <cellStyle name="20% - Акцент2 8" xfId="482"/>
    <cellStyle name="20% - Акцент2 8 2" xfId="958"/>
    <cellStyle name="20% - Акцент2 8 2 2" xfId="1910"/>
    <cellStyle name="20% - Акцент2 8 2 2 2" xfId="5718"/>
    <cellStyle name="20% - Акцент2 8 2 2 2 2" xfId="17142"/>
    <cellStyle name="20% - Акцент2 8 2 2 2 2 2" xfId="39990"/>
    <cellStyle name="20% - Акцент2 8 2 2 2 3" xfId="28566"/>
    <cellStyle name="20% - Акцент2 8 2 2 3" xfId="9526"/>
    <cellStyle name="20% - Акцент2 8 2 2 3 2" xfId="20950"/>
    <cellStyle name="20% - Акцент2 8 2 2 3 2 2" xfId="43798"/>
    <cellStyle name="20% - Акцент2 8 2 2 3 3" xfId="32374"/>
    <cellStyle name="20% - Акцент2 8 2 2 4" xfId="13334"/>
    <cellStyle name="20% - Акцент2 8 2 2 4 2" xfId="36182"/>
    <cellStyle name="20% - Акцент2 8 2 2 5" xfId="24758"/>
    <cellStyle name="20% - Акцент2 8 2 3" xfId="2862"/>
    <cellStyle name="20% - Акцент2 8 2 3 2" xfId="6670"/>
    <cellStyle name="20% - Акцент2 8 2 3 2 2" xfId="18094"/>
    <cellStyle name="20% - Акцент2 8 2 3 2 2 2" xfId="40942"/>
    <cellStyle name="20% - Акцент2 8 2 3 2 3" xfId="29518"/>
    <cellStyle name="20% - Акцент2 8 2 3 3" xfId="10478"/>
    <cellStyle name="20% - Акцент2 8 2 3 3 2" xfId="21902"/>
    <cellStyle name="20% - Акцент2 8 2 3 3 2 2" xfId="44750"/>
    <cellStyle name="20% - Акцент2 8 2 3 3 3" xfId="33326"/>
    <cellStyle name="20% - Акцент2 8 2 3 4" xfId="14286"/>
    <cellStyle name="20% - Акцент2 8 2 3 4 2" xfId="37134"/>
    <cellStyle name="20% - Акцент2 8 2 3 5" xfId="25710"/>
    <cellStyle name="20% - Акцент2 8 2 4" xfId="3814"/>
    <cellStyle name="20% - Акцент2 8 2 4 2" xfId="7622"/>
    <cellStyle name="20% - Акцент2 8 2 4 2 2" xfId="19046"/>
    <cellStyle name="20% - Акцент2 8 2 4 2 2 2" xfId="41894"/>
    <cellStyle name="20% - Акцент2 8 2 4 2 3" xfId="30470"/>
    <cellStyle name="20% - Акцент2 8 2 4 3" xfId="11430"/>
    <cellStyle name="20% - Акцент2 8 2 4 3 2" xfId="22854"/>
    <cellStyle name="20% - Акцент2 8 2 4 3 2 2" xfId="45702"/>
    <cellStyle name="20% - Акцент2 8 2 4 3 3" xfId="34278"/>
    <cellStyle name="20% - Акцент2 8 2 4 4" xfId="15238"/>
    <cellStyle name="20% - Акцент2 8 2 4 4 2" xfId="38086"/>
    <cellStyle name="20% - Акцент2 8 2 4 5" xfId="26662"/>
    <cellStyle name="20% - Акцент2 8 2 5" xfId="4766"/>
    <cellStyle name="20% - Акцент2 8 2 5 2" xfId="16190"/>
    <cellStyle name="20% - Акцент2 8 2 5 2 2" xfId="39038"/>
    <cellStyle name="20% - Акцент2 8 2 5 3" xfId="27614"/>
    <cellStyle name="20% - Акцент2 8 2 6" xfId="8574"/>
    <cellStyle name="20% - Акцент2 8 2 6 2" xfId="19998"/>
    <cellStyle name="20% - Акцент2 8 2 6 2 2" xfId="42846"/>
    <cellStyle name="20% - Акцент2 8 2 6 3" xfId="31422"/>
    <cellStyle name="20% - Акцент2 8 2 7" xfId="12382"/>
    <cellStyle name="20% - Акцент2 8 2 7 2" xfId="35230"/>
    <cellStyle name="20% - Акцент2 8 2 8" xfId="23806"/>
    <cellStyle name="20% - Акцент2 8 3" xfId="1434"/>
    <cellStyle name="20% - Акцент2 8 3 2" xfId="5242"/>
    <cellStyle name="20% - Акцент2 8 3 2 2" xfId="16666"/>
    <cellStyle name="20% - Акцент2 8 3 2 2 2" xfId="39514"/>
    <cellStyle name="20% - Акцент2 8 3 2 3" xfId="28090"/>
    <cellStyle name="20% - Акцент2 8 3 3" xfId="9050"/>
    <cellStyle name="20% - Акцент2 8 3 3 2" xfId="20474"/>
    <cellStyle name="20% - Акцент2 8 3 3 2 2" xfId="43322"/>
    <cellStyle name="20% - Акцент2 8 3 3 3" xfId="31898"/>
    <cellStyle name="20% - Акцент2 8 3 4" xfId="12858"/>
    <cellStyle name="20% - Акцент2 8 3 4 2" xfId="35706"/>
    <cellStyle name="20% - Акцент2 8 3 5" xfId="24282"/>
    <cellStyle name="20% - Акцент2 8 4" xfId="2386"/>
    <cellStyle name="20% - Акцент2 8 4 2" xfId="6194"/>
    <cellStyle name="20% - Акцент2 8 4 2 2" xfId="17618"/>
    <cellStyle name="20% - Акцент2 8 4 2 2 2" xfId="40466"/>
    <cellStyle name="20% - Акцент2 8 4 2 3" xfId="29042"/>
    <cellStyle name="20% - Акцент2 8 4 3" xfId="10002"/>
    <cellStyle name="20% - Акцент2 8 4 3 2" xfId="21426"/>
    <cellStyle name="20% - Акцент2 8 4 3 2 2" xfId="44274"/>
    <cellStyle name="20% - Акцент2 8 4 3 3" xfId="32850"/>
    <cellStyle name="20% - Акцент2 8 4 4" xfId="13810"/>
    <cellStyle name="20% - Акцент2 8 4 4 2" xfId="36658"/>
    <cellStyle name="20% - Акцент2 8 4 5" xfId="25234"/>
    <cellStyle name="20% - Акцент2 8 5" xfId="3338"/>
    <cellStyle name="20% - Акцент2 8 5 2" xfId="7146"/>
    <cellStyle name="20% - Акцент2 8 5 2 2" xfId="18570"/>
    <cellStyle name="20% - Акцент2 8 5 2 2 2" xfId="41418"/>
    <cellStyle name="20% - Акцент2 8 5 2 3" xfId="29994"/>
    <cellStyle name="20% - Акцент2 8 5 3" xfId="10954"/>
    <cellStyle name="20% - Акцент2 8 5 3 2" xfId="22378"/>
    <cellStyle name="20% - Акцент2 8 5 3 2 2" xfId="45226"/>
    <cellStyle name="20% - Акцент2 8 5 3 3" xfId="33802"/>
    <cellStyle name="20% - Акцент2 8 5 4" xfId="14762"/>
    <cellStyle name="20% - Акцент2 8 5 4 2" xfId="37610"/>
    <cellStyle name="20% - Акцент2 8 5 5" xfId="26186"/>
    <cellStyle name="20% - Акцент2 8 6" xfId="4290"/>
    <cellStyle name="20% - Акцент2 8 6 2" xfId="15714"/>
    <cellStyle name="20% - Акцент2 8 6 2 2" xfId="38562"/>
    <cellStyle name="20% - Акцент2 8 6 3" xfId="27138"/>
    <cellStyle name="20% - Акцент2 8 7" xfId="8098"/>
    <cellStyle name="20% - Акцент2 8 7 2" xfId="19522"/>
    <cellStyle name="20% - Акцент2 8 7 2 2" xfId="42370"/>
    <cellStyle name="20% - Акцент2 8 7 3" xfId="30946"/>
    <cellStyle name="20% - Акцент2 8 8" xfId="11906"/>
    <cellStyle name="20% - Акцент2 8 8 2" xfId="34754"/>
    <cellStyle name="20% - Акцент2 8 9" xfId="23330"/>
    <cellStyle name="20% - Акцент2 9" xfId="510"/>
    <cellStyle name="20% - Акцент2 9 2" xfId="1462"/>
    <cellStyle name="20% - Акцент2 9 2 2" xfId="5270"/>
    <cellStyle name="20% - Акцент2 9 2 2 2" xfId="16694"/>
    <cellStyle name="20% - Акцент2 9 2 2 2 2" xfId="39542"/>
    <cellStyle name="20% - Акцент2 9 2 2 3" xfId="28118"/>
    <cellStyle name="20% - Акцент2 9 2 3" xfId="9078"/>
    <cellStyle name="20% - Акцент2 9 2 3 2" xfId="20502"/>
    <cellStyle name="20% - Акцент2 9 2 3 2 2" xfId="43350"/>
    <cellStyle name="20% - Акцент2 9 2 3 3" xfId="31926"/>
    <cellStyle name="20% - Акцент2 9 2 4" xfId="12886"/>
    <cellStyle name="20% - Акцент2 9 2 4 2" xfId="35734"/>
    <cellStyle name="20% - Акцент2 9 2 5" xfId="24310"/>
    <cellStyle name="20% - Акцент2 9 3" xfId="2414"/>
    <cellStyle name="20% - Акцент2 9 3 2" xfId="6222"/>
    <cellStyle name="20% - Акцент2 9 3 2 2" xfId="17646"/>
    <cellStyle name="20% - Акцент2 9 3 2 2 2" xfId="40494"/>
    <cellStyle name="20% - Акцент2 9 3 2 3" xfId="29070"/>
    <cellStyle name="20% - Акцент2 9 3 3" xfId="10030"/>
    <cellStyle name="20% - Акцент2 9 3 3 2" xfId="21454"/>
    <cellStyle name="20% - Акцент2 9 3 3 2 2" xfId="44302"/>
    <cellStyle name="20% - Акцент2 9 3 3 3" xfId="32878"/>
    <cellStyle name="20% - Акцент2 9 3 4" xfId="13838"/>
    <cellStyle name="20% - Акцент2 9 3 4 2" xfId="36686"/>
    <cellStyle name="20% - Акцент2 9 3 5" xfId="25262"/>
    <cellStyle name="20% - Акцент2 9 4" xfId="3366"/>
    <cellStyle name="20% - Акцент2 9 4 2" xfId="7174"/>
    <cellStyle name="20% - Акцент2 9 4 2 2" xfId="18598"/>
    <cellStyle name="20% - Акцент2 9 4 2 2 2" xfId="41446"/>
    <cellStyle name="20% - Акцент2 9 4 2 3" xfId="30022"/>
    <cellStyle name="20% - Акцент2 9 4 3" xfId="10982"/>
    <cellStyle name="20% - Акцент2 9 4 3 2" xfId="22406"/>
    <cellStyle name="20% - Акцент2 9 4 3 2 2" xfId="45254"/>
    <cellStyle name="20% - Акцент2 9 4 3 3" xfId="33830"/>
    <cellStyle name="20% - Акцент2 9 4 4" xfId="14790"/>
    <cellStyle name="20% - Акцент2 9 4 4 2" xfId="37638"/>
    <cellStyle name="20% - Акцент2 9 4 5" xfId="26214"/>
    <cellStyle name="20% - Акцент2 9 5" xfId="4318"/>
    <cellStyle name="20% - Акцент2 9 5 2" xfId="15742"/>
    <cellStyle name="20% - Акцент2 9 5 2 2" xfId="38590"/>
    <cellStyle name="20% - Акцент2 9 5 3" xfId="27166"/>
    <cellStyle name="20% - Акцент2 9 6" xfId="8126"/>
    <cellStyle name="20% - Акцент2 9 6 2" xfId="19550"/>
    <cellStyle name="20% - Акцент2 9 6 2 2" xfId="42398"/>
    <cellStyle name="20% - Акцент2 9 6 3" xfId="30974"/>
    <cellStyle name="20% - Акцент2 9 7" xfId="11934"/>
    <cellStyle name="20% - Акцент2 9 7 2" xfId="34782"/>
    <cellStyle name="20% - Акцент2 9 8" xfId="23358"/>
    <cellStyle name="20% - Акцент3" xfId="27" builtinId="38" customBuiltin="1"/>
    <cellStyle name="20% - Акцент3 10" xfId="988"/>
    <cellStyle name="20% - Акцент3 10 2" xfId="4796"/>
    <cellStyle name="20% - Акцент3 10 2 2" xfId="16220"/>
    <cellStyle name="20% - Акцент3 10 2 2 2" xfId="39068"/>
    <cellStyle name="20% - Акцент3 10 2 3" xfId="27644"/>
    <cellStyle name="20% - Акцент3 10 3" xfId="8604"/>
    <cellStyle name="20% - Акцент3 10 3 2" xfId="20028"/>
    <cellStyle name="20% - Акцент3 10 3 2 2" xfId="42876"/>
    <cellStyle name="20% - Акцент3 10 3 3" xfId="31452"/>
    <cellStyle name="20% - Акцент3 10 4" xfId="12412"/>
    <cellStyle name="20% - Акцент3 10 4 2" xfId="35260"/>
    <cellStyle name="20% - Акцент3 10 5" xfId="23836"/>
    <cellStyle name="20% - Акцент3 11" xfId="1940"/>
    <cellStyle name="20% - Акцент3 11 2" xfId="5748"/>
    <cellStyle name="20% - Акцент3 11 2 2" xfId="17172"/>
    <cellStyle name="20% - Акцент3 11 2 2 2" xfId="40020"/>
    <cellStyle name="20% - Акцент3 11 2 3" xfId="28596"/>
    <cellStyle name="20% - Акцент3 11 3" xfId="9556"/>
    <cellStyle name="20% - Акцент3 11 3 2" xfId="20980"/>
    <cellStyle name="20% - Акцент3 11 3 2 2" xfId="43828"/>
    <cellStyle name="20% - Акцент3 11 3 3" xfId="32404"/>
    <cellStyle name="20% - Акцент3 11 4" xfId="13364"/>
    <cellStyle name="20% - Акцент3 11 4 2" xfId="36212"/>
    <cellStyle name="20% - Акцент3 11 5" xfId="24788"/>
    <cellStyle name="20% - Акцент3 12" xfId="2892"/>
    <cellStyle name="20% - Акцент3 12 2" xfId="6700"/>
    <cellStyle name="20% - Акцент3 12 2 2" xfId="18124"/>
    <cellStyle name="20% - Акцент3 12 2 2 2" xfId="40972"/>
    <cellStyle name="20% - Акцент3 12 2 3" xfId="29548"/>
    <cellStyle name="20% - Акцент3 12 3" xfId="10508"/>
    <cellStyle name="20% - Акцент3 12 3 2" xfId="21932"/>
    <cellStyle name="20% - Акцент3 12 3 2 2" xfId="44780"/>
    <cellStyle name="20% - Акцент3 12 3 3" xfId="33356"/>
    <cellStyle name="20% - Акцент3 12 4" xfId="14316"/>
    <cellStyle name="20% - Акцент3 12 4 2" xfId="37164"/>
    <cellStyle name="20% - Акцент3 12 5" xfId="25740"/>
    <cellStyle name="20% - Акцент3 13" xfId="3844"/>
    <cellStyle name="20% - Акцент3 13 2" xfId="15268"/>
    <cellStyle name="20% - Акцент3 13 2 2" xfId="38116"/>
    <cellStyle name="20% - Акцент3 13 3" xfId="26692"/>
    <cellStyle name="20% - Акцент3 14" xfId="7652"/>
    <cellStyle name="20% - Акцент3 14 2" xfId="19076"/>
    <cellStyle name="20% - Акцент3 14 2 2" xfId="41924"/>
    <cellStyle name="20% - Акцент3 14 3" xfId="30500"/>
    <cellStyle name="20% - Акцент3 15" xfId="11460"/>
    <cellStyle name="20% - Акцент3 15 2" xfId="34308"/>
    <cellStyle name="20% - Акцент3 16" xfId="22884"/>
    <cellStyle name="20% - Акцент3 2" xfId="52"/>
    <cellStyle name="20% - Акцент3 2 10" xfId="1956"/>
    <cellStyle name="20% - Акцент3 2 10 2" xfId="5764"/>
    <cellStyle name="20% - Акцент3 2 10 2 2" xfId="17188"/>
    <cellStyle name="20% - Акцент3 2 10 2 2 2" xfId="40036"/>
    <cellStyle name="20% - Акцент3 2 10 2 3" xfId="28612"/>
    <cellStyle name="20% - Акцент3 2 10 3" xfId="9572"/>
    <cellStyle name="20% - Акцент3 2 10 3 2" xfId="20996"/>
    <cellStyle name="20% - Акцент3 2 10 3 2 2" xfId="43844"/>
    <cellStyle name="20% - Акцент3 2 10 3 3" xfId="32420"/>
    <cellStyle name="20% - Акцент3 2 10 4" xfId="13380"/>
    <cellStyle name="20% - Акцент3 2 10 4 2" xfId="36228"/>
    <cellStyle name="20% - Акцент3 2 10 5" xfId="24804"/>
    <cellStyle name="20% - Акцент3 2 11" xfId="2908"/>
    <cellStyle name="20% - Акцент3 2 11 2" xfId="6716"/>
    <cellStyle name="20% - Акцент3 2 11 2 2" xfId="18140"/>
    <cellStyle name="20% - Акцент3 2 11 2 2 2" xfId="40988"/>
    <cellStyle name="20% - Акцент3 2 11 2 3" xfId="29564"/>
    <cellStyle name="20% - Акцент3 2 11 3" xfId="10524"/>
    <cellStyle name="20% - Акцент3 2 11 3 2" xfId="21948"/>
    <cellStyle name="20% - Акцент3 2 11 3 2 2" xfId="44796"/>
    <cellStyle name="20% - Акцент3 2 11 3 3" xfId="33372"/>
    <cellStyle name="20% - Акцент3 2 11 4" xfId="14332"/>
    <cellStyle name="20% - Акцент3 2 11 4 2" xfId="37180"/>
    <cellStyle name="20% - Акцент3 2 11 5" xfId="25756"/>
    <cellStyle name="20% - Акцент3 2 12" xfId="3860"/>
    <cellStyle name="20% - Акцент3 2 12 2" xfId="15284"/>
    <cellStyle name="20% - Акцент3 2 12 2 2" xfId="38132"/>
    <cellStyle name="20% - Акцент3 2 12 3" xfId="26708"/>
    <cellStyle name="20% - Акцент3 2 13" xfId="7668"/>
    <cellStyle name="20% - Акцент3 2 13 2" xfId="19092"/>
    <cellStyle name="20% - Акцент3 2 13 2 2" xfId="41940"/>
    <cellStyle name="20% - Акцент3 2 13 3" xfId="30516"/>
    <cellStyle name="20% - Акцент3 2 14" xfId="11476"/>
    <cellStyle name="20% - Акцент3 2 14 2" xfId="34324"/>
    <cellStyle name="20% - Акцент3 2 15" xfId="22900"/>
    <cellStyle name="20% - Акцент3 2 2" xfId="80"/>
    <cellStyle name="20% - Акцент3 2 2 10" xfId="3888"/>
    <cellStyle name="20% - Акцент3 2 2 10 2" xfId="15312"/>
    <cellStyle name="20% - Акцент3 2 2 10 2 2" xfId="38160"/>
    <cellStyle name="20% - Акцент3 2 2 10 3" xfId="26736"/>
    <cellStyle name="20% - Акцент3 2 2 11" xfId="7696"/>
    <cellStyle name="20% - Акцент3 2 2 11 2" xfId="19120"/>
    <cellStyle name="20% - Акцент3 2 2 11 2 2" xfId="41968"/>
    <cellStyle name="20% - Акцент3 2 2 11 3" xfId="30544"/>
    <cellStyle name="20% - Акцент3 2 2 12" xfId="11504"/>
    <cellStyle name="20% - Акцент3 2 2 12 2" xfId="34352"/>
    <cellStyle name="20% - Акцент3 2 2 13" xfId="22928"/>
    <cellStyle name="20% - Акцент3 2 2 2" xfId="136"/>
    <cellStyle name="20% - Акцент3 2 2 2 10" xfId="22984"/>
    <cellStyle name="20% - Акцент3 2 2 2 2" xfId="360"/>
    <cellStyle name="20% - Акцент3 2 2 2 2 2" xfId="836"/>
    <cellStyle name="20% - Акцент3 2 2 2 2 2 2" xfId="1788"/>
    <cellStyle name="20% - Акцент3 2 2 2 2 2 2 2" xfId="5596"/>
    <cellStyle name="20% - Акцент3 2 2 2 2 2 2 2 2" xfId="17020"/>
    <cellStyle name="20% - Акцент3 2 2 2 2 2 2 2 2 2" xfId="39868"/>
    <cellStyle name="20% - Акцент3 2 2 2 2 2 2 2 3" xfId="28444"/>
    <cellStyle name="20% - Акцент3 2 2 2 2 2 2 3" xfId="9404"/>
    <cellStyle name="20% - Акцент3 2 2 2 2 2 2 3 2" xfId="20828"/>
    <cellStyle name="20% - Акцент3 2 2 2 2 2 2 3 2 2" xfId="43676"/>
    <cellStyle name="20% - Акцент3 2 2 2 2 2 2 3 3" xfId="32252"/>
    <cellStyle name="20% - Акцент3 2 2 2 2 2 2 4" xfId="13212"/>
    <cellStyle name="20% - Акцент3 2 2 2 2 2 2 4 2" xfId="36060"/>
    <cellStyle name="20% - Акцент3 2 2 2 2 2 2 5" xfId="24636"/>
    <cellStyle name="20% - Акцент3 2 2 2 2 2 3" xfId="2740"/>
    <cellStyle name="20% - Акцент3 2 2 2 2 2 3 2" xfId="6548"/>
    <cellStyle name="20% - Акцент3 2 2 2 2 2 3 2 2" xfId="17972"/>
    <cellStyle name="20% - Акцент3 2 2 2 2 2 3 2 2 2" xfId="40820"/>
    <cellStyle name="20% - Акцент3 2 2 2 2 2 3 2 3" xfId="29396"/>
    <cellStyle name="20% - Акцент3 2 2 2 2 2 3 3" xfId="10356"/>
    <cellStyle name="20% - Акцент3 2 2 2 2 2 3 3 2" xfId="21780"/>
    <cellStyle name="20% - Акцент3 2 2 2 2 2 3 3 2 2" xfId="44628"/>
    <cellStyle name="20% - Акцент3 2 2 2 2 2 3 3 3" xfId="33204"/>
    <cellStyle name="20% - Акцент3 2 2 2 2 2 3 4" xfId="14164"/>
    <cellStyle name="20% - Акцент3 2 2 2 2 2 3 4 2" xfId="37012"/>
    <cellStyle name="20% - Акцент3 2 2 2 2 2 3 5" xfId="25588"/>
    <cellStyle name="20% - Акцент3 2 2 2 2 2 4" xfId="3692"/>
    <cellStyle name="20% - Акцент3 2 2 2 2 2 4 2" xfId="7500"/>
    <cellStyle name="20% - Акцент3 2 2 2 2 2 4 2 2" xfId="18924"/>
    <cellStyle name="20% - Акцент3 2 2 2 2 2 4 2 2 2" xfId="41772"/>
    <cellStyle name="20% - Акцент3 2 2 2 2 2 4 2 3" xfId="30348"/>
    <cellStyle name="20% - Акцент3 2 2 2 2 2 4 3" xfId="11308"/>
    <cellStyle name="20% - Акцент3 2 2 2 2 2 4 3 2" xfId="22732"/>
    <cellStyle name="20% - Акцент3 2 2 2 2 2 4 3 2 2" xfId="45580"/>
    <cellStyle name="20% - Акцент3 2 2 2 2 2 4 3 3" xfId="34156"/>
    <cellStyle name="20% - Акцент3 2 2 2 2 2 4 4" xfId="15116"/>
    <cellStyle name="20% - Акцент3 2 2 2 2 2 4 4 2" xfId="37964"/>
    <cellStyle name="20% - Акцент3 2 2 2 2 2 4 5" xfId="26540"/>
    <cellStyle name="20% - Акцент3 2 2 2 2 2 5" xfId="4644"/>
    <cellStyle name="20% - Акцент3 2 2 2 2 2 5 2" xfId="16068"/>
    <cellStyle name="20% - Акцент3 2 2 2 2 2 5 2 2" xfId="38916"/>
    <cellStyle name="20% - Акцент3 2 2 2 2 2 5 3" xfId="27492"/>
    <cellStyle name="20% - Акцент3 2 2 2 2 2 6" xfId="8452"/>
    <cellStyle name="20% - Акцент3 2 2 2 2 2 6 2" xfId="19876"/>
    <cellStyle name="20% - Акцент3 2 2 2 2 2 6 2 2" xfId="42724"/>
    <cellStyle name="20% - Акцент3 2 2 2 2 2 6 3" xfId="31300"/>
    <cellStyle name="20% - Акцент3 2 2 2 2 2 7" xfId="12260"/>
    <cellStyle name="20% - Акцент3 2 2 2 2 2 7 2" xfId="35108"/>
    <cellStyle name="20% - Акцент3 2 2 2 2 2 8" xfId="23684"/>
    <cellStyle name="20% - Акцент3 2 2 2 2 3" xfId="1312"/>
    <cellStyle name="20% - Акцент3 2 2 2 2 3 2" xfId="5120"/>
    <cellStyle name="20% - Акцент3 2 2 2 2 3 2 2" xfId="16544"/>
    <cellStyle name="20% - Акцент3 2 2 2 2 3 2 2 2" xfId="39392"/>
    <cellStyle name="20% - Акцент3 2 2 2 2 3 2 3" xfId="27968"/>
    <cellStyle name="20% - Акцент3 2 2 2 2 3 3" xfId="8928"/>
    <cellStyle name="20% - Акцент3 2 2 2 2 3 3 2" xfId="20352"/>
    <cellStyle name="20% - Акцент3 2 2 2 2 3 3 2 2" xfId="43200"/>
    <cellStyle name="20% - Акцент3 2 2 2 2 3 3 3" xfId="31776"/>
    <cellStyle name="20% - Акцент3 2 2 2 2 3 4" xfId="12736"/>
    <cellStyle name="20% - Акцент3 2 2 2 2 3 4 2" xfId="35584"/>
    <cellStyle name="20% - Акцент3 2 2 2 2 3 5" xfId="24160"/>
    <cellStyle name="20% - Акцент3 2 2 2 2 4" xfId="2264"/>
    <cellStyle name="20% - Акцент3 2 2 2 2 4 2" xfId="6072"/>
    <cellStyle name="20% - Акцент3 2 2 2 2 4 2 2" xfId="17496"/>
    <cellStyle name="20% - Акцент3 2 2 2 2 4 2 2 2" xfId="40344"/>
    <cellStyle name="20% - Акцент3 2 2 2 2 4 2 3" xfId="28920"/>
    <cellStyle name="20% - Акцент3 2 2 2 2 4 3" xfId="9880"/>
    <cellStyle name="20% - Акцент3 2 2 2 2 4 3 2" xfId="21304"/>
    <cellStyle name="20% - Акцент3 2 2 2 2 4 3 2 2" xfId="44152"/>
    <cellStyle name="20% - Акцент3 2 2 2 2 4 3 3" xfId="32728"/>
    <cellStyle name="20% - Акцент3 2 2 2 2 4 4" xfId="13688"/>
    <cellStyle name="20% - Акцент3 2 2 2 2 4 4 2" xfId="36536"/>
    <cellStyle name="20% - Акцент3 2 2 2 2 4 5" xfId="25112"/>
    <cellStyle name="20% - Акцент3 2 2 2 2 5" xfId="3216"/>
    <cellStyle name="20% - Акцент3 2 2 2 2 5 2" xfId="7024"/>
    <cellStyle name="20% - Акцент3 2 2 2 2 5 2 2" xfId="18448"/>
    <cellStyle name="20% - Акцент3 2 2 2 2 5 2 2 2" xfId="41296"/>
    <cellStyle name="20% - Акцент3 2 2 2 2 5 2 3" xfId="29872"/>
    <cellStyle name="20% - Акцент3 2 2 2 2 5 3" xfId="10832"/>
    <cellStyle name="20% - Акцент3 2 2 2 2 5 3 2" xfId="22256"/>
    <cellStyle name="20% - Акцент3 2 2 2 2 5 3 2 2" xfId="45104"/>
    <cellStyle name="20% - Акцент3 2 2 2 2 5 3 3" xfId="33680"/>
    <cellStyle name="20% - Акцент3 2 2 2 2 5 4" xfId="14640"/>
    <cellStyle name="20% - Акцент3 2 2 2 2 5 4 2" xfId="37488"/>
    <cellStyle name="20% - Акцент3 2 2 2 2 5 5" xfId="26064"/>
    <cellStyle name="20% - Акцент3 2 2 2 2 6" xfId="4168"/>
    <cellStyle name="20% - Акцент3 2 2 2 2 6 2" xfId="15592"/>
    <cellStyle name="20% - Акцент3 2 2 2 2 6 2 2" xfId="38440"/>
    <cellStyle name="20% - Акцент3 2 2 2 2 6 3" xfId="27016"/>
    <cellStyle name="20% - Акцент3 2 2 2 2 7" xfId="7976"/>
    <cellStyle name="20% - Акцент3 2 2 2 2 7 2" xfId="19400"/>
    <cellStyle name="20% - Акцент3 2 2 2 2 7 2 2" xfId="42248"/>
    <cellStyle name="20% - Акцент3 2 2 2 2 7 3" xfId="30824"/>
    <cellStyle name="20% - Акцент3 2 2 2 2 8" xfId="11784"/>
    <cellStyle name="20% - Акцент3 2 2 2 2 8 2" xfId="34632"/>
    <cellStyle name="20% - Акцент3 2 2 2 2 9" xfId="23208"/>
    <cellStyle name="20% - Акцент3 2 2 2 3" xfId="612"/>
    <cellStyle name="20% - Акцент3 2 2 2 3 2" xfId="1564"/>
    <cellStyle name="20% - Акцент3 2 2 2 3 2 2" xfId="5372"/>
    <cellStyle name="20% - Акцент3 2 2 2 3 2 2 2" xfId="16796"/>
    <cellStyle name="20% - Акцент3 2 2 2 3 2 2 2 2" xfId="39644"/>
    <cellStyle name="20% - Акцент3 2 2 2 3 2 2 3" xfId="28220"/>
    <cellStyle name="20% - Акцент3 2 2 2 3 2 3" xfId="9180"/>
    <cellStyle name="20% - Акцент3 2 2 2 3 2 3 2" xfId="20604"/>
    <cellStyle name="20% - Акцент3 2 2 2 3 2 3 2 2" xfId="43452"/>
    <cellStyle name="20% - Акцент3 2 2 2 3 2 3 3" xfId="32028"/>
    <cellStyle name="20% - Акцент3 2 2 2 3 2 4" xfId="12988"/>
    <cellStyle name="20% - Акцент3 2 2 2 3 2 4 2" xfId="35836"/>
    <cellStyle name="20% - Акцент3 2 2 2 3 2 5" xfId="24412"/>
    <cellStyle name="20% - Акцент3 2 2 2 3 3" xfId="2516"/>
    <cellStyle name="20% - Акцент3 2 2 2 3 3 2" xfId="6324"/>
    <cellStyle name="20% - Акцент3 2 2 2 3 3 2 2" xfId="17748"/>
    <cellStyle name="20% - Акцент3 2 2 2 3 3 2 2 2" xfId="40596"/>
    <cellStyle name="20% - Акцент3 2 2 2 3 3 2 3" xfId="29172"/>
    <cellStyle name="20% - Акцент3 2 2 2 3 3 3" xfId="10132"/>
    <cellStyle name="20% - Акцент3 2 2 2 3 3 3 2" xfId="21556"/>
    <cellStyle name="20% - Акцент3 2 2 2 3 3 3 2 2" xfId="44404"/>
    <cellStyle name="20% - Акцент3 2 2 2 3 3 3 3" xfId="32980"/>
    <cellStyle name="20% - Акцент3 2 2 2 3 3 4" xfId="13940"/>
    <cellStyle name="20% - Акцент3 2 2 2 3 3 4 2" xfId="36788"/>
    <cellStyle name="20% - Акцент3 2 2 2 3 3 5" xfId="25364"/>
    <cellStyle name="20% - Акцент3 2 2 2 3 4" xfId="3468"/>
    <cellStyle name="20% - Акцент3 2 2 2 3 4 2" xfId="7276"/>
    <cellStyle name="20% - Акцент3 2 2 2 3 4 2 2" xfId="18700"/>
    <cellStyle name="20% - Акцент3 2 2 2 3 4 2 2 2" xfId="41548"/>
    <cellStyle name="20% - Акцент3 2 2 2 3 4 2 3" xfId="30124"/>
    <cellStyle name="20% - Акцент3 2 2 2 3 4 3" xfId="11084"/>
    <cellStyle name="20% - Акцент3 2 2 2 3 4 3 2" xfId="22508"/>
    <cellStyle name="20% - Акцент3 2 2 2 3 4 3 2 2" xfId="45356"/>
    <cellStyle name="20% - Акцент3 2 2 2 3 4 3 3" xfId="33932"/>
    <cellStyle name="20% - Акцент3 2 2 2 3 4 4" xfId="14892"/>
    <cellStyle name="20% - Акцент3 2 2 2 3 4 4 2" xfId="37740"/>
    <cellStyle name="20% - Акцент3 2 2 2 3 4 5" xfId="26316"/>
    <cellStyle name="20% - Акцент3 2 2 2 3 5" xfId="4420"/>
    <cellStyle name="20% - Акцент3 2 2 2 3 5 2" xfId="15844"/>
    <cellStyle name="20% - Акцент3 2 2 2 3 5 2 2" xfId="38692"/>
    <cellStyle name="20% - Акцент3 2 2 2 3 5 3" xfId="27268"/>
    <cellStyle name="20% - Акцент3 2 2 2 3 6" xfId="8228"/>
    <cellStyle name="20% - Акцент3 2 2 2 3 6 2" xfId="19652"/>
    <cellStyle name="20% - Акцент3 2 2 2 3 6 2 2" xfId="42500"/>
    <cellStyle name="20% - Акцент3 2 2 2 3 6 3" xfId="31076"/>
    <cellStyle name="20% - Акцент3 2 2 2 3 7" xfId="12036"/>
    <cellStyle name="20% - Акцент3 2 2 2 3 7 2" xfId="34884"/>
    <cellStyle name="20% - Акцент3 2 2 2 3 8" xfId="23460"/>
    <cellStyle name="20% - Акцент3 2 2 2 4" xfId="1088"/>
    <cellStyle name="20% - Акцент3 2 2 2 4 2" xfId="4896"/>
    <cellStyle name="20% - Акцент3 2 2 2 4 2 2" xfId="16320"/>
    <cellStyle name="20% - Акцент3 2 2 2 4 2 2 2" xfId="39168"/>
    <cellStyle name="20% - Акцент3 2 2 2 4 2 3" xfId="27744"/>
    <cellStyle name="20% - Акцент3 2 2 2 4 3" xfId="8704"/>
    <cellStyle name="20% - Акцент3 2 2 2 4 3 2" xfId="20128"/>
    <cellStyle name="20% - Акцент3 2 2 2 4 3 2 2" xfId="42976"/>
    <cellStyle name="20% - Акцент3 2 2 2 4 3 3" xfId="31552"/>
    <cellStyle name="20% - Акцент3 2 2 2 4 4" xfId="12512"/>
    <cellStyle name="20% - Акцент3 2 2 2 4 4 2" xfId="35360"/>
    <cellStyle name="20% - Акцент3 2 2 2 4 5" xfId="23936"/>
    <cellStyle name="20% - Акцент3 2 2 2 5" xfId="2040"/>
    <cellStyle name="20% - Акцент3 2 2 2 5 2" xfId="5848"/>
    <cellStyle name="20% - Акцент3 2 2 2 5 2 2" xfId="17272"/>
    <cellStyle name="20% - Акцент3 2 2 2 5 2 2 2" xfId="40120"/>
    <cellStyle name="20% - Акцент3 2 2 2 5 2 3" xfId="28696"/>
    <cellStyle name="20% - Акцент3 2 2 2 5 3" xfId="9656"/>
    <cellStyle name="20% - Акцент3 2 2 2 5 3 2" xfId="21080"/>
    <cellStyle name="20% - Акцент3 2 2 2 5 3 2 2" xfId="43928"/>
    <cellStyle name="20% - Акцент3 2 2 2 5 3 3" xfId="32504"/>
    <cellStyle name="20% - Акцент3 2 2 2 5 4" xfId="13464"/>
    <cellStyle name="20% - Акцент3 2 2 2 5 4 2" xfId="36312"/>
    <cellStyle name="20% - Акцент3 2 2 2 5 5" xfId="24888"/>
    <cellStyle name="20% - Акцент3 2 2 2 6" xfId="2992"/>
    <cellStyle name="20% - Акцент3 2 2 2 6 2" xfId="6800"/>
    <cellStyle name="20% - Акцент3 2 2 2 6 2 2" xfId="18224"/>
    <cellStyle name="20% - Акцент3 2 2 2 6 2 2 2" xfId="41072"/>
    <cellStyle name="20% - Акцент3 2 2 2 6 2 3" xfId="29648"/>
    <cellStyle name="20% - Акцент3 2 2 2 6 3" xfId="10608"/>
    <cellStyle name="20% - Акцент3 2 2 2 6 3 2" xfId="22032"/>
    <cellStyle name="20% - Акцент3 2 2 2 6 3 2 2" xfId="44880"/>
    <cellStyle name="20% - Акцент3 2 2 2 6 3 3" xfId="33456"/>
    <cellStyle name="20% - Акцент3 2 2 2 6 4" xfId="14416"/>
    <cellStyle name="20% - Акцент3 2 2 2 6 4 2" xfId="37264"/>
    <cellStyle name="20% - Акцент3 2 2 2 6 5" xfId="25840"/>
    <cellStyle name="20% - Акцент3 2 2 2 7" xfId="3944"/>
    <cellStyle name="20% - Акцент3 2 2 2 7 2" xfId="15368"/>
    <cellStyle name="20% - Акцент3 2 2 2 7 2 2" xfId="38216"/>
    <cellStyle name="20% - Акцент3 2 2 2 7 3" xfId="26792"/>
    <cellStyle name="20% - Акцент3 2 2 2 8" xfId="7752"/>
    <cellStyle name="20% - Акцент3 2 2 2 8 2" xfId="19176"/>
    <cellStyle name="20% - Акцент3 2 2 2 8 2 2" xfId="42024"/>
    <cellStyle name="20% - Акцент3 2 2 2 8 3" xfId="30600"/>
    <cellStyle name="20% - Акцент3 2 2 2 9" xfId="11560"/>
    <cellStyle name="20% - Акцент3 2 2 2 9 2" xfId="34408"/>
    <cellStyle name="20% - Акцент3 2 2 3" xfId="192"/>
    <cellStyle name="20% - Акцент3 2 2 3 10" xfId="23040"/>
    <cellStyle name="20% - Акцент3 2 2 3 2" xfId="416"/>
    <cellStyle name="20% - Акцент3 2 2 3 2 2" xfId="892"/>
    <cellStyle name="20% - Акцент3 2 2 3 2 2 2" xfId="1844"/>
    <cellStyle name="20% - Акцент3 2 2 3 2 2 2 2" xfId="5652"/>
    <cellStyle name="20% - Акцент3 2 2 3 2 2 2 2 2" xfId="17076"/>
    <cellStyle name="20% - Акцент3 2 2 3 2 2 2 2 2 2" xfId="39924"/>
    <cellStyle name="20% - Акцент3 2 2 3 2 2 2 2 3" xfId="28500"/>
    <cellStyle name="20% - Акцент3 2 2 3 2 2 2 3" xfId="9460"/>
    <cellStyle name="20% - Акцент3 2 2 3 2 2 2 3 2" xfId="20884"/>
    <cellStyle name="20% - Акцент3 2 2 3 2 2 2 3 2 2" xfId="43732"/>
    <cellStyle name="20% - Акцент3 2 2 3 2 2 2 3 3" xfId="32308"/>
    <cellStyle name="20% - Акцент3 2 2 3 2 2 2 4" xfId="13268"/>
    <cellStyle name="20% - Акцент3 2 2 3 2 2 2 4 2" xfId="36116"/>
    <cellStyle name="20% - Акцент3 2 2 3 2 2 2 5" xfId="24692"/>
    <cellStyle name="20% - Акцент3 2 2 3 2 2 3" xfId="2796"/>
    <cellStyle name="20% - Акцент3 2 2 3 2 2 3 2" xfId="6604"/>
    <cellStyle name="20% - Акцент3 2 2 3 2 2 3 2 2" xfId="18028"/>
    <cellStyle name="20% - Акцент3 2 2 3 2 2 3 2 2 2" xfId="40876"/>
    <cellStyle name="20% - Акцент3 2 2 3 2 2 3 2 3" xfId="29452"/>
    <cellStyle name="20% - Акцент3 2 2 3 2 2 3 3" xfId="10412"/>
    <cellStyle name="20% - Акцент3 2 2 3 2 2 3 3 2" xfId="21836"/>
    <cellStyle name="20% - Акцент3 2 2 3 2 2 3 3 2 2" xfId="44684"/>
    <cellStyle name="20% - Акцент3 2 2 3 2 2 3 3 3" xfId="33260"/>
    <cellStyle name="20% - Акцент3 2 2 3 2 2 3 4" xfId="14220"/>
    <cellStyle name="20% - Акцент3 2 2 3 2 2 3 4 2" xfId="37068"/>
    <cellStyle name="20% - Акцент3 2 2 3 2 2 3 5" xfId="25644"/>
    <cellStyle name="20% - Акцент3 2 2 3 2 2 4" xfId="3748"/>
    <cellStyle name="20% - Акцент3 2 2 3 2 2 4 2" xfId="7556"/>
    <cellStyle name="20% - Акцент3 2 2 3 2 2 4 2 2" xfId="18980"/>
    <cellStyle name="20% - Акцент3 2 2 3 2 2 4 2 2 2" xfId="41828"/>
    <cellStyle name="20% - Акцент3 2 2 3 2 2 4 2 3" xfId="30404"/>
    <cellStyle name="20% - Акцент3 2 2 3 2 2 4 3" xfId="11364"/>
    <cellStyle name="20% - Акцент3 2 2 3 2 2 4 3 2" xfId="22788"/>
    <cellStyle name="20% - Акцент3 2 2 3 2 2 4 3 2 2" xfId="45636"/>
    <cellStyle name="20% - Акцент3 2 2 3 2 2 4 3 3" xfId="34212"/>
    <cellStyle name="20% - Акцент3 2 2 3 2 2 4 4" xfId="15172"/>
    <cellStyle name="20% - Акцент3 2 2 3 2 2 4 4 2" xfId="38020"/>
    <cellStyle name="20% - Акцент3 2 2 3 2 2 4 5" xfId="26596"/>
    <cellStyle name="20% - Акцент3 2 2 3 2 2 5" xfId="4700"/>
    <cellStyle name="20% - Акцент3 2 2 3 2 2 5 2" xfId="16124"/>
    <cellStyle name="20% - Акцент3 2 2 3 2 2 5 2 2" xfId="38972"/>
    <cellStyle name="20% - Акцент3 2 2 3 2 2 5 3" xfId="27548"/>
    <cellStyle name="20% - Акцент3 2 2 3 2 2 6" xfId="8508"/>
    <cellStyle name="20% - Акцент3 2 2 3 2 2 6 2" xfId="19932"/>
    <cellStyle name="20% - Акцент3 2 2 3 2 2 6 2 2" xfId="42780"/>
    <cellStyle name="20% - Акцент3 2 2 3 2 2 6 3" xfId="31356"/>
    <cellStyle name="20% - Акцент3 2 2 3 2 2 7" xfId="12316"/>
    <cellStyle name="20% - Акцент3 2 2 3 2 2 7 2" xfId="35164"/>
    <cellStyle name="20% - Акцент3 2 2 3 2 2 8" xfId="23740"/>
    <cellStyle name="20% - Акцент3 2 2 3 2 3" xfId="1368"/>
    <cellStyle name="20% - Акцент3 2 2 3 2 3 2" xfId="5176"/>
    <cellStyle name="20% - Акцент3 2 2 3 2 3 2 2" xfId="16600"/>
    <cellStyle name="20% - Акцент3 2 2 3 2 3 2 2 2" xfId="39448"/>
    <cellStyle name="20% - Акцент3 2 2 3 2 3 2 3" xfId="28024"/>
    <cellStyle name="20% - Акцент3 2 2 3 2 3 3" xfId="8984"/>
    <cellStyle name="20% - Акцент3 2 2 3 2 3 3 2" xfId="20408"/>
    <cellStyle name="20% - Акцент3 2 2 3 2 3 3 2 2" xfId="43256"/>
    <cellStyle name="20% - Акцент3 2 2 3 2 3 3 3" xfId="31832"/>
    <cellStyle name="20% - Акцент3 2 2 3 2 3 4" xfId="12792"/>
    <cellStyle name="20% - Акцент3 2 2 3 2 3 4 2" xfId="35640"/>
    <cellStyle name="20% - Акцент3 2 2 3 2 3 5" xfId="24216"/>
    <cellStyle name="20% - Акцент3 2 2 3 2 4" xfId="2320"/>
    <cellStyle name="20% - Акцент3 2 2 3 2 4 2" xfId="6128"/>
    <cellStyle name="20% - Акцент3 2 2 3 2 4 2 2" xfId="17552"/>
    <cellStyle name="20% - Акцент3 2 2 3 2 4 2 2 2" xfId="40400"/>
    <cellStyle name="20% - Акцент3 2 2 3 2 4 2 3" xfId="28976"/>
    <cellStyle name="20% - Акцент3 2 2 3 2 4 3" xfId="9936"/>
    <cellStyle name="20% - Акцент3 2 2 3 2 4 3 2" xfId="21360"/>
    <cellStyle name="20% - Акцент3 2 2 3 2 4 3 2 2" xfId="44208"/>
    <cellStyle name="20% - Акцент3 2 2 3 2 4 3 3" xfId="32784"/>
    <cellStyle name="20% - Акцент3 2 2 3 2 4 4" xfId="13744"/>
    <cellStyle name="20% - Акцент3 2 2 3 2 4 4 2" xfId="36592"/>
    <cellStyle name="20% - Акцент3 2 2 3 2 4 5" xfId="25168"/>
    <cellStyle name="20% - Акцент3 2 2 3 2 5" xfId="3272"/>
    <cellStyle name="20% - Акцент3 2 2 3 2 5 2" xfId="7080"/>
    <cellStyle name="20% - Акцент3 2 2 3 2 5 2 2" xfId="18504"/>
    <cellStyle name="20% - Акцент3 2 2 3 2 5 2 2 2" xfId="41352"/>
    <cellStyle name="20% - Акцент3 2 2 3 2 5 2 3" xfId="29928"/>
    <cellStyle name="20% - Акцент3 2 2 3 2 5 3" xfId="10888"/>
    <cellStyle name="20% - Акцент3 2 2 3 2 5 3 2" xfId="22312"/>
    <cellStyle name="20% - Акцент3 2 2 3 2 5 3 2 2" xfId="45160"/>
    <cellStyle name="20% - Акцент3 2 2 3 2 5 3 3" xfId="33736"/>
    <cellStyle name="20% - Акцент3 2 2 3 2 5 4" xfId="14696"/>
    <cellStyle name="20% - Акцент3 2 2 3 2 5 4 2" xfId="37544"/>
    <cellStyle name="20% - Акцент3 2 2 3 2 5 5" xfId="26120"/>
    <cellStyle name="20% - Акцент3 2 2 3 2 6" xfId="4224"/>
    <cellStyle name="20% - Акцент3 2 2 3 2 6 2" xfId="15648"/>
    <cellStyle name="20% - Акцент3 2 2 3 2 6 2 2" xfId="38496"/>
    <cellStyle name="20% - Акцент3 2 2 3 2 6 3" xfId="27072"/>
    <cellStyle name="20% - Акцент3 2 2 3 2 7" xfId="8032"/>
    <cellStyle name="20% - Акцент3 2 2 3 2 7 2" xfId="19456"/>
    <cellStyle name="20% - Акцент3 2 2 3 2 7 2 2" xfId="42304"/>
    <cellStyle name="20% - Акцент3 2 2 3 2 7 3" xfId="30880"/>
    <cellStyle name="20% - Акцент3 2 2 3 2 8" xfId="11840"/>
    <cellStyle name="20% - Акцент3 2 2 3 2 8 2" xfId="34688"/>
    <cellStyle name="20% - Акцент3 2 2 3 2 9" xfId="23264"/>
    <cellStyle name="20% - Акцент3 2 2 3 3" xfId="668"/>
    <cellStyle name="20% - Акцент3 2 2 3 3 2" xfId="1620"/>
    <cellStyle name="20% - Акцент3 2 2 3 3 2 2" xfId="5428"/>
    <cellStyle name="20% - Акцент3 2 2 3 3 2 2 2" xfId="16852"/>
    <cellStyle name="20% - Акцент3 2 2 3 3 2 2 2 2" xfId="39700"/>
    <cellStyle name="20% - Акцент3 2 2 3 3 2 2 3" xfId="28276"/>
    <cellStyle name="20% - Акцент3 2 2 3 3 2 3" xfId="9236"/>
    <cellStyle name="20% - Акцент3 2 2 3 3 2 3 2" xfId="20660"/>
    <cellStyle name="20% - Акцент3 2 2 3 3 2 3 2 2" xfId="43508"/>
    <cellStyle name="20% - Акцент3 2 2 3 3 2 3 3" xfId="32084"/>
    <cellStyle name="20% - Акцент3 2 2 3 3 2 4" xfId="13044"/>
    <cellStyle name="20% - Акцент3 2 2 3 3 2 4 2" xfId="35892"/>
    <cellStyle name="20% - Акцент3 2 2 3 3 2 5" xfId="24468"/>
    <cellStyle name="20% - Акцент3 2 2 3 3 3" xfId="2572"/>
    <cellStyle name="20% - Акцент3 2 2 3 3 3 2" xfId="6380"/>
    <cellStyle name="20% - Акцент3 2 2 3 3 3 2 2" xfId="17804"/>
    <cellStyle name="20% - Акцент3 2 2 3 3 3 2 2 2" xfId="40652"/>
    <cellStyle name="20% - Акцент3 2 2 3 3 3 2 3" xfId="29228"/>
    <cellStyle name="20% - Акцент3 2 2 3 3 3 3" xfId="10188"/>
    <cellStyle name="20% - Акцент3 2 2 3 3 3 3 2" xfId="21612"/>
    <cellStyle name="20% - Акцент3 2 2 3 3 3 3 2 2" xfId="44460"/>
    <cellStyle name="20% - Акцент3 2 2 3 3 3 3 3" xfId="33036"/>
    <cellStyle name="20% - Акцент3 2 2 3 3 3 4" xfId="13996"/>
    <cellStyle name="20% - Акцент3 2 2 3 3 3 4 2" xfId="36844"/>
    <cellStyle name="20% - Акцент3 2 2 3 3 3 5" xfId="25420"/>
    <cellStyle name="20% - Акцент3 2 2 3 3 4" xfId="3524"/>
    <cellStyle name="20% - Акцент3 2 2 3 3 4 2" xfId="7332"/>
    <cellStyle name="20% - Акцент3 2 2 3 3 4 2 2" xfId="18756"/>
    <cellStyle name="20% - Акцент3 2 2 3 3 4 2 2 2" xfId="41604"/>
    <cellStyle name="20% - Акцент3 2 2 3 3 4 2 3" xfId="30180"/>
    <cellStyle name="20% - Акцент3 2 2 3 3 4 3" xfId="11140"/>
    <cellStyle name="20% - Акцент3 2 2 3 3 4 3 2" xfId="22564"/>
    <cellStyle name="20% - Акцент3 2 2 3 3 4 3 2 2" xfId="45412"/>
    <cellStyle name="20% - Акцент3 2 2 3 3 4 3 3" xfId="33988"/>
    <cellStyle name="20% - Акцент3 2 2 3 3 4 4" xfId="14948"/>
    <cellStyle name="20% - Акцент3 2 2 3 3 4 4 2" xfId="37796"/>
    <cellStyle name="20% - Акцент3 2 2 3 3 4 5" xfId="26372"/>
    <cellStyle name="20% - Акцент3 2 2 3 3 5" xfId="4476"/>
    <cellStyle name="20% - Акцент3 2 2 3 3 5 2" xfId="15900"/>
    <cellStyle name="20% - Акцент3 2 2 3 3 5 2 2" xfId="38748"/>
    <cellStyle name="20% - Акцент3 2 2 3 3 5 3" xfId="27324"/>
    <cellStyle name="20% - Акцент3 2 2 3 3 6" xfId="8284"/>
    <cellStyle name="20% - Акцент3 2 2 3 3 6 2" xfId="19708"/>
    <cellStyle name="20% - Акцент3 2 2 3 3 6 2 2" xfId="42556"/>
    <cellStyle name="20% - Акцент3 2 2 3 3 6 3" xfId="31132"/>
    <cellStyle name="20% - Акцент3 2 2 3 3 7" xfId="12092"/>
    <cellStyle name="20% - Акцент3 2 2 3 3 7 2" xfId="34940"/>
    <cellStyle name="20% - Акцент3 2 2 3 3 8" xfId="23516"/>
    <cellStyle name="20% - Акцент3 2 2 3 4" xfId="1144"/>
    <cellStyle name="20% - Акцент3 2 2 3 4 2" xfId="4952"/>
    <cellStyle name="20% - Акцент3 2 2 3 4 2 2" xfId="16376"/>
    <cellStyle name="20% - Акцент3 2 2 3 4 2 2 2" xfId="39224"/>
    <cellStyle name="20% - Акцент3 2 2 3 4 2 3" xfId="27800"/>
    <cellStyle name="20% - Акцент3 2 2 3 4 3" xfId="8760"/>
    <cellStyle name="20% - Акцент3 2 2 3 4 3 2" xfId="20184"/>
    <cellStyle name="20% - Акцент3 2 2 3 4 3 2 2" xfId="43032"/>
    <cellStyle name="20% - Акцент3 2 2 3 4 3 3" xfId="31608"/>
    <cellStyle name="20% - Акцент3 2 2 3 4 4" xfId="12568"/>
    <cellStyle name="20% - Акцент3 2 2 3 4 4 2" xfId="35416"/>
    <cellStyle name="20% - Акцент3 2 2 3 4 5" xfId="23992"/>
    <cellStyle name="20% - Акцент3 2 2 3 5" xfId="2096"/>
    <cellStyle name="20% - Акцент3 2 2 3 5 2" xfId="5904"/>
    <cellStyle name="20% - Акцент3 2 2 3 5 2 2" xfId="17328"/>
    <cellStyle name="20% - Акцент3 2 2 3 5 2 2 2" xfId="40176"/>
    <cellStyle name="20% - Акцент3 2 2 3 5 2 3" xfId="28752"/>
    <cellStyle name="20% - Акцент3 2 2 3 5 3" xfId="9712"/>
    <cellStyle name="20% - Акцент3 2 2 3 5 3 2" xfId="21136"/>
    <cellStyle name="20% - Акцент3 2 2 3 5 3 2 2" xfId="43984"/>
    <cellStyle name="20% - Акцент3 2 2 3 5 3 3" xfId="32560"/>
    <cellStyle name="20% - Акцент3 2 2 3 5 4" xfId="13520"/>
    <cellStyle name="20% - Акцент3 2 2 3 5 4 2" xfId="36368"/>
    <cellStyle name="20% - Акцент3 2 2 3 5 5" xfId="24944"/>
    <cellStyle name="20% - Акцент3 2 2 3 6" xfId="3048"/>
    <cellStyle name="20% - Акцент3 2 2 3 6 2" xfId="6856"/>
    <cellStyle name="20% - Акцент3 2 2 3 6 2 2" xfId="18280"/>
    <cellStyle name="20% - Акцент3 2 2 3 6 2 2 2" xfId="41128"/>
    <cellStyle name="20% - Акцент3 2 2 3 6 2 3" xfId="29704"/>
    <cellStyle name="20% - Акцент3 2 2 3 6 3" xfId="10664"/>
    <cellStyle name="20% - Акцент3 2 2 3 6 3 2" xfId="22088"/>
    <cellStyle name="20% - Акцент3 2 2 3 6 3 2 2" xfId="44936"/>
    <cellStyle name="20% - Акцент3 2 2 3 6 3 3" xfId="33512"/>
    <cellStyle name="20% - Акцент3 2 2 3 6 4" xfId="14472"/>
    <cellStyle name="20% - Акцент3 2 2 3 6 4 2" xfId="37320"/>
    <cellStyle name="20% - Акцент3 2 2 3 6 5" xfId="25896"/>
    <cellStyle name="20% - Акцент3 2 2 3 7" xfId="4000"/>
    <cellStyle name="20% - Акцент3 2 2 3 7 2" xfId="15424"/>
    <cellStyle name="20% - Акцент3 2 2 3 7 2 2" xfId="38272"/>
    <cellStyle name="20% - Акцент3 2 2 3 7 3" xfId="26848"/>
    <cellStyle name="20% - Акцент3 2 2 3 8" xfId="7808"/>
    <cellStyle name="20% - Акцент3 2 2 3 8 2" xfId="19232"/>
    <cellStyle name="20% - Акцент3 2 2 3 8 2 2" xfId="42080"/>
    <cellStyle name="20% - Акцент3 2 2 3 8 3" xfId="30656"/>
    <cellStyle name="20% - Акцент3 2 2 3 9" xfId="11616"/>
    <cellStyle name="20% - Акцент3 2 2 3 9 2" xfId="34464"/>
    <cellStyle name="20% - Акцент3 2 2 4" xfId="248"/>
    <cellStyle name="20% - Акцент3 2 2 4 10" xfId="23096"/>
    <cellStyle name="20% - Акцент3 2 2 4 2" xfId="472"/>
    <cellStyle name="20% - Акцент3 2 2 4 2 2" xfId="948"/>
    <cellStyle name="20% - Акцент3 2 2 4 2 2 2" xfId="1900"/>
    <cellStyle name="20% - Акцент3 2 2 4 2 2 2 2" xfId="5708"/>
    <cellStyle name="20% - Акцент3 2 2 4 2 2 2 2 2" xfId="17132"/>
    <cellStyle name="20% - Акцент3 2 2 4 2 2 2 2 2 2" xfId="39980"/>
    <cellStyle name="20% - Акцент3 2 2 4 2 2 2 2 3" xfId="28556"/>
    <cellStyle name="20% - Акцент3 2 2 4 2 2 2 3" xfId="9516"/>
    <cellStyle name="20% - Акцент3 2 2 4 2 2 2 3 2" xfId="20940"/>
    <cellStyle name="20% - Акцент3 2 2 4 2 2 2 3 2 2" xfId="43788"/>
    <cellStyle name="20% - Акцент3 2 2 4 2 2 2 3 3" xfId="32364"/>
    <cellStyle name="20% - Акцент3 2 2 4 2 2 2 4" xfId="13324"/>
    <cellStyle name="20% - Акцент3 2 2 4 2 2 2 4 2" xfId="36172"/>
    <cellStyle name="20% - Акцент3 2 2 4 2 2 2 5" xfId="24748"/>
    <cellStyle name="20% - Акцент3 2 2 4 2 2 3" xfId="2852"/>
    <cellStyle name="20% - Акцент3 2 2 4 2 2 3 2" xfId="6660"/>
    <cellStyle name="20% - Акцент3 2 2 4 2 2 3 2 2" xfId="18084"/>
    <cellStyle name="20% - Акцент3 2 2 4 2 2 3 2 2 2" xfId="40932"/>
    <cellStyle name="20% - Акцент3 2 2 4 2 2 3 2 3" xfId="29508"/>
    <cellStyle name="20% - Акцент3 2 2 4 2 2 3 3" xfId="10468"/>
    <cellStyle name="20% - Акцент3 2 2 4 2 2 3 3 2" xfId="21892"/>
    <cellStyle name="20% - Акцент3 2 2 4 2 2 3 3 2 2" xfId="44740"/>
    <cellStyle name="20% - Акцент3 2 2 4 2 2 3 3 3" xfId="33316"/>
    <cellStyle name="20% - Акцент3 2 2 4 2 2 3 4" xfId="14276"/>
    <cellStyle name="20% - Акцент3 2 2 4 2 2 3 4 2" xfId="37124"/>
    <cellStyle name="20% - Акцент3 2 2 4 2 2 3 5" xfId="25700"/>
    <cellStyle name="20% - Акцент3 2 2 4 2 2 4" xfId="3804"/>
    <cellStyle name="20% - Акцент3 2 2 4 2 2 4 2" xfId="7612"/>
    <cellStyle name="20% - Акцент3 2 2 4 2 2 4 2 2" xfId="19036"/>
    <cellStyle name="20% - Акцент3 2 2 4 2 2 4 2 2 2" xfId="41884"/>
    <cellStyle name="20% - Акцент3 2 2 4 2 2 4 2 3" xfId="30460"/>
    <cellStyle name="20% - Акцент3 2 2 4 2 2 4 3" xfId="11420"/>
    <cellStyle name="20% - Акцент3 2 2 4 2 2 4 3 2" xfId="22844"/>
    <cellStyle name="20% - Акцент3 2 2 4 2 2 4 3 2 2" xfId="45692"/>
    <cellStyle name="20% - Акцент3 2 2 4 2 2 4 3 3" xfId="34268"/>
    <cellStyle name="20% - Акцент3 2 2 4 2 2 4 4" xfId="15228"/>
    <cellStyle name="20% - Акцент3 2 2 4 2 2 4 4 2" xfId="38076"/>
    <cellStyle name="20% - Акцент3 2 2 4 2 2 4 5" xfId="26652"/>
    <cellStyle name="20% - Акцент3 2 2 4 2 2 5" xfId="4756"/>
    <cellStyle name="20% - Акцент3 2 2 4 2 2 5 2" xfId="16180"/>
    <cellStyle name="20% - Акцент3 2 2 4 2 2 5 2 2" xfId="39028"/>
    <cellStyle name="20% - Акцент3 2 2 4 2 2 5 3" xfId="27604"/>
    <cellStyle name="20% - Акцент3 2 2 4 2 2 6" xfId="8564"/>
    <cellStyle name="20% - Акцент3 2 2 4 2 2 6 2" xfId="19988"/>
    <cellStyle name="20% - Акцент3 2 2 4 2 2 6 2 2" xfId="42836"/>
    <cellStyle name="20% - Акцент3 2 2 4 2 2 6 3" xfId="31412"/>
    <cellStyle name="20% - Акцент3 2 2 4 2 2 7" xfId="12372"/>
    <cellStyle name="20% - Акцент3 2 2 4 2 2 7 2" xfId="35220"/>
    <cellStyle name="20% - Акцент3 2 2 4 2 2 8" xfId="23796"/>
    <cellStyle name="20% - Акцент3 2 2 4 2 3" xfId="1424"/>
    <cellStyle name="20% - Акцент3 2 2 4 2 3 2" xfId="5232"/>
    <cellStyle name="20% - Акцент3 2 2 4 2 3 2 2" xfId="16656"/>
    <cellStyle name="20% - Акцент3 2 2 4 2 3 2 2 2" xfId="39504"/>
    <cellStyle name="20% - Акцент3 2 2 4 2 3 2 3" xfId="28080"/>
    <cellStyle name="20% - Акцент3 2 2 4 2 3 3" xfId="9040"/>
    <cellStyle name="20% - Акцент3 2 2 4 2 3 3 2" xfId="20464"/>
    <cellStyle name="20% - Акцент3 2 2 4 2 3 3 2 2" xfId="43312"/>
    <cellStyle name="20% - Акцент3 2 2 4 2 3 3 3" xfId="31888"/>
    <cellStyle name="20% - Акцент3 2 2 4 2 3 4" xfId="12848"/>
    <cellStyle name="20% - Акцент3 2 2 4 2 3 4 2" xfId="35696"/>
    <cellStyle name="20% - Акцент3 2 2 4 2 3 5" xfId="24272"/>
    <cellStyle name="20% - Акцент3 2 2 4 2 4" xfId="2376"/>
    <cellStyle name="20% - Акцент3 2 2 4 2 4 2" xfId="6184"/>
    <cellStyle name="20% - Акцент3 2 2 4 2 4 2 2" xfId="17608"/>
    <cellStyle name="20% - Акцент3 2 2 4 2 4 2 2 2" xfId="40456"/>
    <cellStyle name="20% - Акцент3 2 2 4 2 4 2 3" xfId="29032"/>
    <cellStyle name="20% - Акцент3 2 2 4 2 4 3" xfId="9992"/>
    <cellStyle name="20% - Акцент3 2 2 4 2 4 3 2" xfId="21416"/>
    <cellStyle name="20% - Акцент3 2 2 4 2 4 3 2 2" xfId="44264"/>
    <cellStyle name="20% - Акцент3 2 2 4 2 4 3 3" xfId="32840"/>
    <cellStyle name="20% - Акцент3 2 2 4 2 4 4" xfId="13800"/>
    <cellStyle name="20% - Акцент3 2 2 4 2 4 4 2" xfId="36648"/>
    <cellStyle name="20% - Акцент3 2 2 4 2 4 5" xfId="25224"/>
    <cellStyle name="20% - Акцент3 2 2 4 2 5" xfId="3328"/>
    <cellStyle name="20% - Акцент3 2 2 4 2 5 2" xfId="7136"/>
    <cellStyle name="20% - Акцент3 2 2 4 2 5 2 2" xfId="18560"/>
    <cellStyle name="20% - Акцент3 2 2 4 2 5 2 2 2" xfId="41408"/>
    <cellStyle name="20% - Акцент3 2 2 4 2 5 2 3" xfId="29984"/>
    <cellStyle name="20% - Акцент3 2 2 4 2 5 3" xfId="10944"/>
    <cellStyle name="20% - Акцент3 2 2 4 2 5 3 2" xfId="22368"/>
    <cellStyle name="20% - Акцент3 2 2 4 2 5 3 2 2" xfId="45216"/>
    <cellStyle name="20% - Акцент3 2 2 4 2 5 3 3" xfId="33792"/>
    <cellStyle name="20% - Акцент3 2 2 4 2 5 4" xfId="14752"/>
    <cellStyle name="20% - Акцент3 2 2 4 2 5 4 2" xfId="37600"/>
    <cellStyle name="20% - Акцент3 2 2 4 2 5 5" xfId="26176"/>
    <cellStyle name="20% - Акцент3 2 2 4 2 6" xfId="4280"/>
    <cellStyle name="20% - Акцент3 2 2 4 2 6 2" xfId="15704"/>
    <cellStyle name="20% - Акцент3 2 2 4 2 6 2 2" xfId="38552"/>
    <cellStyle name="20% - Акцент3 2 2 4 2 6 3" xfId="27128"/>
    <cellStyle name="20% - Акцент3 2 2 4 2 7" xfId="8088"/>
    <cellStyle name="20% - Акцент3 2 2 4 2 7 2" xfId="19512"/>
    <cellStyle name="20% - Акцент3 2 2 4 2 7 2 2" xfId="42360"/>
    <cellStyle name="20% - Акцент3 2 2 4 2 7 3" xfId="30936"/>
    <cellStyle name="20% - Акцент3 2 2 4 2 8" xfId="11896"/>
    <cellStyle name="20% - Акцент3 2 2 4 2 8 2" xfId="34744"/>
    <cellStyle name="20% - Акцент3 2 2 4 2 9" xfId="23320"/>
    <cellStyle name="20% - Акцент3 2 2 4 3" xfId="724"/>
    <cellStyle name="20% - Акцент3 2 2 4 3 2" xfId="1676"/>
    <cellStyle name="20% - Акцент3 2 2 4 3 2 2" xfId="5484"/>
    <cellStyle name="20% - Акцент3 2 2 4 3 2 2 2" xfId="16908"/>
    <cellStyle name="20% - Акцент3 2 2 4 3 2 2 2 2" xfId="39756"/>
    <cellStyle name="20% - Акцент3 2 2 4 3 2 2 3" xfId="28332"/>
    <cellStyle name="20% - Акцент3 2 2 4 3 2 3" xfId="9292"/>
    <cellStyle name="20% - Акцент3 2 2 4 3 2 3 2" xfId="20716"/>
    <cellStyle name="20% - Акцент3 2 2 4 3 2 3 2 2" xfId="43564"/>
    <cellStyle name="20% - Акцент3 2 2 4 3 2 3 3" xfId="32140"/>
    <cellStyle name="20% - Акцент3 2 2 4 3 2 4" xfId="13100"/>
    <cellStyle name="20% - Акцент3 2 2 4 3 2 4 2" xfId="35948"/>
    <cellStyle name="20% - Акцент3 2 2 4 3 2 5" xfId="24524"/>
    <cellStyle name="20% - Акцент3 2 2 4 3 3" xfId="2628"/>
    <cellStyle name="20% - Акцент3 2 2 4 3 3 2" xfId="6436"/>
    <cellStyle name="20% - Акцент3 2 2 4 3 3 2 2" xfId="17860"/>
    <cellStyle name="20% - Акцент3 2 2 4 3 3 2 2 2" xfId="40708"/>
    <cellStyle name="20% - Акцент3 2 2 4 3 3 2 3" xfId="29284"/>
    <cellStyle name="20% - Акцент3 2 2 4 3 3 3" xfId="10244"/>
    <cellStyle name="20% - Акцент3 2 2 4 3 3 3 2" xfId="21668"/>
    <cellStyle name="20% - Акцент3 2 2 4 3 3 3 2 2" xfId="44516"/>
    <cellStyle name="20% - Акцент3 2 2 4 3 3 3 3" xfId="33092"/>
    <cellStyle name="20% - Акцент3 2 2 4 3 3 4" xfId="14052"/>
    <cellStyle name="20% - Акцент3 2 2 4 3 3 4 2" xfId="36900"/>
    <cellStyle name="20% - Акцент3 2 2 4 3 3 5" xfId="25476"/>
    <cellStyle name="20% - Акцент3 2 2 4 3 4" xfId="3580"/>
    <cellStyle name="20% - Акцент3 2 2 4 3 4 2" xfId="7388"/>
    <cellStyle name="20% - Акцент3 2 2 4 3 4 2 2" xfId="18812"/>
    <cellStyle name="20% - Акцент3 2 2 4 3 4 2 2 2" xfId="41660"/>
    <cellStyle name="20% - Акцент3 2 2 4 3 4 2 3" xfId="30236"/>
    <cellStyle name="20% - Акцент3 2 2 4 3 4 3" xfId="11196"/>
    <cellStyle name="20% - Акцент3 2 2 4 3 4 3 2" xfId="22620"/>
    <cellStyle name="20% - Акцент3 2 2 4 3 4 3 2 2" xfId="45468"/>
    <cellStyle name="20% - Акцент3 2 2 4 3 4 3 3" xfId="34044"/>
    <cellStyle name="20% - Акцент3 2 2 4 3 4 4" xfId="15004"/>
    <cellStyle name="20% - Акцент3 2 2 4 3 4 4 2" xfId="37852"/>
    <cellStyle name="20% - Акцент3 2 2 4 3 4 5" xfId="26428"/>
    <cellStyle name="20% - Акцент3 2 2 4 3 5" xfId="4532"/>
    <cellStyle name="20% - Акцент3 2 2 4 3 5 2" xfId="15956"/>
    <cellStyle name="20% - Акцент3 2 2 4 3 5 2 2" xfId="38804"/>
    <cellStyle name="20% - Акцент3 2 2 4 3 5 3" xfId="27380"/>
    <cellStyle name="20% - Акцент3 2 2 4 3 6" xfId="8340"/>
    <cellStyle name="20% - Акцент3 2 2 4 3 6 2" xfId="19764"/>
    <cellStyle name="20% - Акцент3 2 2 4 3 6 2 2" xfId="42612"/>
    <cellStyle name="20% - Акцент3 2 2 4 3 6 3" xfId="31188"/>
    <cellStyle name="20% - Акцент3 2 2 4 3 7" xfId="12148"/>
    <cellStyle name="20% - Акцент3 2 2 4 3 7 2" xfId="34996"/>
    <cellStyle name="20% - Акцент3 2 2 4 3 8" xfId="23572"/>
    <cellStyle name="20% - Акцент3 2 2 4 4" xfId="1200"/>
    <cellStyle name="20% - Акцент3 2 2 4 4 2" xfId="5008"/>
    <cellStyle name="20% - Акцент3 2 2 4 4 2 2" xfId="16432"/>
    <cellStyle name="20% - Акцент3 2 2 4 4 2 2 2" xfId="39280"/>
    <cellStyle name="20% - Акцент3 2 2 4 4 2 3" xfId="27856"/>
    <cellStyle name="20% - Акцент3 2 2 4 4 3" xfId="8816"/>
    <cellStyle name="20% - Акцент3 2 2 4 4 3 2" xfId="20240"/>
    <cellStyle name="20% - Акцент3 2 2 4 4 3 2 2" xfId="43088"/>
    <cellStyle name="20% - Акцент3 2 2 4 4 3 3" xfId="31664"/>
    <cellStyle name="20% - Акцент3 2 2 4 4 4" xfId="12624"/>
    <cellStyle name="20% - Акцент3 2 2 4 4 4 2" xfId="35472"/>
    <cellStyle name="20% - Акцент3 2 2 4 4 5" xfId="24048"/>
    <cellStyle name="20% - Акцент3 2 2 4 5" xfId="2152"/>
    <cellStyle name="20% - Акцент3 2 2 4 5 2" xfId="5960"/>
    <cellStyle name="20% - Акцент3 2 2 4 5 2 2" xfId="17384"/>
    <cellStyle name="20% - Акцент3 2 2 4 5 2 2 2" xfId="40232"/>
    <cellStyle name="20% - Акцент3 2 2 4 5 2 3" xfId="28808"/>
    <cellStyle name="20% - Акцент3 2 2 4 5 3" xfId="9768"/>
    <cellStyle name="20% - Акцент3 2 2 4 5 3 2" xfId="21192"/>
    <cellStyle name="20% - Акцент3 2 2 4 5 3 2 2" xfId="44040"/>
    <cellStyle name="20% - Акцент3 2 2 4 5 3 3" xfId="32616"/>
    <cellStyle name="20% - Акцент3 2 2 4 5 4" xfId="13576"/>
    <cellStyle name="20% - Акцент3 2 2 4 5 4 2" xfId="36424"/>
    <cellStyle name="20% - Акцент3 2 2 4 5 5" xfId="25000"/>
    <cellStyle name="20% - Акцент3 2 2 4 6" xfId="3104"/>
    <cellStyle name="20% - Акцент3 2 2 4 6 2" xfId="6912"/>
    <cellStyle name="20% - Акцент3 2 2 4 6 2 2" xfId="18336"/>
    <cellStyle name="20% - Акцент3 2 2 4 6 2 2 2" xfId="41184"/>
    <cellStyle name="20% - Акцент3 2 2 4 6 2 3" xfId="29760"/>
    <cellStyle name="20% - Акцент3 2 2 4 6 3" xfId="10720"/>
    <cellStyle name="20% - Акцент3 2 2 4 6 3 2" xfId="22144"/>
    <cellStyle name="20% - Акцент3 2 2 4 6 3 2 2" xfId="44992"/>
    <cellStyle name="20% - Акцент3 2 2 4 6 3 3" xfId="33568"/>
    <cellStyle name="20% - Акцент3 2 2 4 6 4" xfId="14528"/>
    <cellStyle name="20% - Акцент3 2 2 4 6 4 2" xfId="37376"/>
    <cellStyle name="20% - Акцент3 2 2 4 6 5" xfId="25952"/>
    <cellStyle name="20% - Акцент3 2 2 4 7" xfId="4056"/>
    <cellStyle name="20% - Акцент3 2 2 4 7 2" xfId="15480"/>
    <cellStyle name="20% - Акцент3 2 2 4 7 2 2" xfId="38328"/>
    <cellStyle name="20% - Акцент3 2 2 4 7 3" xfId="26904"/>
    <cellStyle name="20% - Акцент3 2 2 4 8" xfId="7864"/>
    <cellStyle name="20% - Акцент3 2 2 4 8 2" xfId="19288"/>
    <cellStyle name="20% - Акцент3 2 2 4 8 2 2" xfId="42136"/>
    <cellStyle name="20% - Акцент3 2 2 4 8 3" xfId="30712"/>
    <cellStyle name="20% - Акцент3 2 2 4 9" xfId="11672"/>
    <cellStyle name="20% - Акцент3 2 2 4 9 2" xfId="34520"/>
    <cellStyle name="20% - Акцент3 2 2 5" xfId="304"/>
    <cellStyle name="20% - Акцент3 2 2 5 2" xfId="780"/>
    <cellStyle name="20% - Акцент3 2 2 5 2 2" xfId="1732"/>
    <cellStyle name="20% - Акцент3 2 2 5 2 2 2" xfId="5540"/>
    <cellStyle name="20% - Акцент3 2 2 5 2 2 2 2" xfId="16964"/>
    <cellStyle name="20% - Акцент3 2 2 5 2 2 2 2 2" xfId="39812"/>
    <cellStyle name="20% - Акцент3 2 2 5 2 2 2 3" xfId="28388"/>
    <cellStyle name="20% - Акцент3 2 2 5 2 2 3" xfId="9348"/>
    <cellStyle name="20% - Акцент3 2 2 5 2 2 3 2" xfId="20772"/>
    <cellStyle name="20% - Акцент3 2 2 5 2 2 3 2 2" xfId="43620"/>
    <cellStyle name="20% - Акцент3 2 2 5 2 2 3 3" xfId="32196"/>
    <cellStyle name="20% - Акцент3 2 2 5 2 2 4" xfId="13156"/>
    <cellStyle name="20% - Акцент3 2 2 5 2 2 4 2" xfId="36004"/>
    <cellStyle name="20% - Акцент3 2 2 5 2 2 5" xfId="24580"/>
    <cellStyle name="20% - Акцент3 2 2 5 2 3" xfId="2684"/>
    <cellStyle name="20% - Акцент3 2 2 5 2 3 2" xfId="6492"/>
    <cellStyle name="20% - Акцент3 2 2 5 2 3 2 2" xfId="17916"/>
    <cellStyle name="20% - Акцент3 2 2 5 2 3 2 2 2" xfId="40764"/>
    <cellStyle name="20% - Акцент3 2 2 5 2 3 2 3" xfId="29340"/>
    <cellStyle name="20% - Акцент3 2 2 5 2 3 3" xfId="10300"/>
    <cellStyle name="20% - Акцент3 2 2 5 2 3 3 2" xfId="21724"/>
    <cellStyle name="20% - Акцент3 2 2 5 2 3 3 2 2" xfId="44572"/>
    <cellStyle name="20% - Акцент3 2 2 5 2 3 3 3" xfId="33148"/>
    <cellStyle name="20% - Акцент3 2 2 5 2 3 4" xfId="14108"/>
    <cellStyle name="20% - Акцент3 2 2 5 2 3 4 2" xfId="36956"/>
    <cellStyle name="20% - Акцент3 2 2 5 2 3 5" xfId="25532"/>
    <cellStyle name="20% - Акцент3 2 2 5 2 4" xfId="3636"/>
    <cellStyle name="20% - Акцент3 2 2 5 2 4 2" xfId="7444"/>
    <cellStyle name="20% - Акцент3 2 2 5 2 4 2 2" xfId="18868"/>
    <cellStyle name="20% - Акцент3 2 2 5 2 4 2 2 2" xfId="41716"/>
    <cellStyle name="20% - Акцент3 2 2 5 2 4 2 3" xfId="30292"/>
    <cellStyle name="20% - Акцент3 2 2 5 2 4 3" xfId="11252"/>
    <cellStyle name="20% - Акцент3 2 2 5 2 4 3 2" xfId="22676"/>
    <cellStyle name="20% - Акцент3 2 2 5 2 4 3 2 2" xfId="45524"/>
    <cellStyle name="20% - Акцент3 2 2 5 2 4 3 3" xfId="34100"/>
    <cellStyle name="20% - Акцент3 2 2 5 2 4 4" xfId="15060"/>
    <cellStyle name="20% - Акцент3 2 2 5 2 4 4 2" xfId="37908"/>
    <cellStyle name="20% - Акцент3 2 2 5 2 4 5" xfId="26484"/>
    <cellStyle name="20% - Акцент3 2 2 5 2 5" xfId="4588"/>
    <cellStyle name="20% - Акцент3 2 2 5 2 5 2" xfId="16012"/>
    <cellStyle name="20% - Акцент3 2 2 5 2 5 2 2" xfId="38860"/>
    <cellStyle name="20% - Акцент3 2 2 5 2 5 3" xfId="27436"/>
    <cellStyle name="20% - Акцент3 2 2 5 2 6" xfId="8396"/>
    <cellStyle name="20% - Акцент3 2 2 5 2 6 2" xfId="19820"/>
    <cellStyle name="20% - Акцент3 2 2 5 2 6 2 2" xfId="42668"/>
    <cellStyle name="20% - Акцент3 2 2 5 2 6 3" xfId="31244"/>
    <cellStyle name="20% - Акцент3 2 2 5 2 7" xfId="12204"/>
    <cellStyle name="20% - Акцент3 2 2 5 2 7 2" xfId="35052"/>
    <cellStyle name="20% - Акцент3 2 2 5 2 8" xfId="23628"/>
    <cellStyle name="20% - Акцент3 2 2 5 3" xfId="1256"/>
    <cellStyle name="20% - Акцент3 2 2 5 3 2" xfId="5064"/>
    <cellStyle name="20% - Акцент3 2 2 5 3 2 2" xfId="16488"/>
    <cellStyle name="20% - Акцент3 2 2 5 3 2 2 2" xfId="39336"/>
    <cellStyle name="20% - Акцент3 2 2 5 3 2 3" xfId="27912"/>
    <cellStyle name="20% - Акцент3 2 2 5 3 3" xfId="8872"/>
    <cellStyle name="20% - Акцент3 2 2 5 3 3 2" xfId="20296"/>
    <cellStyle name="20% - Акцент3 2 2 5 3 3 2 2" xfId="43144"/>
    <cellStyle name="20% - Акцент3 2 2 5 3 3 3" xfId="31720"/>
    <cellStyle name="20% - Акцент3 2 2 5 3 4" xfId="12680"/>
    <cellStyle name="20% - Акцент3 2 2 5 3 4 2" xfId="35528"/>
    <cellStyle name="20% - Акцент3 2 2 5 3 5" xfId="24104"/>
    <cellStyle name="20% - Акцент3 2 2 5 4" xfId="2208"/>
    <cellStyle name="20% - Акцент3 2 2 5 4 2" xfId="6016"/>
    <cellStyle name="20% - Акцент3 2 2 5 4 2 2" xfId="17440"/>
    <cellStyle name="20% - Акцент3 2 2 5 4 2 2 2" xfId="40288"/>
    <cellStyle name="20% - Акцент3 2 2 5 4 2 3" xfId="28864"/>
    <cellStyle name="20% - Акцент3 2 2 5 4 3" xfId="9824"/>
    <cellStyle name="20% - Акцент3 2 2 5 4 3 2" xfId="21248"/>
    <cellStyle name="20% - Акцент3 2 2 5 4 3 2 2" xfId="44096"/>
    <cellStyle name="20% - Акцент3 2 2 5 4 3 3" xfId="32672"/>
    <cellStyle name="20% - Акцент3 2 2 5 4 4" xfId="13632"/>
    <cellStyle name="20% - Акцент3 2 2 5 4 4 2" xfId="36480"/>
    <cellStyle name="20% - Акцент3 2 2 5 4 5" xfId="25056"/>
    <cellStyle name="20% - Акцент3 2 2 5 5" xfId="3160"/>
    <cellStyle name="20% - Акцент3 2 2 5 5 2" xfId="6968"/>
    <cellStyle name="20% - Акцент3 2 2 5 5 2 2" xfId="18392"/>
    <cellStyle name="20% - Акцент3 2 2 5 5 2 2 2" xfId="41240"/>
    <cellStyle name="20% - Акцент3 2 2 5 5 2 3" xfId="29816"/>
    <cellStyle name="20% - Акцент3 2 2 5 5 3" xfId="10776"/>
    <cellStyle name="20% - Акцент3 2 2 5 5 3 2" xfId="22200"/>
    <cellStyle name="20% - Акцент3 2 2 5 5 3 2 2" xfId="45048"/>
    <cellStyle name="20% - Акцент3 2 2 5 5 3 3" xfId="33624"/>
    <cellStyle name="20% - Акцент3 2 2 5 5 4" xfId="14584"/>
    <cellStyle name="20% - Акцент3 2 2 5 5 4 2" xfId="37432"/>
    <cellStyle name="20% - Акцент3 2 2 5 5 5" xfId="26008"/>
    <cellStyle name="20% - Акцент3 2 2 5 6" xfId="4112"/>
    <cellStyle name="20% - Акцент3 2 2 5 6 2" xfId="15536"/>
    <cellStyle name="20% - Акцент3 2 2 5 6 2 2" xfId="38384"/>
    <cellStyle name="20% - Акцент3 2 2 5 6 3" xfId="26960"/>
    <cellStyle name="20% - Акцент3 2 2 5 7" xfId="7920"/>
    <cellStyle name="20% - Акцент3 2 2 5 7 2" xfId="19344"/>
    <cellStyle name="20% - Акцент3 2 2 5 7 2 2" xfId="42192"/>
    <cellStyle name="20% - Акцент3 2 2 5 7 3" xfId="30768"/>
    <cellStyle name="20% - Акцент3 2 2 5 8" xfId="11728"/>
    <cellStyle name="20% - Акцент3 2 2 5 8 2" xfId="34576"/>
    <cellStyle name="20% - Акцент3 2 2 5 9" xfId="23152"/>
    <cellStyle name="20% - Акцент3 2 2 6" xfId="556"/>
    <cellStyle name="20% - Акцент3 2 2 6 2" xfId="1508"/>
    <cellStyle name="20% - Акцент3 2 2 6 2 2" xfId="5316"/>
    <cellStyle name="20% - Акцент3 2 2 6 2 2 2" xfId="16740"/>
    <cellStyle name="20% - Акцент3 2 2 6 2 2 2 2" xfId="39588"/>
    <cellStyle name="20% - Акцент3 2 2 6 2 2 3" xfId="28164"/>
    <cellStyle name="20% - Акцент3 2 2 6 2 3" xfId="9124"/>
    <cellStyle name="20% - Акцент3 2 2 6 2 3 2" xfId="20548"/>
    <cellStyle name="20% - Акцент3 2 2 6 2 3 2 2" xfId="43396"/>
    <cellStyle name="20% - Акцент3 2 2 6 2 3 3" xfId="31972"/>
    <cellStyle name="20% - Акцент3 2 2 6 2 4" xfId="12932"/>
    <cellStyle name="20% - Акцент3 2 2 6 2 4 2" xfId="35780"/>
    <cellStyle name="20% - Акцент3 2 2 6 2 5" xfId="24356"/>
    <cellStyle name="20% - Акцент3 2 2 6 3" xfId="2460"/>
    <cellStyle name="20% - Акцент3 2 2 6 3 2" xfId="6268"/>
    <cellStyle name="20% - Акцент3 2 2 6 3 2 2" xfId="17692"/>
    <cellStyle name="20% - Акцент3 2 2 6 3 2 2 2" xfId="40540"/>
    <cellStyle name="20% - Акцент3 2 2 6 3 2 3" xfId="29116"/>
    <cellStyle name="20% - Акцент3 2 2 6 3 3" xfId="10076"/>
    <cellStyle name="20% - Акцент3 2 2 6 3 3 2" xfId="21500"/>
    <cellStyle name="20% - Акцент3 2 2 6 3 3 2 2" xfId="44348"/>
    <cellStyle name="20% - Акцент3 2 2 6 3 3 3" xfId="32924"/>
    <cellStyle name="20% - Акцент3 2 2 6 3 4" xfId="13884"/>
    <cellStyle name="20% - Акцент3 2 2 6 3 4 2" xfId="36732"/>
    <cellStyle name="20% - Акцент3 2 2 6 3 5" xfId="25308"/>
    <cellStyle name="20% - Акцент3 2 2 6 4" xfId="3412"/>
    <cellStyle name="20% - Акцент3 2 2 6 4 2" xfId="7220"/>
    <cellStyle name="20% - Акцент3 2 2 6 4 2 2" xfId="18644"/>
    <cellStyle name="20% - Акцент3 2 2 6 4 2 2 2" xfId="41492"/>
    <cellStyle name="20% - Акцент3 2 2 6 4 2 3" xfId="30068"/>
    <cellStyle name="20% - Акцент3 2 2 6 4 3" xfId="11028"/>
    <cellStyle name="20% - Акцент3 2 2 6 4 3 2" xfId="22452"/>
    <cellStyle name="20% - Акцент3 2 2 6 4 3 2 2" xfId="45300"/>
    <cellStyle name="20% - Акцент3 2 2 6 4 3 3" xfId="33876"/>
    <cellStyle name="20% - Акцент3 2 2 6 4 4" xfId="14836"/>
    <cellStyle name="20% - Акцент3 2 2 6 4 4 2" xfId="37684"/>
    <cellStyle name="20% - Акцент3 2 2 6 4 5" xfId="26260"/>
    <cellStyle name="20% - Акцент3 2 2 6 5" xfId="4364"/>
    <cellStyle name="20% - Акцент3 2 2 6 5 2" xfId="15788"/>
    <cellStyle name="20% - Акцент3 2 2 6 5 2 2" xfId="38636"/>
    <cellStyle name="20% - Акцент3 2 2 6 5 3" xfId="27212"/>
    <cellStyle name="20% - Акцент3 2 2 6 6" xfId="8172"/>
    <cellStyle name="20% - Акцент3 2 2 6 6 2" xfId="19596"/>
    <cellStyle name="20% - Акцент3 2 2 6 6 2 2" xfId="42444"/>
    <cellStyle name="20% - Акцент3 2 2 6 6 3" xfId="31020"/>
    <cellStyle name="20% - Акцент3 2 2 6 7" xfId="11980"/>
    <cellStyle name="20% - Акцент3 2 2 6 7 2" xfId="34828"/>
    <cellStyle name="20% - Акцент3 2 2 6 8" xfId="23404"/>
    <cellStyle name="20% - Акцент3 2 2 7" xfId="1032"/>
    <cellStyle name="20% - Акцент3 2 2 7 2" xfId="4840"/>
    <cellStyle name="20% - Акцент3 2 2 7 2 2" xfId="16264"/>
    <cellStyle name="20% - Акцент3 2 2 7 2 2 2" xfId="39112"/>
    <cellStyle name="20% - Акцент3 2 2 7 2 3" xfId="27688"/>
    <cellStyle name="20% - Акцент3 2 2 7 3" xfId="8648"/>
    <cellStyle name="20% - Акцент3 2 2 7 3 2" xfId="20072"/>
    <cellStyle name="20% - Акцент3 2 2 7 3 2 2" xfId="42920"/>
    <cellStyle name="20% - Акцент3 2 2 7 3 3" xfId="31496"/>
    <cellStyle name="20% - Акцент3 2 2 7 4" xfId="12456"/>
    <cellStyle name="20% - Акцент3 2 2 7 4 2" xfId="35304"/>
    <cellStyle name="20% - Акцент3 2 2 7 5" xfId="23880"/>
    <cellStyle name="20% - Акцент3 2 2 8" xfId="1984"/>
    <cellStyle name="20% - Акцент3 2 2 8 2" xfId="5792"/>
    <cellStyle name="20% - Акцент3 2 2 8 2 2" xfId="17216"/>
    <cellStyle name="20% - Акцент3 2 2 8 2 2 2" xfId="40064"/>
    <cellStyle name="20% - Акцент3 2 2 8 2 3" xfId="28640"/>
    <cellStyle name="20% - Акцент3 2 2 8 3" xfId="9600"/>
    <cellStyle name="20% - Акцент3 2 2 8 3 2" xfId="21024"/>
    <cellStyle name="20% - Акцент3 2 2 8 3 2 2" xfId="43872"/>
    <cellStyle name="20% - Акцент3 2 2 8 3 3" xfId="32448"/>
    <cellStyle name="20% - Акцент3 2 2 8 4" xfId="13408"/>
    <cellStyle name="20% - Акцент3 2 2 8 4 2" xfId="36256"/>
    <cellStyle name="20% - Акцент3 2 2 8 5" xfId="24832"/>
    <cellStyle name="20% - Акцент3 2 2 9" xfId="2936"/>
    <cellStyle name="20% - Акцент3 2 2 9 2" xfId="6744"/>
    <cellStyle name="20% - Акцент3 2 2 9 2 2" xfId="18168"/>
    <cellStyle name="20% - Акцент3 2 2 9 2 2 2" xfId="41016"/>
    <cellStyle name="20% - Акцент3 2 2 9 2 3" xfId="29592"/>
    <cellStyle name="20% - Акцент3 2 2 9 3" xfId="10552"/>
    <cellStyle name="20% - Акцент3 2 2 9 3 2" xfId="21976"/>
    <cellStyle name="20% - Акцент3 2 2 9 3 2 2" xfId="44824"/>
    <cellStyle name="20% - Акцент3 2 2 9 3 3" xfId="33400"/>
    <cellStyle name="20% - Акцент3 2 2 9 4" xfId="14360"/>
    <cellStyle name="20% - Акцент3 2 2 9 4 2" xfId="37208"/>
    <cellStyle name="20% - Акцент3 2 2 9 5" xfId="25784"/>
    <cellStyle name="20% - Акцент3 2 3" xfId="108"/>
    <cellStyle name="20% - Акцент3 2 3 10" xfId="22956"/>
    <cellStyle name="20% - Акцент3 2 3 2" xfId="332"/>
    <cellStyle name="20% - Акцент3 2 3 2 2" xfId="808"/>
    <cellStyle name="20% - Акцент3 2 3 2 2 2" xfId="1760"/>
    <cellStyle name="20% - Акцент3 2 3 2 2 2 2" xfId="5568"/>
    <cellStyle name="20% - Акцент3 2 3 2 2 2 2 2" xfId="16992"/>
    <cellStyle name="20% - Акцент3 2 3 2 2 2 2 2 2" xfId="39840"/>
    <cellStyle name="20% - Акцент3 2 3 2 2 2 2 3" xfId="28416"/>
    <cellStyle name="20% - Акцент3 2 3 2 2 2 3" xfId="9376"/>
    <cellStyle name="20% - Акцент3 2 3 2 2 2 3 2" xfId="20800"/>
    <cellStyle name="20% - Акцент3 2 3 2 2 2 3 2 2" xfId="43648"/>
    <cellStyle name="20% - Акцент3 2 3 2 2 2 3 3" xfId="32224"/>
    <cellStyle name="20% - Акцент3 2 3 2 2 2 4" xfId="13184"/>
    <cellStyle name="20% - Акцент3 2 3 2 2 2 4 2" xfId="36032"/>
    <cellStyle name="20% - Акцент3 2 3 2 2 2 5" xfId="24608"/>
    <cellStyle name="20% - Акцент3 2 3 2 2 3" xfId="2712"/>
    <cellStyle name="20% - Акцент3 2 3 2 2 3 2" xfId="6520"/>
    <cellStyle name="20% - Акцент3 2 3 2 2 3 2 2" xfId="17944"/>
    <cellStyle name="20% - Акцент3 2 3 2 2 3 2 2 2" xfId="40792"/>
    <cellStyle name="20% - Акцент3 2 3 2 2 3 2 3" xfId="29368"/>
    <cellStyle name="20% - Акцент3 2 3 2 2 3 3" xfId="10328"/>
    <cellStyle name="20% - Акцент3 2 3 2 2 3 3 2" xfId="21752"/>
    <cellStyle name="20% - Акцент3 2 3 2 2 3 3 2 2" xfId="44600"/>
    <cellStyle name="20% - Акцент3 2 3 2 2 3 3 3" xfId="33176"/>
    <cellStyle name="20% - Акцент3 2 3 2 2 3 4" xfId="14136"/>
    <cellStyle name="20% - Акцент3 2 3 2 2 3 4 2" xfId="36984"/>
    <cellStyle name="20% - Акцент3 2 3 2 2 3 5" xfId="25560"/>
    <cellStyle name="20% - Акцент3 2 3 2 2 4" xfId="3664"/>
    <cellStyle name="20% - Акцент3 2 3 2 2 4 2" xfId="7472"/>
    <cellStyle name="20% - Акцент3 2 3 2 2 4 2 2" xfId="18896"/>
    <cellStyle name="20% - Акцент3 2 3 2 2 4 2 2 2" xfId="41744"/>
    <cellStyle name="20% - Акцент3 2 3 2 2 4 2 3" xfId="30320"/>
    <cellStyle name="20% - Акцент3 2 3 2 2 4 3" xfId="11280"/>
    <cellStyle name="20% - Акцент3 2 3 2 2 4 3 2" xfId="22704"/>
    <cellStyle name="20% - Акцент3 2 3 2 2 4 3 2 2" xfId="45552"/>
    <cellStyle name="20% - Акцент3 2 3 2 2 4 3 3" xfId="34128"/>
    <cellStyle name="20% - Акцент3 2 3 2 2 4 4" xfId="15088"/>
    <cellStyle name="20% - Акцент3 2 3 2 2 4 4 2" xfId="37936"/>
    <cellStyle name="20% - Акцент3 2 3 2 2 4 5" xfId="26512"/>
    <cellStyle name="20% - Акцент3 2 3 2 2 5" xfId="4616"/>
    <cellStyle name="20% - Акцент3 2 3 2 2 5 2" xfId="16040"/>
    <cellStyle name="20% - Акцент3 2 3 2 2 5 2 2" xfId="38888"/>
    <cellStyle name="20% - Акцент3 2 3 2 2 5 3" xfId="27464"/>
    <cellStyle name="20% - Акцент3 2 3 2 2 6" xfId="8424"/>
    <cellStyle name="20% - Акцент3 2 3 2 2 6 2" xfId="19848"/>
    <cellStyle name="20% - Акцент3 2 3 2 2 6 2 2" xfId="42696"/>
    <cellStyle name="20% - Акцент3 2 3 2 2 6 3" xfId="31272"/>
    <cellStyle name="20% - Акцент3 2 3 2 2 7" xfId="12232"/>
    <cellStyle name="20% - Акцент3 2 3 2 2 7 2" xfId="35080"/>
    <cellStyle name="20% - Акцент3 2 3 2 2 8" xfId="23656"/>
    <cellStyle name="20% - Акцент3 2 3 2 3" xfId="1284"/>
    <cellStyle name="20% - Акцент3 2 3 2 3 2" xfId="5092"/>
    <cellStyle name="20% - Акцент3 2 3 2 3 2 2" xfId="16516"/>
    <cellStyle name="20% - Акцент3 2 3 2 3 2 2 2" xfId="39364"/>
    <cellStyle name="20% - Акцент3 2 3 2 3 2 3" xfId="27940"/>
    <cellStyle name="20% - Акцент3 2 3 2 3 3" xfId="8900"/>
    <cellStyle name="20% - Акцент3 2 3 2 3 3 2" xfId="20324"/>
    <cellStyle name="20% - Акцент3 2 3 2 3 3 2 2" xfId="43172"/>
    <cellStyle name="20% - Акцент3 2 3 2 3 3 3" xfId="31748"/>
    <cellStyle name="20% - Акцент3 2 3 2 3 4" xfId="12708"/>
    <cellStyle name="20% - Акцент3 2 3 2 3 4 2" xfId="35556"/>
    <cellStyle name="20% - Акцент3 2 3 2 3 5" xfId="24132"/>
    <cellStyle name="20% - Акцент3 2 3 2 4" xfId="2236"/>
    <cellStyle name="20% - Акцент3 2 3 2 4 2" xfId="6044"/>
    <cellStyle name="20% - Акцент3 2 3 2 4 2 2" xfId="17468"/>
    <cellStyle name="20% - Акцент3 2 3 2 4 2 2 2" xfId="40316"/>
    <cellStyle name="20% - Акцент3 2 3 2 4 2 3" xfId="28892"/>
    <cellStyle name="20% - Акцент3 2 3 2 4 3" xfId="9852"/>
    <cellStyle name="20% - Акцент3 2 3 2 4 3 2" xfId="21276"/>
    <cellStyle name="20% - Акцент3 2 3 2 4 3 2 2" xfId="44124"/>
    <cellStyle name="20% - Акцент3 2 3 2 4 3 3" xfId="32700"/>
    <cellStyle name="20% - Акцент3 2 3 2 4 4" xfId="13660"/>
    <cellStyle name="20% - Акцент3 2 3 2 4 4 2" xfId="36508"/>
    <cellStyle name="20% - Акцент3 2 3 2 4 5" xfId="25084"/>
    <cellStyle name="20% - Акцент3 2 3 2 5" xfId="3188"/>
    <cellStyle name="20% - Акцент3 2 3 2 5 2" xfId="6996"/>
    <cellStyle name="20% - Акцент3 2 3 2 5 2 2" xfId="18420"/>
    <cellStyle name="20% - Акцент3 2 3 2 5 2 2 2" xfId="41268"/>
    <cellStyle name="20% - Акцент3 2 3 2 5 2 3" xfId="29844"/>
    <cellStyle name="20% - Акцент3 2 3 2 5 3" xfId="10804"/>
    <cellStyle name="20% - Акцент3 2 3 2 5 3 2" xfId="22228"/>
    <cellStyle name="20% - Акцент3 2 3 2 5 3 2 2" xfId="45076"/>
    <cellStyle name="20% - Акцент3 2 3 2 5 3 3" xfId="33652"/>
    <cellStyle name="20% - Акцент3 2 3 2 5 4" xfId="14612"/>
    <cellStyle name="20% - Акцент3 2 3 2 5 4 2" xfId="37460"/>
    <cellStyle name="20% - Акцент3 2 3 2 5 5" xfId="26036"/>
    <cellStyle name="20% - Акцент3 2 3 2 6" xfId="4140"/>
    <cellStyle name="20% - Акцент3 2 3 2 6 2" xfId="15564"/>
    <cellStyle name="20% - Акцент3 2 3 2 6 2 2" xfId="38412"/>
    <cellStyle name="20% - Акцент3 2 3 2 6 3" xfId="26988"/>
    <cellStyle name="20% - Акцент3 2 3 2 7" xfId="7948"/>
    <cellStyle name="20% - Акцент3 2 3 2 7 2" xfId="19372"/>
    <cellStyle name="20% - Акцент3 2 3 2 7 2 2" xfId="42220"/>
    <cellStyle name="20% - Акцент3 2 3 2 7 3" xfId="30796"/>
    <cellStyle name="20% - Акцент3 2 3 2 8" xfId="11756"/>
    <cellStyle name="20% - Акцент3 2 3 2 8 2" xfId="34604"/>
    <cellStyle name="20% - Акцент3 2 3 2 9" xfId="23180"/>
    <cellStyle name="20% - Акцент3 2 3 3" xfId="584"/>
    <cellStyle name="20% - Акцент3 2 3 3 2" xfId="1536"/>
    <cellStyle name="20% - Акцент3 2 3 3 2 2" xfId="5344"/>
    <cellStyle name="20% - Акцент3 2 3 3 2 2 2" xfId="16768"/>
    <cellStyle name="20% - Акцент3 2 3 3 2 2 2 2" xfId="39616"/>
    <cellStyle name="20% - Акцент3 2 3 3 2 2 3" xfId="28192"/>
    <cellStyle name="20% - Акцент3 2 3 3 2 3" xfId="9152"/>
    <cellStyle name="20% - Акцент3 2 3 3 2 3 2" xfId="20576"/>
    <cellStyle name="20% - Акцент3 2 3 3 2 3 2 2" xfId="43424"/>
    <cellStyle name="20% - Акцент3 2 3 3 2 3 3" xfId="32000"/>
    <cellStyle name="20% - Акцент3 2 3 3 2 4" xfId="12960"/>
    <cellStyle name="20% - Акцент3 2 3 3 2 4 2" xfId="35808"/>
    <cellStyle name="20% - Акцент3 2 3 3 2 5" xfId="24384"/>
    <cellStyle name="20% - Акцент3 2 3 3 3" xfId="2488"/>
    <cellStyle name="20% - Акцент3 2 3 3 3 2" xfId="6296"/>
    <cellStyle name="20% - Акцент3 2 3 3 3 2 2" xfId="17720"/>
    <cellStyle name="20% - Акцент3 2 3 3 3 2 2 2" xfId="40568"/>
    <cellStyle name="20% - Акцент3 2 3 3 3 2 3" xfId="29144"/>
    <cellStyle name="20% - Акцент3 2 3 3 3 3" xfId="10104"/>
    <cellStyle name="20% - Акцент3 2 3 3 3 3 2" xfId="21528"/>
    <cellStyle name="20% - Акцент3 2 3 3 3 3 2 2" xfId="44376"/>
    <cellStyle name="20% - Акцент3 2 3 3 3 3 3" xfId="32952"/>
    <cellStyle name="20% - Акцент3 2 3 3 3 4" xfId="13912"/>
    <cellStyle name="20% - Акцент3 2 3 3 3 4 2" xfId="36760"/>
    <cellStyle name="20% - Акцент3 2 3 3 3 5" xfId="25336"/>
    <cellStyle name="20% - Акцент3 2 3 3 4" xfId="3440"/>
    <cellStyle name="20% - Акцент3 2 3 3 4 2" xfId="7248"/>
    <cellStyle name="20% - Акцент3 2 3 3 4 2 2" xfId="18672"/>
    <cellStyle name="20% - Акцент3 2 3 3 4 2 2 2" xfId="41520"/>
    <cellStyle name="20% - Акцент3 2 3 3 4 2 3" xfId="30096"/>
    <cellStyle name="20% - Акцент3 2 3 3 4 3" xfId="11056"/>
    <cellStyle name="20% - Акцент3 2 3 3 4 3 2" xfId="22480"/>
    <cellStyle name="20% - Акцент3 2 3 3 4 3 2 2" xfId="45328"/>
    <cellStyle name="20% - Акцент3 2 3 3 4 3 3" xfId="33904"/>
    <cellStyle name="20% - Акцент3 2 3 3 4 4" xfId="14864"/>
    <cellStyle name="20% - Акцент3 2 3 3 4 4 2" xfId="37712"/>
    <cellStyle name="20% - Акцент3 2 3 3 4 5" xfId="26288"/>
    <cellStyle name="20% - Акцент3 2 3 3 5" xfId="4392"/>
    <cellStyle name="20% - Акцент3 2 3 3 5 2" xfId="15816"/>
    <cellStyle name="20% - Акцент3 2 3 3 5 2 2" xfId="38664"/>
    <cellStyle name="20% - Акцент3 2 3 3 5 3" xfId="27240"/>
    <cellStyle name="20% - Акцент3 2 3 3 6" xfId="8200"/>
    <cellStyle name="20% - Акцент3 2 3 3 6 2" xfId="19624"/>
    <cellStyle name="20% - Акцент3 2 3 3 6 2 2" xfId="42472"/>
    <cellStyle name="20% - Акцент3 2 3 3 6 3" xfId="31048"/>
    <cellStyle name="20% - Акцент3 2 3 3 7" xfId="12008"/>
    <cellStyle name="20% - Акцент3 2 3 3 7 2" xfId="34856"/>
    <cellStyle name="20% - Акцент3 2 3 3 8" xfId="23432"/>
    <cellStyle name="20% - Акцент3 2 3 4" xfId="1060"/>
    <cellStyle name="20% - Акцент3 2 3 4 2" xfId="4868"/>
    <cellStyle name="20% - Акцент3 2 3 4 2 2" xfId="16292"/>
    <cellStyle name="20% - Акцент3 2 3 4 2 2 2" xfId="39140"/>
    <cellStyle name="20% - Акцент3 2 3 4 2 3" xfId="27716"/>
    <cellStyle name="20% - Акцент3 2 3 4 3" xfId="8676"/>
    <cellStyle name="20% - Акцент3 2 3 4 3 2" xfId="20100"/>
    <cellStyle name="20% - Акцент3 2 3 4 3 2 2" xfId="42948"/>
    <cellStyle name="20% - Акцент3 2 3 4 3 3" xfId="31524"/>
    <cellStyle name="20% - Акцент3 2 3 4 4" xfId="12484"/>
    <cellStyle name="20% - Акцент3 2 3 4 4 2" xfId="35332"/>
    <cellStyle name="20% - Акцент3 2 3 4 5" xfId="23908"/>
    <cellStyle name="20% - Акцент3 2 3 5" xfId="2012"/>
    <cellStyle name="20% - Акцент3 2 3 5 2" xfId="5820"/>
    <cellStyle name="20% - Акцент3 2 3 5 2 2" xfId="17244"/>
    <cellStyle name="20% - Акцент3 2 3 5 2 2 2" xfId="40092"/>
    <cellStyle name="20% - Акцент3 2 3 5 2 3" xfId="28668"/>
    <cellStyle name="20% - Акцент3 2 3 5 3" xfId="9628"/>
    <cellStyle name="20% - Акцент3 2 3 5 3 2" xfId="21052"/>
    <cellStyle name="20% - Акцент3 2 3 5 3 2 2" xfId="43900"/>
    <cellStyle name="20% - Акцент3 2 3 5 3 3" xfId="32476"/>
    <cellStyle name="20% - Акцент3 2 3 5 4" xfId="13436"/>
    <cellStyle name="20% - Акцент3 2 3 5 4 2" xfId="36284"/>
    <cellStyle name="20% - Акцент3 2 3 5 5" xfId="24860"/>
    <cellStyle name="20% - Акцент3 2 3 6" xfId="2964"/>
    <cellStyle name="20% - Акцент3 2 3 6 2" xfId="6772"/>
    <cellStyle name="20% - Акцент3 2 3 6 2 2" xfId="18196"/>
    <cellStyle name="20% - Акцент3 2 3 6 2 2 2" xfId="41044"/>
    <cellStyle name="20% - Акцент3 2 3 6 2 3" xfId="29620"/>
    <cellStyle name="20% - Акцент3 2 3 6 3" xfId="10580"/>
    <cellStyle name="20% - Акцент3 2 3 6 3 2" xfId="22004"/>
    <cellStyle name="20% - Акцент3 2 3 6 3 2 2" xfId="44852"/>
    <cellStyle name="20% - Акцент3 2 3 6 3 3" xfId="33428"/>
    <cellStyle name="20% - Акцент3 2 3 6 4" xfId="14388"/>
    <cellStyle name="20% - Акцент3 2 3 6 4 2" xfId="37236"/>
    <cellStyle name="20% - Акцент3 2 3 6 5" xfId="25812"/>
    <cellStyle name="20% - Акцент3 2 3 7" xfId="3916"/>
    <cellStyle name="20% - Акцент3 2 3 7 2" xfId="15340"/>
    <cellStyle name="20% - Акцент3 2 3 7 2 2" xfId="38188"/>
    <cellStyle name="20% - Акцент3 2 3 7 3" xfId="26764"/>
    <cellStyle name="20% - Акцент3 2 3 8" xfId="7724"/>
    <cellStyle name="20% - Акцент3 2 3 8 2" xfId="19148"/>
    <cellStyle name="20% - Акцент3 2 3 8 2 2" xfId="41996"/>
    <cellStyle name="20% - Акцент3 2 3 8 3" xfId="30572"/>
    <cellStyle name="20% - Акцент3 2 3 9" xfId="11532"/>
    <cellStyle name="20% - Акцент3 2 3 9 2" xfId="34380"/>
    <cellStyle name="20% - Акцент3 2 4" xfId="164"/>
    <cellStyle name="20% - Акцент3 2 4 10" xfId="23012"/>
    <cellStyle name="20% - Акцент3 2 4 2" xfId="388"/>
    <cellStyle name="20% - Акцент3 2 4 2 2" xfId="864"/>
    <cellStyle name="20% - Акцент3 2 4 2 2 2" xfId="1816"/>
    <cellStyle name="20% - Акцент3 2 4 2 2 2 2" xfId="5624"/>
    <cellStyle name="20% - Акцент3 2 4 2 2 2 2 2" xfId="17048"/>
    <cellStyle name="20% - Акцент3 2 4 2 2 2 2 2 2" xfId="39896"/>
    <cellStyle name="20% - Акцент3 2 4 2 2 2 2 3" xfId="28472"/>
    <cellStyle name="20% - Акцент3 2 4 2 2 2 3" xfId="9432"/>
    <cellStyle name="20% - Акцент3 2 4 2 2 2 3 2" xfId="20856"/>
    <cellStyle name="20% - Акцент3 2 4 2 2 2 3 2 2" xfId="43704"/>
    <cellStyle name="20% - Акцент3 2 4 2 2 2 3 3" xfId="32280"/>
    <cellStyle name="20% - Акцент3 2 4 2 2 2 4" xfId="13240"/>
    <cellStyle name="20% - Акцент3 2 4 2 2 2 4 2" xfId="36088"/>
    <cellStyle name="20% - Акцент3 2 4 2 2 2 5" xfId="24664"/>
    <cellStyle name="20% - Акцент3 2 4 2 2 3" xfId="2768"/>
    <cellStyle name="20% - Акцент3 2 4 2 2 3 2" xfId="6576"/>
    <cellStyle name="20% - Акцент3 2 4 2 2 3 2 2" xfId="18000"/>
    <cellStyle name="20% - Акцент3 2 4 2 2 3 2 2 2" xfId="40848"/>
    <cellStyle name="20% - Акцент3 2 4 2 2 3 2 3" xfId="29424"/>
    <cellStyle name="20% - Акцент3 2 4 2 2 3 3" xfId="10384"/>
    <cellStyle name="20% - Акцент3 2 4 2 2 3 3 2" xfId="21808"/>
    <cellStyle name="20% - Акцент3 2 4 2 2 3 3 2 2" xfId="44656"/>
    <cellStyle name="20% - Акцент3 2 4 2 2 3 3 3" xfId="33232"/>
    <cellStyle name="20% - Акцент3 2 4 2 2 3 4" xfId="14192"/>
    <cellStyle name="20% - Акцент3 2 4 2 2 3 4 2" xfId="37040"/>
    <cellStyle name="20% - Акцент3 2 4 2 2 3 5" xfId="25616"/>
    <cellStyle name="20% - Акцент3 2 4 2 2 4" xfId="3720"/>
    <cellStyle name="20% - Акцент3 2 4 2 2 4 2" xfId="7528"/>
    <cellStyle name="20% - Акцент3 2 4 2 2 4 2 2" xfId="18952"/>
    <cellStyle name="20% - Акцент3 2 4 2 2 4 2 2 2" xfId="41800"/>
    <cellStyle name="20% - Акцент3 2 4 2 2 4 2 3" xfId="30376"/>
    <cellStyle name="20% - Акцент3 2 4 2 2 4 3" xfId="11336"/>
    <cellStyle name="20% - Акцент3 2 4 2 2 4 3 2" xfId="22760"/>
    <cellStyle name="20% - Акцент3 2 4 2 2 4 3 2 2" xfId="45608"/>
    <cellStyle name="20% - Акцент3 2 4 2 2 4 3 3" xfId="34184"/>
    <cellStyle name="20% - Акцент3 2 4 2 2 4 4" xfId="15144"/>
    <cellStyle name="20% - Акцент3 2 4 2 2 4 4 2" xfId="37992"/>
    <cellStyle name="20% - Акцент3 2 4 2 2 4 5" xfId="26568"/>
    <cellStyle name="20% - Акцент3 2 4 2 2 5" xfId="4672"/>
    <cellStyle name="20% - Акцент3 2 4 2 2 5 2" xfId="16096"/>
    <cellStyle name="20% - Акцент3 2 4 2 2 5 2 2" xfId="38944"/>
    <cellStyle name="20% - Акцент3 2 4 2 2 5 3" xfId="27520"/>
    <cellStyle name="20% - Акцент3 2 4 2 2 6" xfId="8480"/>
    <cellStyle name="20% - Акцент3 2 4 2 2 6 2" xfId="19904"/>
    <cellStyle name="20% - Акцент3 2 4 2 2 6 2 2" xfId="42752"/>
    <cellStyle name="20% - Акцент3 2 4 2 2 6 3" xfId="31328"/>
    <cellStyle name="20% - Акцент3 2 4 2 2 7" xfId="12288"/>
    <cellStyle name="20% - Акцент3 2 4 2 2 7 2" xfId="35136"/>
    <cellStyle name="20% - Акцент3 2 4 2 2 8" xfId="23712"/>
    <cellStyle name="20% - Акцент3 2 4 2 3" xfId="1340"/>
    <cellStyle name="20% - Акцент3 2 4 2 3 2" xfId="5148"/>
    <cellStyle name="20% - Акцент3 2 4 2 3 2 2" xfId="16572"/>
    <cellStyle name="20% - Акцент3 2 4 2 3 2 2 2" xfId="39420"/>
    <cellStyle name="20% - Акцент3 2 4 2 3 2 3" xfId="27996"/>
    <cellStyle name="20% - Акцент3 2 4 2 3 3" xfId="8956"/>
    <cellStyle name="20% - Акцент3 2 4 2 3 3 2" xfId="20380"/>
    <cellStyle name="20% - Акцент3 2 4 2 3 3 2 2" xfId="43228"/>
    <cellStyle name="20% - Акцент3 2 4 2 3 3 3" xfId="31804"/>
    <cellStyle name="20% - Акцент3 2 4 2 3 4" xfId="12764"/>
    <cellStyle name="20% - Акцент3 2 4 2 3 4 2" xfId="35612"/>
    <cellStyle name="20% - Акцент3 2 4 2 3 5" xfId="24188"/>
    <cellStyle name="20% - Акцент3 2 4 2 4" xfId="2292"/>
    <cellStyle name="20% - Акцент3 2 4 2 4 2" xfId="6100"/>
    <cellStyle name="20% - Акцент3 2 4 2 4 2 2" xfId="17524"/>
    <cellStyle name="20% - Акцент3 2 4 2 4 2 2 2" xfId="40372"/>
    <cellStyle name="20% - Акцент3 2 4 2 4 2 3" xfId="28948"/>
    <cellStyle name="20% - Акцент3 2 4 2 4 3" xfId="9908"/>
    <cellStyle name="20% - Акцент3 2 4 2 4 3 2" xfId="21332"/>
    <cellStyle name="20% - Акцент3 2 4 2 4 3 2 2" xfId="44180"/>
    <cellStyle name="20% - Акцент3 2 4 2 4 3 3" xfId="32756"/>
    <cellStyle name="20% - Акцент3 2 4 2 4 4" xfId="13716"/>
    <cellStyle name="20% - Акцент3 2 4 2 4 4 2" xfId="36564"/>
    <cellStyle name="20% - Акцент3 2 4 2 4 5" xfId="25140"/>
    <cellStyle name="20% - Акцент3 2 4 2 5" xfId="3244"/>
    <cellStyle name="20% - Акцент3 2 4 2 5 2" xfId="7052"/>
    <cellStyle name="20% - Акцент3 2 4 2 5 2 2" xfId="18476"/>
    <cellStyle name="20% - Акцент3 2 4 2 5 2 2 2" xfId="41324"/>
    <cellStyle name="20% - Акцент3 2 4 2 5 2 3" xfId="29900"/>
    <cellStyle name="20% - Акцент3 2 4 2 5 3" xfId="10860"/>
    <cellStyle name="20% - Акцент3 2 4 2 5 3 2" xfId="22284"/>
    <cellStyle name="20% - Акцент3 2 4 2 5 3 2 2" xfId="45132"/>
    <cellStyle name="20% - Акцент3 2 4 2 5 3 3" xfId="33708"/>
    <cellStyle name="20% - Акцент3 2 4 2 5 4" xfId="14668"/>
    <cellStyle name="20% - Акцент3 2 4 2 5 4 2" xfId="37516"/>
    <cellStyle name="20% - Акцент3 2 4 2 5 5" xfId="26092"/>
    <cellStyle name="20% - Акцент3 2 4 2 6" xfId="4196"/>
    <cellStyle name="20% - Акцент3 2 4 2 6 2" xfId="15620"/>
    <cellStyle name="20% - Акцент3 2 4 2 6 2 2" xfId="38468"/>
    <cellStyle name="20% - Акцент3 2 4 2 6 3" xfId="27044"/>
    <cellStyle name="20% - Акцент3 2 4 2 7" xfId="8004"/>
    <cellStyle name="20% - Акцент3 2 4 2 7 2" xfId="19428"/>
    <cellStyle name="20% - Акцент3 2 4 2 7 2 2" xfId="42276"/>
    <cellStyle name="20% - Акцент3 2 4 2 7 3" xfId="30852"/>
    <cellStyle name="20% - Акцент3 2 4 2 8" xfId="11812"/>
    <cellStyle name="20% - Акцент3 2 4 2 8 2" xfId="34660"/>
    <cellStyle name="20% - Акцент3 2 4 2 9" xfId="23236"/>
    <cellStyle name="20% - Акцент3 2 4 3" xfId="640"/>
    <cellStyle name="20% - Акцент3 2 4 3 2" xfId="1592"/>
    <cellStyle name="20% - Акцент3 2 4 3 2 2" xfId="5400"/>
    <cellStyle name="20% - Акцент3 2 4 3 2 2 2" xfId="16824"/>
    <cellStyle name="20% - Акцент3 2 4 3 2 2 2 2" xfId="39672"/>
    <cellStyle name="20% - Акцент3 2 4 3 2 2 3" xfId="28248"/>
    <cellStyle name="20% - Акцент3 2 4 3 2 3" xfId="9208"/>
    <cellStyle name="20% - Акцент3 2 4 3 2 3 2" xfId="20632"/>
    <cellStyle name="20% - Акцент3 2 4 3 2 3 2 2" xfId="43480"/>
    <cellStyle name="20% - Акцент3 2 4 3 2 3 3" xfId="32056"/>
    <cellStyle name="20% - Акцент3 2 4 3 2 4" xfId="13016"/>
    <cellStyle name="20% - Акцент3 2 4 3 2 4 2" xfId="35864"/>
    <cellStyle name="20% - Акцент3 2 4 3 2 5" xfId="24440"/>
    <cellStyle name="20% - Акцент3 2 4 3 3" xfId="2544"/>
    <cellStyle name="20% - Акцент3 2 4 3 3 2" xfId="6352"/>
    <cellStyle name="20% - Акцент3 2 4 3 3 2 2" xfId="17776"/>
    <cellStyle name="20% - Акцент3 2 4 3 3 2 2 2" xfId="40624"/>
    <cellStyle name="20% - Акцент3 2 4 3 3 2 3" xfId="29200"/>
    <cellStyle name="20% - Акцент3 2 4 3 3 3" xfId="10160"/>
    <cellStyle name="20% - Акцент3 2 4 3 3 3 2" xfId="21584"/>
    <cellStyle name="20% - Акцент3 2 4 3 3 3 2 2" xfId="44432"/>
    <cellStyle name="20% - Акцент3 2 4 3 3 3 3" xfId="33008"/>
    <cellStyle name="20% - Акцент3 2 4 3 3 4" xfId="13968"/>
    <cellStyle name="20% - Акцент3 2 4 3 3 4 2" xfId="36816"/>
    <cellStyle name="20% - Акцент3 2 4 3 3 5" xfId="25392"/>
    <cellStyle name="20% - Акцент3 2 4 3 4" xfId="3496"/>
    <cellStyle name="20% - Акцент3 2 4 3 4 2" xfId="7304"/>
    <cellStyle name="20% - Акцент3 2 4 3 4 2 2" xfId="18728"/>
    <cellStyle name="20% - Акцент3 2 4 3 4 2 2 2" xfId="41576"/>
    <cellStyle name="20% - Акцент3 2 4 3 4 2 3" xfId="30152"/>
    <cellStyle name="20% - Акцент3 2 4 3 4 3" xfId="11112"/>
    <cellStyle name="20% - Акцент3 2 4 3 4 3 2" xfId="22536"/>
    <cellStyle name="20% - Акцент3 2 4 3 4 3 2 2" xfId="45384"/>
    <cellStyle name="20% - Акцент3 2 4 3 4 3 3" xfId="33960"/>
    <cellStyle name="20% - Акцент3 2 4 3 4 4" xfId="14920"/>
    <cellStyle name="20% - Акцент3 2 4 3 4 4 2" xfId="37768"/>
    <cellStyle name="20% - Акцент3 2 4 3 4 5" xfId="26344"/>
    <cellStyle name="20% - Акцент3 2 4 3 5" xfId="4448"/>
    <cellStyle name="20% - Акцент3 2 4 3 5 2" xfId="15872"/>
    <cellStyle name="20% - Акцент3 2 4 3 5 2 2" xfId="38720"/>
    <cellStyle name="20% - Акцент3 2 4 3 5 3" xfId="27296"/>
    <cellStyle name="20% - Акцент3 2 4 3 6" xfId="8256"/>
    <cellStyle name="20% - Акцент3 2 4 3 6 2" xfId="19680"/>
    <cellStyle name="20% - Акцент3 2 4 3 6 2 2" xfId="42528"/>
    <cellStyle name="20% - Акцент3 2 4 3 6 3" xfId="31104"/>
    <cellStyle name="20% - Акцент3 2 4 3 7" xfId="12064"/>
    <cellStyle name="20% - Акцент3 2 4 3 7 2" xfId="34912"/>
    <cellStyle name="20% - Акцент3 2 4 3 8" xfId="23488"/>
    <cellStyle name="20% - Акцент3 2 4 4" xfId="1116"/>
    <cellStyle name="20% - Акцент3 2 4 4 2" xfId="4924"/>
    <cellStyle name="20% - Акцент3 2 4 4 2 2" xfId="16348"/>
    <cellStyle name="20% - Акцент3 2 4 4 2 2 2" xfId="39196"/>
    <cellStyle name="20% - Акцент3 2 4 4 2 3" xfId="27772"/>
    <cellStyle name="20% - Акцент3 2 4 4 3" xfId="8732"/>
    <cellStyle name="20% - Акцент3 2 4 4 3 2" xfId="20156"/>
    <cellStyle name="20% - Акцент3 2 4 4 3 2 2" xfId="43004"/>
    <cellStyle name="20% - Акцент3 2 4 4 3 3" xfId="31580"/>
    <cellStyle name="20% - Акцент3 2 4 4 4" xfId="12540"/>
    <cellStyle name="20% - Акцент3 2 4 4 4 2" xfId="35388"/>
    <cellStyle name="20% - Акцент3 2 4 4 5" xfId="23964"/>
    <cellStyle name="20% - Акцент3 2 4 5" xfId="2068"/>
    <cellStyle name="20% - Акцент3 2 4 5 2" xfId="5876"/>
    <cellStyle name="20% - Акцент3 2 4 5 2 2" xfId="17300"/>
    <cellStyle name="20% - Акцент3 2 4 5 2 2 2" xfId="40148"/>
    <cellStyle name="20% - Акцент3 2 4 5 2 3" xfId="28724"/>
    <cellStyle name="20% - Акцент3 2 4 5 3" xfId="9684"/>
    <cellStyle name="20% - Акцент3 2 4 5 3 2" xfId="21108"/>
    <cellStyle name="20% - Акцент3 2 4 5 3 2 2" xfId="43956"/>
    <cellStyle name="20% - Акцент3 2 4 5 3 3" xfId="32532"/>
    <cellStyle name="20% - Акцент3 2 4 5 4" xfId="13492"/>
    <cellStyle name="20% - Акцент3 2 4 5 4 2" xfId="36340"/>
    <cellStyle name="20% - Акцент3 2 4 5 5" xfId="24916"/>
    <cellStyle name="20% - Акцент3 2 4 6" xfId="3020"/>
    <cellStyle name="20% - Акцент3 2 4 6 2" xfId="6828"/>
    <cellStyle name="20% - Акцент3 2 4 6 2 2" xfId="18252"/>
    <cellStyle name="20% - Акцент3 2 4 6 2 2 2" xfId="41100"/>
    <cellStyle name="20% - Акцент3 2 4 6 2 3" xfId="29676"/>
    <cellStyle name="20% - Акцент3 2 4 6 3" xfId="10636"/>
    <cellStyle name="20% - Акцент3 2 4 6 3 2" xfId="22060"/>
    <cellStyle name="20% - Акцент3 2 4 6 3 2 2" xfId="44908"/>
    <cellStyle name="20% - Акцент3 2 4 6 3 3" xfId="33484"/>
    <cellStyle name="20% - Акцент3 2 4 6 4" xfId="14444"/>
    <cellStyle name="20% - Акцент3 2 4 6 4 2" xfId="37292"/>
    <cellStyle name="20% - Акцент3 2 4 6 5" xfId="25868"/>
    <cellStyle name="20% - Акцент3 2 4 7" xfId="3972"/>
    <cellStyle name="20% - Акцент3 2 4 7 2" xfId="15396"/>
    <cellStyle name="20% - Акцент3 2 4 7 2 2" xfId="38244"/>
    <cellStyle name="20% - Акцент3 2 4 7 3" xfId="26820"/>
    <cellStyle name="20% - Акцент3 2 4 8" xfId="7780"/>
    <cellStyle name="20% - Акцент3 2 4 8 2" xfId="19204"/>
    <cellStyle name="20% - Акцент3 2 4 8 2 2" xfId="42052"/>
    <cellStyle name="20% - Акцент3 2 4 8 3" xfId="30628"/>
    <cellStyle name="20% - Акцент3 2 4 9" xfId="11588"/>
    <cellStyle name="20% - Акцент3 2 4 9 2" xfId="34436"/>
    <cellStyle name="20% - Акцент3 2 5" xfId="220"/>
    <cellStyle name="20% - Акцент3 2 5 10" xfId="23068"/>
    <cellStyle name="20% - Акцент3 2 5 2" xfId="444"/>
    <cellStyle name="20% - Акцент3 2 5 2 2" xfId="920"/>
    <cellStyle name="20% - Акцент3 2 5 2 2 2" xfId="1872"/>
    <cellStyle name="20% - Акцент3 2 5 2 2 2 2" xfId="5680"/>
    <cellStyle name="20% - Акцент3 2 5 2 2 2 2 2" xfId="17104"/>
    <cellStyle name="20% - Акцент3 2 5 2 2 2 2 2 2" xfId="39952"/>
    <cellStyle name="20% - Акцент3 2 5 2 2 2 2 3" xfId="28528"/>
    <cellStyle name="20% - Акцент3 2 5 2 2 2 3" xfId="9488"/>
    <cellStyle name="20% - Акцент3 2 5 2 2 2 3 2" xfId="20912"/>
    <cellStyle name="20% - Акцент3 2 5 2 2 2 3 2 2" xfId="43760"/>
    <cellStyle name="20% - Акцент3 2 5 2 2 2 3 3" xfId="32336"/>
    <cellStyle name="20% - Акцент3 2 5 2 2 2 4" xfId="13296"/>
    <cellStyle name="20% - Акцент3 2 5 2 2 2 4 2" xfId="36144"/>
    <cellStyle name="20% - Акцент3 2 5 2 2 2 5" xfId="24720"/>
    <cellStyle name="20% - Акцент3 2 5 2 2 3" xfId="2824"/>
    <cellStyle name="20% - Акцент3 2 5 2 2 3 2" xfId="6632"/>
    <cellStyle name="20% - Акцент3 2 5 2 2 3 2 2" xfId="18056"/>
    <cellStyle name="20% - Акцент3 2 5 2 2 3 2 2 2" xfId="40904"/>
    <cellStyle name="20% - Акцент3 2 5 2 2 3 2 3" xfId="29480"/>
    <cellStyle name="20% - Акцент3 2 5 2 2 3 3" xfId="10440"/>
    <cellStyle name="20% - Акцент3 2 5 2 2 3 3 2" xfId="21864"/>
    <cellStyle name="20% - Акцент3 2 5 2 2 3 3 2 2" xfId="44712"/>
    <cellStyle name="20% - Акцент3 2 5 2 2 3 3 3" xfId="33288"/>
    <cellStyle name="20% - Акцент3 2 5 2 2 3 4" xfId="14248"/>
    <cellStyle name="20% - Акцент3 2 5 2 2 3 4 2" xfId="37096"/>
    <cellStyle name="20% - Акцент3 2 5 2 2 3 5" xfId="25672"/>
    <cellStyle name="20% - Акцент3 2 5 2 2 4" xfId="3776"/>
    <cellStyle name="20% - Акцент3 2 5 2 2 4 2" xfId="7584"/>
    <cellStyle name="20% - Акцент3 2 5 2 2 4 2 2" xfId="19008"/>
    <cellStyle name="20% - Акцент3 2 5 2 2 4 2 2 2" xfId="41856"/>
    <cellStyle name="20% - Акцент3 2 5 2 2 4 2 3" xfId="30432"/>
    <cellStyle name="20% - Акцент3 2 5 2 2 4 3" xfId="11392"/>
    <cellStyle name="20% - Акцент3 2 5 2 2 4 3 2" xfId="22816"/>
    <cellStyle name="20% - Акцент3 2 5 2 2 4 3 2 2" xfId="45664"/>
    <cellStyle name="20% - Акцент3 2 5 2 2 4 3 3" xfId="34240"/>
    <cellStyle name="20% - Акцент3 2 5 2 2 4 4" xfId="15200"/>
    <cellStyle name="20% - Акцент3 2 5 2 2 4 4 2" xfId="38048"/>
    <cellStyle name="20% - Акцент3 2 5 2 2 4 5" xfId="26624"/>
    <cellStyle name="20% - Акцент3 2 5 2 2 5" xfId="4728"/>
    <cellStyle name="20% - Акцент3 2 5 2 2 5 2" xfId="16152"/>
    <cellStyle name="20% - Акцент3 2 5 2 2 5 2 2" xfId="39000"/>
    <cellStyle name="20% - Акцент3 2 5 2 2 5 3" xfId="27576"/>
    <cellStyle name="20% - Акцент3 2 5 2 2 6" xfId="8536"/>
    <cellStyle name="20% - Акцент3 2 5 2 2 6 2" xfId="19960"/>
    <cellStyle name="20% - Акцент3 2 5 2 2 6 2 2" xfId="42808"/>
    <cellStyle name="20% - Акцент3 2 5 2 2 6 3" xfId="31384"/>
    <cellStyle name="20% - Акцент3 2 5 2 2 7" xfId="12344"/>
    <cellStyle name="20% - Акцент3 2 5 2 2 7 2" xfId="35192"/>
    <cellStyle name="20% - Акцент3 2 5 2 2 8" xfId="23768"/>
    <cellStyle name="20% - Акцент3 2 5 2 3" xfId="1396"/>
    <cellStyle name="20% - Акцент3 2 5 2 3 2" xfId="5204"/>
    <cellStyle name="20% - Акцент3 2 5 2 3 2 2" xfId="16628"/>
    <cellStyle name="20% - Акцент3 2 5 2 3 2 2 2" xfId="39476"/>
    <cellStyle name="20% - Акцент3 2 5 2 3 2 3" xfId="28052"/>
    <cellStyle name="20% - Акцент3 2 5 2 3 3" xfId="9012"/>
    <cellStyle name="20% - Акцент3 2 5 2 3 3 2" xfId="20436"/>
    <cellStyle name="20% - Акцент3 2 5 2 3 3 2 2" xfId="43284"/>
    <cellStyle name="20% - Акцент3 2 5 2 3 3 3" xfId="31860"/>
    <cellStyle name="20% - Акцент3 2 5 2 3 4" xfId="12820"/>
    <cellStyle name="20% - Акцент3 2 5 2 3 4 2" xfId="35668"/>
    <cellStyle name="20% - Акцент3 2 5 2 3 5" xfId="24244"/>
    <cellStyle name="20% - Акцент3 2 5 2 4" xfId="2348"/>
    <cellStyle name="20% - Акцент3 2 5 2 4 2" xfId="6156"/>
    <cellStyle name="20% - Акцент3 2 5 2 4 2 2" xfId="17580"/>
    <cellStyle name="20% - Акцент3 2 5 2 4 2 2 2" xfId="40428"/>
    <cellStyle name="20% - Акцент3 2 5 2 4 2 3" xfId="29004"/>
    <cellStyle name="20% - Акцент3 2 5 2 4 3" xfId="9964"/>
    <cellStyle name="20% - Акцент3 2 5 2 4 3 2" xfId="21388"/>
    <cellStyle name="20% - Акцент3 2 5 2 4 3 2 2" xfId="44236"/>
    <cellStyle name="20% - Акцент3 2 5 2 4 3 3" xfId="32812"/>
    <cellStyle name="20% - Акцент3 2 5 2 4 4" xfId="13772"/>
    <cellStyle name="20% - Акцент3 2 5 2 4 4 2" xfId="36620"/>
    <cellStyle name="20% - Акцент3 2 5 2 4 5" xfId="25196"/>
    <cellStyle name="20% - Акцент3 2 5 2 5" xfId="3300"/>
    <cellStyle name="20% - Акцент3 2 5 2 5 2" xfId="7108"/>
    <cellStyle name="20% - Акцент3 2 5 2 5 2 2" xfId="18532"/>
    <cellStyle name="20% - Акцент3 2 5 2 5 2 2 2" xfId="41380"/>
    <cellStyle name="20% - Акцент3 2 5 2 5 2 3" xfId="29956"/>
    <cellStyle name="20% - Акцент3 2 5 2 5 3" xfId="10916"/>
    <cellStyle name="20% - Акцент3 2 5 2 5 3 2" xfId="22340"/>
    <cellStyle name="20% - Акцент3 2 5 2 5 3 2 2" xfId="45188"/>
    <cellStyle name="20% - Акцент3 2 5 2 5 3 3" xfId="33764"/>
    <cellStyle name="20% - Акцент3 2 5 2 5 4" xfId="14724"/>
    <cellStyle name="20% - Акцент3 2 5 2 5 4 2" xfId="37572"/>
    <cellStyle name="20% - Акцент3 2 5 2 5 5" xfId="26148"/>
    <cellStyle name="20% - Акцент3 2 5 2 6" xfId="4252"/>
    <cellStyle name="20% - Акцент3 2 5 2 6 2" xfId="15676"/>
    <cellStyle name="20% - Акцент3 2 5 2 6 2 2" xfId="38524"/>
    <cellStyle name="20% - Акцент3 2 5 2 6 3" xfId="27100"/>
    <cellStyle name="20% - Акцент3 2 5 2 7" xfId="8060"/>
    <cellStyle name="20% - Акцент3 2 5 2 7 2" xfId="19484"/>
    <cellStyle name="20% - Акцент3 2 5 2 7 2 2" xfId="42332"/>
    <cellStyle name="20% - Акцент3 2 5 2 7 3" xfId="30908"/>
    <cellStyle name="20% - Акцент3 2 5 2 8" xfId="11868"/>
    <cellStyle name="20% - Акцент3 2 5 2 8 2" xfId="34716"/>
    <cellStyle name="20% - Акцент3 2 5 2 9" xfId="23292"/>
    <cellStyle name="20% - Акцент3 2 5 3" xfId="696"/>
    <cellStyle name="20% - Акцент3 2 5 3 2" xfId="1648"/>
    <cellStyle name="20% - Акцент3 2 5 3 2 2" xfId="5456"/>
    <cellStyle name="20% - Акцент3 2 5 3 2 2 2" xfId="16880"/>
    <cellStyle name="20% - Акцент3 2 5 3 2 2 2 2" xfId="39728"/>
    <cellStyle name="20% - Акцент3 2 5 3 2 2 3" xfId="28304"/>
    <cellStyle name="20% - Акцент3 2 5 3 2 3" xfId="9264"/>
    <cellStyle name="20% - Акцент3 2 5 3 2 3 2" xfId="20688"/>
    <cellStyle name="20% - Акцент3 2 5 3 2 3 2 2" xfId="43536"/>
    <cellStyle name="20% - Акцент3 2 5 3 2 3 3" xfId="32112"/>
    <cellStyle name="20% - Акцент3 2 5 3 2 4" xfId="13072"/>
    <cellStyle name="20% - Акцент3 2 5 3 2 4 2" xfId="35920"/>
    <cellStyle name="20% - Акцент3 2 5 3 2 5" xfId="24496"/>
    <cellStyle name="20% - Акцент3 2 5 3 3" xfId="2600"/>
    <cellStyle name="20% - Акцент3 2 5 3 3 2" xfId="6408"/>
    <cellStyle name="20% - Акцент3 2 5 3 3 2 2" xfId="17832"/>
    <cellStyle name="20% - Акцент3 2 5 3 3 2 2 2" xfId="40680"/>
    <cellStyle name="20% - Акцент3 2 5 3 3 2 3" xfId="29256"/>
    <cellStyle name="20% - Акцент3 2 5 3 3 3" xfId="10216"/>
    <cellStyle name="20% - Акцент3 2 5 3 3 3 2" xfId="21640"/>
    <cellStyle name="20% - Акцент3 2 5 3 3 3 2 2" xfId="44488"/>
    <cellStyle name="20% - Акцент3 2 5 3 3 3 3" xfId="33064"/>
    <cellStyle name="20% - Акцент3 2 5 3 3 4" xfId="14024"/>
    <cellStyle name="20% - Акцент3 2 5 3 3 4 2" xfId="36872"/>
    <cellStyle name="20% - Акцент3 2 5 3 3 5" xfId="25448"/>
    <cellStyle name="20% - Акцент3 2 5 3 4" xfId="3552"/>
    <cellStyle name="20% - Акцент3 2 5 3 4 2" xfId="7360"/>
    <cellStyle name="20% - Акцент3 2 5 3 4 2 2" xfId="18784"/>
    <cellStyle name="20% - Акцент3 2 5 3 4 2 2 2" xfId="41632"/>
    <cellStyle name="20% - Акцент3 2 5 3 4 2 3" xfId="30208"/>
    <cellStyle name="20% - Акцент3 2 5 3 4 3" xfId="11168"/>
    <cellStyle name="20% - Акцент3 2 5 3 4 3 2" xfId="22592"/>
    <cellStyle name="20% - Акцент3 2 5 3 4 3 2 2" xfId="45440"/>
    <cellStyle name="20% - Акцент3 2 5 3 4 3 3" xfId="34016"/>
    <cellStyle name="20% - Акцент3 2 5 3 4 4" xfId="14976"/>
    <cellStyle name="20% - Акцент3 2 5 3 4 4 2" xfId="37824"/>
    <cellStyle name="20% - Акцент3 2 5 3 4 5" xfId="26400"/>
    <cellStyle name="20% - Акцент3 2 5 3 5" xfId="4504"/>
    <cellStyle name="20% - Акцент3 2 5 3 5 2" xfId="15928"/>
    <cellStyle name="20% - Акцент3 2 5 3 5 2 2" xfId="38776"/>
    <cellStyle name="20% - Акцент3 2 5 3 5 3" xfId="27352"/>
    <cellStyle name="20% - Акцент3 2 5 3 6" xfId="8312"/>
    <cellStyle name="20% - Акцент3 2 5 3 6 2" xfId="19736"/>
    <cellStyle name="20% - Акцент3 2 5 3 6 2 2" xfId="42584"/>
    <cellStyle name="20% - Акцент3 2 5 3 6 3" xfId="31160"/>
    <cellStyle name="20% - Акцент3 2 5 3 7" xfId="12120"/>
    <cellStyle name="20% - Акцент3 2 5 3 7 2" xfId="34968"/>
    <cellStyle name="20% - Акцент3 2 5 3 8" xfId="23544"/>
    <cellStyle name="20% - Акцент3 2 5 4" xfId="1172"/>
    <cellStyle name="20% - Акцент3 2 5 4 2" xfId="4980"/>
    <cellStyle name="20% - Акцент3 2 5 4 2 2" xfId="16404"/>
    <cellStyle name="20% - Акцент3 2 5 4 2 2 2" xfId="39252"/>
    <cellStyle name="20% - Акцент3 2 5 4 2 3" xfId="27828"/>
    <cellStyle name="20% - Акцент3 2 5 4 3" xfId="8788"/>
    <cellStyle name="20% - Акцент3 2 5 4 3 2" xfId="20212"/>
    <cellStyle name="20% - Акцент3 2 5 4 3 2 2" xfId="43060"/>
    <cellStyle name="20% - Акцент3 2 5 4 3 3" xfId="31636"/>
    <cellStyle name="20% - Акцент3 2 5 4 4" xfId="12596"/>
    <cellStyle name="20% - Акцент3 2 5 4 4 2" xfId="35444"/>
    <cellStyle name="20% - Акцент3 2 5 4 5" xfId="24020"/>
    <cellStyle name="20% - Акцент3 2 5 5" xfId="2124"/>
    <cellStyle name="20% - Акцент3 2 5 5 2" xfId="5932"/>
    <cellStyle name="20% - Акцент3 2 5 5 2 2" xfId="17356"/>
    <cellStyle name="20% - Акцент3 2 5 5 2 2 2" xfId="40204"/>
    <cellStyle name="20% - Акцент3 2 5 5 2 3" xfId="28780"/>
    <cellStyle name="20% - Акцент3 2 5 5 3" xfId="9740"/>
    <cellStyle name="20% - Акцент3 2 5 5 3 2" xfId="21164"/>
    <cellStyle name="20% - Акцент3 2 5 5 3 2 2" xfId="44012"/>
    <cellStyle name="20% - Акцент3 2 5 5 3 3" xfId="32588"/>
    <cellStyle name="20% - Акцент3 2 5 5 4" xfId="13548"/>
    <cellStyle name="20% - Акцент3 2 5 5 4 2" xfId="36396"/>
    <cellStyle name="20% - Акцент3 2 5 5 5" xfId="24972"/>
    <cellStyle name="20% - Акцент3 2 5 6" xfId="3076"/>
    <cellStyle name="20% - Акцент3 2 5 6 2" xfId="6884"/>
    <cellStyle name="20% - Акцент3 2 5 6 2 2" xfId="18308"/>
    <cellStyle name="20% - Акцент3 2 5 6 2 2 2" xfId="41156"/>
    <cellStyle name="20% - Акцент3 2 5 6 2 3" xfId="29732"/>
    <cellStyle name="20% - Акцент3 2 5 6 3" xfId="10692"/>
    <cellStyle name="20% - Акцент3 2 5 6 3 2" xfId="22116"/>
    <cellStyle name="20% - Акцент3 2 5 6 3 2 2" xfId="44964"/>
    <cellStyle name="20% - Акцент3 2 5 6 3 3" xfId="33540"/>
    <cellStyle name="20% - Акцент3 2 5 6 4" xfId="14500"/>
    <cellStyle name="20% - Акцент3 2 5 6 4 2" xfId="37348"/>
    <cellStyle name="20% - Акцент3 2 5 6 5" xfId="25924"/>
    <cellStyle name="20% - Акцент3 2 5 7" xfId="4028"/>
    <cellStyle name="20% - Акцент3 2 5 7 2" xfId="15452"/>
    <cellStyle name="20% - Акцент3 2 5 7 2 2" xfId="38300"/>
    <cellStyle name="20% - Акцент3 2 5 7 3" xfId="26876"/>
    <cellStyle name="20% - Акцент3 2 5 8" xfId="7836"/>
    <cellStyle name="20% - Акцент3 2 5 8 2" xfId="19260"/>
    <cellStyle name="20% - Акцент3 2 5 8 2 2" xfId="42108"/>
    <cellStyle name="20% - Акцент3 2 5 8 3" xfId="30684"/>
    <cellStyle name="20% - Акцент3 2 5 9" xfId="11644"/>
    <cellStyle name="20% - Акцент3 2 5 9 2" xfId="34492"/>
    <cellStyle name="20% - Акцент3 2 6" xfId="276"/>
    <cellStyle name="20% - Акцент3 2 6 2" xfId="752"/>
    <cellStyle name="20% - Акцент3 2 6 2 2" xfId="1704"/>
    <cellStyle name="20% - Акцент3 2 6 2 2 2" xfId="5512"/>
    <cellStyle name="20% - Акцент3 2 6 2 2 2 2" xfId="16936"/>
    <cellStyle name="20% - Акцент3 2 6 2 2 2 2 2" xfId="39784"/>
    <cellStyle name="20% - Акцент3 2 6 2 2 2 3" xfId="28360"/>
    <cellStyle name="20% - Акцент3 2 6 2 2 3" xfId="9320"/>
    <cellStyle name="20% - Акцент3 2 6 2 2 3 2" xfId="20744"/>
    <cellStyle name="20% - Акцент3 2 6 2 2 3 2 2" xfId="43592"/>
    <cellStyle name="20% - Акцент3 2 6 2 2 3 3" xfId="32168"/>
    <cellStyle name="20% - Акцент3 2 6 2 2 4" xfId="13128"/>
    <cellStyle name="20% - Акцент3 2 6 2 2 4 2" xfId="35976"/>
    <cellStyle name="20% - Акцент3 2 6 2 2 5" xfId="24552"/>
    <cellStyle name="20% - Акцент3 2 6 2 3" xfId="2656"/>
    <cellStyle name="20% - Акцент3 2 6 2 3 2" xfId="6464"/>
    <cellStyle name="20% - Акцент3 2 6 2 3 2 2" xfId="17888"/>
    <cellStyle name="20% - Акцент3 2 6 2 3 2 2 2" xfId="40736"/>
    <cellStyle name="20% - Акцент3 2 6 2 3 2 3" xfId="29312"/>
    <cellStyle name="20% - Акцент3 2 6 2 3 3" xfId="10272"/>
    <cellStyle name="20% - Акцент3 2 6 2 3 3 2" xfId="21696"/>
    <cellStyle name="20% - Акцент3 2 6 2 3 3 2 2" xfId="44544"/>
    <cellStyle name="20% - Акцент3 2 6 2 3 3 3" xfId="33120"/>
    <cellStyle name="20% - Акцент3 2 6 2 3 4" xfId="14080"/>
    <cellStyle name="20% - Акцент3 2 6 2 3 4 2" xfId="36928"/>
    <cellStyle name="20% - Акцент3 2 6 2 3 5" xfId="25504"/>
    <cellStyle name="20% - Акцент3 2 6 2 4" xfId="3608"/>
    <cellStyle name="20% - Акцент3 2 6 2 4 2" xfId="7416"/>
    <cellStyle name="20% - Акцент3 2 6 2 4 2 2" xfId="18840"/>
    <cellStyle name="20% - Акцент3 2 6 2 4 2 2 2" xfId="41688"/>
    <cellStyle name="20% - Акцент3 2 6 2 4 2 3" xfId="30264"/>
    <cellStyle name="20% - Акцент3 2 6 2 4 3" xfId="11224"/>
    <cellStyle name="20% - Акцент3 2 6 2 4 3 2" xfId="22648"/>
    <cellStyle name="20% - Акцент3 2 6 2 4 3 2 2" xfId="45496"/>
    <cellStyle name="20% - Акцент3 2 6 2 4 3 3" xfId="34072"/>
    <cellStyle name="20% - Акцент3 2 6 2 4 4" xfId="15032"/>
    <cellStyle name="20% - Акцент3 2 6 2 4 4 2" xfId="37880"/>
    <cellStyle name="20% - Акцент3 2 6 2 4 5" xfId="26456"/>
    <cellStyle name="20% - Акцент3 2 6 2 5" xfId="4560"/>
    <cellStyle name="20% - Акцент3 2 6 2 5 2" xfId="15984"/>
    <cellStyle name="20% - Акцент3 2 6 2 5 2 2" xfId="38832"/>
    <cellStyle name="20% - Акцент3 2 6 2 5 3" xfId="27408"/>
    <cellStyle name="20% - Акцент3 2 6 2 6" xfId="8368"/>
    <cellStyle name="20% - Акцент3 2 6 2 6 2" xfId="19792"/>
    <cellStyle name="20% - Акцент3 2 6 2 6 2 2" xfId="42640"/>
    <cellStyle name="20% - Акцент3 2 6 2 6 3" xfId="31216"/>
    <cellStyle name="20% - Акцент3 2 6 2 7" xfId="12176"/>
    <cellStyle name="20% - Акцент3 2 6 2 7 2" xfId="35024"/>
    <cellStyle name="20% - Акцент3 2 6 2 8" xfId="23600"/>
    <cellStyle name="20% - Акцент3 2 6 3" xfId="1228"/>
    <cellStyle name="20% - Акцент3 2 6 3 2" xfId="5036"/>
    <cellStyle name="20% - Акцент3 2 6 3 2 2" xfId="16460"/>
    <cellStyle name="20% - Акцент3 2 6 3 2 2 2" xfId="39308"/>
    <cellStyle name="20% - Акцент3 2 6 3 2 3" xfId="27884"/>
    <cellStyle name="20% - Акцент3 2 6 3 3" xfId="8844"/>
    <cellStyle name="20% - Акцент3 2 6 3 3 2" xfId="20268"/>
    <cellStyle name="20% - Акцент3 2 6 3 3 2 2" xfId="43116"/>
    <cellStyle name="20% - Акцент3 2 6 3 3 3" xfId="31692"/>
    <cellStyle name="20% - Акцент3 2 6 3 4" xfId="12652"/>
    <cellStyle name="20% - Акцент3 2 6 3 4 2" xfId="35500"/>
    <cellStyle name="20% - Акцент3 2 6 3 5" xfId="24076"/>
    <cellStyle name="20% - Акцент3 2 6 4" xfId="2180"/>
    <cellStyle name="20% - Акцент3 2 6 4 2" xfId="5988"/>
    <cellStyle name="20% - Акцент3 2 6 4 2 2" xfId="17412"/>
    <cellStyle name="20% - Акцент3 2 6 4 2 2 2" xfId="40260"/>
    <cellStyle name="20% - Акцент3 2 6 4 2 3" xfId="28836"/>
    <cellStyle name="20% - Акцент3 2 6 4 3" xfId="9796"/>
    <cellStyle name="20% - Акцент3 2 6 4 3 2" xfId="21220"/>
    <cellStyle name="20% - Акцент3 2 6 4 3 2 2" xfId="44068"/>
    <cellStyle name="20% - Акцент3 2 6 4 3 3" xfId="32644"/>
    <cellStyle name="20% - Акцент3 2 6 4 4" xfId="13604"/>
    <cellStyle name="20% - Акцент3 2 6 4 4 2" xfId="36452"/>
    <cellStyle name="20% - Акцент3 2 6 4 5" xfId="25028"/>
    <cellStyle name="20% - Акцент3 2 6 5" xfId="3132"/>
    <cellStyle name="20% - Акцент3 2 6 5 2" xfId="6940"/>
    <cellStyle name="20% - Акцент3 2 6 5 2 2" xfId="18364"/>
    <cellStyle name="20% - Акцент3 2 6 5 2 2 2" xfId="41212"/>
    <cellStyle name="20% - Акцент3 2 6 5 2 3" xfId="29788"/>
    <cellStyle name="20% - Акцент3 2 6 5 3" xfId="10748"/>
    <cellStyle name="20% - Акцент3 2 6 5 3 2" xfId="22172"/>
    <cellStyle name="20% - Акцент3 2 6 5 3 2 2" xfId="45020"/>
    <cellStyle name="20% - Акцент3 2 6 5 3 3" xfId="33596"/>
    <cellStyle name="20% - Акцент3 2 6 5 4" xfId="14556"/>
    <cellStyle name="20% - Акцент3 2 6 5 4 2" xfId="37404"/>
    <cellStyle name="20% - Акцент3 2 6 5 5" xfId="25980"/>
    <cellStyle name="20% - Акцент3 2 6 6" xfId="4084"/>
    <cellStyle name="20% - Акцент3 2 6 6 2" xfId="15508"/>
    <cellStyle name="20% - Акцент3 2 6 6 2 2" xfId="38356"/>
    <cellStyle name="20% - Акцент3 2 6 6 3" xfId="26932"/>
    <cellStyle name="20% - Акцент3 2 6 7" xfId="7892"/>
    <cellStyle name="20% - Акцент3 2 6 7 2" xfId="19316"/>
    <cellStyle name="20% - Акцент3 2 6 7 2 2" xfId="42164"/>
    <cellStyle name="20% - Акцент3 2 6 7 3" xfId="30740"/>
    <cellStyle name="20% - Акцент3 2 6 8" xfId="11700"/>
    <cellStyle name="20% - Акцент3 2 6 8 2" xfId="34548"/>
    <cellStyle name="20% - Акцент3 2 6 9" xfId="23124"/>
    <cellStyle name="20% - Акцент3 2 7" xfId="500"/>
    <cellStyle name="20% - Акцент3 2 7 2" xfId="976"/>
    <cellStyle name="20% - Акцент3 2 7 2 2" xfId="1928"/>
    <cellStyle name="20% - Акцент3 2 7 2 2 2" xfId="5736"/>
    <cellStyle name="20% - Акцент3 2 7 2 2 2 2" xfId="17160"/>
    <cellStyle name="20% - Акцент3 2 7 2 2 2 2 2" xfId="40008"/>
    <cellStyle name="20% - Акцент3 2 7 2 2 2 3" xfId="28584"/>
    <cellStyle name="20% - Акцент3 2 7 2 2 3" xfId="9544"/>
    <cellStyle name="20% - Акцент3 2 7 2 2 3 2" xfId="20968"/>
    <cellStyle name="20% - Акцент3 2 7 2 2 3 2 2" xfId="43816"/>
    <cellStyle name="20% - Акцент3 2 7 2 2 3 3" xfId="32392"/>
    <cellStyle name="20% - Акцент3 2 7 2 2 4" xfId="13352"/>
    <cellStyle name="20% - Акцент3 2 7 2 2 4 2" xfId="36200"/>
    <cellStyle name="20% - Акцент3 2 7 2 2 5" xfId="24776"/>
    <cellStyle name="20% - Акцент3 2 7 2 3" xfId="2880"/>
    <cellStyle name="20% - Акцент3 2 7 2 3 2" xfId="6688"/>
    <cellStyle name="20% - Акцент3 2 7 2 3 2 2" xfId="18112"/>
    <cellStyle name="20% - Акцент3 2 7 2 3 2 2 2" xfId="40960"/>
    <cellStyle name="20% - Акцент3 2 7 2 3 2 3" xfId="29536"/>
    <cellStyle name="20% - Акцент3 2 7 2 3 3" xfId="10496"/>
    <cellStyle name="20% - Акцент3 2 7 2 3 3 2" xfId="21920"/>
    <cellStyle name="20% - Акцент3 2 7 2 3 3 2 2" xfId="44768"/>
    <cellStyle name="20% - Акцент3 2 7 2 3 3 3" xfId="33344"/>
    <cellStyle name="20% - Акцент3 2 7 2 3 4" xfId="14304"/>
    <cellStyle name="20% - Акцент3 2 7 2 3 4 2" xfId="37152"/>
    <cellStyle name="20% - Акцент3 2 7 2 3 5" xfId="25728"/>
    <cellStyle name="20% - Акцент3 2 7 2 4" xfId="3832"/>
    <cellStyle name="20% - Акцент3 2 7 2 4 2" xfId="7640"/>
    <cellStyle name="20% - Акцент3 2 7 2 4 2 2" xfId="19064"/>
    <cellStyle name="20% - Акцент3 2 7 2 4 2 2 2" xfId="41912"/>
    <cellStyle name="20% - Акцент3 2 7 2 4 2 3" xfId="30488"/>
    <cellStyle name="20% - Акцент3 2 7 2 4 3" xfId="11448"/>
    <cellStyle name="20% - Акцент3 2 7 2 4 3 2" xfId="22872"/>
    <cellStyle name="20% - Акцент3 2 7 2 4 3 2 2" xfId="45720"/>
    <cellStyle name="20% - Акцент3 2 7 2 4 3 3" xfId="34296"/>
    <cellStyle name="20% - Акцент3 2 7 2 4 4" xfId="15256"/>
    <cellStyle name="20% - Акцент3 2 7 2 4 4 2" xfId="38104"/>
    <cellStyle name="20% - Акцент3 2 7 2 4 5" xfId="26680"/>
    <cellStyle name="20% - Акцент3 2 7 2 5" xfId="4784"/>
    <cellStyle name="20% - Акцент3 2 7 2 5 2" xfId="16208"/>
    <cellStyle name="20% - Акцент3 2 7 2 5 2 2" xfId="39056"/>
    <cellStyle name="20% - Акцент3 2 7 2 5 3" xfId="27632"/>
    <cellStyle name="20% - Акцент3 2 7 2 6" xfId="8592"/>
    <cellStyle name="20% - Акцент3 2 7 2 6 2" xfId="20016"/>
    <cellStyle name="20% - Акцент3 2 7 2 6 2 2" xfId="42864"/>
    <cellStyle name="20% - Акцент3 2 7 2 6 3" xfId="31440"/>
    <cellStyle name="20% - Акцент3 2 7 2 7" xfId="12400"/>
    <cellStyle name="20% - Акцент3 2 7 2 7 2" xfId="35248"/>
    <cellStyle name="20% - Акцент3 2 7 2 8" xfId="23824"/>
    <cellStyle name="20% - Акцент3 2 7 3" xfId="1452"/>
    <cellStyle name="20% - Акцент3 2 7 3 2" xfId="5260"/>
    <cellStyle name="20% - Акцент3 2 7 3 2 2" xfId="16684"/>
    <cellStyle name="20% - Акцент3 2 7 3 2 2 2" xfId="39532"/>
    <cellStyle name="20% - Акцент3 2 7 3 2 3" xfId="28108"/>
    <cellStyle name="20% - Акцент3 2 7 3 3" xfId="9068"/>
    <cellStyle name="20% - Акцент3 2 7 3 3 2" xfId="20492"/>
    <cellStyle name="20% - Акцент3 2 7 3 3 2 2" xfId="43340"/>
    <cellStyle name="20% - Акцент3 2 7 3 3 3" xfId="31916"/>
    <cellStyle name="20% - Акцент3 2 7 3 4" xfId="12876"/>
    <cellStyle name="20% - Акцент3 2 7 3 4 2" xfId="35724"/>
    <cellStyle name="20% - Акцент3 2 7 3 5" xfId="24300"/>
    <cellStyle name="20% - Акцент3 2 7 4" xfId="2404"/>
    <cellStyle name="20% - Акцент3 2 7 4 2" xfId="6212"/>
    <cellStyle name="20% - Акцент3 2 7 4 2 2" xfId="17636"/>
    <cellStyle name="20% - Акцент3 2 7 4 2 2 2" xfId="40484"/>
    <cellStyle name="20% - Акцент3 2 7 4 2 3" xfId="29060"/>
    <cellStyle name="20% - Акцент3 2 7 4 3" xfId="10020"/>
    <cellStyle name="20% - Акцент3 2 7 4 3 2" xfId="21444"/>
    <cellStyle name="20% - Акцент3 2 7 4 3 2 2" xfId="44292"/>
    <cellStyle name="20% - Акцент3 2 7 4 3 3" xfId="32868"/>
    <cellStyle name="20% - Акцент3 2 7 4 4" xfId="13828"/>
    <cellStyle name="20% - Акцент3 2 7 4 4 2" xfId="36676"/>
    <cellStyle name="20% - Акцент3 2 7 4 5" xfId="25252"/>
    <cellStyle name="20% - Акцент3 2 7 5" xfId="3356"/>
    <cellStyle name="20% - Акцент3 2 7 5 2" xfId="7164"/>
    <cellStyle name="20% - Акцент3 2 7 5 2 2" xfId="18588"/>
    <cellStyle name="20% - Акцент3 2 7 5 2 2 2" xfId="41436"/>
    <cellStyle name="20% - Акцент3 2 7 5 2 3" xfId="30012"/>
    <cellStyle name="20% - Акцент3 2 7 5 3" xfId="10972"/>
    <cellStyle name="20% - Акцент3 2 7 5 3 2" xfId="22396"/>
    <cellStyle name="20% - Акцент3 2 7 5 3 2 2" xfId="45244"/>
    <cellStyle name="20% - Акцент3 2 7 5 3 3" xfId="33820"/>
    <cellStyle name="20% - Акцент3 2 7 5 4" xfId="14780"/>
    <cellStyle name="20% - Акцент3 2 7 5 4 2" xfId="37628"/>
    <cellStyle name="20% - Акцент3 2 7 5 5" xfId="26204"/>
    <cellStyle name="20% - Акцент3 2 7 6" xfId="4308"/>
    <cellStyle name="20% - Акцент3 2 7 6 2" xfId="15732"/>
    <cellStyle name="20% - Акцент3 2 7 6 2 2" xfId="38580"/>
    <cellStyle name="20% - Акцент3 2 7 6 3" xfId="27156"/>
    <cellStyle name="20% - Акцент3 2 7 7" xfId="8116"/>
    <cellStyle name="20% - Акцент3 2 7 7 2" xfId="19540"/>
    <cellStyle name="20% - Акцент3 2 7 7 2 2" xfId="42388"/>
    <cellStyle name="20% - Акцент3 2 7 7 3" xfId="30964"/>
    <cellStyle name="20% - Акцент3 2 7 8" xfId="11924"/>
    <cellStyle name="20% - Акцент3 2 7 8 2" xfId="34772"/>
    <cellStyle name="20% - Акцент3 2 7 9" xfId="23348"/>
    <cellStyle name="20% - Акцент3 2 8" xfId="528"/>
    <cellStyle name="20% - Акцент3 2 8 2" xfId="1480"/>
    <cellStyle name="20% - Акцент3 2 8 2 2" xfId="5288"/>
    <cellStyle name="20% - Акцент3 2 8 2 2 2" xfId="16712"/>
    <cellStyle name="20% - Акцент3 2 8 2 2 2 2" xfId="39560"/>
    <cellStyle name="20% - Акцент3 2 8 2 2 3" xfId="28136"/>
    <cellStyle name="20% - Акцент3 2 8 2 3" xfId="9096"/>
    <cellStyle name="20% - Акцент3 2 8 2 3 2" xfId="20520"/>
    <cellStyle name="20% - Акцент3 2 8 2 3 2 2" xfId="43368"/>
    <cellStyle name="20% - Акцент3 2 8 2 3 3" xfId="31944"/>
    <cellStyle name="20% - Акцент3 2 8 2 4" xfId="12904"/>
    <cellStyle name="20% - Акцент3 2 8 2 4 2" xfId="35752"/>
    <cellStyle name="20% - Акцент3 2 8 2 5" xfId="24328"/>
    <cellStyle name="20% - Акцент3 2 8 3" xfId="2432"/>
    <cellStyle name="20% - Акцент3 2 8 3 2" xfId="6240"/>
    <cellStyle name="20% - Акцент3 2 8 3 2 2" xfId="17664"/>
    <cellStyle name="20% - Акцент3 2 8 3 2 2 2" xfId="40512"/>
    <cellStyle name="20% - Акцент3 2 8 3 2 3" xfId="29088"/>
    <cellStyle name="20% - Акцент3 2 8 3 3" xfId="10048"/>
    <cellStyle name="20% - Акцент3 2 8 3 3 2" xfId="21472"/>
    <cellStyle name="20% - Акцент3 2 8 3 3 2 2" xfId="44320"/>
    <cellStyle name="20% - Акцент3 2 8 3 3 3" xfId="32896"/>
    <cellStyle name="20% - Акцент3 2 8 3 4" xfId="13856"/>
    <cellStyle name="20% - Акцент3 2 8 3 4 2" xfId="36704"/>
    <cellStyle name="20% - Акцент3 2 8 3 5" xfId="25280"/>
    <cellStyle name="20% - Акцент3 2 8 4" xfId="3384"/>
    <cellStyle name="20% - Акцент3 2 8 4 2" xfId="7192"/>
    <cellStyle name="20% - Акцент3 2 8 4 2 2" xfId="18616"/>
    <cellStyle name="20% - Акцент3 2 8 4 2 2 2" xfId="41464"/>
    <cellStyle name="20% - Акцент3 2 8 4 2 3" xfId="30040"/>
    <cellStyle name="20% - Акцент3 2 8 4 3" xfId="11000"/>
    <cellStyle name="20% - Акцент3 2 8 4 3 2" xfId="22424"/>
    <cellStyle name="20% - Акцент3 2 8 4 3 2 2" xfId="45272"/>
    <cellStyle name="20% - Акцент3 2 8 4 3 3" xfId="33848"/>
    <cellStyle name="20% - Акцент3 2 8 4 4" xfId="14808"/>
    <cellStyle name="20% - Акцент3 2 8 4 4 2" xfId="37656"/>
    <cellStyle name="20% - Акцент3 2 8 4 5" xfId="26232"/>
    <cellStyle name="20% - Акцент3 2 8 5" xfId="4336"/>
    <cellStyle name="20% - Акцент3 2 8 5 2" xfId="15760"/>
    <cellStyle name="20% - Акцент3 2 8 5 2 2" xfId="38608"/>
    <cellStyle name="20% - Акцент3 2 8 5 3" xfId="27184"/>
    <cellStyle name="20% - Акцент3 2 8 6" xfId="8144"/>
    <cellStyle name="20% - Акцент3 2 8 6 2" xfId="19568"/>
    <cellStyle name="20% - Акцент3 2 8 6 2 2" xfId="42416"/>
    <cellStyle name="20% - Акцент3 2 8 6 3" xfId="30992"/>
    <cellStyle name="20% - Акцент3 2 8 7" xfId="11952"/>
    <cellStyle name="20% - Акцент3 2 8 7 2" xfId="34800"/>
    <cellStyle name="20% - Акцент3 2 8 8" xfId="23376"/>
    <cellStyle name="20% - Акцент3 2 9" xfId="1004"/>
    <cellStyle name="20% - Акцент3 2 9 2" xfId="4812"/>
    <cellStyle name="20% - Акцент3 2 9 2 2" xfId="16236"/>
    <cellStyle name="20% - Акцент3 2 9 2 2 2" xfId="39084"/>
    <cellStyle name="20% - Акцент3 2 9 2 3" xfId="27660"/>
    <cellStyle name="20% - Акцент3 2 9 3" xfId="8620"/>
    <cellStyle name="20% - Акцент3 2 9 3 2" xfId="20044"/>
    <cellStyle name="20% - Акцент3 2 9 3 2 2" xfId="42892"/>
    <cellStyle name="20% - Акцент3 2 9 3 3" xfId="31468"/>
    <cellStyle name="20% - Акцент3 2 9 4" xfId="12428"/>
    <cellStyle name="20% - Акцент3 2 9 4 2" xfId="35276"/>
    <cellStyle name="20% - Акцент3 2 9 5" xfId="23852"/>
    <cellStyle name="20% - Акцент3 3" xfId="64"/>
    <cellStyle name="20% - Акцент3 3 10" xfId="3872"/>
    <cellStyle name="20% - Акцент3 3 10 2" xfId="15296"/>
    <cellStyle name="20% - Акцент3 3 10 2 2" xfId="38144"/>
    <cellStyle name="20% - Акцент3 3 10 3" xfId="26720"/>
    <cellStyle name="20% - Акцент3 3 11" xfId="7680"/>
    <cellStyle name="20% - Акцент3 3 11 2" xfId="19104"/>
    <cellStyle name="20% - Акцент3 3 11 2 2" xfId="41952"/>
    <cellStyle name="20% - Акцент3 3 11 3" xfId="30528"/>
    <cellStyle name="20% - Акцент3 3 12" xfId="11488"/>
    <cellStyle name="20% - Акцент3 3 12 2" xfId="34336"/>
    <cellStyle name="20% - Акцент3 3 13" xfId="22912"/>
    <cellStyle name="20% - Акцент3 3 2" xfId="120"/>
    <cellStyle name="20% - Акцент3 3 2 10" xfId="22968"/>
    <cellStyle name="20% - Акцент3 3 2 2" xfId="344"/>
    <cellStyle name="20% - Акцент3 3 2 2 2" xfId="820"/>
    <cellStyle name="20% - Акцент3 3 2 2 2 2" xfId="1772"/>
    <cellStyle name="20% - Акцент3 3 2 2 2 2 2" xfId="5580"/>
    <cellStyle name="20% - Акцент3 3 2 2 2 2 2 2" xfId="17004"/>
    <cellStyle name="20% - Акцент3 3 2 2 2 2 2 2 2" xfId="39852"/>
    <cellStyle name="20% - Акцент3 3 2 2 2 2 2 3" xfId="28428"/>
    <cellStyle name="20% - Акцент3 3 2 2 2 2 3" xfId="9388"/>
    <cellStyle name="20% - Акцент3 3 2 2 2 2 3 2" xfId="20812"/>
    <cellStyle name="20% - Акцент3 3 2 2 2 2 3 2 2" xfId="43660"/>
    <cellStyle name="20% - Акцент3 3 2 2 2 2 3 3" xfId="32236"/>
    <cellStyle name="20% - Акцент3 3 2 2 2 2 4" xfId="13196"/>
    <cellStyle name="20% - Акцент3 3 2 2 2 2 4 2" xfId="36044"/>
    <cellStyle name="20% - Акцент3 3 2 2 2 2 5" xfId="24620"/>
    <cellStyle name="20% - Акцент3 3 2 2 2 3" xfId="2724"/>
    <cellStyle name="20% - Акцент3 3 2 2 2 3 2" xfId="6532"/>
    <cellStyle name="20% - Акцент3 3 2 2 2 3 2 2" xfId="17956"/>
    <cellStyle name="20% - Акцент3 3 2 2 2 3 2 2 2" xfId="40804"/>
    <cellStyle name="20% - Акцент3 3 2 2 2 3 2 3" xfId="29380"/>
    <cellStyle name="20% - Акцент3 3 2 2 2 3 3" xfId="10340"/>
    <cellStyle name="20% - Акцент3 3 2 2 2 3 3 2" xfId="21764"/>
    <cellStyle name="20% - Акцент3 3 2 2 2 3 3 2 2" xfId="44612"/>
    <cellStyle name="20% - Акцент3 3 2 2 2 3 3 3" xfId="33188"/>
    <cellStyle name="20% - Акцент3 3 2 2 2 3 4" xfId="14148"/>
    <cellStyle name="20% - Акцент3 3 2 2 2 3 4 2" xfId="36996"/>
    <cellStyle name="20% - Акцент3 3 2 2 2 3 5" xfId="25572"/>
    <cellStyle name="20% - Акцент3 3 2 2 2 4" xfId="3676"/>
    <cellStyle name="20% - Акцент3 3 2 2 2 4 2" xfId="7484"/>
    <cellStyle name="20% - Акцент3 3 2 2 2 4 2 2" xfId="18908"/>
    <cellStyle name="20% - Акцент3 3 2 2 2 4 2 2 2" xfId="41756"/>
    <cellStyle name="20% - Акцент3 3 2 2 2 4 2 3" xfId="30332"/>
    <cellStyle name="20% - Акцент3 3 2 2 2 4 3" xfId="11292"/>
    <cellStyle name="20% - Акцент3 3 2 2 2 4 3 2" xfId="22716"/>
    <cellStyle name="20% - Акцент3 3 2 2 2 4 3 2 2" xfId="45564"/>
    <cellStyle name="20% - Акцент3 3 2 2 2 4 3 3" xfId="34140"/>
    <cellStyle name="20% - Акцент3 3 2 2 2 4 4" xfId="15100"/>
    <cellStyle name="20% - Акцент3 3 2 2 2 4 4 2" xfId="37948"/>
    <cellStyle name="20% - Акцент3 3 2 2 2 4 5" xfId="26524"/>
    <cellStyle name="20% - Акцент3 3 2 2 2 5" xfId="4628"/>
    <cellStyle name="20% - Акцент3 3 2 2 2 5 2" xfId="16052"/>
    <cellStyle name="20% - Акцент3 3 2 2 2 5 2 2" xfId="38900"/>
    <cellStyle name="20% - Акцент3 3 2 2 2 5 3" xfId="27476"/>
    <cellStyle name="20% - Акцент3 3 2 2 2 6" xfId="8436"/>
    <cellStyle name="20% - Акцент3 3 2 2 2 6 2" xfId="19860"/>
    <cellStyle name="20% - Акцент3 3 2 2 2 6 2 2" xfId="42708"/>
    <cellStyle name="20% - Акцент3 3 2 2 2 6 3" xfId="31284"/>
    <cellStyle name="20% - Акцент3 3 2 2 2 7" xfId="12244"/>
    <cellStyle name="20% - Акцент3 3 2 2 2 7 2" xfId="35092"/>
    <cellStyle name="20% - Акцент3 3 2 2 2 8" xfId="23668"/>
    <cellStyle name="20% - Акцент3 3 2 2 3" xfId="1296"/>
    <cellStyle name="20% - Акцент3 3 2 2 3 2" xfId="5104"/>
    <cellStyle name="20% - Акцент3 3 2 2 3 2 2" xfId="16528"/>
    <cellStyle name="20% - Акцент3 3 2 2 3 2 2 2" xfId="39376"/>
    <cellStyle name="20% - Акцент3 3 2 2 3 2 3" xfId="27952"/>
    <cellStyle name="20% - Акцент3 3 2 2 3 3" xfId="8912"/>
    <cellStyle name="20% - Акцент3 3 2 2 3 3 2" xfId="20336"/>
    <cellStyle name="20% - Акцент3 3 2 2 3 3 2 2" xfId="43184"/>
    <cellStyle name="20% - Акцент3 3 2 2 3 3 3" xfId="31760"/>
    <cellStyle name="20% - Акцент3 3 2 2 3 4" xfId="12720"/>
    <cellStyle name="20% - Акцент3 3 2 2 3 4 2" xfId="35568"/>
    <cellStyle name="20% - Акцент3 3 2 2 3 5" xfId="24144"/>
    <cellStyle name="20% - Акцент3 3 2 2 4" xfId="2248"/>
    <cellStyle name="20% - Акцент3 3 2 2 4 2" xfId="6056"/>
    <cellStyle name="20% - Акцент3 3 2 2 4 2 2" xfId="17480"/>
    <cellStyle name="20% - Акцент3 3 2 2 4 2 2 2" xfId="40328"/>
    <cellStyle name="20% - Акцент3 3 2 2 4 2 3" xfId="28904"/>
    <cellStyle name="20% - Акцент3 3 2 2 4 3" xfId="9864"/>
    <cellStyle name="20% - Акцент3 3 2 2 4 3 2" xfId="21288"/>
    <cellStyle name="20% - Акцент3 3 2 2 4 3 2 2" xfId="44136"/>
    <cellStyle name="20% - Акцент3 3 2 2 4 3 3" xfId="32712"/>
    <cellStyle name="20% - Акцент3 3 2 2 4 4" xfId="13672"/>
    <cellStyle name="20% - Акцент3 3 2 2 4 4 2" xfId="36520"/>
    <cellStyle name="20% - Акцент3 3 2 2 4 5" xfId="25096"/>
    <cellStyle name="20% - Акцент3 3 2 2 5" xfId="3200"/>
    <cellStyle name="20% - Акцент3 3 2 2 5 2" xfId="7008"/>
    <cellStyle name="20% - Акцент3 3 2 2 5 2 2" xfId="18432"/>
    <cellStyle name="20% - Акцент3 3 2 2 5 2 2 2" xfId="41280"/>
    <cellStyle name="20% - Акцент3 3 2 2 5 2 3" xfId="29856"/>
    <cellStyle name="20% - Акцент3 3 2 2 5 3" xfId="10816"/>
    <cellStyle name="20% - Акцент3 3 2 2 5 3 2" xfId="22240"/>
    <cellStyle name="20% - Акцент3 3 2 2 5 3 2 2" xfId="45088"/>
    <cellStyle name="20% - Акцент3 3 2 2 5 3 3" xfId="33664"/>
    <cellStyle name="20% - Акцент3 3 2 2 5 4" xfId="14624"/>
    <cellStyle name="20% - Акцент3 3 2 2 5 4 2" xfId="37472"/>
    <cellStyle name="20% - Акцент3 3 2 2 5 5" xfId="26048"/>
    <cellStyle name="20% - Акцент3 3 2 2 6" xfId="4152"/>
    <cellStyle name="20% - Акцент3 3 2 2 6 2" xfId="15576"/>
    <cellStyle name="20% - Акцент3 3 2 2 6 2 2" xfId="38424"/>
    <cellStyle name="20% - Акцент3 3 2 2 6 3" xfId="27000"/>
    <cellStyle name="20% - Акцент3 3 2 2 7" xfId="7960"/>
    <cellStyle name="20% - Акцент3 3 2 2 7 2" xfId="19384"/>
    <cellStyle name="20% - Акцент3 3 2 2 7 2 2" xfId="42232"/>
    <cellStyle name="20% - Акцент3 3 2 2 7 3" xfId="30808"/>
    <cellStyle name="20% - Акцент3 3 2 2 8" xfId="11768"/>
    <cellStyle name="20% - Акцент3 3 2 2 8 2" xfId="34616"/>
    <cellStyle name="20% - Акцент3 3 2 2 9" xfId="23192"/>
    <cellStyle name="20% - Акцент3 3 2 3" xfId="596"/>
    <cellStyle name="20% - Акцент3 3 2 3 2" xfId="1548"/>
    <cellStyle name="20% - Акцент3 3 2 3 2 2" xfId="5356"/>
    <cellStyle name="20% - Акцент3 3 2 3 2 2 2" xfId="16780"/>
    <cellStyle name="20% - Акцент3 3 2 3 2 2 2 2" xfId="39628"/>
    <cellStyle name="20% - Акцент3 3 2 3 2 2 3" xfId="28204"/>
    <cellStyle name="20% - Акцент3 3 2 3 2 3" xfId="9164"/>
    <cellStyle name="20% - Акцент3 3 2 3 2 3 2" xfId="20588"/>
    <cellStyle name="20% - Акцент3 3 2 3 2 3 2 2" xfId="43436"/>
    <cellStyle name="20% - Акцент3 3 2 3 2 3 3" xfId="32012"/>
    <cellStyle name="20% - Акцент3 3 2 3 2 4" xfId="12972"/>
    <cellStyle name="20% - Акцент3 3 2 3 2 4 2" xfId="35820"/>
    <cellStyle name="20% - Акцент3 3 2 3 2 5" xfId="24396"/>
    <cellStyle name="20% - Акцент3 3 2 3 3" xfId="2500"/>
    <cellStyle name="20% - Акцент3 3 2 3 3 2" xfId="6308"/>
    <cellStyle name="20% - Акцент3 3 2 3 3 2 2" xfId="17732"/>
    <cellStyle name="20% - Акцент3 3 2 3 3 2 2 2" xfId="40580"/>
    <cellStyle name="20% - Акцент3 3 2 3 3 2 3" xfId="29156"/>
    <cellStyle name="20% - Акцент3 3 2 3 3 3" xfId="10116"/>
    <cellStyle name="20% - Акцент3 3 2 3 3 3 2" xfId="21540"/>
    <cellStyle name="20% - Акцент3 3 2 3 3 3 2 2" xfId="44388"/>
    <cellStyle name="20% - Акцент3 3 2 3 3 3 3" xfId="32964"/>
    <cellStyle name="20% - Акцент3 3 2 3 3 4" xfId="13924"/>
    <cellStyle name="20% - Акцент3 3 2 3 3 4 2" xfId="36772"/>
    <cellStyle name="20% - Акцент3 3 2 3 3 5" xfId="25348"/>
    <cellStyle name="20% - Акцент3 3 2 3 4" xfId="3452"/>
    <cellStyle name="20% - Акцент3 3 2 3 4 2" xfId="7260"/>
    <cellStyle name="20% - Акцент3 3 2 3 4 2 2" xfId="18684"/>
    <cellStyle name="20% - Акцент3 3 2 3 4 2 2 2" xfId="41532"/>
    <cellStyle name="20% - Акцент3 3 2 3 4 2 3" xfId="30108"/>
    <cellStyle name="20% - Акцент3 3 2 3 4 3" xfId="11068"/>
    <cellStyle name="20% - Акцент3 3 2 3 4 3 2" xfId="22492"/>
    <cellStyle name="20% - Акцент3 3 2 3 4 3 2 2" xfId="45340"/>
    <cellStyle name="20% - Акцент3 3 2 3 4 3 3" xfId="33916"/>
    <cellStyle name="20% - Акцент3 3 2 3 4 4" xfId="14876"/>
    <cellStyle name="20% - Акцент3 3 2 3 4 4 2" xfId="37724"/>
    <cellStyle name="20% - Акцент3 3 2 3 4 5" xfId="26300"/>
    <cellStyle name="20% - Акцент3 3 2 3 5" xfId="4404"/>
    <cellStyle name="20% - Акцент3 3 2 3 5 2" xfId="15828"/>
    <cellStyle name="20% - Акцент3 3 2 3 5 2 2" xfId="38676"/>
    <cellStyle name="20% - Акцент3 3 2 3 5 3" xfId="27252"/>
    <cellStyle name="20% - Акцент3 3 2 3 6" xfId="8212"/>
    <cellStyle name="20% - Акцент3 3 2 3 6 2" xfId="19636"/>
    <cellStyle name="20% - Акцент3 3 2 3 6 2 2" xfId="42484"/>
    <cellStyle name="20% - Акцент3 3 2 3 6 3" xfId="31060"/>
    <cellStyle name="20% - Акцент3 3 2 3 7" xfId="12020"/>
    <cellStyle name="20% - Акцент3 3 2 3 7 2" xfId="34868"/>
    <cellStyle name="20% - Акцент3 3 2 3 8" xfId="23444"/>
    <cellStyle name="20% - Акцент3 3 2 4" xfId="1072"/>
    <cellStyle name="20% - Акцент3 3 2 4 2" xfId="4880"/>
    <cellStyle name="20% - Акцент3 3 2 4 2 2" xfId="16304"/>
    <cellStyle name="20% - Акцент3 3 2 4 2 2 2" xfId="39152"/>
    <cellStyle name="20% - Акцент3 3 2 4 2 3" xfId="27728"/>
    <cellStyle name="20% - Акцент3 3 2 4 3" xfId="8688"/>
    <cellStyle name="20% - Акцент3 3 2 4 3 2" xfId="20112"/>
    <cellStyle name="20% - Акцент3 3 2 4 3 2 2" xfId="42960"/>
    <cellStyle name="20% - Акцент3 3 2 4 3 3" xfId="31536"/>
    <cellStyle name="20% - Акцент3 3 2 4 4" xfId="12496"/>
    <cellStyle name="20% - Акцент3 3 2 4 4 2" xfId="35344"/>
    <cellStyle name="20% - Акцент3 3 2 4 5" xfId="23920"/>
    <cellStyle name="20% - Акцент3 3 2 5" xfId="2024"/>
    <cellStyle name="20% - Акцент3 3 2 5 2" xfId="5832"/>
    <cellStyle name="20% - Акцент3 3 2 5 2 2" xfId="17256"/>
    <cellStyle name="20% - Акцент3 3 2 5 2 2 2" xfId="40104"/>
    <cellStyle name="20% - Акцент3 3 2 5 2 3" xfId="28680"/>
    <cellStyle name="20% - Акцент3 3 2 5 3" xfId="9640"/>
    <cellStyle name="20% - Акцент3 3 2 5 3 2" xfId="21064"/>
    <cellStyle name="20% - Акцент3 3 2 5 3 2 2" xfId="43912"/>
    <cellStyle name="20% - Акцент3 3 2 5 3 3" xfId="32488"/>
    <cellStyle name="20% - Акцент3 3 2 5 4" xfId="13448"/>
    <cellStyle name="20% - Акцент3 3 2 5 4 2" xfId="36296"/>
    <cellStyle name="20% - Акцент3 3 2 5 5" xfId="24872"/>
    <cellStyle name="20% - Акцент3 3 2 6" xfId="2976"/>
    <cellStyle name="20% - Акцент3 3 2 6 2" xfId="6784"/>
    <cellStyle name="20% - Акцент3 3 2 6 2 2" xfId="18208"/>
    <cellStyle name="20% - Акцент3 3 2 6 2 2 2" xfId="41056"/>
    <cellStyle name="20% - Акцент3 3 2 6 2 3" xfId="29632"/>
    <cellStyle name="20% - Акцент3 3 2 6 3" xfId="10592"/>
    <cellStyle name="20% - Акцент3 3 2 6 3 2" xfId="22016"/>
    <cellStyle name="20% - Акцент3 3 2 6 3 2 2" xfId="44864"/>
    <cellStyle name="20% - Акцент3 3 2 6 3 3" xfId="33440"/>
    <cellStyle name="20% - Акцент3 3 2 6 4" xfId="14400"/>
    <cellStyle name="20% - Акцент3 3 2 6 4 2" xfId="37248"/>
    <cellStyle name="20% - Акцент3 3 2 6 5" xfId="25824"/>
    <cellStyle name="20% - Акцент3 3 2 7" xfId="3928"/>
    <cellStyle name="20% - Акцент3 3 2 7 2" xfId="15352"/>
    <cellStyle name="20% - Акцент3 3 2 7 2 2" xfId="38200"/>
    <cellStyle name="20% - Акцент3 3 2 7 3" xfId="26776"/>
    <cellStyle name="20% - Акцент3 3 2 8" xfId="7736"/>
    <cellStyle name="20% - Акцент3 3 2 8 2" xfId="19160"/>
    <cellStyle name="20% - Акцент3 3 2 8 2 2" xfId="42008"/>
    <cellStyle name="20% - Акцент3 3 2 8 3" xfId="30584"/>
    <cellStyle name="20% - Акцент3 3 2 9" xfId="11544"/>
    <cellStyle name="20% - Акцент3 3 2 9 2" xfId="34392"/>
    <cellStyle name="20% - Акцент3 3 3" xfId="176"/>
    <cellStyle name="20% - Акцент3 3 3 10" xfId="23024"/>
    <cellStyle name="20% - Акцент3 3 3 2" xfId="400"/>
    <cellStyle name="20% - Акцент3 3 3 2 2" xfId="876"/>
    <cellStyle name="20% - Акцент3 3 3 2 2 2" xfId="1828"/>
    <cellStyle name="20% - Акцент3 3 3 2 2 2 2" xfId="5636"/>
    <cellStyle name="20% - Акцент3 3 3 2 2 2 2 2" xfId="17060"/>
    <cellStyle name="20% - Акцент3 3 3 2 2 2 2 2 2" xfId="39908"/>
    <cellStyle name="20% - Акцент3 3 3 2 2 2 2 3" xfId="28484"/>
    <cellStyle name="20% - Акцент3 3 3 2 2 2 3" xfId="9444"/>
    <cellStyle name="20% - Акцент3 3 3 2 2 2 3 2" xfId="20868"/>
    <cellStyle name="20% - Акцент3 3 3 2 2 2 3 2 2" xfId="43716"/>
    <cellStyle name="20% - Акцент3 3 3 2 2 2 3 3" xfId="32292"/>
    <cellStyle name="20% - Акцент3 3 3 2 2 2 4" xfId="13252"/>
    <cellStyle name="20% - Акцент3 3 3 2 2 2 4 2" xfId="36100"/>
    <cellStyle name="20% - Акцент3 3 3 2 2 2 5" xfId="24676"/>
    <cellStyle name="20% - Акцент3 3 3 2 2 3" xfId="2780"/>
    <cellStyle name="20% - Акцент3 3 3 2 2 3 2" xfId="6588"/>
    <cellStyle name="20% - Акцент3 3 3 2 2 3 2 2" xfId="18012"/>
    <cellStyle name="20% - Акцент3 3 3 2 2 3 2 2 2" xfId="40860"/>
    <cellStyle name="20% - Акцент3 3 3 2 2 3 2 3" xfId="29436"/>
    <cellStyle name="20% - Акцент3 3 3 2 2 3 3" xfId="10396"/>
    <cellStyle name="20% - Акцент3 3 3 2 2 3 3 2" xfId="21820"/>
    <cellStyle name="20% - Акцент3 3 3 2 2 3 3 2 2" xfId="44668"/>
    <cellStyle name="20% - Акцент3 3 3 2 2 3 3 3" xfId="33244"/>
    <cellStyle name="20% - Акцент3 3 3 2 2 3 4" xfId="14204"/>
    <cellStyle name="20% - Акцент3 3 3 2 2 3 4 2" xfId="37052"/>
    <cellStyle name="20% - Акцент3 3 3 2 2 3 5" xfId="25628"/>
    <cellStyle name="20% - Акцент3 3 3 2 2 4" xfId="3732"/>
    <cellStyle name="20% - Акцент3 3 3 2 2 4 2" xfId="7540"/>
    <cellStyle name="20% - Акцент3 3 3 2 2 4 2 2" xfId="18964"/>
    <cellStyle name="20% - Акцент3 3 3 2 2 4 2 2 2" xfId="41812"/>
    <cellStyle name="20% - Акцент3 3 3 2 2 4 2 3" xfId="30388"/>
    <cellStyle name="20% - Акцент3 3 3 2 2 4 3" xfId="11348"/>
    <cellStyle name="20% - Акцент3 3 3 2 2 4 3 2" xfId="22772"/>
    <cellStyle name="20% - Акцент3 3 3 2 2 4 3 2 2" xfId="45620"/>
    <cellStyle name="20% - Акцент3 3 3 2 2 4 3 3" xfId="34196"/>
    <cellStyle name="20% - Акцент3 3 3 2 2 4 4" xfId="15156"/>
    <cellStyle name="20% - Акцент3 3 3 2 2 4 4 2" xfId="38004"/>
    <cellStyle name="20% - Акцент3 3 3 2 2 4 5" xfId="26580"/>
    <cellStyle name="20% - Акцент3 3 3 2 2 5" xfId="4684"/>
    <cellStyle name="20% - Акцент3 3 3 2 2 5 2" xfId="16108"/>
    <cellStyle name="20% - Акцент3 3 3 2 2 5 2 2" xfId="38956"/>
    <cellStyle name="20% - Акцент3 3 3 2 2 5 3" xfId="27532"/>
    <cellStyle name="20% - Акцент3 3 3 2 2 6" xfId="8492"/>
    <cellStyle name="20% - Акцент3 3 3 2 2 6 2" xfId="19916"/>
    <cellStyle name="20% - Акцент3 3 3 2 2 6 2 2" xfId="42764"/>
    <cellStyle name="20% - Акцент3 3 3 2 2 6 3" xfId="31340"/>
    <cellStyle name="20% - Акцент3 3 3 2 2 7" xfId="12300"/>
    <cellStyle name="20% - Акцент3 3 3 2 2 7 2" xfId="35148"/>
    <cellStyle name="20% - Акцент3 3 3 2 2 8" xfId="23724"/>
    <cellStyle name="20% - Акцент3 3 3 2 3" xfId="1352"/>
    <cellStyle name="20% - Акцент3 3 3 2 3 2" xfId="5160"/>
    <cellStyle name="20% - Акцент3 3 3 2 3 2 2" xfId="16584"/>
    <cellStyle name="20% - Акцент3 3 3 2 3 2 2 2" xfId="39432"/>
    <cellStyle name="20% - Акцент3 3 3 2 3 2 3" xfId="28008"/>
    <cellStyle name="20% - Акцент3 3 3 2 3 3" xfId="8968"/>
    <cellStyle name="20% - Акцент3 3 3 2 3 3 2" xfId="20392"/>
    <cellStyle name="20% - Акцент3 3 3 2 3 3 2 2" xfId="43240"/>
    <cellStyle name="20% - Акцент3 3 3 2 3 3 3" xfId="31816"/>
    <cellStyle name="20% - Акцент3 3 3 2 3 4" xfId="12776"/>
    <cellStyle name="20% - Акцент3 3 3 2 3 4 2" xfId="35624"/>
    <cellStyle name="20% - Акцент3 3 3 2 3 5" xfId="24200"/>
    <cellStyle name="20% - Акцент3 3 3 2 4" xfId="2304"/>
    <cellStyle name="20% - Акцент3 3 3 2 4 2" xfId="6112"/>
    <cellStyle name="20% - Акцент3 3 3 2 4 2 2" xfId="17536"/>
    <cellStyle name="20% - Акцент3 3 3 2 4 2 2 2" xfId="40384"/>
    <cellStyle name="20% - Акцент3 3 3 2 4 2 3" xfId="28960"/>
    <cellStyle name="20% - Акцент3 3 3 2 4 3" xfId="9920"/>
    <cellStyle name="20% - Акцент3 3 3 2 4 3 2" xfId="21344"/>
    <cellStyle name="20% - Акцент3 3 3 2 4 3 2 2" xfId="44192"/>
    <cellStyle name="20% - Акцент3 3 3 2 4 3 3" xfId="32768"/>
    <cellStyle name="20% - Акцент3 3 3 2 4 4" xfId="13728"/>
    <cellStyle name="20% - Акцент3 3 3 2 4 4 2" xfId="36576"/>
    <cellStyle name="20% - Акцент3 3 3 2 4 5" xfId="25152"/>
    <cellStyle name="20% - Акцент3 3 3 2 5" xfId="3256"/>
    <cellStyle name="20% - Акцент3 3 3 2 5 2" xfId="7064"/>
    <cellStyle name="20% - Акцент3 3 3 2 5 2 2" xfId="18488"/>
    <cellStyle name="20% - Акцент3 3 3 2 5 2 2 2" xfId="41336"/>
    <cellStyle name="20% - Акцент3 3 3 2 5 2 3" xfId="29912"/>
    <cellStyle name="20% - Акцент3 3 3 2 5 3" xfId="10872"/>
    <cellStyle name="20% - Акцент3 3 3 2 5 3 2" xfId="22296"/>
    <cellStyle name="20% - Акцент3 3 3 2 5 3 2 2" xfId="45144"/>
    <cellStyle name="20% - Акцент3 3 3 2 5 3 3" xfId="33720"/>
    <cellStyle name="20% - Акцент3 3 3 2 5 4" xfId="14680"/>
    <cellStyle name="20% - Акцент3 3 3 2 5 4 2" xfId="37528"/>
    <cellStyle name="20% - Акцент3 3 3 2 5 5" xfId="26104"/>
    <cellStyle name="20% - Акцент3 3 3 2 6" xfId="4208"/>
    <cellStyle name="20% - Акцент3 3 3 2 6 2" xfId="15632"/>
    <cellStyle name="20% - Акцент3 3 3 2 6 2 2" xfId="38480"/>
    <cellStyle name="20% - Акцент3 3 3 2 6 3" xfId="27056"/>
    <cellStyle name="20% - Акцент3 3 3 2 7" xfId="8016"/>
    <cellStyle name="20% - Акцент3 3 3 2 7 2" xfId="19440"/>
    <cellStyle name="20% - Акцент3 3 3 2 7 2 2" xfId="42288"/>
    <cellStyle name="20% - Акцент3 3 3 2 7 3" xfId="30864"/>
    <cellStyle name="20% - Акцент3 3 3 2 8" xfId="11824"/>
    <cellStyle name="20% - Акцент3 3 3 2 8 2" xfId="34672"/>
    <cellStyle name="20% - Акцент3 3 3 2 9" xfId="23248"/>
    <cellStyle name="20% - Акцент3 3 3 3" xfId="652"/>
    <cellStyle name="20% - Акцент3 3 3 3 2" xfId="1604"/>
    <cellStyle name="20% - Акцент3 3 3 3 2 2" xfId="5412"/>
    <cellStyle name="20% - Акцент3 3 3 3 2 2 2" xfId="16836"/>
    <cellStyle name="20% - Акцент3 3 3 3 2 2 2 2" xfId="39684"/>
    <cellStyle name="20% - Акцент3 3 3 3 2 2 3" xfId="28260"/>
    <cellStyle name="20% - Акцент3 3 3 3 2 3" xfId="9220"/>
    <cellStyle name="20% - Акцент3 3 3 3 2 3 2" xfId="20644"/>
    <cellStyle name="20% - Акцент3 3 3 3 2 3 2 2" xfId="43492"/>
    <cellStyle name="20% - Акцент3 3 3 3 2 3 3" xfId="32068"/>
    <cellStyle name="20% - Акцент3 3 3 3 2 4" xfId="13028"/>
    <cellStyle name="20% - Акцент3 3 3 3 2 4 2" xfId="35876"/>
    <cellStyle name="20% - Акцент3 3 3 3 2 5" xfId="24452"/>
    <cellStyle name="20% - Акцент3 3 3 3 3" xfId="2556"/>
    <cellStyle name="20% - Акцент3 3 3 3 3 2" xfId="6364"/>
    <cellStyle name="20% - Акцент3 3 3 3 3 2 2" xfId="17788"/>
    <cellStyle name="20% - Акцент3 3 3 3 3 2 2 2" xfId="40636"/>
    <cellStyle name="20% - Акцент3 3 3 3 3 2 3" xfId="29212"/>
    <cellStyle name="20% - Акцент3 3 3 3 3 3" xfId="10172"/>
    <cellStyle name="20% - Акцент3 3 3 3 3 3 2" xfId="21596"/>
    <cellStyle name="20% - Акцент3 3 3 3 3 3 2 2" xfId="44444"/>
    <cellStyle name="20% - Акцент3 3 3 3 3 3 3" xfId="33020"/>
    <cellStyle name="20% - Акцент3 3 3 3 3 4" xfId="13980"/>
    <cellStyle name="20% - Акцент3 3 3 3 3 4 2" xfId="36828"/>
    <cellStyle name="20% - Акцент3 3 3 3 3 5" xfId="25404"/>
    <cellStyle name="20% - Акцент3 3 3 3 4" xfId="3508"/>
    <cellStyle name="20% - Акцент3 3 3 3 4 2" xfId="7316"/>
    <cellStyle name="20% - Акцент3 3 3 3 4 2 2" xfId="18740"/>
    <cellStyle name="20% - Акцент3 3 3 3 4 2 2 2" xfId="41588"/>
    <cellStyle name="20% - Акцент3 3 3 3 4 2 3" xfId="30164"/>
    <cellStyle name="20% - Акцент3 3 3 3 4 3" xfId="11124"/>
    <cellStyle name="20% - Акцент3 3 3 3 4 3 2" xfId="22548"/>
    <cellStyle name="20% - Акцент3 3 3 3 4 3 2 2" xfId="45396"/>
    <cellStyle name="20% - Акцент3 3 3 3 4 3 3" xfId="33972"/>
    <cellStyle name="20% - Акцент3 3 3 3 4 4" xfId="14932"/>
    <cellStyle name="20% - Акцент3 3 3 3 4 4 2" xfId="37780"/>
    <cellStyle name="20% - Акцент3 3 3 3 4 5" xfId="26356"/>
    <cellStyle name="20% - Акцент3 3 3 3 5" xfId="4460"/>
    <cellStyle name="20% - Акцент3 3 3 3 5 2" xfId="15884"/>
    <cellStyle name="20% - Акцент3 3 3 3 5 2 2" xfId="38732"/>
    <cellStyle name="20% - Акцент3 3 3 3 5 3" xfId="27308"/>
    <cellStyle name="20% - Акцент3 3 3 3 6" xfId="8268"/>
    <cellStyle name="20% - Акцент3 3 3 3 6 2" xfId="19692"/>
    <cellStyle name="20% - Акцент3 3 3 3 6 2 2" xfId="42540"/>
    <cellStyle name="20% - Акцент3 3 3 3 6 3" xfId="31116"/>
    <cellStyle name="20% - Акцент3 3 3 3 7" xfId="12076"/>
    <cellStyle name="20% - Акцент3 3 3 3 7 2" xfId="34924"/>
    <cellStyle name="20% - Акцент3 3 3 3 8" xfId="23500"/>
    <cellStyle name="20% - Акцент3 3 3 4" xfId="1128"/>
    <cellStyle name="20% - Акцент3 3 3 4 2" xfId="4936"/>
    <cellStyle name="20% - Акцент3 3 3 4 2 2" xfId="16360"/>
    <cellStyle name="20% - Акцент3 3 3 4 2 2 2" xfId="39208"/>
    <cellStyle name="20% - Акцент3 3 3 4 2 3" xfId="27784"/>
    <cellStyle name="20% - Акцент3 3 3 4 3" xfId="8744"/>
    <cellStyle name="20% - Акцент3 3 3 4 3 2" xfId="20168"/>
    <cellStyle name="20% - Акцент3 3 3 4 3 2 2" xfId="43016"/>
    <cellStyle name="20% - Акцент3 3 3 4 3 3" xfId="31592"/>
    <cellStyle name="20% - Акцент3 3 3 4 4" xfId="12552"/>
    <cellStyle name="20% - Акцент3 3 3 4 4 2" xfId="35400"/>
    <cellStyle name="20% - Акцент3 3 3 4 5" xfId="23976"/>
    <cellStyle name="20% - Акцент3 3 3 5" xfId="2080"/>
    <cellStyle name="20% - Акцент3 3 3 5 2" xfId="5888"/>
    <cellStyle name="20% - Акцент3 3 3 5 2 2" xfId="17312"/>
    <cellStyle name="20% - Акцент3 3 3 5 2 2 2" xfId="40160"/>
    <cellStyle name="20% - Акцент3 3 3 5 2 3" xfId="28736"/>
    <cellStyle name="20% - Акцент3 3 3 5 3" xfId="9696"/>
    <cellStyle name="20% - Акцент3 3 3 5 3 2" xfId="21120"/>
    <cellStyle name="20% - Акцент3 3 3 5 3 2 2" xfId="43968"/>
    <cellStyle name="20% - Акцент3 3 3 5 3 3" xfId="32544"/>
    <cellStyle name="20% - Акцент3 3 3 5 4" xfId="13504"/>
    <cellStyle name="20% - Акцент3 3 3 5 4 2" xfId="36352"/>
    <cellStyle name="20% - Акцент3 3 3 5 5" xfId="24928"/>
    <cellStyle name="20% - Акцент3 3 3 6" xfId="3032"/>
    <cellStyle name="20% - Акцент3 3 3 6 2" xfId="6840"/>
    <cellStyle name="20% - Акцент3 3 3 6 2 2" xfId="18264"/>
    <cellStyle name="20% - Акцент3 3 3 6 2 2 2" xfId="41112"/>
    <cellStyle name="20% - Акцент3 3 3 6 2 3" xfId="29688"/>
    <cellStyle name="20% - Акцент3 3 3 6 3" xfId="10648"/>
    <cellStyle name="20% - Акцент3 3 3 6 3 2" xfId="22072"/>
    <cellStyle name="20% - Акцент3 3 3 6 3 2 2" xfId="44920"/>
    <cellStyle name="20% - Акцент3 3 3 6 3 3" xfId="33496"/>
    <cellStyle name="20% - Акцент3 3 3 6 4" xfId="14456"/>
    <cellStyle name="20% - Акцент3 3 3 6 4 2" xfId="37304"/>
    <cellStyle name="20% - Акцент3 3 3 6 5" xfId="25880"/>
    <cellStyle name="20% - Акцент3 3 3 7" xfId="3984"/>
    <cellStyle name="20% - Акцент3 3 3 7 2" xfId="15408"/>
    <cellStyle name="20% - Акцент3 3 3 7 2 2" xfId="38256"/>
    <cellStyle name="20% - Акцент3 3 3 7 3" xfId="26832"/>
    <cellStyle name="20% - Акцент3 3 3 8" xfId="7792"/>
    <cellStyle name="20% - Акцент3 3 3 8 2" xfId="19216"/>
    <cellStyle name="20% - Акцент3 3 3 8 2 2" xfId="42064"/>
    <cellStyle name="20% - Акцент3 3 3 8 3" xfId="30640"/>
    <cellStyle name="20% - Акцент3 3 3 9" xfId="11600"/>
    <cellStyle name="20% - Акцент3 3 3 9 2" xfId="34448"/>
    <cellStyle name="20% - Акцент3 3 4" xfId="232"/>
    <cellStyle name="20% - Акцент3 3 4 10" xfId="23080"/>
    <cellStyle name="20% - Акцент3 3 4 2" xfId="456"/>
    <cellStyle name="20% - Акцент3 3 4 2 2" xfId="932"/>
    <cellStyle name="20% - Акцент3 3 4 2 2 2" xfId="1884"/>
    <cellStyle name="20% - Акцент3 3 4 2 2 2 2" xfId="5692"/>
    <cellStyle name="20% - Акцент3 3 4 2 2 2 2 2" xfId="17116"/>
    <cellStyle name="20% - Акцент3 3 4 2 2 2 2 2 2" xfId="39964"/>
    <cellStyle name="20% - Акцент3 3 4 2 2 2 2 3" xfId="28540"/>
    <cellStyle name="20% - Акцент3 3 4 2 2 2 3" xfId="9500"/>
    <cellStyle name="20% - Акцент3 3 4 2 2 2 3 2" xfId="20924"/>
    <cellStyle name="20% - Акцент3 3 4 2 2 2 3 2 2" xfId="43772"/>
    <cellStyle name="20% - Акцент3 3 4 2 2 2 3 3" xfId="32348"/>
    <cellStyle name="20% - Акцент3 3 4 2 2 2 4" xfId="13308"/>
    <cellStyle name="20% - Акцент3 3 4 2 2 2 4 2" xfId="36156"/>
    <cellStyle name="20% - Акцент3 3 4 2 2 2 5" xfId="24732"/>
    <cellStyle name="20% - Акцент3 3 4 2 2 3" xfId="2836"/>
    <cellStyle name="20% - Акцент3 3 4 2 2 3 2" xfId="6644"/>
    <cellStyle name="20% - Акцент3 3 4 2 2 3 2 2" xfId="18068"/>
    <cellStyle name="20% - Акцент3 3 4 2 2 3 2 2 2" xfId="40916"/>
    <cellStyle name="20% - Акцент3 3 4 2 2 3 2 3" xfId="29492"/>
    <cellStyle name="20% - Акцент3 3 4 2 2 3 3" xfId="10452"/>
    <cellStyle name="20% - Акцент3 3 4 2 2 3 3 2" xfId="21876"/>
    <cellStyle name="20% - Акцент3 3 4 2 2 3 3 2 2" xfId="44724"/>
    <cellStyle name="20% - Акцент3 3 4 2 2 3 3 3" xfId="33300"/>
    <cellStyle name="20% - Акцент3 3 4 2 2 3 4" xfId="14260"/>
    <cellStyle name="20% - Акцент3 3 4 2 2 3 4 2" xfId="37108"/>
    <cellStyle name="20% - Акцент3 3 4 2 2 3 5" xfId="25684"/>
    <cellStyle name="20% - Акцент3 3 4 2 2 4" xfId="3788"/>
    <cellStyle name="20% - Акцент3 3 4 2 2 4 2" xfId="7596"/>
    <cellStyle name="20% - Акцент3 3 4 2 2 4 2 2" xfId="19020"/>
    <cellStyle name="20% - Акцент3 3 4 2 2 4 2 2 2" xfId="41868"/>
    <cellStyle name="20% - Акцент3 3 4 2 2 4 2 3" xfId="30444"/>
    <cellStyle name="20% - Акцент3 3 4 2 2 4 3" xfId="11404"/>
    <cellStyle name="20% - Акцент3 3 4 2 2 4 3 2" xfId="22828"/>
    <cellStyle name="20% - Акцент3 3 4 2 2 4 3 2 2" xfId="45676"/>
    <cellStyle name="20% - Акцент3 3 4 2 2 4 3 3" xfId="34252"/>
    <cellStyle name="20% - Акцент3 3 4 2 2 4 4" xfId="15212"/>
    <cellStyle name="20% - Акцент3 3 4 2 2 4 4 2" xfId="38060"/>
    <cellStyle name="20% - Акцент3 3 4 2 2 4 5" xfId="26636"/>
    <cellStyle name="20% - Акцент3 3 4 2 2 5" xfId="4740"/>
    <cellStyle name="20% - Акцент3 3 4 2 2 5 2" xfId="16164"/>
    <cellStyle name="20% - Акцент3 3 4 2 2 5 2 2" xfId="39012"/>
    <cellStyle name="20% - Акцент3 3 4 2 2 5 3" xfId="27588"/>
    <cellStyle name="20% - Акцент3 3 4 2 2 6" xfId="8548"/>
    <cellStyle name="20% - Акцент3 3 4 2 2 6 2" xfId="19972"/>
    <cellStyle name="20% - Акцент3 3 4 2 2 6 2 2" xfId="42820"/>
    <cellStyle name="20% - Акцент3 3 4 2 2 6 3" xfId="31396"/>
    <cellStyle name="20% - Акцент3 3 4 2 2 7" xfId="12356"/>
    <cellStyle name="20% - Акцент3 3 4 2 2 7 2" xfId="35204"/>
    <cellStyle name="20% - Акцент3 3 4 2 2 8" xfId="23780"/>
    <cellStyle name="20% - Акцент3 3 4 2 3" xfId="1408"/>
    <cellStyle name="20% - Акцент3 3 4 2 3 2" xfId="5216"/>
    <cellStyle name="20% - Акцент3 3 4 2 3 2 2" xfId="16640"/>
    <cellStyle name="20% - Акцент3 3 4 2 3 2 2 2" xfId="39488"/>
    <cellStyle name="20% - Акцент3 3 4 2 3 2 3" xfId="28064"/>
    <cellStyle name="20% - Акцент3 3 4 2 3 3" xfId="9024"/>
    <cellStyle name="20% - Акцент3 3 4 2 3 3 2" xfId="20448"/>
    <cellStyle name="20% - Акцент3 3 4 2 3 3 2 2" xfId="43296"/>
    <cellStyle name="20% - Акцент3 3 4 2 3 3 3" xfId="31872"/>
    <cellStyle name="20% - Акцент3 3 4 2 3 4" xfId="12832"/>
    <cellStyle name="20% - Акцент3 3 4 2 3 4 2" xfId="35680"/>
    <cellStyle name="20% - Акцент3 3 4 2 3 5" xfId="24256"/>
    <cellStyle name="20% - Акцент3 3 4 2 4" xfId="2360"/>
    <cellStyle name="20% - Акцент3 3 4 2 4 2" xfId="6168"/>
    <cellStyle name="20% - Акцент3 3 4 2 4 2 2" xfId="17592"/>
    <cellStyle name="20% - Акцент3 3 4 2 4 2 2 2" xfId="40440"/>
    <cellStyle name="20% - Акцент3 3 4 2 4 2 3" xfId="29016"/>
    <cellStyle name="20% - Акцент3 3 4 2 4 3" xfId="9976"/>
    <cellStyle name="20% - Акцент3 3 4 2 4 3 2" xfId="21400"/>
    <cellStyle name="20% - Акцент3 3 4 2 4 3 2 2" xfId="44248"/>
    <cellStyle name="20% - Акцент3 3 4 2 4 3 3" xfId="32824"/>
    <cellStyle name="20% - Акцент3 3 4 2 4 4" xfId="13784"/>
    <cellStyle name="20% - Акцент3 3 4 2 4 4 2" xfId="36632"/>
    <cellStyle name="20% - Акцент3 3 4 2 4 5" xfId="25208"/>
    <cellStyle name="20% - Акцент3 3 4 2 5" xfId="3312"/>
    <cellStyle name="20% - Акцент3 3 4 2 5 2" xfId="7120"/>
    <cellStyle name="20% - Акцент3 3 4 2 5 2 2" xfId="18544"/>
    <cellStyle name="20% - Акцент3 3 4 2 5 2 2 2" xfId="41392"/>
    <cellStyle name="20% - Акцент3 3 4 2 5 2 3" xfId="29968"/>
    <cellStyle name="20% - Акцент3 3 4 2 5 3" xfId="10928"/>
    <cellStyle name="20% - Акцент3 3 4 2 5 3 2" xfId="22352"/>
    <cellStyle name="20% - Акцент3 3 4 2 5 3 2 2" xfId="45200"/>
    <cellStyle name="20% - Акцент3 3 4 2 5 3 3" xfId="33776"/>
    <cellStyle name="20% - Акцент3 3 4 2 5 4" xfId="14736"/>
    <cellStyle name="20% - Акцент3 3 4 2 5 4 2" xfId="37584"/>
    <cellStyle name="20% - Акцент3 3 4 2 5 5" xfId="26160"/>
    <cellStyle name="20% - Акцент3 3 4 2 6" xfId="4264"/>
    <cellStyle name="20% - Акцент3 3 4 2 6 2" xfId="15688"/>
    <cellStyle name="20% - Акцент3 3 4 2 6 2 2" xfId="38536"/>
    <cellStyle name="20% - Акцент3 3 4 2 6 3" xfId="27112"/>
    <cellStyle name="20% - Акцент3 3 4 2 7" xfId="8072"/>
    <cellStyle name="20% - Акцент3 3 4 2 7 2" xfId="19496"/>
    <cellStyle name="20% - Акцент3 3 4 2 7 2 2" xfId="42344"/>
    <cellStyle name="20% - Акцент3 3 4 2 7 3" xfId="30920"/>
    <cellStyle name="20% - Акцент3 3 4 2 8" xfId="11880"/>
    <cellStyle name="20% - Акцент3 3 4 2 8 2" xfId="34728"/>
    <cellStyle name="20% - Акцент3 3 4 2 9" xfId="23304"/>
    <cellStyle name="20% - Акцент3 3 4 3" xfId="708"/>
    <cellStyle name="20% - Акцент3 3 4 3 2" xfId="1660"/>
    <cellStyle name="20% - Акцент3 3 4 3 2 2" xfId="5468"/>
    <cellStyle name="20% - Акцент3 3 4 3 2 2 2" xfId="16892"/>
    <cellStyle name="20% - Акцент3 3 4 3 2 2 2 2" xfId="39740"/>
    <cellStyle name="20% - Акцент3 3 4 3 2 2 3" xfId="28316"/>
    <cellStyle name="20% - Акцент3 3 4 3 2 3" xfId="9276"/>
    <cellStyle name="20% - Акцент3 3 4 3 2 3 2" xfId="20700"/>
    <cellStyle name="20% - Акцент3 3 4 3 2 3 2 2" xfId="43548"/>
    <cellStyle name="20% - Акцент3 3 4 3 2 3 3" xfId="32124"/>
    <cellStyle name="20% - Акцент3 3 4 3 2 4" xfId="13084"/>
    <cellStyle name="20% - Акцент3 3 4 3 2 4 2" xfId="35932"/>
    <cellStyle name="20% - Акцент3 3 4 3 2 5" xfId="24508"/>
    <cellStyle name="20% - Акцент3 3 4 3 3" xfId="2612"/>
    <cellStyle name="20% - Акцент3 3 4 3 3 2" xfId="6420"/>
    <cellStyle name="20% - Акцент3 3 4 3 3 2 2" xfId="17844"/>
    <cellStyle name="20% - Акцент3 3 4 3 3 2 2 2" xfId="40692"/>
    <cellStyle name="20% - Акцент3 3 4 3 3 2 3" xfId="29268"/>
    <cellStyle name="20% - Акцент3 3 4 3 3 3" xfId="10228"/>
    <cellStyle name="20% - Акцент3 3 4 3 3 3 2" xfId="21652"/>
    <cellStyle name="20% - Акцент3 3 4 3 3 3 2 2" xfId="44500"/>
    <cellStyle name="20% - Акцент3 3 4 3 3 3 3" xfId="33076"/>
    <cellStyle name="20% - Акцент3 3 4 3 3 4" xfId="14036"/>
    <cellStyle name="20% - Акцент3 3 4 3 3 4 2" xfId="36884"/>
    <cellStyle name="20% - Акцент3 3 4 3 3 5" xfId="25460"/>
    <cellStyle name="20% - Акцент3 3 4 3 4" xfId="3564"/>
    <cellStyle name="20% - Акцент3 3 4 3 4 2" xfId="7372"/>
    <cellStyle name="20% - Акцент3 3 4 3 4 2 2" xfId="18796"/>
    <cellStyle name="20% - Акцент3 3 4 3 4 2 2 2" xfId="41644"/>
    <cellStyle name="20% - Акцент3 3 4 3 4 2 3" xfId="30220"/>
    <cellStyle name="20% - Акцент3 3 4 3 4 3" xfId="11180"/>
    <cellStyle name="20% - Акцент3 3 4 3 4 3 2" xfId="22604"/>
    <cellStyle name="20% - Акцент3 3 4 3 4 3 2 2" xfId="45452"/>
    <cellStyle name="20% - Акцент3 3 4 3 4 3 3" xfId="34028"/>
    <cellStyle name="20% - Акцент3 3 4 3 4 4" xfId="14988"/>
    <cellStyle name="20% - Акцент3 3 4 3 4 4 2" xfId="37836"/>
    <cellStyle name="20% - Акцент3 3 4 3 4 5" xfId="26412"/>
    <cellStyle name="20% - Акцент3 3 4 3 5" xfId="4516"/>
    <cellStyle name="20% - Акцент3 3 4 3 5 2" xfId="15940"/>
    <cellStyle name="20% - Акцент3 3 4 3 5 2 2" xfId="38788"/>
    <cellStyle name="20% - Акцент3 3 4 3 5 3" xfId="27364"/>
    <cellStyle name="20% - Акцент3 3 4 3 6" xfId="8324"/>
    <cellStyle name="20% - Акцент3 3 4 3 6 2" xfId="19748"/>
    <cellStyle name="20% - Акцент3 3 4 3 6 2 2" xfId="42596"/>
    <cellStyle name="20% - Акцент3 3 4 3 6 3" xfId="31172"/>
    <cellStyle name="20% - Акцент3 3 4 3 7" xfId="12132"/>
    <cellStyle name="20% - Акцент3 3 4 3 7 2" xfId="34980"/>
    <cellStyle name="20% - Акцент3 3 4 3 8" xfId="23556"/>
    <cellStyle name="20% - Акцент3 3 4 4" xfId="1184"/>
    <cellStyle name="20% - Акцент3 3 4 4 2" xfId="4992"/>
    <cellStyle name="20% - Акцент3 3 4 4 2 2" xfId="16416"/>
    <cellStyle name="20% - Акцент3 3 4 4 2 2 2" xfId="39264"/>
    <cellStyle name="20% - Акцент3 3 4 4 2 3" xfId="27840"/>
    <cellStyle name="20% - Акцент3 3 4 4 3" xfId="8800"/>
    <cellStyle name="20% - Акцент3 3 4 4 3 2" xfId="20224"/>
    <cellStyle name="20% - Акцент3 3 4 4 3 2 2" xfId="43072"/>
    <cellStyle name="20% - Акцент3 3 4 4 3 3" xfId="31648"/>
    <cellStyle name="20% - Акцент3 3 4 4 4" xfId="12608"/>
    <cellStyle name="20% - Акцент3 3 4 4 4 2" xfId="35456"/>
    <cellStyle name="20% - Акцент3 3 4 4 5" xfId="24032"/>
    <cellStyle name="20% - Акцент3 3 4 5" xfId="2136"/>
    <cellStyle name="20% - Акцент3 3 4 5 2" xfId="5944"/>
    <cellStyle name="20% - Акцент3 3 4 5 2 2" xfId="17368"/>
    <cellStyle name="20% - Акцент3 3 4 5 2 2 2" xfId="40216"/>
    <cellStyle name="20% - Акцент3 3 4 5 2 3" xfId="28792"/>
    <cellStyle name="20% - Акцент3 3 4 5 3" xfId="9752"/>
    <cellStyle name="20% - Акцент3 3 4 5 3 2" xfId="21176"/>
    <cellStyle name="20% - Акцент3 3 4 5 3 2 2" xfId="44024"/>
    <cellStyle name="20% - Акцент3 3 4 5 3 3" xfId="32600"/>
    <cellStyle name="20% - Акцент3 3 4 5 4" xfId="13560"/>
    <cellStyle name="20% - Акцент3 3 4 5 4 2" xfId="36408"/>
    <cellStyle name="20% - Акцент3 3 4 5 5" xfId="24984"/>
    <cellStyle name="20% - Акцент3 3 4 6" xfId="3088"/>
    <cellStyle name="20% - Акцент3 3 4 6 2" xfId="6896"/>
    <cellStyle name="20% - Акцент3 3 4 6 2 2" xfId="18320"/>
    <cellStyle name="20% - Акцент3 3 4 6 2 2 2" xfId="41168"/>
    <cellStyle name="20% - Акцент3 3 4 6 2 3" xfId="29744"/>
    <cellStyle name="20% - Акцент3 3 4 6 3" xfId="10704"/>
    <cellStyle name="20% - Акцент3 3 4 6 3 2" xfId="22128"/>
    <cellStyle name="20% - Акцент3 3 4 6 3 2 2" xfId="44976"/>
    <cellStyle name="20% - Акцент3 3 4 6 3 3" xfId="33552"/>
    <cellStyle name="20% - Акцент3 3 4 6 4" xfId="14512"/>
    <cellStyle name="20% - Акцент3 3 4 6 4 2" xfId="37360"/>
    <cellStyle name="20% - Акцент3 3 4 6 5" xfId="25936"/>
    <cellStyle name="20% - Акцент3 3 4 7" xfId="4040"/>
    <cellStyle name="20% - Акцент3 3 4 7 2" xfId="15464"/>
    <cellStyle name="20% - Акцент3 3 4 7 2 2" xfId="38312"/>
    <cellStyle name="20% - Акцент3 3 4 7 3" xfId="26888"/>
    <cellStyle name="20% - Акцент3 3 4 8" xfId="7848"/>
    <cellStyle name="20% - Акцент3 3 4 8 2" xfId="19272"/>
    <cellStyle name="20% - Акцент3 3 4 8 2 2" xfId="42120"/>
    <cellStyle name="20% - Акцент3 3 4 8 3" xfId="30696"/>
    <cellStyle name="20% - Акцент3 3 4 9" xfId="11656"/>
    <cellStyle name="20% - Акцент3 3 4 9 2" xfId="34504"/>
    <cellStyle name="20% - Акцент3 3 5" xfId="288"/>
    <cellStyle name="20% - Акцент3 3 5 2" xfId="764"/>
    <cellStyle name="20% - Акцент3 3 5 2 2" xfId="1716"/>
    <cellStyle name="20% - Акцент3 3 5 2 2 2" xfId="5524"/>
    <cellStyle name="20% - Акцент3 3 5 2 2 2 2" xfId="16948"/>
    <cellStyle name="20% - Акцент3 3 5 2 2 2 2 2" xfId="39796"/>
    <cellStyle name="20% - Акцент3 3 5 2 2 2 3" xfId="28372"/>
    <cellStyle name="20% - Акцент3 3 5 2 2 3" xfId="9332"/>
    <cellStyle name="20% - Акцент3 3 5 2 2 3 2" xfId="20756"/>
    <cellStyle name="20% - Акцент3 3 5 2 2 3 2 2" xfId="43604"/>
    <cellStyle name="20% - Акцент3 3 5 2 2 3 3" xfId="32180"/>
    <cellStyle name="20% - Акцент3 3 5 2 2 4" xfId="13140"/>
    <cellStyle name="20% - Акцент3 3 5 2 2 4 2" xfId="35988"/>
    <cellStyle name="20% - Акцент3 3 5 2 2 5" xfId="24564"/>
    <cellStyle name="20% - Акцент3 3 5 2 3" xfId="2668"/>
    <cellStyle name="20% - Акцент3 3 5 2 3 2" xfId="6476"/>
    <cellStyle name="20% - Акцент3 3 5 2 3 2 2" xfId="17900"/>
    <cellStyle name="20% - Акцент3 3 5 2 3 2 2 2" xfId="40748"/>
    <cellStyle name="20% - Акцент3 3 5 2 3 2 3" xfId="29324"/>
    <cellStyle name="20% - Акцент3 3 5 2 3 3" xfId="10284"/>
    <cellStyle name="20% - Акцент3 3 5 2 3 3 2" xfId="21708"/>
    <cellStyle name="20% - Акцент3 3 5 2 3 3 2 2" xfId="44556"/>
    <cellStyle name="20% - Акцент3 3 5 2 3 3 3" xfId="33132"/>
    <cellStyle name="20% - Акцент3 3 5 2 3 4" xfId="14092"/>
    <cellStyle name="20% - Акцент3 3 5 2 3 4 2" xfId="36940"/>
    <cellStyle name="20% - Акцент3 3 5 2 3 5" xfId="25516"/>
    <cellStyle name="20% - Акцент3 3 5 2 4" xfId="3620"/>
    <cellStyle name="20% - Акцент3 3 5 2 4 2" xfId="7428"/>
    <cellStyle name="20% - Акцент3 3 5 2 4 2 2" xfId="18852"/>
    <cellStyle name="20% - Акцент3 3 5 2 4 2 2 2" xfId="41700"/>
    <cellStyle name="20% - Акцент3 3 5 2 4 2 3" xfId="30276"/>
    <cellStyle name="20% - Акцент3 3 5 2 4 3" xfId="11236"/>
    <cellStyle name="20% - Акцент3 3 5 2 4 3 2" xfId="22660"/>
    <cellStyle name="20% - Акцент3 3 5 2 4 3 2 2" xfId="45508"/>
    <cellStyle name="20% - Акцент3 3 5 2 4 3 3" xfId="34084"/>
    <cellStyle name="20% - Акцент3 3 5 2 4 4" xfId="15044"/>
    <cellStyle name="20% - Акцент3 3 5 2 4 4 2" xfId="37892"/>
    <cellStyle name="20% - Акцент3 3 5 2 4 5" xfId="26468"/>
    <cellStyle name="20% - Акцент3 3 5 2 5" xfId="4572"/>
    <cellStyle name="20% - Акцент3 3 5 2 5 2" xfId="15996"/>
    <cellStyle name="20% - Акцент3 3 5 2 5 2 2" xfId="38844"/>
    <cellStyle name="20% - Акцент3 3 5 2 5 3" xfId="27420"/>
    <cellStyle name="20% - Акцент3 3 5 2 6" xfId="8380"/>
    <cellStyle name="20% - Акцент3 3 5 2 6 2" xfId="19804"/>
    <cellStyle name="20% - Акцент3 3 5 2 6 2 2" xfId="42652"/>
    <cellStyle name="20% - Акцент3 3 5 2 6 3" xfId="31228"/>
    <cellStyle name="20% - Акцент3 3 5 2 7" xfId="12188"/>
    <cellStyle name="20% - Акцент3 3 5 2 7 2" xfId="35036"/>
    <cellStyle name="20% - Акцент3 3 5 2 8" xfId="23612"/>
    <cellStyle name="20% - Акцент3 3 5 3" xfId="1240"/>
    <cellStyle name="20% - Акцент3 3 5 3 2" xfId="5048"/>
    <cellStyle name="20% - Акцент3 3 5 3 2 2" xfId="16472"/>
    <cellStyle name="20% - Акцент3 3 5 3 2 2 2" xfId="39320"/>
    <cellStyle name="20% - Акцент3 3 5 3 2 3" xfId="27896"/>
    <cellStyle name="20% - Акцент3 3 5 3 3" xfId="8856"/>
    <cellStyle name="20% - Акцент3 3 5 3 3 2" xfId="20280"/>
    <cellStyle name="20% - Акцент3 3 5 3 3 2 2" xfId="43128"/>
    <cellStyle name="20% - Акцент3 3 5 3 3 3" xfId="31704"/>
    <cellStyle name="20% - Акцент3 3 5 3 4" xfId="12664"/>
    <cellStyle name="20% - Акцент3 3 5 3 4 2" xfId="35512"/>
    <cellStyle name="20% - Акцент3 3 5 3 5" xfId="24088"/>
    <cellStyle name="20% - Акцент3 3 5 4" xfId="2192"/>
    <cellStyle name="20% - Акцент3 3 5 4 2" xfId="6000"/>
    <cellStyle name="20% - Акцент3 3 5 4 2 2" xfId="17424"/>
    <cellStyle name="20% - Акцент3 3 5 4 2 2 2" xfId="40272"/>
    <cellStyle name="20% - Акцент3 3 5 4 2 3" xfId="28848"/>
    <cellStyle name="20% - Акцент3 3 5 4 3" xfId="9808"/>
    <cellStyle name="20% - Акцент3 3 5 4 3 2" xfId="21232"/>
    <cellStyle name="20% - Акцент3 3 5 4 3 2 2" xfId="44080"/>
    <cellStyle name="20% - Акцент3 3 5 4 3 3" xfId="32656"/>
    <cellStyle name="20% - Акцент3 3 5 4 4" xfId="13616"/>
    <cellStyle name="20% - Акцент3 3 5 4 4 2" xfId="36464"/>
    <cellStyle name="20% - Акцент3 3 5 4 5" xfId="25040"/>
    <cellStyle name="20% - Акцент3 3 5 5" xfId="3144"/>
    <cellStyle name="20% - Акцент3 3 5 5 2" xfId="6952"/>
    <cellStyle name="20% - Акцент3 3 5 5 2 2" xfId="18376"/>
    <cellStyle name="20% - Акцент3 3 5 5 2 2 2" xfId="41224"/>
    <cellStyle name="20% - Акцент3 3 5 5 2 3" xfId="29800"/>
    <cellStyle name="20% - Акцент3 3 5 5 3" xfId="10760"/>
    <cellStyle name="20% - Акцент3 3 5 5 3 2" xfId="22184"/>
    <cellStyle name="20% - Акцент3 3 5 5 3 2 2" xfId="45032"/>
    <cellStyle name="20% - Акцент3 3 5 5 3 3" xfId="33608"/>
    <cellStyle name="20% - Акцент3 3 5 5 4" xfId="14568"/>
    <cellStyle name="20% - Акцент3 3 5 5 4 2" xfId="37416"/>
    <cellStyle name="20% - Акцент3 3 5 5 5" xfId="25992"/>
    <cellStyle name="20% - Акцент3 3 5 6" xfId="4096"/>
    <cellStyle name="20% - Акцент3 3 5 6 2" xfId="15520"/>
    <cellStyle name="20% - Акцент3 3 5 6 2 2" xfId="38368"/>
    <cellStyle name="20% - Акцент3 3 5 6 3" xfId="26944"/>
    <cellStyle name="20% - Акцент3 3 5 7" xfId="7904"/>
    <cellStyle name="20% - Акцент3 3 5 7 2" xfId="19328"/>
    <cellStyle name="20% - Акцент3 3 5 7 2 2" xfId="42176"/>
    <cellStyle name="20% - Акцент3 3 5 7 3" xfId="30752"/>
    <cellStyle name="20% - Акцент3 3 5 8" xfId="11712"/>
    <cellStyle name="20% - Акцент3 3 5 8 2" xfId="34560"/>
    <cellStyle name="20% - Акцент3 3 5 9" xfId="23136"/>
    <cellStyle name="20% - Акцент3 3 6" xfId="540"/>
    <cellStyle name="20% - Акцент3 3 6 2" xfId="1492"/>
    <cellStyle name="20% - Акцент3 3 6 2 2" xfId="5300"/>
    <cellStyle name="20% - Акцент3 3 6 2 2 2" xfId="16724"/>
    <cellStyle name="20% - Акцент3 3 6 2 2 2 2" xfId="39572"/>
    <cellStyle name="20% - Акцент3 3 6 2 2 3" xfId="28148"/>
    <cellStyle name="20% - Акцент3 3 6 2 3" xfId="9108"/>
    <cellStyle name="20% - Акцент3 3 6 2 3 2" xfId="20532"/>
    <cellStyle name="20% - Акцент3 3 6 2 3 2 2" xfId="43380"/>
    <cellStyle name="20% - Акцент3 3 6 2 3 3" xfId="31956"/>
    <cellStyle name="20% - Акцент3 3 6 2 4" xfId="12916"/>
    <cellStyle name="20% - Акцент3 3 6 2 4 2" xfId="35764"/>
    <cellStyle name="20% - Акцент3 3 6 2 5" xfId="24340"/>
    <cellStyle name="20% - Акцент3 3 6 3" xfId="2444"/>
    <cellStyle name="20% - Акцент3 3 6 3 2" xfId="6252"/>
    <cellStyle name="20% - Акцент3 3 6 3 2 2" xfId="17676"/>
    <cellStyle name="20% - Акцент3 3 6 3 2 2 2" xfId="40524"/>
    <cellStyle name="20% - Акцент3 3 6 3 2 3" xfId="29100"/>
    <cellStyle name="20% - Акцент3 3 6 3 3" xfId="10060"/>
    <cellStyle name="20% - Акцент3 3 6 3 3 2" xfId="21484"/>
    <cellStyle name="20% - Акцент3 3 6 3 3 2 2" xfId="44332"/>
    <cellStyle name="20% - Акцент3 3 6 3 3 3" xfId="32908"/>
    <cellStyle name="20% - Акцент3 3 6 3 4" xfId="13868"/>
    <cellStyle name="20% - Акцент3 3 6 3 4 2" xfId="36716"/>
    <cellStyle name="20% - Акцент3 3 6 3 5" xfId="25292"/>
    <cellStyle name="20% - Акцент3 3 6 4" xfId="3396"/>
    <cellStyle name="20% - Акцент3 3 6 4 2" xfId="7204"/>
    <cellStyle name="20% - Акцент3 3 6 4 2 2" xfId="18628"/>
    <cellStyle name="20% - Акцент3 3 6 4 2 2 2" xfId="41476"/>
    <cellStyle name="20% - Акцент3 3 6 4 2 3" xfId="30052"/>
    <cellStyle name="20% - Акцент3 3 6 4 3" xfId="11012"/>
    <cellStyle name="20% - Акцент3 3 6 4 3 2" xfId="22436"/>
    <cellStyle name="20% - Акцент3 3 6 4 3 2 2" xfId="45284"/>
    <cellStyle name="20% - Акцент3 3 6 4 3 3" xfId="33860"/>
    <cellStyle name="20% - Акцент3 3 6 4 4" xfId="14820"/>
    <cellStyle name="20% - Акцент3 3 6 4 4 2" xfId="37668"/>
    <cellStyle name="20% - Акцент3 3 6 4 5" xfId="26244"/>
    <cellStyle name="20% - Акцент3 3 6 5" xfId="4348"/>
    <cellStyle name="20% - Акцент3 3 6 5 2" xfId="15772"/>
    <cellStyle name="20% - Акцент3 3 6 5 2 2" xfId="38620"/>
    <cellStyle name="20% - Акцент3 3 6 5 3" xfId="27196"/>
    <cellStyle name="20% - Акцент3 3 6 6" xfId="8156"/>
    <cellStyle name="20% - Акцент3 3 6 6 2" xfId="19580"/>
    <cellStyle name="20% - Акцент3 3 6 6 2 2" xfId="42428"/>
    <cellStyle name="20% - Акцент3 3 6 6 3" xfId="31004"/>
    <cellStyle name="20% - Акцент3 3 6 7" xfId="11964"/>
    <cellStyle name="20% - Акцент3 3 6 7 2" xfId="34812"/>
    <cellStyle name="20% - Акцент3 3 6 8" xfId="23388"/>
    <cellStyle name="20% - Акцент3 3 7" xfId="1016"/>
    <cellStyle name="20% - Акцент3 3 7 2" xfId="4824"/>
    <cellStyle name="20% - Акцент3 3 7 2 2" xfId="16248"/>
    <cellStyle name="20% - Акцент3 3 7 2 2 2" xfId="39096"/>
    <cellStyle name="20% - Акцент3 3 7 2 3" xfId="27672"/>
    <cellStyle name="20% - Акцент3 3 7 3" xfId="8632"/>
    <cellStyle name="20% - Акцент3 3 7 3 2" xfId="20056"/>
    <cellStyle name="20% - Акцент3 3 7 3 2 2" xfId="42904"/>
    <cellStyle name="20% - Акцент3 3 7 3 3" xfId="31480"/>
    <cellStyle name="20% - Акцент3 3 7 4" xfId="12440"/>
    <cellStyle name="20% - Акцент3 3 7 4 2" xfId="35288"/>
    <cellStyle name="20% - Акцент3 3 7 5" xfId="23864"/>
    <cellStyle name="20% - Акцент3 3 8" xfId="1968"/>
    <cellStyle name="20% - Акцент3 3 8 2" xfId="5776"/>
    <cellStyle name="20% - Акцент3 3 8 2 2" xfId="17200"/>
    <cellStyle name="20% - Акцент3 3 8 2 2 2" xfId="40048"/>
    <cellStyle name="20% - Акцент3 3 8 2 3" xfId="28624"/>
    <cellStyle name="20% - Акцент3 3 8 3" xfId="9584"/>
    <cellStyle name="20% - Акцент3 3 8 3 2" xfId="21008"/>
    <cellStyle name="20% - Акцент3 3 8 3 2 2" xfId="43856"/>
    <cellStyle name="20% - Акцент3 3 8 3 3" xfId="32432"/>
    <cellStyle name="20% - Акцент3 3 8 4" xfId="13392"/>
    <cellStyle name="20% - Акцент3 3 8 4 2" xfId="36240"/>
    <cellStyle name="20% - Акцент3 3 8 5" xfId="24816"/>
    <cellStyle name="20% - Акцент3 3 9" xfId="2920"/>
    <cellStyle name="20% - Акцент3 3 9 2" xfId="6728"/>
    <cellStyle name="20% - Акцент3 3 9 2 2" xfId="18152"/>
    <cellStyle name="20% - Акцент3 3 9 2 2 2" xfId="41000"/>
    <cellStyle name="20% - Акцент3 3 9 2 3" xfId="29576"/>
    <cellStyle name="20% - Акцент3 3 9 3" xfId="10536"/>
    <cellStyle name="20% - Акцент3 3 9 3 2" xfId="21960"/>
    <cellStyle name="20% - Акцент3 3 9 3 2 2" xfId="44808"/>
    <cellStyle name="20% - Акцент3 3 9 3 3" xfId="33384"/>
    <cellStyle name="20% - Акцент3 3 9 4" xfId="14344"/>
    <cellStyle name="20% - Акцент3 3 9 4 2" xfId="37192"/>
    <cellStyle name="20% - Акцент3 3 9 5" xfId="25768"/>
    <cellStyle name="20% - Акцент3 4" xfId="92"/>
    <cellStyle name="20% - Акцент3 4 10" xfId="22940"/>
    <cellStyle name="20% - Акцент3 4 2" xfId="316"/>
    <cellStyle name="20% - Акцент3 4 2 2" xfId="792"/>
    <cellStyle name="20% - Акцент3 4 2 2 2" xfId="1744"/>
    <cellStyle name="20% - Акцент3 4 2 2 2 2" xfId="5552"/>
    <cellStyle name="20% - Акцент3 4 2 2 2 2 2" xfId="16976"/>
    <cellStyle name="20% - Акцент3 4 2 2 2 2 2 2" xfId="39824"/>
    <cellStyle name="20% - Акцент3 4 2 2 2 2 3" xfId="28400"/>
    <cellStyle name="20% - Акцент3 4 2 2 2 3" xfId="9360"/>
    <cellStyle name="20% - Акцент3 4 2 2 2 3 2" xfId="20784"/>
    <cellStyle name="20% - Акцент3 4 2 2 2 3 2 2" xfId="43632"/>
    <cellStyle name="20% - Акцент3 4 2 2 2 3 3" xfId="32208"/>
    <cellStyle name="20% - Акцент3 4 2 2 2 4" xfId="13168"/>
    <cellStyle name="20% - Акцент3 4 2 2 2 4 2" xfId="36016"/>
    <cellStyle name="20% - Акцент3 4 2 2 2 5" xfId="24592"/>
    <cellStyle name="20% - Акцент3 4 2 2 3" xfId="2696"/>
    <cellStyle name="20% - Акцент3 4 2 2 3 2" xfId="6504"/>
    <cellStyle name="20% - Акцент3 4 2 2 3 2 2" xfId="17928"/>
    <cellStyle name="20% - Акцент3 4 2 2 3 2 2 2" xfId="40776"/>
    <cellStyle name="20% - Акцент3 4 2 2 3 2 3" xfId="29352"/>
    <cellStyle name="20% - Акцент3 4 2 2 3 3" xfId="10312"/>
    <cellStyle name="20% - Акцент3 4 2 2 3 3 2" xfId="21736"/>
    <cellStyle name="20% - Акцент3 4 2 2 3 3 2 2" xfId="44584"/>
    <cellStyle name="20% - Акцент3 4 2 2 3 3 3" xfId="33160"/>
    <cellStyle name="20% - Акцент3 4 2 2 3 4" xfId="14120"/>
    <cellStyle name="20% - Акцент3 4 2 2 3 4 2" xfId="36968"/>
    <cellStyle name="20% - Акцент3 4 2 2 3 5" xfId="25544"/>
    <cellStyle name="20% - Акцент3 4 2 2 4" xfId="3648"/>
    <cellStyle name="20% - Акцент3 4 2 2 4 2" xfId="7456"/>
    <cellStyle name="20% - Акцент3 4 2 2 4 2 2" xfId="18880"/>
    <cellStyle name="20% - Акцент3 4 2 2 4 2 2 2" xfId="41728"/>
    <cellStyle name="20% - Акцент3 4 2 2 4 2 3" xfId="30304"/>
    <cellStyle name="20% - Акцент3 4 2 2 4 3" xfId="11264"/>
    <cellStyle name="20% - Акцент3 4 2 2 4 3 2" xfId="22688"/>
    <cellStyle name="20% - Акцент3 4 2 2 4 3 2 2" xfId="45536"/>
    <cellStyle name="20% - Акцент3 4 2 2 4 3 3" xfId="34112"/>
    <cellStyle name="20% - Акцент3 4 2 2 4 4" xfId="15072"/>
    <cellStyle name="20% - Акцент3 4 2 2 4 4 2" xfId="37920"/>
    <cellStyle name="20% - Акцент3 4 2 2 4 5" xfId="26496"/>
    <cellStyle name="20% - Акцент3 4 2 2 5" xfId="4600"/>
    <cellStyle name="20% - Акцент3 4 2 2 5 2" xfId="16024"/>
    <cellStyle name="20% - Акцент3 4 2 2 5 2 2" xfId="38872"/>
    <cellStyle name="20% - Акцент3 4 2 2 5 3" xfId="27448"/>
    <cellStyle name="20% - Акцент3 4 2 2 6" xfId="8408"/>
    <cellStyle name="20% - Акцент3 4 2 2 6 2" xfId="19832"/>
    <cellStyle name="20% - Акцент3 4 2 2 6 2 2" xfId="42680"/>
    <cellStyle name="20% - Акцент3 4 2 2 6 3" xfId="31256"/>
    <cellStyle name="20% - Акцент3 4 2 2 7" xfId="12216"/>
    <cellStyle name="20% - Акцент3 4 2 2 7 2" xfId="35064"/>
    <cellStyle name="20% - Акцент3 4 2 2 8" xfId="23640"/>
    <cellStyle name="20% - Акцент3 4 2 3" xfId="1268"/>
    <cellStyle name="20% - Акцент3 4 2 3 2" xfId="5076"/>
    <cellStyle name="20% - Акцент3 4 2 3 2 2" xfId="16500"/>
    <cellStyle name="20% - Акцент3 4 2 3 2 2 2" xfId="39348"/>
    <cellStyle name="20% - Акцент3 4 2 3 2 3" xfId="27924"/>
    <cellStyle name="20% - Акцент3 4 2 3 3" xfId="8884"/>
    <cellStyle name="20% - Акцент3 4 2 3 3 2" xfId="20308"/>
    <cellStyle name="20% - Акцент3 4 2 3 3 2 2" xfId="43156"/>
    <cellStyle name="20% - Акцент3 4 2 3 3 3" xfId="31732"/>
    <cellStyle name="20% - Акцент3 4 2 3 4" xfId="12692"/>
    <cellStyle name="20% - Акцент3 4 2 3 4 2" xfId="35540"/>
    <cellStyle name="20% - Акцент3 4 2 3 5" xfId="24116"/>
    <cellStyle name="20% - Акцент3 4 2 4" xfId="2220"/>
    <cellStyle name="20% - Акцент3 4 2 4 2" xfId="6028"/>
    <cellStyle name="20% - Акцент3 4 2 4 2 2" xfId="17452"/>
    <cellStyle name="20% - Акцент3 4 2 4 2 2 2" xfId="40300"/>
    <cellStyle name="20% - Акцент3 4 2 4 2 3" xfId="28876"/>
    <cellStyle name="20% - Акцент3 4 2 4 3" xfId="9836"/>
    <cellStyle name="20% - Акцент3 4 2 4 3 2" xfId="21260"/>
    <cellStyle name="20% - Акцент3 4 2 4 3 2 2" xfId="44108"/>
    <cellStyle name="20% - Акцент3 4 2 4 3 3" xfId="32684"/>
    <cellStyle name="20% - Акцент3 4 2 4 4" xfId="13644"/>
    <cellStyle name="20% - Акцент3 4 2 4 4 2" xfId="36492"/>
    <cellStyle name="20% - Акцент3 4 2 4 5" xfId="25068"/>
    <cellStyle name="20% - Акцент3 4 2 5" xfId="3172"/>
    <cellStyle name="20% - Акцент3 4 2 5 2" xfId="6980"/>
    <cellStyle name="20% - Акцент3 4 2 5 2 2" xfId="18404"/>
    <cellStyle name="20% - Акцент3 4 2 5 2 2 2" xfId="41252"/>
    <cellStyle name="20% - Акцент3 4 2 5 2 3" xfId="29828"/>
    <cellStyle name="20% - Акцент3 4 2 5 3" xfId="10788"/>
    <cellStyle name="20% - Акцент3 4 2 5 3 2" xfId="22212"/>
    <cellStyle name="20% - Акцент3 4 2 5 3 2 2" xfId="45060"/>
    <cellStyle name="20% - Акцент3 4 2 5 3 3" xfId="33636"/>
    <cellStyle name="20% - Акцент3 4 2 5 4" xfId="14596"/>
    <cellStyle name="20% - Акцент3 4 2 5 4 2" xfId="37444"/>
    <cellStyle name="20% - Акцент3 4 2 5 5" xfId="26020"/>
    <cellStyle name="20% - Акцент3 4 2 6" xfId="4124"/>
    <cellStyle name="20% - Акцент3 4 2 6 2" xfId="15548"/>
    <cellStyle name="20% - Акцент3 4 2 6 2 2" xfId="38396"/>
    <cellStyle name="20% - Акцент3 4 2 6 3" xfId="26972"/>
    <cellStyle name="20% - Акцент3 4 2 7" xfId="7932"/>
    <cellStyle name="20% - Акцент3 4 2 7 2" xfId="19356"/>
    <cellStyle name="20% - Акцент3 4 2 7 2 2" xfId="42204"/>
    <cellStyle name="20% - Акцент3 4 2 7 3" xfId="30780"/>
    <cellStyle name="20% - Акцент3 4 2 8" xfId="11740"/>
    <cellStyle name="20% - Акцент3 4 2 8 2" xfId="34588"/>
    <cellStyle name="20% - Акцент3 4 2 9" xfId="23164"/>
    <cellStyle name="20% - Акцент3 4 3" xfId="568"/>
    <cellStyle name="20% - Акцент3 4 3 2" xfId="1520"/>
    <cellStyle name="20% - Акцент3 4 3 2 2" xfId="5328"/>
    <cellStyle name="20% - Акцент3 4 3 2 2 2" xfId="16752"/>
    <cellStyle name="20% - Акцент3 4 3 2 2 2 2" xfId="39600"/>
    <cellStyle name="20% - Акцент3 4 3 2 2 3" xfId="28176"/>
    <cellStyle name="20% - Акцент3 4 3 2 3" xfId="9136"/>
    <cellStyle name="20% - Акцент3 4 3 2 3 2" xfId="20560"/>
    <cellStyle name="20% - Акцент3 4 3 2 3 2 2" xfId="43408"/>
    <cellStyle name="20% - Акцент3 4 3 2 3 3" xfId="31984"/>
    <cellStyle name="20% - Акцент3 4 3 2 4" xfId="12944"/>
    <cellStyle name="20% - Акцент3 4 3 2 4 2" xfId="35792"/>
    <cellStyle name="20% - Акцент3 4 3 2 5" xfId="24368"/>
    <cellStyle name="20% - Акцент3 4 3 3" xfId="2472"/>
    <cellStyle name="20% - Акцент3 4 3 3 2" xfId="6280"/>
    <cellStyle name="20% - Акцент3 4 3 3 2 2" xfId="17704"/>
    <cellStyle name="20% - Акцент3 4 3 3 2 2 2" xfId="40552"/>
    <cellStyle name="20% - Акцент3 4 3 3 2 3" xfId="29128"/>
    <cellStyle name="20% - Акцент3 4 3 3 3" xfId="10088"/>
    <cellStyle name="20% - Акцент3 4 3 3 3 2" xfId="21512"/>
    <cellStyle name="20% - Акцент3 4 3 3 3 2 2" xfId="44360"/>
    <cellStyle name="20% - Акцент3 4 3 3 3 3" xfId="32936"/>
    <cellStyle name="20% - Акцент3 4 3 3 4" xfId="13896"/>
    <cellStyle name="20% - Акцент3 4 3 3 4 2" xfId="36744"/>
    <cellStyle name="20% - Акцент3 4 3 3 5" xfId="25320"/>
    <cellStyle name="20% - Акцент3 4 3 4" xfId="3424"/>
    <cellStyle name="20% - Акцент3 4 3 4 2" xfId="7232"/>
    <cellStyle name="20% - Акцент3 4 3 4 2 2" xfId="18656"/>
    <cellStyle name="20% - Акцент3 4 3 4 2 2 2" xfId="41504"/>
    <cellStyle name="20% - Акцент3 4 3 4 2 3" xfId="30080"/>
    <cellStyle name="20% - Акцент3 4 3 4 3" xfId="11040"/>
    <cellStyle name="20% - Акцент3 4 3 4 3 2" xfId="22464"/>
    <cellStyle name="20% - Акцент3 4 3 4 3 2 2" xfId="45312"/>
    <cellStyle name="20% - Акцент3 4 3 4 3 3" xfId="33888"/>
    <cellStyle name="20% - Акцент3 4 3 4 4" xfId="14848"/>
    <cellStyle name="20% - Акцент3 4 3 4 4 2" xfId="37696"/>
    <cellStyle name="20% - Акцент3 4 3 4 5" xfId="26272"/>
    <cellStyle name="20% - Акцент3 4 3 5" xfId="4376"/>
    <cellStyle name="20% - Акцент3 4 3 5 2" xfId="15800"/>
    <cellStyle name="20% - Акцент3 4 3 5 2 2" xfId="38648"/>
    <cellStyle name="20% - Акцент3 4 3 5 3" xfId="27224"/>
    <cellStyle name="20% - Акцент3 4 3 6" xfId="8184"/>
    <cellStyle name="20% - Акцент3 4 3 6 2" xfId="19608"/>
    <cellStyle name="20% - Акцент3 4 3 6 2 2" xfId="42456"/>
    <cellStyle name="20% - Акцент3 4 3 6 3" xfId="31032"/>
    <cellStyle name="20% - Акцент3 4 3 7" xfId="11992"/>
    <cellStyle name="20% - Акцент3 4 3 7 2" xfId="34840"/>
    <cellStyle name="20% - Акцент3 4 3 8" xfId="23416"/>
    <cellStyle name="20% - Акцент3 4 4" xfId="1044"/>
    <cellStyle name="20% - Акцент3 4 4 2" xfId="4852"/>
    <cellStyle name="20% - Акцент3 4 4 2 2" xfId="16276"/>
    <cellStyle name="20% - Акцент3 4 4 2 2 2" xfId="39124"/>
    <cellStyle name="20% - Акцент3 4 4 2 3" xfId="27700"/>
    <cellStyle name="20% - Акцент3 4 4 3" xfId="8660"/>
    <cellStyle name="20% - Акцент3 4 4 3 2" xfId="20084"/>
    <cellStyle name="20% - Акцент3 4 4 3 2 2" xfId="42932"/>
    <cellStyle name="20% - Акцент3 4 4 3 3" xfId="31508"/>
    <cellStyle name="20% - Акцент3 4 4 4" xfId="12468"/>
    <cellStyle name="20% - Акцент3 4 4 4 2" xfId="35316"/>
    <cellStyle name="20% - Акцент3 4 4 5" xfId="23892"/>
    <cellStyle name="20% - Акцент3 4 5" xfId="1996"/>
    <cellStyle name="20% - Акцент3 4 5 2" xfId="5804"/>
    <cellStyle name="20% - Акцент3 4 5 2 2" xfId="17228"/>
    <cellStyle name="20% - Акцент3 4 5 2 2 2" xfId="40076"/>
    <cellStyle name="20% - Акцент3 4 5 2 3" xfId="28652"/>
    <cellStyle name="20% - Акцент3 4 5 3" xfId="9612"/>
    <cellStyle name="20% - Акцент3 4 5 3 2" xfId="21036"/>
    <cellStyle name="20% - Акцент3 4 5 3 2 2" xfId="43884"/>
    <cellStyle name="20% - Акцент3 4 5 3 3" xfId="32460"/>
    <cellStyle name="20% - Акцент3 4 5 4" xfId="13420"/>
    <cellStyle name="20% - Акцент3 4 5 4 2" xfId="36268"/>
    <cellStyle name="20% - Акцент3 4 5 5" xfId="24844"/>
    <cellStyle name="20% - Акцент3 4 6" xfId="2948"/>
    <cellStyle name="20% - Акцент3 4 6 2" xfId="6756"/>
    <cellStyle name="20% - Акцент3 4 6 2 2" xfId="18180"/>
    <cellStyle name="20% - Акцент3 4 6 2 2 2" xfId="41028"/>
    <cellStyle name="20% - Акцент3 4 6 2 3" xfId="29604"/>
    <cellStyle name="20% - Акцент3 4 6 3" xfId="10564"/>
    <cellStyle name="20% - Акцент3 4 6 3 2" xfId="21988"/>
    <cellStyle name="20% - Акцент3 4 6 3 2 2" xfId="44836"/>
    <cellStyle name="20% - Акцент3 4 6 3 3" xfId="33412"/>
    <cellStyle name="20% - Акцент3 4 6 4" xfId="14372"/>
    <cellStyle name="20% - Акцент3 4 6 4 2" xfId="37220"/>
    <cellStyle name="20% - Акцент3 4 6 5" xfId="25796"/>
    <cellStyle name="20% - Акцент3 4 7" xfId="3900"/>
    <cellStyle name="20% - Акцент3 4 7 2" xfId="15324"/>
    <cellStyle name="20% - Акцент3 4 7 2 2" xfId="38172"/>
    <cellStyle name="20% - Акцент3 4 7 3" xfId="26748"/>
    <cellStyle name="20% - Акцент3 4 8" xfId="7708"/>
    <cellStyle name="20% - Акцент3 4 8 2" xfId="19132"/>
    <cellStyle name="20% - Акцент3 4 8 2 2" xfId="41980"/>
    <cellStyle name="20% - Акцент3 4 8 3" xfId="30556"/>
    <cellStyle name="20% - Акцент3 4 9" xfId="11516"/>
    <cellStyle name="20% - Акцент3 4 9 2" xfId="34364"/>
    <cellStyle name="20% - Акцент3 5" xfId="148"/>
    <cellStyle name="20% - Акцент3 5 10" xfId="22996"/>
    <cellStyle name="20% - Акцент3 5 2" xfId="372"/>
    <cellStyle name="20% - Акцент3 5 2 2" xfId="848"/>
    <cellStyle name="20% - Акцент3 5 2 2 2" xfId="1800"/>
    <cellStyle name="20% - Акцент3 5 2 2 2 2" xfId="5608"/>
    <cellStyle name="20% - Акцент3 5 2 2 2 2 2" xfId="17032"/>
    <cellStyle name="20% - Акцент3 5 2 2 2 2 2 2" xfId="39880"/>
    <cellStyle name="20% - Акцент3 5 2 2 2 2 3" xfId="28456"/>
    <cellStyle name="20% - Акцент3 5 2 2 2 3" xfId="9416"/>
    <cellStyle name="20% - Акцент3 5 2 2 2 3 2" xfId="20840"/>
    <cellStyle name="20% - Акцент3 5 2 2 2 3 2 2" xfId="43688"/>
    <cellStyle name="20% - Акцент3 5 2 2 2 3 3" xfId="32264"/>
    <cellStyle name="20% - Акцент3 5 2 2 2 4" xfId="13224"/>
    <cellStyle name="20% - Акцент3 5 2 2 2 4 2" xfId="36072"/>
    <cellStyle name="20% - Акцент3 5 2 2 2 5" xfId="24648"/>
    <cellStyle name="20% - Акцент3 5 2 2 3" xfId="2752"/>
    <cellStyle name="20% - Акцент3 5 2 2 3 2" xfId="6560"/>
    <cellStyle name="20% - Акцент3 5 2 2 3 2 2" xfId="17984"/>
    <cellStyle name="20% - Акцент3 5 2 2 3 2 2 2" xfId="40832"/>
    <cellStyle name="20% - Акцент3 5 2 2 3 2 3" xfId="29408"/>
    <cellStyle name="20% - Акцент3 5 2 2 3 3" xfId="10368"/>
    <cellStyle name="20% - Акцент3 5 2 2 3 3 2" xfId="21792"/>
    <cellStyle name="20% - Акцент3 5 2 2 3 3 2 2" xfId="44640"/>
    <cellStyle name="20% - Акцент3 5 2 2 3 3 3" xfId="33216"/>
    <cellStyle name="20% - Акцент3 5 2 2 3 4" xfId="14176"/>
    <cellStyle name="20% - Акцент3 5 2 2 3 4 2" xfId="37024"/>
    <cellStyle name="20% - Акцент3 5 2 2 3 5" xfId="25600"/>
    <cellStyle name="20% - Акцент3 5 2 2 4" xfId="3704"/>
    <cellStyle name="20% - Акцент3 5 2 2 4 2" xfId="7512"/>
    <cellStyle name="20% - Акцент3 5 2 2 4 2 2" xfId="18936"/>
    <cellStyle name="20% - Акцент3 5 2 2 4 2 2 2" xfId="41784"/>
    <cellStyle name="20% - Акцент3 5 2 2 4 2 3" xfId="30360"/>
    <cellStyle name="20% - Акцент3 5 2 2 4 3" xfId="11320"/>
    <cellStyle name="20% - Акцент3 5 2 2 4 3 2" xfId="22744"/>
    <cellStyle name="20% - Акцент3 5 2 2 4 3 2 2" xfId="45592"/>
    <cellStyle name="20% - Акцент3 5 2 2 4 3 3" xfId="34168"/>
    <cellStyle name="20% - Акцент3 5 2 2 4 4" xfId="15128"/>
    <cellStyle name="20% - Акцент3 5 2 2 4 4 2" xfId="37976"/>
    <cellStyle name="20% - Акцент3 5 2 2 4 5" xfId="26552"/>
    <cellStyle name="20% - Акцент3 5 2 2 5" xfId="4656"/>
    <cellStyle name="20% - Акцент3 5 2 2 5 2" xfId="16080"/>
    <cellStyle name="20% - Акцент3 5 2 2 5 2 2" xfId="38928"/>
    <cellStyle name="20% - Акцент3 5 2 2 5 3" xfId="27504"/>
    <cellStyle name="20% - Акцент3 5 2 2 6" xfId="8464"/>
    <cellStyle name="20% - Акцент3 5 2 2 6 2" xfId="19888"/>
    <cellStyle name="20% - Акцент3 5 2 2 6 2 2" xfId="42736"/>
    <cellStyle name="20% - Акцент3 5 2 2 6 3" xfId="31312"/>
    <cellStyle name="20% - Акцент3 5 2 2 7" xfId="12272"/>
    <cellStyle name="20% - Акцент3 5 2 2 7 2" xfId="35120"/>
    <cellStyle name="20% - Акцент3 5 2 2 8" xfId="23696"/>
    <cellStyle name="20% - Акцент3 5 2 3" xfId="1324"/>
    <cellStyle name="20% - Акцент3 5 2 3 2" xfId="5132"/>
    <cellStyle name="20% - Акцент3 5 2 3 2 2" xfId="16556"/>
    <cellStyle name="20% - Акцент3 5 2 3 2 2 2" xfId="39404"/>
    <cellStyle name="20% - Акцент3 5 2 3 2 3" xfId="27980"/>
    <cellStyle name="20% - Акцент3 5 2 3 3" xfId="8940"/>
    <cellStyle name="20% - Акцент3 5 2 3 3 2" xfId="20364"/>
    <cellStyle name="20% - Акцент3 5 2 3 3 2 2" xfId="43212"/>
    <cellStyle name="20% - Акцент3 5 2 3 3 3" xfId="31788"/>
    <cellStyle name="20% - Акцент3 5 2 3 4" xfId="12748"/>
    <cellStyle name="20% - Акцент3 5 2 3 4 2" xfId="35596"/>
    <cellStyle name="20% - Акцент3 5 2 3 5" xfId="24172"/>
    <cellStyle name="20% - Акцент3 5 2 4" xfId="2276"/>
    <cellStyle name="20% - Акцент3 5 2 4 2" xfId="6084"/>
    <cellStyle name="20% - Акцент3 5 2 4 2 2" xfId="17508"/>
    <cellStyle name="20% - Акцент3 5 2 4 2 2 2" xfId="40356"/>
    <cellStyle name="20% - Акцент3 5 2 4 2 3" xfId="28932"/>
    <cellStyle name="20% - Акцент3 5 2 4 3" xfId="9892"/>
    <cellStyle name="20% - Акцент3 5 2 4 3 2" xfId="21316"/>
    <cellStyle name="20% - Акцент3 5 2 4 3 2 2" xfId="44164"/>
    <cellStyle name="20% - Акцент3 5 2 4 3 3" xfId="32740"/>
    <cellStyle name="20% - Акцент3 5 2 4 4" xfId="13700"/>
    <cellStyle name="20% - Акцент3 5 2 4 4 2" xfId="36548"/>
    <cellStyle name="20% - Акцент3 5 2 4 5" xfId="25124"/>
    <cellStyle name="20% - Акцент3 5 2 5" xfId="3228"/>
    <cellStyle name="20% - Акцент3 5 2 5 2" xfId="7036"/>
    <cellStyle name="20% - Акцент3 5 2 5 2 2" xfId="18460"/>
    <cellStyle name="20% - Акцент3 5 2 5 2 2 2" xfId="41308"/>
    <cellStyle name="20% - Акцент3 5 2 5 2 3" xfId="29884"/>
    <cellStyle name="20% - Акцент3 5 2 5 3" xfId="10844"/>
    <cellStyle name="20% - Акцент3 5 2 5 3 2" xfId="22268"/>
    <cellStyle name="20% - Акцент3 5 2 5 3 2 2" xfId="45116"/>
    <cellStyle name="20% - Акцент3 5 2 5 3 3" xfId="33692"/>
    <cellStyle name="20% - Акцент3 5 2 5 4" xfId="14652"/>
    <cellStyle name="20% - Акцент3 5 2 5 4 2" xfId="37500"/>
    <cellStyle name="20% - Акцент3 5 2 5 5" xfId="26076"/>
    <cellStyle name="20% - Акцент3 5 2 6" xfId="4180"/>
    <cellStyle name="20% - Акцент3 5 2 6 2" xfId="15604"/>
    <cellStyle name="20% - Акцент3 5 2 6 2 2" xfId="38452"/>
    <cellStyle name="20% - Акцент3 5 2 6 3" xfId="27028"/>
    <cellStyle name="20% - Акцент3 5 2 7" xfId="7988"/>
    <cellStyle name="20% - Акцент3 5 2 7 2" xfId="19412"/>
    <cellStyle name="20% - Акцент3 5 2 7 2 2" xfId="42260"/>
    <cellStyle name="20% - Акцент3 5 2 7 3" xfId="30836"/>
    <cellStyle name="20% - Акцент3 5 2 8" xfId="11796"/>
    <cellStyle name="20% - Акцент3 5 2 8 2" xfId="34644"/>
    <cellStyle name="20% - Акцент3 5 2 9" xfId="23220"/>
    <cellStyle name="20% - Акцент3 5 3" xfId="624"/>
    <cellStyle name="20% - Акцент3 5 3 2" xfId="1576"/>
    <cellStyle name="20% - Акцент3 5 3 2 2" xfId="5384"/>
    <cellStyle name="20% - Акцент3 5 3 2 2 2" xfId="16808"/>
    <cellStyle name="20% - Акцент3 5 3 2 2 2 2" xfId="39656"/>
    <cellStyle name="20% - Акцент3 5 3 2 2 3" xfId="28232"/>
    <cellStyle name="20% - Акцент3 5 3 2 3" xfId="9192"/>
    <cellStyle name="20% - Акцент3 5 3 2 3 2" xfId="20616"/>
    <cellStyle name="20% - Акцент3 5 3 2 3 2 2" xfId="43464"/>
    <cellStyle name="20% - Акцент3 5 3 2 3 3" xfId="32040"/>
    <cellStyle name="20% - Акцент3 5 3 2 4" xfId="13000"/>
    <cellStyle name="20% - Акцент3 5 3 2 4 2" xfId="35848"/>
    <cellStyle name="20% - Акцент3 5 3 2 5" xfId="24424"/>
    <cellStyle name="20% - Акцент3 5 3 3" xfId="2528"/>
    <cellStyle name="20% - Акцент3 5 3 3 2" xfId="6336"/>
    <cellStyle name="20% - Акцент3 5 3 3 2 2" xfId="17760"/>
    <cellStyle name="20% - Акцент3 5 3 3 2 2 2" xfId="40608"/>
    <cellStyle name="20% - Акцент3 5 3 3 2 3" xfId="29184"/>
    <cellStyle name="20% - Акцент3 5 3 3 3" xfId="10144"/>
    <cellStyle name="20% - Акцент3 5 3 3 3 2" xfId="21568"/>
    <cellStyle name="20% - Акцент3 5 3 3 3 2 2" xfId="44416"/>
    <cellStyle name="20% - Акцент3 5 3 3 3 3" xfId="32992"/>
    <cellStyle name="20% - Акцент3 5 3 3 4" xfId="13952"/>
    <cellStyle name="20% - Акцент3 5 3 3 4 2" xfId="36800"/>
    <cellStyle name="20% - Акцент3 5 3 3 5" xfId="25376"/>
    <cellStyle name="20% - Акцент3 5 3 4" xfId="3480"/>
    <cellStyle name="20% - Акцент3 5 3 4 2" xfId="7288"/>
    <cellStyle name="20% - Акцент3 5 3 4 2 2" xfId="18712"/>
    <cellStyle name="20% - Акцент3 5 3 4 2 2 2" xfId="41560"/>
    <cellStyle name="20% - Акцент3 5 3 4 2 3" xfId="30136"/>
    <cellStyle name="20% - Акцент3 5 3 4 3" xfId="11096"/>
    <cellStyle name="20% - Акцент3 5 3 4 3 2" xfId="22520"/>
    <cellStyle name="20% - Акцент3 5 3 4 3 2 2" xfId="45368"/>
    <cellStyle name="20% - Акцент3 5 3 4 3 3" xfId="33944"/>
    <cellStyle name="20% - Акцент3 5 3 4 4" xfId="14904"/>
    <cellStyle name="20% - Акцент3 5 3 4 4 2" xfId="37752"/>
    <cellStyle name="20% - Акцент3 5 3 4 5" xfId="26328"/>
    <cellStyle name="20% - Акцент3 5 3 5" xfId="4432"/>
    <cellStyle name="20% - Акцент3 5 3 5 2" xfId="15856"/>
    <cellStyle name="20% - Акцент3 5 3 5 2 2" xfId="38704"/>
    <cellStyle name="20% - Акцент3 5 3 5 3" xfId="27280"/>
    <cellStyle name="20% - Акцент3 5 3 6" xfId="8240"/>
    <cellStyle name="20% - Акцент3 5 3 6 2" xfId="19664"/>
    <cellStyle name="20% - Акцент3 5 3 6 2 2" xfId="42512"/>
    <cellStyle name="20% - Акцент3 5 3 6 3" xfId="31088"/>
    <cellStyle name="20% - Акцент3 5 3 7" xfId="12048"/>
    <cellStyle name="20% - Акцент3 5 3 7 2" xfId="34896"/>
    <cellStyle name="20% - Акцент3 5 3 8" xfId="23472"/>
    <cellStyle name="20% - Акцент3 5 4" xfId="1100"/>
    <cellStyle name="20% - Акцент3 5 4 2" xfId="4908"/>
    <cellStyle name="20% - Акцент3 5 4 2 2" xfId="16332"/>
    <cellStyle name="20% - Акцент3 5 4 2 2 2" xfId="39180"/>
    <cellStyle name="20% - Акцент3 5 4 2 3" xfId="27756"/>
    <cellStyle name="20% - Акцент3 5 4 3" xfId="8716"/>
    <cellStyle name="20% - Акцент3 5 4 3 2" xfId="20140"/>
    <cellStyle name="20% - Акцент3 5 4 3 2 2" xfId="42988"/>
    <cellStyle name="20% - Акцент3 5 4 3 3" xfId="31564"/>
    <cellStyle name="20% - Акцент3 5 4 4" xfId="12524"/>
    <cellStyle name="20% - Акцент3 5 4 4 2" xfId="35372"/>
    <cellStyle name="20% - Акцент3 5 4 5" xfId="23948"/>
    <cellStyle name="20% - Акцент3 5 5" xfId="2052"/>
    <cellStyle name="20% - Акцент3 5 5 2" xfId="5860"/>
    <cellStyle name="20% - Акцент3 5 5 2 2" xfId="17284"/>
    <cellStyle name="20% - Акцент3 5 5 2 2 2" xfId="40132"/>
    <cellStyle name="20% - Акцент3 5 5 2 3" xfId="28708"/>
    <cellStyle name="20% - Акцент3 5 5 3" xfId="9668"/>
    <cellStyle name="20% - Акцент3 5 5 3 2" xfId="21092"/>
    <cellStyle name="20% - Акцент3 5 5 3 2 2" xfId="43940"/>
    <cellStyle name="20% - Акцент3 5 5 3 3" xfId="32516"/>
    <cellStyle name="20% - Акцент3 5 5 4" xfId="13476"/>
    <cellStyle name="20% - Акцент3 5 5 4 2" xfId="36324"/>
    <cellStyle name="20% - Акцент3 5 5 5" xfId="24900"/>
    <cellStyle name="20% - Акцент3 5 6" xfId="3004"/>
    <cellStyle name="20% - Акцент3 5 6 2" xfId="6812"/>
    <cellStyle name="20% - Акцент3 5 6 2 2" xfId="18236"/>
    <cellStyle name="20% - Акцент3 5 6 2 2 2" xfId="41084"/>
    <cellStyle name="20% - Акцент3 5 6 2 3" xfId="29660"/>
    <cellStyle name="20% - Акцент3 5 6 3" xfId="10620"/>
    <cellStyle name="20% - Акцент3 5 6 3 2" xfId="22044"/>
    <cellStyle name="20% - Акцент3 5 6 3 2 2" xfId="44892"/>
    <cellStyle name="20% - Акцент3 5 6 3 3" xfId="33468"/>
    <cellStyle name="20% - Акцент3 5 6 4" xfId="14428"/>
    <cellStyle name="20% - Акцент3 5 6 4 2" xfId="37276"/>
    <cellStyle name="20% - Акцент3 5 6 5" xfId="25852"/>
    <cellStyle name="20% - Акцент3 5 7" xfId="3956"/>
    <cellStyle name="20% - Акцент3 5 7 2" xfId="15380"/>
    <cellStyle name="20% - Акцент3 5 7 2 2" xfId="38228"/>
    <cellStyle name="20% - Акцент3 5 7 3" xfId="26804"/>
    <cellStyle name="20% - Акцент3 5 8" xfId="7764"/>
    <cellStyle name="20% - Акцент3 5 8 2" xfId="19188"/>
    <cellStyle name="20% - Акцент3 5 8 2 2" xfId="42036"/>
    <cellStyle name="20% - Акцент3 5 8 3" xfId="30612"/>
    <cellStyle name="20% - Акцент3 5 9" xfId="11572"/>
    <cellStyle name="20% - Акцент3 5 9 2" xfId="34420"/>
    <cellStyle name="20% - Акцент3 6" xfId="204"/>
    <cellStyle name="20% - Акцент3 6 10" xfId="23052"/>
    <cellStyle name="20% - Акцент3 6 2" xfId="428"/>
    <cellStyle name="20% - Акцент3 6 2 2" xfId="904"/>
    <cellStyle name="20% - Акцент3 6 2 2 2" xfId="1856"/>
    <cellStyle name="20% - Акцент3 6 2 2 2 2" xfId="5664"/>
    <cellStyle name="20% - Акцент3 6 2 2 2 2 2" xfId="17088"/>
    <cellStyle name="20% - Акцент3 6 2 2 2 2 2 2" xfId="39936"/>
    <cellStyle name="20% - Акцент3 6 2 2 2 2 3" xfId="28512"/>
    <cellStyle name="20% - Акцент3 6 2 2 2 3" xfId="9472"/>
    <cellStyle name="20% - Акцент3 6 2 2 2 3 2" xfId="20896"/>
    <cellStyle name="20% - Акцент3 6 2 2 2 3 2 2" xfId="43744"/>
    <cellStyle name="20% - Акцент3 6 2 2 2 3 3" xfId="32320"/>
    <cellStyle name="20% - Акцент3 6 2 2 2 4" xfId="13280"/>
    <cellStyle name="20% - Акцент3 6 2 2 2 4 2" xfId="36128"/>
    <cellStyle name="20% - Акцент3 6 2 2 2 5" xfId="24704"/>
    <cellStyle name="20% - Акцент3 6 2 2 3" xfId="2808"/>
    <cellStyle name="20% - Акцент3 6 2 2 3 2" xfId="6616"/>
    <cellStyle name="20% - Акцент3 6 2 2 3 2 2" xfId="18040"/>
    <cellStyle name="20% - Акцент3 6 2 2 3 2 2 2" xfId="40888"/>
    <cellStyle name="20% - Акцент3 6 2 2 3 2 3" xfId="29464"/>
    <cellStyle name="20% - Акцент3 6 2 2 3 3" xfId="10424"/>
    <cellStyle name="20% - Акцент3 6 2 2 3 3 2" xfId="21848"/>
    <cellStyle name="20% - Акцент3 6 2 2 3 3 2 2" xfId="44696"/>
    <cellStyle name="20% - Акцент3 6 2 2 3 3 3" xfId="33272"/>
    <cellStyle name="20% - Акцент3 6 2 2 3 4" xfId="14232"/>
    <cellStyle name="20% - Акцент3 6 2 2 3 4 2" xfId="37080"/>
    <cellStyle name="20% - Акцент3 6 2 2 3 5" xfId="25656"/>
    <cellStyle name="20% - Акцент3 6 2 2 4" xfId="3760"/>
    <cellStyle name="20% - Акцент3 6 2 2 4 2" xfId="7568"/>
    <cellStyle name="20% - Акцент3 6 2 2 4 2 2" xfId="18992"/>
    <cellStyle name="20% - Акцент3 6 2 2 4 2 2 2" xfId="41840"/>
    <cellStyle name="20% - Акцент3 6 2 2 4 2 3" xfId="30416"/>
    <cellStyle name="20% - Акцент3 6 2 2 4 3" xfId="11376"/>
    <cellStyle name="20% - Акцент3 6 2 2 4 3 2" xfId="22800"/>
    <cellStyle name="20% - Акцент3 6 2 2 4 3 2 2" xfId="45648"/>
    <cellStyle name="20% - Акцент3 6 2 2 4 3 3" xfId="34224"/>
    <cellStyle name="20% - Акцент3 6 2 2 4 4" xfId="15184"/>
    <cellStyle name="20% - Акцент3 6 2 2 4 4 2" xfId="38032"/>
    <cellStyle name="20% - Акцент3 6 2 2 4 5" xfId="26608"/>
    <cellStyle name="20% - Акцент3 6 2 2 5" xfId="4712"/>
    <cellStyle name="20% - Акцент3 6 2 2 5 2" xfId="16136"/>
    <cellStyle name="20% - Акцент3 6 2 2 5 2 2" xfId="38984"/>
    <cellStyle name="20% - Акцент3 6 2 2 5 3" xfId="27560"/>
    <cellStyle name="20% - Акцент3 6 2 2 6" xfId="8520"/>
    <cellStyle name="20% - Акцент3 6 2 2 6 2" xfId="19944"/>
    <cellStyle name="20% - Акцент3 6 2 2 6 2 2" xfId="42792"/>
    <cellStyle name="20% - Акцент3 6 2 2 6 3" xfId="31368"/>
    <cellStyle name="20% - Акцент3 6 2 2 7" xfId="12328"/>
    <cellStyle name="20% - Акцент3 6 2 2 7 2" xfId="35176"/>
    <cellStyle name="20% - Акцент3 6 2 2 8" xfId="23752"/>
    <cellStyle name="20% - Акцент3 6 2 3" xfId="1380"/>
    <cellStyle name="20% - Акцент3 6 2 3 2" xfId="5188"/>
    <cellStyle name="20% - Акцент3 6 2 3 2 2" xfId="16612"/>
    <cellStyle name="20% - Акцент3 6 2 3 2 2 2" xfId="39460"/>
    <cellStyle name="20% - Акцент3 6 2 3 2 3" xfId="28036"/>
    <cellStyle name="20% - Акцент3 6 2 3 3" xfId="8996"/>
    <cellStyle name="20% - Акцент3 6 2 3 3 2" xfId="20420"/>
    <cellStyle name="20% - Акцент3 6 2 3 3 2 2" xfId="43268"/>
    <cellStyle name="20% - Акцент3 6 2 3 3 3" xfId="31844"/>
    <cellStyle name="20% - Акцент3 6 2 3 4" xfId="12804"/>
    <cellStyle name="20% - Акцент3 6 2 3 4 2" xfId="35652"/>
    <cellStyle name="20% - Акцент3 6 2 3 5" xfId="24228"/>
    <cellStyle name="20% - Акцент3 6 2 4" xfId="2332"/>
    <cellStyle name="20% - Акцент3 6 2 4 2" xfId="6140"/>
    <cellStyle name="20% - Акцент3 6 2 4 2 2" xfId="17564"/>
    <cellStyle name="20% - Акцент3 6 2 4 2 2 2" xfId="40412"/>
    <cellStyle name="20% - Акцент3 6 2 4 2 3" xfId="28988"/>
    <cellStyle name="20% - Акцент3 6 2 4 3" xfId="9948"/>
    <cellStyle name="20% - Акцент3 6 2 4 3 2" xfId="21372"/>
    <cellStyle name="20% - Акцент3 6 2 4 3 2 2" xfId="44220"/>
    <cellStyle name="20% - Акцент3 6 2 4 3 3" xfId="32796"/>
    <cellStyle name="20% - Акцент3 6 2 4 4" xfId="13756"/>
    <cellStyle name="20% - Акцент3 6 2 4 4 2" xfId="36604"/>
    <cellStyle name="20% - Акцент3 6 2 4 5" xfId="25180"/>
    <cellStyle name="20% - Акцент3 6 2 5" xfId="3284"/>
    <cellStyle name="20% - Акцент3 6 2 5 2" xfId="7092"/>
    <cellStyle name="20% - Акцент3 6 2 5 2 2" xfId="18516"/>
    <cellStyle name="20% - Акцент3 6 2 5 2 2 2" xfId="41364"/>
    <cellStyle name="20% - Акцент3 6 2 5 2 3" xfId="29940"/>
    <cellStyle name="20% - Акцент3 6 2 5 3" xfId="10900"/>
    <cellStyle name="20% - Акцент3 6 2 5 3 2" xfId="22324"/>
    <cellStyle name="20% - Акцент3 6 2 5 3 2 2" xfId="45172"/>
    <cellStyle name="20% - Акцент3 6 2 5 3 3" xfId="33748"/>
    <cellStyle name="20% - Акцент3 6 2 5 4" xfId="14708"/>
    <cellStyle name="20% - Акцент3 6 2 5 4 2" xfId="37556"/>
    <cellStyle name="20% - Акцент3 6 2 5 5" xfId="26132"/>
    <cellStyle name="20% - Акцент3 6 2 6" xfId="4236"/>
    <cellStyle name="20% - Акцент3 6 2 6 2" xfId="15660"/>
    <cellStyle name="20% - Акцент3 6 2 6 2 2" xfId="38508"/>
    <cellStyle name="20% - Акцент3 6 2 6 3" xfId="27084"/>
    <cellStyle name="20% - Акцент3 6 2 7" xfId="8044"/>
    <cellStyle name="20% - Акцент3 6 2 7 2" xfId="19468"/>
    <cellStyle name="20% - Акцент3 6 2 7 2 2" xfId="42316"/>
    <cellStyle name="20% - Акцент3 6 2 7 3" xfId="30892"/>
    <cellStyle name="20% - Акцент3 6 2 8" xfId="11852"/>
    <cellStyle name="20% - Акцент3 6 2 8 2" xfId="34700"/>
    <cellStyle name="20% - Акцент3 6 2 9" xfId="23276"/>
    <cellStyle name="20% - Акцент3 6 3" xfId="680"/>
    <cellStyle name="20% - Акцент3 6 3 2" xfId="1632"/>
    <cellStyle name="20% - Акцент3 6 3 2 2" xfId="5440"/>
    <cellStyle name="20% - Акцент3 6 3 2 2 2" xfId="16864"/>
    <cellStyle name="20% - Акцент3 6 3 2 2 2 2" xfId="39712"/>
    <cellStyle name="20% - Акцент3 6 3 2 2 3" xfId="28288"/>
    <cellStyle name="20% - Акцент3 6 3 2 3" xfId="9248"/>
    <cellStyle name="20% - Акцент3 6 3 2 3 2" xfId="20672"/>
    <cellStyle name="20% - Акцент3 6 3 2 3 2 2" xfId="43520"/>
    <cellStyle name="20% - Акцент3 6 3 2 3 3" xfId="32096"/>
    <cellStyle name="20% - Акцент3 6 3 2 4" xfId="13056"/>
    <cellStyle name="20% - Акцент3 6 3 2 4 2" xfId="35904"/>
    <cellStyle name="20% - Акцент3 6 3 2 5" xfId="24480"/>
    <cellStyle name="20% - Акцент3 6 3 3" xfId="2584"/>
    <cellStyle name="20% - Акцент3 6 3 3 2" xfId="6392"/>
    <cellStyle name="20% - Акцент3 6 3 3 2 2" xfId="17816"/>
    <cellStyle name="20% - Акцент3 6 3 3 2 2 2" xfId="40664"/>
    <cellStyle name="20% - Акцент3 6 3 3 2 3" xfId="29240"/>
    <cellStyle name="20% - Акцент3 6 3 3 3" xfId="10200"/>
    <cellStyle name="20% - Акцент3 6 3 3 3 2" xfId="21624"/>
    <cellStyle name="20% - Акцент3 6 3 3 3 2 2" xfId="44472"/>
    <cellStyle name="20% - Акцент3 6 3 3 3 3" xfId="33048"/>
    <cellStyle name="20% - Акцент3 6 3 3 4" xfId="14008"/>
    <cellStyle name="20% - Акцент3 6 3 3 4 2" xfId="36856"/>
    <cellStyle name="20% - Акцент3 6 3 3 5" xfId="25432"/>
    <cellStyle name="20% - Акцент3 6 3 4" xfId="3536"/>
    <cellStyle name="20% - Акцент3 6 3 4 2" xfId="7344"/>
    <cellStyle name="20% - Акцент3 6 3 4 2 2" xfId="18768"/>
    <cellStyle name="20% - Акцент3 6 3 4 2 2 2" xfId="41616"/>
    <cellStyle name="20% - Акцент3 6 3 4 2 3" xfId="30192"/>
    <cellStyle name="20% - Акцент3 6 3 4 3" xfId="11152"/>
    <cellStyle name="20% - Акцент3 6 3 4 3 2" xfId="22576"/>
    <cellStyle name="20% - Акцент3 6 3 4 3 2 2" xfId="45424"/>
    <cellStyle name="20% - Акцент3 6 3 4 3 3" xfId="34000"/>
    <cellStyle name="20% - Акцент3 6 3 4 4" xfId="14960"/>
    <cellStyle name="20% - Акцент3 6 3 4 4 2" xfId="37808"/>
    <cellStyle name="20% - Акцент3 6 3 4 5" xfId="26384"/>
    <cellStyle name="20% - Акцент3 6 3 5" xfId="4488"/>
    <cellStyle name="20% - Акцент3 6 3 5 2" xfId="15912"/>
    <cellStyle name="20% - Акцент3 6 3 5 2 2" xfId="38760"/>
    <cellStyle name="20% - Акцент3 6 3 5 3" xfId="27336"/>
    <cellStyle name="20% - Акцент3 6 3 6" xfId="8296"/>
    <cellStyle name="20% - Акцент3 6 3 6 2" xfId="19720"/>
    <cellStyle name="20% - Акцент3 6 3 6 2 2" xfId="42568"/>
    <cellStyle name="20% - Акцент3 6 3 6 3" xfId="31144"/>
    <cellStyle name="20% - Акцент3 6 3 7" xfId="12104"/>
    <cellStyle name="20% - Акцент3 6 3 7 2" xfId="34952"/>
    <cellStyle name="20% - Акцент3 6 3 8" xfId="23528"/>
    <cellStyle name="20% - Акцент3 6 4" xfId="1156"/>
    <cellStyle name="20% - Акцент3 6 4 2" xfId="4964"/>
    <cellStyle name="20% - Акцент3 6 4 2 2" xfId="16388"/>
    <cellStyle name="20% - Акцент3 6 4 2 2 2" xfId="39236"/>
    <cellStyle name="20% - Акцент3 6 4 2 3" xfId="27812"/>
    <cellStyle name="20% - Акцент3 6 4 3" xfId="8772"/>
    <cellStyle name="20% - Акцент3 6 4 3 2" xfId="20196"/>
    <cellStyle name="20% - Акцент3 6 4 3 2 2" xfId="43044"/>
    <cellStyle name="20% - Акцент3 6 4 3 3" xfId="31620"/>
    <cellStyle name="20% - Акцент3 6 4 4" xfId="12580"/>
    <cellStyle name="20% - Акцент3 6 4 4 2" xfId="35428"/>
    <cellStyle name="20% - Акцент3 6 4 5" xfId="24004"/>
    <cellStyle name="20% - Акцент3 6 5" xfId="2108"/>
    <cellStyle name="20% - Акцент3 6 5 2" xfId="5916"/>
    <cellStyle name="20% - Акцент3 6 5 2 2" xfId="17340"/>
    <cellStyle name="20% - Акцент3 6 5 2 2 2" xfId="40188"/>
    <cellStyle name="20% - Акцент3 6 5 2 3" xfId="28764"/>
    <cellStyle name="20% - Акцент3 6 5 3" xfId="9724"/>
    <cellStyle name="20% - Акцент3 6 5 3 2" xfId="21148"/>
    <cellStyle name="20% - Акцент3 6 5 3 2 2" xfId="43996"/>
    <cellStyle name="20% - Акцент3 6 5 3 3" xfId="32572"/>
    <cellStyle name="20% - Акцент3 6 5 4" xfId="13532"/>
    <cellStyle name="20% - Акцент3 6 5 4 2" xfId="36380"/>
    <cellStyle name="20% - Акцент3 6 5 5" xfId="24956"/>
    <cellStyle name="20% - Акцент3 6 6" xfId="3060"/>
    <cellStyle name="20% - Акцент3 6 6 2" xfId="6868"/>
    <cellStyle name="20% - Акцент3 6 6 2 2" xfId="18292"/>
    <cellStyle name="20% - Акцент3 6 6 2 2 2" xfId="41140"/>
    <cellStyle name="20% - Акцент3 6 6 2 3" xfId="29716"/>
    <cellStyle name="20% - Акцент3 6 6 3" xfId="10676"/>
    <cellStyle name="20% - Акцент3 6 6 3 2" xfId="22100"/>
    <cellStyle name="20% - Акцент3 6 6 3 2 2" xfId="44948"/>
    <cellStyle name="20% - Акцент3 6 6 3 3" xfId="33524"/>
    <cellStyle name="20% - Акцент3 6 6 4" xfId="14484"/>
    <cellStyle name="20% - Акцент3 6 6 4 2" xfId="37332"/>
    <cellStyle name="20% - Акцент3 6 6 5" xfId="25908"/>
    <cellStyle name="20% - Акцент3 6 7" xfId="4012"/>
    <cellStyle name="20% - Акцент3 6 7 2" xfId="15436"/>
    <cellStyle name="20% - Акцент3 6 7 2 2" xfId="38284"/>
    <cellStyle name="20% - Акцент3 6 7 3" xfId="26860"/>
    <cellStyle name="20% - Акцент3 6 8" xfId="7820"/>
    <cellStyle name="20% - Акцент3 6 8 2" xfId="19244"/>
    <cellStyle name="20% - Акцент3 6 8 2 2" xfId="42092"/>
    <cellStyle name="20% - Акцент3 6 8 3" xfId="30668"/>
    <cellStyle name="20% - Акцент3 6 9" xfId="11628"/>
    <cellStyle name="20% - Акцент3 6 9 2" xfId="34476"/>
    <cellStyle name="20% - Акцент3 7" xfId="260"/>
    <cellStyle name="20% - Акцент3 7 2" xfId="736"/>
    <cellStyle name="20% - Акцент3 7 2 2" xfId="1688"/>
    <cellStyle name="20% - Акцент3 7 2 2 2" xfId="5496"/>
    <cellStyle name="20% - Акцент3 7 2 2 2 2" xfId="16920"/>
    <cellStyle name="20% - Акцент3 7 2 2 2 2 2" xfId="39768"/>
    <cellStyle name="20% - Акцент3 7 2 2 2 3" xfId="28344"/>
    <cellStyle name="20% - Акцент3 7 2 2 3" xfId="9304"/>
    <cellStyle name="20% - Акцент3 7 2 2 3 2" xfId="20728"/>
    <cellStyle name="20% - Акцент3 7 2 2 3 2 2" xfId="43576"/>
    <cellStyle name="20% - Акцент3 7 2 2 3 3" xfId="32152"/>
    <cellStyle name="20% - Акцент3 7 2 2 4" xfId="13112"/>
    <cellStyle name="20% - Акцент3 7 2 2 4 2" xfId="35960"/>
    <cellStyle name="20% - Акцент3 7 2 2 5" xfId="24536"/>
    <cellStyle name="20% - Акцент3 7 2 3" xfId="2640"/>
    <cellStyle name="20% - Акцент3 7 2 3 2" xfId="6448"/>
    <cellStyle name="20% - Акцент3 7 2 3 2 2" xfId="17872"/>
    <cellStyle name="20% - Акцент3 7 2 3 2 2 2" xfId="40720"/>
    <cellStyle name="20% - Акцент3 7 2 3 2 3" xfId="29296"/>
    <cellStyle name="20% - Акцент3 7 2 3 3" xfId="10256"/>
    <cellStyle name="20% - Акцент3 7 2 3 3 2" xfId="21680"/>
    <cellStyle name="20% - Акцент3 7 2 3 3 2 2" xfId="44528"/>
    <cellStyle name="20% - Акцент3 7 2 3 3 3" xfId="33104"/>
    <cellStyle name="20% - Акцент3 7 2 3 4" xfId="14064"/>
    <cellStyle name="20% - Акцент3 7 2 3 4 2" xfId="36912"/>
    <cellStyle name="20% - Акцент3 7 2 3 5" xfId="25488"/>
    <cellStyle name="20% - Акцент3 7 2 4" xfId="3592"/>
    <cellStyle name="20% - Акцент3 7 2 4 2" xfId="7400"/>
    <cellStyle name="20% - Акцент3 7 2 4 2 2" xfId="18824"/>
    <cellStyle name="20% - Акцент3 7 2 4 2 2 2" xfId="41672"/>
    <cellStyle name="20% - Акцент3 7 2 4 2 3" xfId="30248"/>
    <cellStyle name="20% - Акцент3 7 2 4 3" xfId="11208"/>
    <cellStyle name="20% - Акцент3 7 2 4 3 2" xfId="22632"/>
    <cellStyle name="20% - Акцент3 7 2 4 3 2 2" xfId="45480"/>
    <cellStyle name="20% - Акцент3 7 2 4 3 3" xfId="34056"/>
    <cellStyle name="20% - Акцент3 7 2 4 4" xfId="15016"/>
    <cellStyle name="20% - Акцент3 7 2 4 4 2" xfId="37864"/>
    <cellStyle name="20% - Акцент3 7 2 4 5" xfId="26440"/>
    <cellStyle name="20% - Акцент3 7 2 5" xfId="4544"/>
    <cellStyle name="20% - Акцент3 7 2 5 2" xfId="15968"/>
    <cellStyle name="20% - Акцент3 7 2 5 2 2" xfId="38816"/>
    <cellStyle name="20% - Акцент3 7 2 5 3" xfId="27392"/>
    <cellStyle name="20% - Акцент3 7 2 6" xfId="8352"/>
    <cellStyle name="20% - Акцент3 7 2 6 2" xfId="19776"/>
    <cellStyle name="20% - Акцент3 7 2 6 2 2" xfId="42624"/>
    <cellStyle name="20% - Акцент3 7 2 6 3" xfId="31200"/>
    <cellStyle name="20% - Акцент3 7 2 7" xfId="12160"/>
    <cellStyle name="20% - Акцент3 7 2 7 2" xfId="35008"/>
    <cellStyle name="20% - Акцент3 7 2 8" xfId="23584"/>
    <cellStyle name="20% - Акцент3 7 3" xfId="1212"/>
    <cellStyle name="20% - Акцент3 7 3 2" xfId="5020"/>
    <cellStyle name="20% - Акцент3 7 3 2 2" xfId="16444"/>
    <cellStyle name="20% - Акцент3 7 3 2 2 2" xfId="39292"/>
    <cellStyle name="20% - Акцент3 7 3 2 3" xfId="27868"/>
    <cellStyle name="20% - Акцент3 7 3 3" xfId="8828"/>
    <cellStyle name="20% - Акцент3 7 3 3 2" xfId="20252"/>
    <cellStyle name="20% - Акцент3 7 3 3 2 2" xfId="43100"/>
    <cellStyle name="20% - Акцент3 7 3 3 3" xfId="31676"/>
    <cellStyle name="20% - Акцент3 7 3 4" xfId="12636"/>
    <cellStyle name="20% - Акцент3 7 3 4 2" xfId="35484"/>
    <cellStyle name="20% - Акцент3 7 3 5" xfId="24060"/>
    <cellStyle name="20% - Акцент3 7 4" xfId="2164"/>
    <cellStyle name="20% - Акцент3 7 4 2" xfId="5972"/>
    <cellStyle name="20% - Акцент3 7 4 2 2" xfId="17396"/>
    <cellStyle name="20% - Акцент3 7 4 2 2 2" xfId="40244"/>
    <cellStyle name="20% - Акцент3 7 4 2 3" xfId="28820"/>
    <cellStyle name="20% - Акцент3 7 4 3" xfId="9780"/>
    <cellStyle name="20% - Акцент3 7 4 3 2" xfId="21204"/>
    <cellStyle name="20% - Акцент3 7 4 3 2 2" xfId="44052"/>
    <cellStyle name="20% - Акцент3 7 4 3 3" xfId="32628"/>
    <cellStyle name="20% - Акцент3 7 4 4" xfId="13588"/>
    <cellStyle name="20% - Акцент3 7 4 4 2" xfId="36436"/>
    <cellStyle name="20% - Акцент3 7 4 5" xfId="25012"/>
    <cellStyle name="20% - Акцент3 7 5" xfId="3116"/>
    <cellStyle name="20% - Акцент3 7 5 2" xfId="6924"/>
    <cellStyle name="20% - Акцент3 7 5 2 2" xfId="18348"/>
    <cellStyle name="20% - Акцент3 7 5 2 2 2" xfId="41196"/>
    <cellStyle name="20% - Акцент3 7 5 2 3" xfId="29772"/>
    <cellStyle name="20% - Акцент3 7 5 3" xfId="10732"/>
    <cellStyle name="20% - Акцент3 7 5 3 2" xfId="22156"/>
    <cellStyle name="20% - Акцент3 7 5 3 2 2" xfId="45004"/>
    <cellStyle name="20% - Акцент3 7 5 3 3" xfId="33580"/>
    <cellStyle name="20% - Акцент3 7 5 4" xfId="14540"/>
    <cellStyle name="20% - Акцент3 7 5 4 2" xfId="37388"/>
    <cellStyle name="20% - Акцент3 7 5 5" xfId="25964"/>
    <cellStyle name="20% - Акцент3 7 6" xfId="4068"/>
    <cellStyle name="20% - Акцент3 7 6 2" xfId="15492"/>
    <cellStyle name="20% - Акцент3 7 6 2 2" xfId="38340"/>
    <cellStyle name="20% - Акцент3 7 6 3" xfId="26916"/>
    <cellStyle name="20% - Акцент3 7 7" xfId="7876"/>
    <cellStyle name="20% - Акцент3 7 7 2" xfId="19300"/>
    <cellStyle name="20% - Акцент3 7 7 2 2" xfId="42148"/>
    <cellStyle name="20% - Акцент3 7 7 3" xfId="30724"/>
    <cellStyle name="20% - Акцент3 7 8" xfId="11684"/>
    <cellStyle name="20% - Акцент3 7 8 2" xfId="34532"/>
    <cellStyle name="20% - Акцент3 7 9" xfId="23108"/>
    <cellStyle name="20% - Акцент3 8" xfId="484"/>
    <cellStyle name="20% - Акцент3 8 2" xfId="960"/>
    <cellStyle name="20% - Акцент3 8 2 2" xfId="1912"/>
    <cellStyle name="20% - Акцент3 8 2 2 2" xfId="5720"/>
    <cellStyle name="20% - Акцент3 8 2 2 2 2" xfId="17144"/>
    <cellStyle name="20% - Акцент3 8 2 2 2 2 2" xfId="39992"/>
    <cellStyle name="20% - Акцент3 8 2 2 2 3" xfId="28568"/>
    <cellStyle name="20% - Акцент3 8 2 2 3" xfId="9528"/>
    <cellStyle name="20% - Акцент3 8 2 2 3 2" xfId="20952"/>
    <cellStyle name="20% - Акцент3 8 2 2 3 2 2" xfId="43800"/>
    <cellStyle name="20% - Акцент3 8 2 2 3 3" xfId="32376"/>
    <cellStyle name="20% - Акцент3 8 2 2 4" xfId="13336"/>
    <cellStyle name="20% - Акцент3 8 2 2 4 2" xfId="36184"/>
    <cellStyle name="20% - Акцент3 8 2 2 5" xfId="24760"/>
    <cellStyle name="20% - Акцент3 8 2 3" xfId="2864"/>
    <cellStyle name="20% - Акцент3 8 2 3 2" xfId="6672"/>
    <cellStyle name="20% - Акцент3 8 2 3 2 2" xfId="18096"/>
    <cellStyle name="20% - Акцент3 8 2 3 2 2 2" xfId="40944"/>
    <cellStyle name="20% - Акцент3 8 2 3 2 3" xfId="29520"/>
    <cellStyle name="20% - Акцент3 8 2 3 3" xfId="10480"/>
    <cellStyle name="20% - Акцент3 8 2 3 3 2" xfId="21904"/>
    <cellStyle name="20% - Акцент3 8 2 3 3 2 2" xfId="44752"/>
    <cellStyle name="20% - Акцент3 8 2 3 3 3" xfId="33328"/>
    <cellStyle name="20% - Акцент3 8 2 3 4" xfId="14288"/>
    <cellStyle name="20% - Акцент3 8 2 3 4 2" xfId="37136"/>
    <cellStyle name="20% - Акцент3 8 2 3 5" xfId="25712"/>
    <cellStyle name="20% - Акцент3 8 2 4" xfId="3816"/>
    <cellStyle name="20% - Акцент3 8 2 4 2" xfId="7624"/>
    <cellStyle name="20% - Акцент3 8 2 4 2 2" xfId="19048"/>
    <cellStyle name="20% - Акцент3 8 2 4 2 2 2" xfId="41896"/>
    <cellStyle name="20% - Акцент3 8 2 4 2 3" xfId="30472"/>
    <cellStyle name="20% - Акцент3 8 2 4 3" xfId="11432"/>
    <cellStyle name="20% - Акцент3 8 2 4 3 2" xfId="22856"/>
    <cellStyle name="20% - Акцент3 8 2 4 3 2 2" xfId="45704"/>
    <cellStyle name="20% - Акцент3 8 2 4 3 3" xfId="34280"/>
    <cellStyle name="20% - Акцент3 8 2 4 4" xfId="15240"/>
    <cellStyle name="20% - Акцент3 8 2 4 4 2" xfId="38088"/>
    <cellStyle name="20% - Акцент3 8 2 4 5" xfId="26664"/>
    <cellStyle name="20% - Акцент3 8 2 5" xfId="4768"/>
    <cellStyle name="20% - Акцент3 8 2 5 2" xfId="16192"/>
    <cellStyle name="20% - Акцент3 8 2 5 2 2" xfId="39040"/>
    <cellStyle name="20% - Акцент3 8 2 5 3" xfId="27616"/>
    <cellStyle name="20% - Акцент3 8 2 6" xfId="8576"/>
    <cellStyle name="20% - Акцент3 8 2 6 2" xfId="20000"/>
    <cellStyle name="20% - Акцент3 8 2 6 2 2" xfId="42848"/>
    <cellStyle name="20% - Акцент3 8 2 6 3" xfId="31424"/>
    <cellStyle name="20% - Акцент3 8 2 7" xfId="12384"/>
    <cellStyle name="20% - Акцент3 8 2 7 2" xfId="35232"/>
    <cellStyle name="20% - Акцент3 8 2 8" xfId="23808"/>
    <cellStyle name="20% - Акцент3 8 3" xfId="1436"/>
    <cellStyle name="20% - Акцент3 8 3 2" xfId="5244"/>
    <cellStyle name="20% - Акцент3 8 3 2 2" xfId="16668"/>
    <cellStyle name="20% - Акцент3 8 3 2 2 2" xfId="39516"/>
    <cellStyle name="20% - Акцент3 8 3 2 3" xfId="28092"/>
    <cellStyle name="20% - Акцент3 8 3 3" xfId="9052"/>
    <cellStyle name="20% - Акцент3 8 3 3 2" xfId="20476"/>
    <cellStyle name="20% - Акцент3 8 3 3 2 2" xfId="43324"/>
    <cellStyle name="20% - Акцент3 8 3 3 3" xfId="31900"/>
    <cellStyle name="20% - Акцент3 8 3 4" xfId="12860"/>
    <cellStyle name="20% - Акцент3 8 3 4 2" xfId="35708"/>
    <cellStyle name="20% - Акцент3 8 3 5" xfId="24284"/>
    <cellStyle name="20% - Акцент3 8 4" xfId="2388"/>
    <cellStyle name="20% - Акцент3 8 4 2" xfId="6196"/>
    <cellStyle name="20% - Акцент3 8 4 2 2" xfId="17620"/>
    <cellStyle name="20% - Акцент3 8 4 2 2 2" xfId="40468"/>
    <cellStyle name="20% - Акцент3 8 4 2 3" xfId="29044"/>
    <cellStyle name="20% - Акцент3 8 4 3" xfId="10004"/>
    <cellStyle name="20% - Акцент3 8 4 3 2" xfId="21428"/>
    <cellStyle name="20% - Акцент3 8 4 3 2 2" xfId="44276"/>
    <cellStyle name="20% - Акцент3 8 4 3 3" xfId="32852"/>
    <cellStyle name="20% - Акцент3 8 4 4" xfId="13812"/>
    <cellStyle name="20% - Акцент3 8 4 4 2" xfId="36660"/>
    <cellStyle name="20% - Акцент3 8 4 5" xfId="25236"/>
    <cellStyle name="20% - Акцент3 8 5" xfId="3340"/>
    <cellStyle name="20% - Акцент3 8 5 2" xfId="7148"/>
    <cellStyle name="20% - Акцент3 8 5 2 2" xfId="18572"/>
    <cellStyle name="20% - Акцент3 8 5 2 2 2" xfId="41420"/>
    <cellStyle name="20% - Акцент3 8 5 2 3" xfId="29996"/>
    <cellStyle name="20% - Акцент3 8 5 3" xfId="10956"/>
    <cellStyle name="20% - Акцент3 8 5 3 2" xfId="22380"/>
    <cellStyle name="20% - Акцент3 8 5 3 2 2" xfId="45228"/>
    <cellStyle name="20% - Акцент3 8 5 3 3" xfId="33804"/>
    <cellStyle name="20% - Акцент3 8 5 4" xfId="14764"/>
    <cellStyle name="20% - Акцент3 8 5 4 2" xfId="37612"/>
    <cellStyle name="20% - Акцент3 8 5 5" xfId="26188"/>
    <cellStyle name="20% - Акцент3 8 6" xfId="4292"/>
    <cellStyle name="20% - Акцент3 8 6 2" xfId="15716"/>
    <cellStyle name="20% - Акцент3 8 6 2 2" xfId="38564"/>
    <cellStyle name="20% - Акцент3 8 6 3" xfId="27140"/>
    <cellStyle name="20% - Акцент3 8 7" xfId="8100"/>
    <cellStyle name="20% - Акцент3 8 7 2" xfId="19524"/>
    <cellStyle name="20% - Акцент3 8 7 2 2" xfId="42372"/>
    <cellStyle name="20% - Акцент3 8 7 3" xfId="30948"/>
    <cellStyle name="20% - Акцент3 8 8" xfId="11908"/>
    <cellStyle name="20% - Акцент3 8 8 2" xfId="34756"/>
    <cellStyle name="20% - Акцент3 8 9" xfId="23332"/>
    <cellStyle name="20% - Акцент3 9" xfId="512"/>
    <cellStyle name="20% - Акцент3 9 2" xfId="1464"/>
    <cellStyle name="20% - Акцент3 9 2 2" xfId="5272"/>
    <cellStyle name="20% - Акцент3 9 2 2 2" xfId="16696"/>
    <cellStyle name="20% - Акцент3 9 2 2 2 2" xfId="39544"/>
    <cellStyle name="20% - Акцент3 9 2 2 3" xfId="28120"/>
    <cellStyle name="20% - Акцент3 9 2 3" xfId="9080"/>
    <cellStyle name="20% - Акцент3 9 2 3 2" xfId="20504"/>
    <cellStyle name="20% - Акцент3 9 2 3 2 2" xfId="43352"/>
    <cellStyle name="20% - Акцент3 9 2 3 3" xfId="31928"/>
    <cellStyle name="20% - Акцент3 9 2 4" xfId="12888"/>
    <cellStyle name="20% - Акцент3 9 2 4 2" xfId="35736"/>
    <cellStyle name="20% - Акцент3 9 2 5" xfId="24312"/>
    <cellStyle name="20% - Акцент3 9 3" xfId="2416"/>
    <cellStyle name="20% - Акцент3 9 3 2" xfId="6224"/>
    <cellStyle name="20% - Акцент3 9 3 2 2" xfId="17648"/>
    <cellStyle name="20% - Акцент3 9 3 2 2 2" xfId="40496"/>
    <cellStyle name="20% - Акцент3 9 3 2 3" xfId="29072"/>
    <cellStyle name="20% - Акцент3 9 3 3" xfId="10032"/>
    <cellStyle name="20% - Акцент3 9 3 3 2" xfId="21456"/>
    <cellStyle name="20% - Акцент3 9 3 3 2 2" xfId="44304"/>
    <cellStyle name="20% - Акцент3 9 3 3 3" xfId="32880"/>
    <cellStyle name="20% - Акцент3 9 3 4" xfId="13840"/>
    <cellStyle name="20% - Акцент3 9 3 4 2" xfId="36688"/>
    <cellStyle name="20% - Акцент3 9 3 5" xfId="25264"/>
    <cellStyle name="20% - Акцент3 9 4" xfId="3368"/>
    <cellStyle name="20% - Акцент3 9 4 2" xfId="7176"/>
    <cellStyle name="20% - Акцент3 9 4 2 2" xfId="18600"/>
    <cellStyle name="20% - Акцент3 9 4 2 2 2" xfId="41448"/>
    <cellStyle name="20% - Акцент3 9 4 2 3" xfId="30024"/>
    <cellStyle name="20% - Акцент3 9 4 3" xfId="10984"/>
    <cellStyle name="20% - Акцент3 9 4 3 2" xfId="22408"/>
    <cellStyle name="20% - Акцент3 9 4 3 2 2" xfId="45256"/>
    <cellStyle name="20% - Акцент3 9 4 3 3" xfId="33832"/>
    <cellStyle name="20% - Акцент3 9 4 4" xfId="14792"/>
    <cellStyle name="20% - Акцент3 9 4 4 2" xfId="37640"/>
    <cellStyle name="20% - Акцент3 9 4 5" xfId="26216"/>
    <cellStyle name="20% - Акцент3 9 5" xfId="4320"/>
    <cellStyle name="20% - Акцент3 9 5 2" xfId="15744"/>
    <cellStyle name="20% - Акцент3 9 5 2 2" xfId="38592"/>
    <cellStyle name="20% - Акцент3 9 5 3" xfId="27168"/>
    <cellStyle name="20% - Акцент3 9 6" xfId="8128"/>
    <cellStyle name="20% - Акцент3 9 6 2" xfId="19552"/>
    <cellStyle name="20% - Акцент3 9 6 2 2" xfId="42400"/>
    <cellStyle name="20% - Акцент3 9 6 3" xfId="30976"/>
    <cellStyle name="20% - Акцент3 9 7" xfId="11936"/>
    <cellStyle name="20% - Акцент3 9 7 2" xfId="34784"/>
    <cellStyle name="20% - Акцент3 9 8" xfId="23360"/>
    <cellStyle name="20% - Акцент4" xfId="31" builtinId="42" customBuiltin="1"/>
    <cellStyle name="20% - Акцент4 10" xfId="990"/>
    <cellStyle name="20% - Акцент4 10 2" xfId="4798"/>
    <cellStyle name="20% - Акцент4 10 2 2" xfId="16222"/>
    <cellStyle name="20% - Акцент4 10 2 2 2" xfId="39070"/>
    <cellStyle name="20% - Акцент4 10 2 3" xfId="27646"/>
    <cellStyle name="20% - Акцент4 10 3" xfId="8606"/>
    <cellStyle name="20% - Акцент4 10 3 2" xfId="20030"/>
    <cellStyle name="20% - Акцент4 10 3 2 2" xfId="42878"/>
    <cellStyle name="20% - Акцент4 10 3 3" xfId="31454"/>
    <cellStyle name="20% - Акцент4 10 4" xfId="12414"/>
    <cellStyle name="20% - Акцент4 10 4 2" xfId="35262"/>
    <cellStyle name="20% - Акцент4 10 5" xfId="23838"/>
    <cellStyle name="20% - Акцент4 11" xfId="1942"/>
    <cellStyle name="20% - Акцент4 11 2" xfId="5750"/>
    <cellStyle name="20% - Акцент4 11 2 2" xfId="17174"/>
    <cellStyle name="20% - Акцент4 11 2 2 2" xfId="40022"/>
    <cellStyle name="20% - Акцент4 11 2 3" xfId="28598"/>
    <cellStyle name="20% - Акцент4 11 3" xfId="9558"/>
    <cellStyle name="20% - Акцент4 11 3 2" xfId="20982"/>
    <cellStyle name="20% - Акцент4 11 3 2 2" xfId="43830"/>
    <cellStyle name="20% - Акцент4 11 3 3" xfId="32406"/>
    <cellStyle name="20% - Акцент4 11 4" xfId="13366"/>
    <cellStyle name="20% - Акцент4 11 4 2" xfId="36214"/>
    <cellStyle name="20% - Акцент4 11 5" xfId="24790"/>
    <cellStyle name="20% - Акцент4 12" xfId="2894"/>
    <cellStyle name="20% - Акцент4 12 2" xfId="6702"/>
    <cellStyle name="20% - Акцент4 12 2 2" xfId="18126"/>
    <cellStyle name="20% - Акцент4 12 2 2 2" xfId="40974"/>
    <cellStyle name="20% - Акцент4 12 2 3" xfId="29550"/>
    <cellStyle name="20% - Акцент4 12 3" xfId="10510"/>
    <cellStyle name="20% - Акцент4 12 3 2" xfId="21934"/>
    <cellStyle name="20% - Акцент4 12 3 2 2" xfId="44782"/>
    <cellStyle name="20% - Акцент4 12 3 3" xfId="33358"/>
    <cellStyle name="20% - Акцент4 12 4" xfId="14318"/>
    <cellStyle name="20% - Акцент4 12 4 2" xfId="37166"/>
    <cellStyle name="20% - Акцент4 12 5" xfId="25742"/>
    <cellStyle name="20% - Акцент4 13" xfId="3846"/>
    <cellStyle name="20% - Акцент4 13 2" xfId="15270"/>
    <cellStyle name="20% - Акцент4 13 2 2" xfId="38118"/>
    <cellStyle name="20% - Акцент4 13 3" xfId="26694"/>
    <cellStyle name="20% - Акцент4 14" xfId="7654"/>
    <cellStyle name="20% - Акцент4 14 2" xfId="19078"/>
    <cellStyle name="20% - Акцент4 14 2 2" xfId="41926"/>
    <cellStyle name="20% - Акцент4 14 3" xfId="30502"/>
    <cellStyle name="20% - Акцент4 15" xfId="11462"/>
    <cellStyle name="20% - Акцент4 15 2" xfId="34310"/>
    <cellStyle name="20% - Акцент4 16" xfId="22886"/>
    <cellStyle name="20% - Акцент4 2" xfId="54"/>
    <cellStyle name="20% - Акцент4 2 10" xfId="1958"/>
    <cellStyle name="20% - Акцент4 2 10 2" xfId="5766"/>
    <cellStyle name="20% - Акцент4 2 10 2 2" xfId="17190"/>
    <cellStyle name="20% - Акцент4 2 10 2 2 2" xfId="40038"/>
    <cellStyle name="20% - Акцент4 2 10 2 3" xfId="28614"/>
    <cellStyle name="20% - Акцент4 2 10 3" xfId="9574"/>
    <cellStyle name="20% - Акцент4 2 10 3 2" xfId="20998"/>
    <cellStyle name="20% - Акцент4 2 10 3 2 2" xfId="43846"/>
    <cellStyle name="20% - Акцент4 2 10 3 3" xfId="32422"/>
    <cellStyle name="20% - Акцент4 2 10 4" xfId="13382"/>
    <cellStyle name="20% - Акцент4 2 10 4 2" xfId="36230"/>
    <cellStyle name="20% - Акцент4 2 10 5" xfId="24806"/>
    <cellStyle name="20% - Акцент4 2 11" xfId="2910"/>
    <cellStyle name="20% - Акцент4 2 11 2" xfId="6718"/>
    <cellStyle name="20% - Акцент4 2 11 2 2" xfId="18142"/>
    <cellStyle name="20% - Акцент4 2 11 2 2 2" xfId="40990"/>
    <cellStyle name="20% - Акцент4 2 11 2 3" xfId="29566"/>
    <cellStyle name="20% - Акцент4 2 11 3" xfId="10526"/>
    <cellStyle name="20% - Акцент4 2 11 3 2" xfId="21950"/>
    <cellStyle name="20% - Акцент4 2 11 3 2 2" xfId="44798"/>
    <cellStyle name="20% - Акцент4 2 11 3 3" xfId="33374"/>
    <cellStyle name="20% - Акцент4 2 11 4" xfId="14334"/>
    <cellStyle name="20% - Акцент4 2 11 4 2" xfId="37182"/>
    <cellStyle name="20% - Акцент4 2 11 5" xfId="25758"/>
    <cellStyle name="20% - Акцент4 2 12" xfId="3862"/>
    <cellStyle name="20% - Акцент4 2 12 2" xfId="15286"/>
    <cellStyle name="20% - Акцент4 2 12 2 2" xfId="38134"/>
    <cellStyle name="20% - Акцент4 2 12 3" xfId="26710"/>
    <cellStyle name="20% - Акцент4 2 13" xfId="7670"/>
    <cellStyle name="20% - Акцент4 2 13 2" xfId="19094"/>
    <cellStyle name="20% - Акцент4 2 13 2 2" xfId="41942"/>
    <cellStyle name="20% - Акцент4 2 13 3" xfId="30518"/>
    <cellStyle name="20% - Акцент4 2 14" xfId="11478"/>
    <cellStyle name="20% - Акцент4 2 14 2" xfId="34326"/>
    <cellStyle name="20% - Акцент4 2 15" xfId="22902"/>
    <cellStyle name="20% - Акцент4 2 2" xfId="82"/>
    <cellStyle name="20% - Акцент4 2 2 10" xfId="3890"/>
    <cellStyle name="20% - Акцент4 2 2 10 2" xfId="15314"/>
    <cellStyle name="20% - Акцент4 2 2 10 2 2" xfId="38162"/>
    <cellStyle name="20% - Акцент4 2 2 10 3" xfId="26738"/>
    <cellStyle name="20% - Акцент4 2 2 11" xfId="7698"/>
    <cellStyle name="20% - Акцент4 2 2 11 2" xfId="19122"/>
    <cellStyle name="20% - Акцент4 2 2 11 2 2" xfId="41970"/>
    <cellStyle name="20% - Акцент4 2 2 11 3" xfId="30546"/>
    <cellStyle name="20% - Акцент4 2 2 12" xfId="11506"/>
    <cellStyle name="20% - Акцент4 2 2 12 2" xfId="34354"/>
    <cellStyle name="20% - Акцент4 2 2 13" xfId="22930"/>
    <cellStyle name="20% - Акцент4 2 2 2" xfId="138"/>
    <cellStyle name="20% - Акцент4 2 2 2 10" xfId="22986"/>
    <cellStyle name="20% - Акцент4 2 2 2 2" xfId="362"/>
    <cellStyle name="20% - Акцент4 2 2 2 2 2" xfId="838"/>
    <cellStyle name="20% - Акцент4 2 2 2 2 2 2" xfId="1790"/>
    <cellStyle name="20% - Акцент4 2 2 2 2 2 2 2" xfId="5598"/>
    <cellStyle name="20% - Акцент4 2 2 2 2 2 2 2 2" xfId="17022"/>
    <cellStyle name="20% - Акцент4 2 2 2 2 2 2 2 2 2" xfId="39870"/>
    <cellStyle name="20% - Акцент4 2 2 2 2 2 2 2 3" xfId="28446"/>
    <cellStyle name="20% - Акцент4 2 2 2 2 2 2 3" xfId="9406"/>
    <cellStyle name="20% - Акцент4 2 2 2 2 2 2 3 2" xfId="20830"/>
    <cellStyle name="20% - Акцент4 2 2 2 2 2 2 3 2 2" xfId="43678"/>
    <cellStyle name="20% - Акцент4 2 2 2 2 2 2 3 3" xfId="32254"/>
    <cellStyle name="20% - Акцент4 2 2 2 2 2 2 4" xfId="13214"/>
    <cellStyle name="20% - Акцент4 2 2 2 2 2 2 4 2" xfId="36062"/>
    <cellStyle name="20% - Акцент4 2 2 2 2 2 2 5" xfId="24638"/>
    <cellStyle name="20% - Акцент4 2 2 2 2 2 3" xfId="2742"/>
    <cellStyle name="20% - Акцент4 2 2 2 2 2 3 2" xfId="6550"/>
    <cellStyle name="20% - Акцент4 2 2 2 2 2 3 2 2" xfId="17974"/>
    <cellStyle name="20% - Акцент4 2 2 2 2 2 3 2 2 2" xfId="40822"/>
    <cellStyle name="20% - Акцент4 2 2 2 2 2 3 2 3" xfId="29398"/>
    <cellStyle name="20% - Акцент4 2 2 2 2 2 3 3" xfId="10358"/>
    <cellStyle name="20% - Акцент4 2 2 2 2 2 3 3 2" xfId="21782"/>
    <cellStyle name="20% - Акцент4 2 2 2 2 2 3 3 2 2" xfId="44630"/>
    <cellStyle name="20% - Акцент4 2 2 2 2 2 3 3 3" xfId="33206"/>
    <cellStyle name="20% - Акцент4 2 2 2 2 2 3 4" xfId="14166"/>
    <cellStyle name="20% - Акцент4 2 2 2 2 2 3 4 2" xfId="37014"/>
    <cellStyle name="20% - Акцент4 2 2 2 2 2 3 5" xfId="25590"/>
    <cellStyle name="20% - Акцент4 2 2 2 2 2 4" xfId="3694"/>
    <cellStyle name="20% - Акцент4 2 2 2 2 2 4 2" xfId="7502"/>
    <cellStyle name="20% - Акцент4 2 2 2 2 2 4 2 2" xfId="18926"/>
    <cellStyle name="20% - Акцент4 2 2 2 2 2 4 2 2 2" xfId="41774"/>
    <cellStyle name="20% - Акцент4 2 2 2 2 2 4 2 3" xfId="30350"/>
    <cellStyle name="20% - Акцент4 2 2 2 2 2 4 3" xfId="11310"/>
    <cellStyle name="20% - Акцент4 2 2 2 2 2 4 3 2" xfId="22734"/>
    <cellStyle name="20% - Акцент4 2 2 2 2 2 4 3 2 2" xfId="45582"/>
    <cellStyle name="20% - Акцент4 2 2 2 2 2 4 3 3" xfId="34158"/>
    <cellStyle name="20% - Акцент4 2 2 2 2 2 4 4" xfId="15118"/>
    <cellStyle name="20% - Акцент4 2 2 2 2 2 4 4 2" xfId="37966"/>
    <cellStyle name="20% - Акцент4 2 2 2 2 2 4 5" xfId="26542"/>
    <cellStyle name="20% - Акцент4 2 2 2 2 2 5" xfId="4646"/>
    <cellStyle name="20% - Акцент4 2 2 2 2 2 5 2" xfId="16070"/>
    <cellStyle name="20% - Акцент4 2 2 2 2 2 5 2 2" xfId="38918"/>
    <cellStyle name="20% - Акцент4 2 2 2 2 2 5 3" xfId="27494"/>
    <cellStyle name="20% - Акцент4 2 2 2 2 2 6" xfId="8454"/>
    <cellStyle name="20% - Акцент4 2 2 2 2 2 6 2" xfId="19878"/>
    <cellStyle name="20% - Акцент4 2 2 2 2 2 6 2 2" xfId="42726"/>
    <cellStyle name="20% - Акцент4 2 2 2 2 2 6 3" xfId="31302"/>
    <cellStyle name="20% - Акцент4 2 2 2 2 2 7" xfId="12262"/>
    <cellStyle name="20% - Акцент4 2 2 2 2 2 7 2" xfId="35110"/>
    <cellStyle name="20% - Акцент4 2 2 2 2 2 8" xfId="23686"/>
    <cellStyle name="20% - Акцент4 2 2 2 2 3" xfId="1314"/>
    <cellStyle name="20% - Акцент4 2 2 2 2 3 2" xfId="5122"/>
    <cellStyle name="20% - Акцент4 2 2 2 2 3 2 2" xfId="16546"/>
    <cellStyle name="20% - Акцент4 2 2 2 2 3 2 2 2" xfId="39394"/>
    <cellStyle name="20% - Акцент4 2 2 2 2 3 2 3" xfId="27970"/>
    <cellStyle name="20% - Акцент4 2 2 2 2 3 3" xfId="8930"/>
    <cellStyle name="20% - Акцент4 2 2 2 2 3 3 2" xfId="20354"/>
    <cellStyle name="20% - Акцент4 2 2 2 2 3 3 2 2" xfId="43202"/>
    <cellStyle name="20% - Акцент4 2 2 2 2 3 3 3" xfId="31778"/>
    <cellStyle name="20% - Акцент4 2 2 2 2 3 4" xfId="12738"/>
    <cellStyle name="20% - Акцент4 2 2 2 2 3 4 2" xfId="35586"/>
    <cellStyle name="20% - Акцент4 2 2 2 2 3 5" xfId="24162"/>
    <cellStyle name="20% - Акцент4 2 2 2 2 4" xfId="2266"/>
    <cellStyle name="20% - Акцент4 2 2 2 2 4 2" xfId="6074"/>
    <cellStyle name="20% - Акцент4 2 2 2 2 4 2 2" xfId="17498"/>
    <cellStyle name="20% - Акцент4 2 2 2 2 4 2 2 2" xfId="40346"/>
    <cellStyle name="20% - Акцент4 2 2 2 2 4 2 3" xfId="28922"/>
    <cellStyle name="20% - Акцент4 2 2 2 2 4 3" xfId="9882"/>
    <cellStyle name="20% - Акцент4 2 2 2 2 4 3 2" xfId="21306"/>
    <cellStyle name="20% - Акцент4 2 2 2 2 4 3 2 2" xfId="44154"/>
    <cellStyle name="20% - Акцент4 2 2 2 2 4 3 3" xfId="32730"/>
    <cellStyle name="20% - Акцент4 2 2 2 2 4 4" xfId="13690"/>
    <cellStyle name="20% - Акцент4 2 2 2 2 4 4 2" xfId="36538"/>
    <cellStyle name="20% - Акцент4 2 2 2 2 4 5" xfId="25114"/>
    <cellStyle name="20% - Акцент4 2 2 2 2 5" xfId="3218"/>
    <cellStyle name="20% - Акцент4 2 2 2 2 5 2" xfId="7026"/>
    <cellStyle name="20% - Акцент4 2 2 2 2 5 2 2" xfId="18450"/>
    <cellStyle name="20% - Акцент4 2 2 2 2 5 2 2 2" xfId="41298"/>
    <cellStyle name="20% - Акцент4 2 2 2 2 5 2 3" xfId="29874"/>
    <cellStyle name="20% - Акцент4 2 2 2 2 5 3" xfId="10834"/>
    <cellStyle name="20% - Акцент4 2 2 2 2 5 3 2" xfId="22258"/>
    <cellStyle name="20% - Акцент4 2 2 2 2 5 3 2 2" xfId="45106"/>
    <cellStyle name="20% - Акцент4 2 2 2 2 5 3 3" xfId="33682"/>
    <cellStyle name="20% - Акцент4 2 2 2 2 5 4" xfId="14642"/>
    <cellStyle name="20% - Акцент4 2 2 2 2 5 4 2" xfId="37490"/>
    <cellStyle name="20% - Акцент4 2 2 2 2 5 5" xfId="26066"/>
    <cellStyle name="20% - Акцент4 2 2 2 2 6" xfId="4170"/>
    <cellStyle name="20% - Акцент4 2 2 2 2 6 2" xfId="15594"/>
    <cellStyle name="20% - Акцент4 2 2 2 2 6 2 2" xfId="38442"/>
    <cellStyle name="20% - Акцент4 2 2 2 2 6 3" xfId="27018"/>
    <cellStyle name="20% - Акцент4 2 2 2 2 7" xfId="7978"/>
    <cellStyle name="20% - Акцент4 2 2 2 2 7 2" xfId="19402"/>
    <cellStyle name="20% - Акцент4 2 2 2 2 7 2 2" xfId="42250"/>
    <cellStyle name="20% - Акцент4 2 2 2 2 7 3" xfId="30826"/>
    <cellStyle name="20% - Акцент4 2 2 2 2 8" xfId="11786"/>
    <cellStyle name="20% - Акцент4 2 2 2 2 8 2" xfId="34634"/>
    <cellStyle name="20% - Акцент4 2 2 2 2 9" xfId="23210"/>
    <cellStyle name="20% - Акцент4 2 2 2 3" xfId="614"/>
    <cellStyle name="20% - Акцент4 2 2 2 3 2" xfId="1566"/>
    <cellStyle name="20% - Акцент4 2 2 2 3 2 2" xfId="5374"/>
    <cellStyle name="20% - Акцент4 2 2 2 3 2 2 2" xfId="16798"/>
    <cellStyle name="20% - Акцент4 2 2 2 3 2 2 2 2" xfId="39646"/>
    <cellStyle name="20% - Акцент4 2 2 2 3 2 2 3" xfId="28222"/>
    <cellStyle name="20% - Акцент4 2 2 2 3 2 3" xfId="9182"/>
    <cellStyle name="20% - Акцент4 2 2 2 3 2 3 2" xfId="20606"/>
    <cellStyle name="20% - Акцент4 2 2 2 3 2 3 2 2" xfId="43454"/>
    <cellStyle name="20% - Акцент4 2 2 2 3 2 3 3" xfId="32030"/>
    <cellStyle name="20% - Акцент4 2 2 2 3 2 4" xfId="12990"/>
    <cellStyle name="20% - Акцент4 2 2 2 3 2 4 2" xfId="35838"/>
    <cellStyle name="20% - Акцент4 2 2 2 3 2 5" xfId="24414"/>
    <cellStyle name="20% - Акцент4 2 2 2 3 3" xfId="2518"/>
    <cellStyle name="20% - Акцент4 2 2 2 3 3 2" xfId="6326"/>
    <cellStyle name="20% - Акцент4 2 2 2 3 3 2 2" xfId="17750"/>
    <cellStyle name="20% - Акцент4 2 2 2 3 3 2 2 2" xfId="40598"/>
    <cellStyle name="20% - Акцент4 2 2 2 3 3 2 3" xfId="29174"/>
    <cellStyle name="20% - Акцент4 2 2 2 3 3 3" xfId="10134"/>
    <cellStyle name="20% - Акцент4 2 2 2 3 3 3 2" xfId="21558"/>
    <cellStyle name="20% - Акцент4 2 2 2 3 3 3 2 2" xfId="44406"/>
    <cellStyle name="20% - Акцент4 2 2 2 3 3 3 3" xfId="32982"/>
    <cellStyle name="20% - Акцент4 2 2 2 3 3 4" xfId="13942"/>
    <cellStyle name="20% - Акцент4 2 2 2 3 3 4 2" xfId="36790"/>
    <cellStyle name="20% - Акцент4 2 2 2 3 3 5" xfId="25366"/>
    <cellStyle name="20% - Акцент4 2 2 2 3 4" xfId="3470"/>
    <cellStyle name="20% - Акцент4 2 2 2 3 4 2" xfId="7278"/>
    <cellStyle name="20% - Акцент4 2 2 2 3 4 2 2" xfId="18702"/>
    <cellStyle name="20% - Акцент4 2 2 2 3 4 2 2 2" xfId="41550"/>
    <cellStyle name="20% - Акцент4 2 2 2 3 4 2 3" xfId="30126"/>
    <cellStyle name="20% - Акцент4 2 2 2 3 4 3" xfId="11086"/>
    <cellStyle name="20% - Акцент4 2 2 2 3 4 3 2" xfId="22510"/>
    <cellStyle name="20% - Акцент4 2 2 2 3 4 3 2 2" xfId="45358"/>
    <cellStyle name="20% - Акцент4 2 2 2 3 4 3 3" xfId="33934"/>
    <cellStyle name="20% - Акцент4 2 2 2 3 4 4" xfId="14894"/>
    <cellStyle name="20% - Акцент4 2 2 2 3 4 4 2" xfId="37742"/>
    <cellStyle name="20% - Акцент4 2 2 2 3 4 5" xfId="26318"/>
    <cellStyle name="20% - Акцент4 2 2 2 3 5" xfId="4422"/>
    <cellStyle name="20% - Акцент4 2 2 2 3 5 2" xfId="15846"/>
    <cellStyle name="20% - Акцент4 2 2 2 3 5 2 2" xfId="38694"/>
    <cellStyle name="20% - Акцент4 2 2 2 3 5 3" xfId="27270"/>
    <cellStyle name="20% - Акцент4 2 2 2 3 6" xfId="8230"/>
    <cellStyle name="20% - Акцент4 2 2 2 3 6 2" xfId="19654"/>
    <cellStyle name="20% - Акцент4 2 2 2 3 6 2 2" xfId="42502"/>
    <cellStyle name="20% - Акцент4 2 2 2 3 6 3" xfId="31078"/>
    <cellStyle name="20% - Акцент4 2 2 2 3 7" xfId="12038"/>
    <cellStyle name="20% - Акцент4 2 2 2 3 7 2" xfId="34886"/>
    <cellStyle name="20% - Акцент4 2 2 2 3 8" xfId="23462"/>
    <cellStyle name="20% - Акцент4 2 2 2 4" xfId="1090"/>
    <cellStyle name="20% - Акцент4 2 2 2 4 2" xfId="4898"/>
    <cellStyle name="20% - Акцент4 2 2 2 4 2 2" xfId="16322"/>
    <cellStyle name="20% - Акцент4 2 2 2 4 2 2 2" xfId="39170"/>
    <cellStyle name="20% - Акцент4 2 2 2 4 2 3" xfId="27746"/>
    <cellStyle name="20% - Акцент4 2 2 2 4 3" xfId="8706"/>
    <cellStyle name="20% - Акцент4 2 2 2 4 3 2" xfId="20130"/>
    <cellStyle name="20% - Акцент4 2 2 2 4 3 2 2" xfId="42978"/>
    <cellStyle name="20% - Акцент4 2 2 2 4 3 3" xfId="31554"/>
    <cellStyle name="20% - Акцент4 2 2 2 4 4" xfId="12514"/>
    <cellStyle name="20% - Акцент4 2 2 2 4 4 2" xfId="35362"/>
    <cellStyle name="20% - Акцент4 2 2 2 4 5" xfId="23938"/>
    <cellStyle name="20% - Акцент4 2 2 2 5" xfId="2042"/>
    <cellStyle name="20% - Акцент4 2 2 2 5 2" xfId="5850"/>
    <cellStyle name="20% - Акцент4 2 2 2 5 2 2" xfId="17274"/>
    <cellStyle name="20% - Акцент4 2 2 2 5 2 2 2" xfId="40122"/>
    <cellStyle name="20% - Акцент4 2 2 2 5 2 3" xfId="28698"/>
    <cellStyle name="20% - Акцент4 2 2 2 5 3" xfId="9658"/>
    <cellStyle name="20% - Акцент4 2 2 2 5 3 2" xfId="21082"/>
    <cellStyle name="20% - Акцент4 2 2 2 5 3 2 2" xfId="43930"/>
    <cellStyle name="20% - Акцент4 2 2 2 5 3 3" xfId="32506"/>
    <cellStyle name="20% - Акцент4 2 2 2 5 4" xfId="13466"/>
    <cellStyle name="20% - Акцент4 2 2 2 5 4 2" xfId="36314"/>
    <cellStyle name="20% - Акцент4 2 2 2 5 5" xfId="24890"/>
    <cellStyle name="20% - Акцент4 2 2 2 6" xfId="2994"/>
    <cellStyle name="20% - Акцент4 2 2 2 6 2" xfId="6802"/>
    <cellStyle name="20% - Акцент4 2 2 2 6 2 2" xfId="18226"/>
    <cellStyle name="20% - Акцент4 2 2 2 6 2 2 2" xfId="41074"/>
    <cellStyle name="20% - Акцент4 2 2 2 6 2 3" xfId="29650"/>
    <cellStyle name="20% - Акцент4 2 2 2 6 3" xfId="10610"/>
    <cellStyle name="20% - Акцент4 2 2 2 6 3 2" xfId="22034"/>
    <cellStyle name="20% - Акцент4 2 2 2 6 3 2 2" xfId="44882"/>
    <cellStyle name="20% - Акцент4 2 2 2 6 3 3" xfId="33458"/>
    <cellStyle name="20% - Акцент4 2 2 2 6 4" xfId="14418"/>
    <cellStyle name="20% - Акцент4 2 2 2 6 4 2" xfId="37266"/>
    <cellStyle name="20% - Акцент4 2 2 2 6 5" xfId="25842"/>
    <cellStyle name="20% - Акцент4 2 2 2 7" xfId="3946"/>
    <cellStyle name="20% - Акцент4 2 2 2 7 2" xfId="15370"/>
    <cellStyle name="20% - Акцент4 2 2 2 7 2 2" xfId="38218"/>
    <cellStyle name="20% - Акцент4 2 2 2 7 3" xfId="26794"/>
    <cellStyle name="20% - Акцент4 2 2 2 8" xfId="7754"/>
    <cellStyle name="20% - Акцент4 2 2 2 8 2" xfId="19178"/>
    <cellStyle name="20% - Акцент4 2 2 2 8 2 2" xfId="42026"/>
    <cellStyle name="20% - Акцент4 2 2 2 8 3" xfId="30602"/>
    <cellStyle name="20% - Акцент4 2 2 2 9" xfId="11562"/>
    <cellStyle name="20% - Акцент4 2 2 2 9 2" xfId="34410"/>
    <cellStyle name="20% - Акцент4 2 2 3" xfId="194"/>
    <cellStyle name="20% - Акцент4 2 2 3 10" xfId="23042"/>
    <cellStyle name="20% - Акцент4 2 2 3 2" xfId="418"/>
    <cellStyle name="20% - Акцент4 2 2 3 2 2" xfId="894"/>
    <cellStyle name="20% - Акцент4 2 2 3 2 2 2" xfId="1846"/>
    <cellStyle name="20% - Акцент4 2 2 3 2 2 2 2" xfId="5654"/>
    <cellStyle name="20% - Акцент4 2 2 3 2 2 2 2 2" xfId="17078"/>
    <cellStyle name="20% - Акцент4 2 2 3 2 2 2 2 2 2" xfId="39926"/>
    <cellStyle name="20% - Акцент4 2 2 3 2 2 2 2 3" xfId="28502"/>
    <cellStyle name="20% - Акцент4 2 2 3 2 2 2 3" xfId="9462"/>
    <cellStyle name="20% - Акцент4 2 2 3 2 2 2 3 2" xfId="20886"/>
    <cellStyle name="20% - Акцент4 2 2 3 2 2 2 3 2 2" xfId="43734"/>
    <cellStyle name="20% - Акцент4 2 2 3 2 2 2 3 3" xfId="32310"/>
    <cellStyle name="20% - Акцент4 2 2 3 2 2 2 4" xfId="13270"/>
    <cellStyle name="20% - Акцент4 2 2 3 2 2 2 4 2" xfId="36118"/>
    <cellStyle name="20% - Акцент4 2 2 3 2 2 2 5" xfId="24694"/>
    <cellStyle name="20% - Акцент4 2 2 3 2 2 3" xfId="2798"/>
    <cellStyle name="20% - Акцент4 2 2 3 2 2 3 2" xfId="6606"/>
    <cellStyle name="20% - Акцент4 2 2 3 2 2 3 2 2" xfId="18030"/>
    <cellStyle name="20% - Акцент4 2 2 3 2 2 3 2 2 2" xfId="40878"/>
    <cellStyle name="20% - Акцент4 2 2 3 2 2 3 2 3" xfId="29454"/>
    <cellStyle name="20% - Акцент4 2 2 3 2 2 3 3" xfId="10414"/>
    <cellStyle name="20% - Акцент4 2 2 3 2 2 3 3 2" xfId="21838"/>
    <cellStyle name="20% - Акцент4 2 2 3 2 2 3 3 2 2" xfId="44686"/>
    <cellStyle name="20% - Акцент4 2 2 3 2 2 3 3 3" xfId="33262"/>
    <cellStyle name="20% - Акцент4 2 2 3 2 2 3 4" xfId="14222"/>
    <cellStyle name="20% - Акцент4 2 2 3 2 2 3 4 2" xfId="37070"/>
    <cellStyle name="20% - Акцент4 2 2 3 2 2 3 5" xfId="25646"/>
    <cellStyle name="20% - Акцент4 2 2 3 2 2 4" xfId="3750"/>
    <cellStyle name="20% - Акцент4 2 2 3 2 2 4 2" xfId="7558"/>
    <cellStyle name="20% - Акцент4 2 2 3 2 2 4 2 2" xfId="18982"/>
    <cellStyle name="20% - Акцент4 2 2 3 2 2 4 2 2 2" xfId="41830"/>
    <cellStyle name="20% - Акцент4 2 2 3 2 2 4 2 3" xfId="30406"/>
    <cellStyle name="20% - Акцент4 2 2 3 2 2 4 3" xfId="11366"/>
    <cellStyle name="20% - Акцент4 2 2 3 2 2 4 3 2" xfId="22790"/>
    <cellStyle name="20% - Акцент4 2 2 3 2 2 4 3 2 2" xfId="45638"/>
    <cellStyle name="20% - Акцент4 2 2 3 2 2 4 3 3" xfId="34214"/>
    <cellStyle name="20% - Акцент4 2 2 3 2 2 4 4" xfId="15174"/>
    <cellStyle name="20% - Акцент4 2 2 3 2 2 4 4 2" xfId="38022"/>
    <cellStyle name="20% - Акцент4 2 2 3 2 2 4 5" xfId="26598"/>
    <cellStyle name="20% - Акцент4 2 2 3 2 2 5" xfId="4702"/>
    <cellStyle name="20% - Акцент4 2 2 3 2 2 5 2" xfId="16126"/>
    <cellStyle name="20% - Акцент4 2 2 3 2 2 5 2 2" xfId="38974"/>
    <cellStyle name="20% - Акцент4 2 2 3 2 2 5 3" xfId="27550"/>
    <cellStyle name="20% - Акцент4 2 2 3 2 2 6" xfId="8510"/>
    <cellStyle name="20% - Акцент4 2 2 3 2 2 6 2" xfId="19934"/>
    <cellStyle name="20% - Акцент4 2 2 3 2 2 6 2 2" xfId="42782"/>
    <cellStyle name="20% - Акцент4 2 2 3 2 2 6 3" xfId="31358"/>
    <cellStyle name="20% - Акцент4 2 2 3 2 2 7" xfId="12318"/>
    <cellStyle name="20% - Акцент4 2 2 3 2 2 7 2" xfId="35166"/>
    <cellStyle name="20% - Акцент4 2 2 3 2 2 8" xfId="23742"/>
    <cellStyle name="20% - Акцент4 2 2 3 2 3" xfId="1370"/>
    <cellStyle name="20% - Акцент4 2 2 3 2 3 2" xfId="5178"/>
    <cellStyle name="20% - Акцент4 2 2 3 2 3 2 2" xfId="16602"/>
    <cellStyle name="20% - Акцент4 2 2 3 2 3 2 2 2" xfId="39450"/>
    <cellStyle name="20% - Акцент4 2 2 3 2 3 2 3" xfId="28026"/>
    <cellStyle name="20% - Акцент4 2 2 3 2 3 3" xfId="8986"/>
    <cellStyle name="20% - Акцент4 2 2 3 2 3 3 2" xfId="20410"/>
    <cellStyle name="20% - Акцент4 2 2 3 2 3 3 2 2" xfId="43258"/>
    <cellStyle name="20% - Акцент4 2 2 3 2 3 3 3" xfId="31834"/>
    <cellStyle name="20% - Акцент4 2 2 3 2 3 4" xfId="12794"/>
    <cellStyle name="20% - Акцент4 2 2 3 2 3 4 2" xfId="35642"/>
    <cellStyle name="20% - Акцент4 2 2 3 2 3 5" xfId="24218"/>
    <cellStyle name="20% - Акцент4 2 2 3 2 4" xfId="2322"/>
    <cellStyle name="20% - Акцент4 2 2 3 2 4 2" xfId="6130"/>
    <cellStyle name="20% - Акцент4 2 2 3 2 4 2 2" xfId="17554"/>
    <cellStyle name="20% - Акцент4 2 2 3 2 4 2 2 2" xfId="40402"/>
    <cellStyle name="20% - Акцент4 2 2 3 2 4 2 3" xfId="28978"/>
    <cellStyle name="20% - Акцент4 2 2 3 2 4 3" xfId="9938"/>
    <cellStyle name="20% - Акцент4 2 2 3 2 4 3 2" xfId="21362"/>
    <cellStyle name="20% - Акцент4 2 2 3 2 4 3 2 2" xfId="44210"/>
    <cellStyle name="20% - Акцент4 2 2 3 2 4 3 3" xfId="32786"/>
    <cellStyle name="20% - Акцент4 2 2 3 2 4 4" xfId="13746"/>
    <cellStyle name="20% - Акцент4 2 2 3 2 4 4 2" xfId="36594"/>
    <cellStyle name="20% - Акцент4 2 2 3 2 4 5" xfId="25170"/>
    <cellStyle name="20% - Акцент4 2 2 3 2 5" xfId="3274"/>
    <cellStyle name="20% - Акцент4 2 2 3 2 5 2" xfId="7082"/>
    <cellStyle name="20% - Акцент4 2 2 3 2 5 2 2" xfId="18506"/>
    <cellStyle name="20% - Акцент4 2 2 3 2 5 2 2 2" xfId="41354"/>
    <cellStyle name="20% - Акцент4 2 2 3 2 5 2 3" xfId="29930"/>
    <cellStyle name="20% - Акцент4 2 2 3 2 5 3" xfId="10890"/>
    <cellStyle name="20% - Акцент4 2 2 3 2 5 3 2" xfId="22314"/>
    <cellStyle name="20% - Акцент4 2 2 3 2 5 3 2 2" xfId="45162"/>
    <cellStyle name="20% - Акцент4 2 2 3 2 5 3 3" xfId="33738"/>
    <cellStyle name="20% - Акцент4 2 2 3 2 5 4" xfId="14698"/>
    <cellStyle name="20% - Акцент4 2 2 3 2 5 4 2" xfId="37546"/>
    <cellStyle name="20% - Акцент4 2 2 3 2 5 5" xfId="26122"/>
    <cellStyle name="20% - Акцент4 2 2 3 2 6" xfId="4226"/>
    <cellStyle name="20% - Акцент4 2 2 3 2 6 2" xfId="15650"/>
    <cellStyle name="20% - Акцент4 2 2 3 2 6 2 2" xfId="38498"/>
    <cellStyle name="20% - Акцент4 2 2 3 2 6 3" xfId="27074"/>
    <cellStyle name="20% - Акцент4 2 2 3 2 7" xfId="8034"/>
    <cellStyle name="20% - Акцент4 2 2 3 2 7 2" xfId="19458"/>
    <cellStyle name="20% - Акцент4 2 2 3 2 7 2 2" xfId="42306"/>
    <cellStyle name="20% - Акцент4 2 2 3 2 7 3" xfId="30882"/>
    <cellStyle name="20% - Акцент4 2 2 3 2 8" xfId="11842"/>
    <cellStyle name="20% - Акцент4 2 2 3 2 8 2" xfId="34690"/>
    <cellStyle name="20% - Акцент4 2 2 3 2 9" xfId="23266"/>
    <cellStyle name="20% - Акцент4 2 2 3 3" xfId="670"/>
    <cellStyle name="20% - Акцент4 2 2 3 3 2" xfId="1622"/>
    <cellStyle name="20% - Акцент4 2 2 3 3 2 2" xfId="5430"/>
    <cellStyle name="20% - Акцент4 2 2 3 3 2 2 2" xfId="16854"/>
    <cellStyle name="20% - Акцент4 2 2 3 3 2 2 2 2" xfId="39702"/>
    <cellStyle name="20% - Акцент4 2 2 3 3 2 2 3" xfId="28278"/>
    <cellStyle name="20% - Акцент4 2 2 3 3 2 3" xfId="9238"/>
    <cellStyle name="20% - Акцент4 2 2 3 3 2 3 2" xfId="20662"/>
    <cellStyle name="20% - Акцент4 2 2 3 3 2 3 2 2" xfId="43510"/>
    <cellStyle name="20% - Акцент4 2 2 3 3 2 3 3" xfId="32086"/>
    <cellStyle name="20% - Акцент4 2 2 3 3 2 4" xfId="13046"/>
    <cellStyle name="20% - Акцент4 2 2 3 3 2 4 2" xfId="35894"/>
    <cellStyle name="20% - Акцент4 2 2 3 3 2 5" xfId="24470"/>
    <cellStyle name="20% - Акцент4 2 2 3 3 3" xfId="2574"/>
    <cellStyle name="20% - Акцент4 2 2 3 3 3 2" xfId="6382"/>
    <cellStyle name="20% - Акцент4 2 2 3 3 3 2 2" xfId="17806"/>
    <cellStyle name="20% - Акцент4 2 2 3 3 3 2 2 2" xfId="40654"/>
    <cellStyle name="20% - Акцент4 2 2 3 3 3 2 3" xfId="29230"/>
    <cellStyle name="20% - Акцент4 2 2 3 3 3 3" xfId="10190"/>
    <cellStyle name="20% - Акцент4 2 2 3 3 3 3 2" xfId="21614"/>
    <cellStyle name="20% - Акцент4 2 2 3 3 3 3 2 2" xfId="44462"/>
    <cellStyle name="20% - Акцент4 2 2 3 3 3 3 3" xfId="33038"/>
    <cellStyle name="20% - Акцент4 2 2 3 3 3 4" xfId="13998"/>
    <cellStyle name="20% - Акцент4 2 2 3 3 3 4 2" xfId="36846"/>
    <cellStyle name="20% - Акцент4 2 2 3 3 3 5" xfId="25422"/>
    <cellStyle name="20% - Акцент4 2 2 3 3 4" xfId="3526"/>
    <cellStyle name="20% - Акцент4 2 2 3 3 4 2" xfId="7334"/>
    <cellStyle name="20% - Акцент4 2 2 3 3 4 2 2" xfId="18758"/>
    <cellStyle name="20% - Акцент4 2 2 3 3 4 2 2 2" xfId="41606"/>
    <cellStyle name="20% - Акцент4 2 2 3 3 4 2 3" xfId="30182"/>
    <cellStyle name="20% - Акцент4 2 2 3 3 4 3" xfId="11142"/>
    <cellStyle name="20% - Акцент4 2 2 3 3 4 3 2" xfId="22566"/>
    <cellStyle name="20% - Акцент4 2 2 3 3 4 3 2 2" xfId="45414"/>
    <cellStyle name="20% - Акцент4 2 2 3 3 4 3 3" xfId="33990"/>
    <cellStyle name="20% - Акцент4 2 2 3 3 4 4" xfId="14950"/>
    <cellStyle name="20% - Акцент4 2 2 3 3 4 4 2" xfId="37798"/>
    <cellStyle name="20% - Акцент4 2 2 3 3 4 5" xfId="26374"/>
    <cellStyle name="20% - Акцент4 2 2 3 3 5" xfId="4478"/>
    <cellStyle name="20% - Акцент4 2 2 3 3 5 2" xfId="15902"/>
    <cellStyle name="20% - Акцент4 2 2 3 3 5 2 2" xfId="38750"/>
    <cellStyle name="20% - Акцент4 2 2 3 3 5 3" xfId="27326"/>
    <cellStyle name="20% - Акцент4 2 2 3 3 6" xfId="8286"/>
    <cellStyle name="20% - Акцент4 2 2 3 3 6 2" xfId="19710"/>
    <cellStyle name="20% - Акцент4 2 2 3 3 6 2 2" xfId="42558"/>
    <cellStyle name="20% - Акцент4 2 2 3 3 6 3" xfId="31134"/>
    <cellStyle name="20% - Акцент4 2 2 3 3 7" xfId="12094"/>
    <cellStyle name="20% - Акцент4 2 2 3 3 7 2" xfId="34942"/>
    <cellStyle name="20% - Акцент4 2 2 3 3 8" xfId="23518"/>
    <cellStyle name="20% - Акцент4 2 2 3 4" xfId="1146"/>
    <cellStyle name="20% - Акцент4 2 2 3 4 2" xfId="4954"/>
    <cellStyle name="20% - Акцент4 2 2 3 4 2 2" xfId="16378"/>
    <cellStyle name="20% - Акцент4 2 2 3 4 2 2 2" xfId="39226"/>
    <cellStyle name="20% - Акцент4 2 2 3 4 2 3" xfId="27802"/>
    <cellStyle name="20% - Акцент4 2 2 3 4 3" xfId="8762"/>
    <cellStyle name="20% - Акцент4 2 2 3 4 3 2" xfId="20186"/>
    <cellStyle name="20% - Акцент4 2 2 3 4 3 2 2" xfId="43034"/>
    <cellStyle name="20% - Акцент4 2 2 3 4 3 3" xfId="31610"/>
    <cellStyle name="20% - Акцент4 2 2 3 4 4" xfId="12570"/>
    <cellStyle name="20% - Акцент4 2 2 3 4 4 2" xfId="35418"/>
    <cellStyle name="20% - Акцент4 2 2 3 4 5" xfId="23994"/>
    <cellStyle name="20% - Акцент4 2 2 3 5" xfId="2098"/>
    <cellStyle name="20% - Акцент4 2 2 3 5 2" xfId="5906"/>
    <cellStyle name="20% - Акцент4 2 2 3 5 2 2" xfId="17330"/>
    <cellStyle name="20% - Акцент4 2 2 3 5 2 2 2" xfId="40178"/>
    <cellStyle name="20% - Акцент4 2 2 3 5 2 3" xfId="28754"/>
    <cellStyle name="20% - Акцент4 2 2 3 5 3" xfId="9714"/>
    <cellStyle name="20% - Акцент4 2 2 3 5 3 2" xfId="21138"/>
    <cellStyle name="20% - Акцент4 2 2 3 5 3 2 2" xfId="43986"/>
    <cellStyle name="20% - Акцент4 2 2 3 5 3 3" xfId="32562"/>
    <cellStyle name="20% - Акцент4 2 2 3 5 4" xfId="13522"/>
    <cellStyle name="20% - Акцент4 2 2 3 5 4 2" xfId="36370"/>
    <cellStyle name="20% - Акцент4 2 2 3 5 5" xfId="24946"/>
    <cellStyle name="20% - Акцент4 2 2 3 6" xfId="3050"/>
    <cellStyle name="20% - Акцент4 2 2 3 6 2" xfId="6858"/>
    <cellStyle name="20% - Акцент4 2 2 3 6 2 2" xfId="18282"/>
    <cellStyle name="20% - Акцент4 2 2 3 6 2 2 2" xfId="41130"/>
    <cellStyle name="20% - Акцент4 2 2 3 6 2 3" xfId="29706"/>
    <cellStyle name="20% - Акцент4 2 2 3 6 3" xfId="10666"/>
    <cellStyle name="20% - Акцент4 2 2 3 6 3 2" xfId="22090"/>
    <cellStyle name="20% - Акцент4 2 2 3 6 3 2 2" xfId="44938"/>
    <cellStyle name="20% - Акцент4 2 2 3 6 3 3" xfId="33514"/>
    <cellStyle name="20% - Акцент4 2 2 3 6 4" xfId="14474"/>
    <cellStyle name="20% - Акцент4 2 2 3 6 4 2" xfId="37322"/>
    <cellStyle name="20% - Акцент4 2 2 3 6 5" xfId="25898"/>
    <cellStyle name="20% - Акцент4 2 2 3 7" xfId="4002"/>
    <cellStyle name="20% - Акцент4 2 2 3 7 2" xfId="15426"/>
    <cellStyle name="20% - Акцент4 2 2 3 7 2 2" xfId="38274"/>
    <cellStyle name="20% - Акцент4 2 2 3 7 3" xfId="26850"/>
    <cellStyle name="20% - Акцент4 2 2 3 8" xfId="7810"/>
    <cellStyle name="20% - Акцент4 2 2 3 8 2" xfId="19234"/>
    <cellStyle name="20% - Акцент4 2 2 3 8 2 2" xfId="42082"/>
    <cellStyle name="20% - Акцент4 2 2 3 8 3" xfId="30658"/>
    <cellStyle name="20% - Акцент4 2 2 3 9" xfId="11618"/>
    <cellStyle name="20% - Акцент4 2 2 3 9 2" xfId="34466"/>
    <cellStyle name="20% - Акцент4 2 2 4" xfId="250"/>
    <cellStyle name="20% - Акцент4 2 2 4 10" xfId="23098"/>
    <cellStyle name="20% - Акцент4 2 2 4 2" xfId="474"/>
    <cellStyle name="20% - Акцент4 2 2 4 2 2" xfId="950"/>
    <cellStyle name="20% - Акцент4 2 2 4 2 2 2" xfId="1902"/>
    <cellStyle name="20% - Акцент4 2 2 4 2 2 2 2" xfId="5710"/>
    <cellStyle name="20% - Акцент4 2 2 4 2 2 2 2 2" xfId="17134"/>
    <cellStyle name="20% - Акцент4 2 2 4 2 2 2 2 2 2" xfId="39982"/>
    <cellStyle name="20% - Акцент4 2 2 4 2 2 2 2 3" xfId="28558"/>
    <cellStyle name="20% - Акцент4 2 2 4 2 2 2 3" xfId="9518"/>
    <cellStyle name="20% - Акцент4 2 2 4 2 2 2 3 2" xfId="20942"/>
    <cellStyle name="20% - Акцент4 2 2 4 2 2 2 3 2 2" xfId="43790"/>
    <cellStyle name="20% - Акцент4 2 2 4 2 2 2 3 3" xfId="32366"/>
    <cellStyle name="20% - Акцент4 2 2 4 2 2 2 4" xfId="13326"/>
    <cellStyle name="20% - Акцент4 2 2 4 2 2 2 4 2" xfId="36174"/>
    <cellStyle name="20% - Акцент4 2 2 4 2 2 2 5" xfId="24750"/>
    <cellStyle name="20% - Акцент4 2 2 4 2 2 3" xfId="2854"/>
    <cellStyle name="20% - Акцент4 2 2 4 2 2 3 2" xfId="6662"/>
    <cellStyle name="20% - Акцент4 2 2 4 2 2 3 2 2" xfId="18086"/>
    <cellStyle name="20% - Акцент4 2 2 4 2 2 3 2 2 2" xfId="40934"/>
    <cellStyle name="20% - Акцент4 2 2 4 2 2 3 2 3" xfId="29510"/>
    <cellStyle name="20% - Акцент4 2 2 4 2 2 3 3" xfId="10470"/>
    <cellStyle name="20% - Акцент4 2 2 4 2 2 3 3 2" xfId="21894"/>
    <cellStyle name="20% - Акцент4 2 2 4 2 2 3 3 2 2" xfId="44742"/>
    <cellStyle name="20% - Акцент4 2 2 4 2 2 3 3 3" xfId="33318"/>
    <cellStyle name="20% - Акцент4 2 2 4 2 2 3 4" xfId="14278"/>
    <cellStyle name="20% - Акцент4 2 2 4 2 2 3 4 2" xfId="37126"/>
    <cellStyle name="20% - Акцент4 2 2 4 2 2 3 5" xfId="25702"/>
    <cellStyle name="20% - Акцент4 2 2 4 2 2 4" xfId="3806"/>
    <cellStyle name="20% - Акцент4 2 2 4 2 2 4 2" xfId="7614"/>
    <cellStyle name="20% - Акцент4 2 2 4 2 2 4 2 2" xfId="19038"/>
    <cellStyle name="20% - Акцент4 2 2 4 2 2 4 2 2 2" xfId="41886"/>
    <cellStyle name="20% - Акцент4 2 2 4 2 2 4 2 3" xfId="30462"/>
    <cellStyle name="20% - Акцент4 2 2 4 2 2 4 3" xfId="11422"/>
    <cellStyle name="20% - Акцент4 2 2 4 2 2 4 3 2" xfId="22846"/>
    <cellStyle name="20% - Акцент4 2 2 4 2 2 4 3 2 2" xfId="45694"/>
    <cellStyle name="20% - Акцент4 2 2 4 2 2 4 3 3" xfId="34270"/>
    <cellStyle name="20% - Акцент4 2 2 4 2 2 4 4" xfId="15230"/>
    <cellStyle name="20% - Акцент4 2 2 4 2 2 4 4 2" xfId="38078"/>
    <cellStyle name="20% - Акцент4 2 2 4 2 2 4 5" xfId="26654"/>
    <cellStyle name="20% - Акцент4 2 2 4 2 2 5" xfId="4758"/>
    <cellStyle name="20% - Акцент4 2 2 4 2 2 5 2" xfId="16182"/>
    <cellStyle name="20% - Акцент4 2 2 4 2 2 5 2 2" xfId="39030"/>
    <cellStyle name="20% - Акцент4 2 2 4 2 2 5 3" xfId="27606"/>
    <cellStyle name="20% - Акцент4 2 2 4 2 2 6" xfId="8566"/>
    <cellStyle name="20% - Акцент4 2 2 4 2 2 6 2" xfId="19990"/>
    <cellStyle name="20% - Акцент4 2 2 4 2 2 6 2 2" xfId="42838"/>
    <cellStyle name="20% - Акцент4 2 2 4 2 2 6 3" xfId="31414"/>
    <cellStyle name="20% - Акцент4 2 2 4 2 2 7" xfId="12374"/>
    <cellStyle name="20% - Акцент4 2 2 4 2 2 7 2" xfId="35222"/>
    <cellStyle name="20% - Акцент4 2 2 4 2 2 8" xfId="23798"/>
    <cellStyle name="20% - Акцент4 2 2 4 2 3" xfId="1426"/>
    <cellStyle name="20% - Акцент4 2 2 4 2 3 2" xfId="5234"/>
    <cellStyle name="20% - Акцент4 2 2 4 2 3 2 2" xfId="16658"/>
    <cellStyle name="20% - Акцент4 2 2 4 2 3 2 2 2" xfId="39506"/>
    <cellStyle name="20% - Акцент4 2 2 4 2 3 2 3" xfId="28082"/>
    <cellStyle name="20% - Акцент4 2 2 4 2 3 3" xfId="9042"/>
    <cellStyle name="20% - Акцент4 2 2 4 2 3 3 2" xfId="20466"/>
    <cellStyle name="20% - Акцент4 2 2 4 2 3 3 2 2" xfId="43314"/>
    <cellStyle name="20% - Акцент4 2 2 4 2 3 3 3" xfId="31890"/>
    <cellStyle name="20% - Акцент4 2 2 4 2 3 4" xfId="12850"/>
    <cellStyle name="20% - Акцент4 2 2 4 2 3 4 2" xfId="35698"/>
    <cellStyle name="20% - Акцент4 2 2 4 2 3 5" xfId="24274"/>
    <cellStyle name="20% - Акцент4 2 2 4 2 4" xfId="2378"/>
    <cellStyle name="20% - Акцент4 2 2 4 2 4 2" xfId="6186"/>
    <cellStyle name="20% - Акцент4 2 2 4 2 4 2 2" xfId="17610"/>
    <cellStyle name="20% - Акцент4 2 2 4 2 4 2 2 2" xfId="40458"/>
    <cellStyle name="20% - Акцент4 2 2 4 2 4 2 3" xfId="29034"/>
    <cellStyle name="20% - Акцент4 2 2 4 2 4 3" xfId="9994"/>
    <cellStyle name="20% - Акцент4 2 2 4 2 4 3 2" xfId="21418"/>
    <cellStyle name="20% - Акцент4 2 2 4 2 4 3 2 2" xfId="44266"/>
    <cellStyle name="20% - Акцент4 2 2 4 2 4 3 3" xfId="32842"/>
    <cellStyle name="20% - Акцент4 2 2 4 2 4 4" xfId="13802"/>
    <cellStyle name="20% - Акцент4 2 2 4 2 4 4 2" xfId="36650"/>
    <cellStyle name="20% - Акцент4 2 2 4 2 4 5" xfId="25226"/>
    <cellStyle name="20% - Акцент4 2 2 4 2 5" xfId="3330"/>
    <cellStyle name="20% - Акцент4 2 2 4 2 5 2" xfId="7138"/>
    <cellStyle name="20% - Акцент4 2 2 4 2 5 2 2" xfId="18562"/>
    <cellStyle name="20% - Акцент4 2 2 4 2 5 2 2 2" xfId="41410"/>
    <cellStyle name="20% - Акцент4 2 2 4 2 5 2 3" xfId="29986"/>
    <cellStyle name="20% - Акцент4 2 2 4 2 5 3" xfId="10946"/>
    <cellStyle name="20% - Акцент4 2 2 4 2 5 3 2" xfId="22370"/>
    <cellStyle name="20% - Акцент4 2 2 4 2 5 3 2 2" xfId="45218"/>
    <cellStyle name="20% - Акцент4 2 2 4 2 5 3 3" xfId="33794"/>
    <cellStyle name="20% - Акцент4 2 2 4 2 5 4" xfId="14754"/>
    <cellStyle name="20% - Акцент4 2 2 4 2 5 4 2" xfId="37602"/>
    <cellStyle name="20% - Акцент4 2 2 4 2 5 5" xfId="26178"/>
    <cellStyle name="20% - Акцент4 2 2 4 2 6" xfId="4282"/>
    <cellStyle name="20% - Акцент4 2 2 4 2 6 2" xfId="15706"/>
    <cellStyle name="20% - Акцент4 2 2 4 2 6 2 2" xfId="38554"/>
    <cellStyle name="20% - Акцент4 2 2 4 2 6 3" xfId="27130"/>
    <cellStyle name="20% - Акцент4 2 2 4 2 7" xfId="8090"/>
    <cellStyle name="20% - Акцент4 2 2 4 2 7 2" xfId="19514"/>
    <cellStyle name="20% - Акцент4 2 2 4 2 7 2 2" xfId="42362"/>
    <cellStyle name="20% - Акцент4 2 2 4 2 7 3" xfId="30938"/>
    <cellStyle name="20% - Акцент4 2 2 4 2 8" xfId="11898"/>
    <cellStyle name="20% - Акцент4 2 2 4 2 8 2" xfId="34746"/>
    <cellStyle name="20% - Акцент4 2 2 4 2 9" xfId="23322"/>
    <cellStyle name="20% - Акцент4 2 2 4 3" xfId="726"/>
    <cellStyle name="20% - Акцент4 2 2 4 3 2" xfId="1678"/>
    <cellStyle name="20% - Акцент4 2 2 4 3 2 2" xfId="5486"/>
    <cellStyle name="20% - Акцент4 2 2 4 3 2 2 2" xfId="16910"/>
    <cellStyle name="20% - Акцент4 2 2 4 3 2 2 2 2" xfId="39758"/>
    <cellStyle name="20% - Акцент4 2 2 4 3 2 2 3" xfId="28334"/>
    <cellStyle name="20% - Акцент4 2 2 4 3 2 3" xfId="9294"/>
    <cellStyle name="20% - Акцент4 2 2 4 3 2 3 2" xfId="20718"/>
    <cellStyle name="20% - Акцент4 2 2 4 3 2 3 2 2" xfId="43566"/>
    <cellStyle name="20% - Акцент4 2 2 4 3 2 3 3" xfId="32142"/>
    <cellStyle name="20% - Акцент4 2 2 4 3 2 4" xfId="13102"/>
    <cellStyle name="20% - Акцент4 2 2 4 3 2 4 2" xfId="35950"/>
    <cellStyle name="20% - Акцент4 2 2 4 3 2 5" xfId="24526"/>
    <cellStyle name="20% - Акцент4 2 2 4 3 3" xfId="2630"/>
    <cellStyle name="20% - Акцент4 2 2 4 3 3 2" xfId="6438"/>
    <cellStyle name="20% - Акцент4 2 2 4 3 3 2 2" xfId="17862"/>
    <cellStyle name="20% - Акцент4 2 2 4 3 3 2 2 2" xfId="40710"/>
    <cellStyle name="20% - Акцент4 2 2 4 3 3 2 3" xfId="29286"/>
    <cellStyle name="20% - Акцент4 2 2 4 3 3 3" xfId="10246"/>
    <cellStyle name="20% - Акцент4 2 2 4 3 3 3 2" xfId="21670"/>
    <cellStyle name="20% - Акцент4 2 2 4 3 3 3 2 2" xfId="44518"/>
    <cellStyle name="20% - Акцент4 2 2 4 3 3 3 3" xfId="33094"/>
    <cellStyle name="20% - Акцент4 2 2 4 3 3 4" xfId="14054"/>
    <cellStyle name="20% - Акцент4 2 2 4 3 3 4 2" xfId="36902"/>
    <cellStyle name="20% - Акцент4 2 2 4 3 3 5" xfId="25478"/>
    <cellStyle name="20% - Акцент4 2 2 4 3 4" xfId="3582"/>
    <cellStyle name="20% - Акцент4 2 2 4 3 4 2" xfId="7390"/>
    <cellStyle name="20% - Акцент4 2 2 4 3 4 2 2" xfId="18814"/>
    <cellStyle name="20% - Акцент4 2 2 4 3 4 2 2 2" xfId="41662"/>
    <cellStyle name="20% - Акцент4 2 2 4 3 4 2 3" xfId="30238"/>
    <cellStyle name="20% - Акцент4 2 2 4 3 4 3" xfId="11198"/>
    <cellStyle name="20% - Акцент4 2 2 4 3 4 3 2" xfId="22622"/>
    <cellStyle name="20% - Акцент4 2 2 4 3 4 3 2 2" xfId="45470"/>
    <cellStyle name="20% - Акцент4 2 2 4 3 4 3 3" xfId="34046"/>
    <cellStyle name="20% - Акцент4 2 2 4 3 4 4" xfId="15006"/>
    <cellStyle name="20% - Акцент4 2 2 4 3 4 4 2" xfId="37854"/>
    <cellStyle name="20% - Акцент4 2 2 4 3 4 5" xfId="26430"/>
    <cellStyle name="20% - Акцент4 2 2 4 3 5" xfId="4534"/>
    <cellStyle name="20% - Акцент4 2 2 4 3 5 2" xfId="15958"/>
    <cellStyle name="20% - Акцент4 2 2 4 3 5 2 2" xfId="38806"/>
    <cellStyle name="20% - Акцент4 2 2 4 3 5 3" xfId="27382"/>
    <cellStyle name="20% - Акцент4 2 2 4 3 6" xfId="8342"/>
    <cellStyle name="20% - Акцент4 2 2 4 3 6 2" xfId="19766"/>
    <cellStyle name="20% - Акцент4 2 2 4 3 6 2 2" xfId="42614"/>
    <cellStyle name="20% - Акцент4 2 2 4 3 6 3" xfId="31190"/>
    <cellStyle name="20% - Акцент4 2 2 4 3 7" xfId="12150"/>
    <cellStyle name="20% - Акцент4 2 2 4 3 7 2" xfId="34998"/>
    <cellStyle name="20% - Акцент4 2 2 4 3 8" xfId="23574"/>
    <cellStyle name="20% - Акцент4 2 2 4 4" xfId="1202"/>
    <cellStyle name="20% - Акцент4 2 2 4 4 2" xfId="5010"/>
    <cellStyle name="20% - Акцент4 2 2 4 4 2 2" xfId="16434"/>
    <cellStyle name="20% - Акцент4 2 2 4 4 2 2 2" xfId="39282"/>
    <cellStyle name="20% - Акцент4 2 2 4 4 2 3" xfId="27858"/>
    <cellStyle name="20% - Акцент4 2 2 4 4 3" xfId="8818"/>
    <cellStyle name="20% - Акцент4 2 2 4 4 3 2" xfId="20242"/>
    <cellStyle name="20% - Акцент4 2 2 4 4 3 2 2" xfId="43090"/>
    <cellStyle name="20% - Акцент4 2 2 4 4 3 3" xfId="31666"/>
    <cellStyle name="20% - Акцент4 2 2 4 4 4" xfId="12626"/>
    <cellStyle name="20% - Акцент4 2 2 4 4 4 2" xfId="35474"/>
    <cellStyle name="20% - Акцент4 2 2 4 4 5" xfId="24050"/>
    <cellStyle name="20% - Акцент4 2 2 4 5" xfId="2154"/>
    <cellStyle name="20% - Акцент4 2 2 4 5 2" xfId="5962"/>
    <cellStyle name="20% - Акцент4 2 2 4 5 2 2" xfId="17386"/>
    <cellStyle name="20% - Акцент4 2 2 4 5 2 2 2" xfId="40234"/>
    <cellStyle name="20% - Акцент4 2 2 4 5 2 3" xfId="28810"/>
    <cellStyle name="20% - Акцент4 2 2 4 5 3" xfId="9770"/>
    <cellStyle name="20% - Акцент4 2 2 4 5 3 2" xfId="21194"/>
    <cellStyle name="20% - Акцент4 2 2 4 5 3 2 2" xfId="44042"/>
    <cellStyle name="20% - Акцент4 2 2 4 5 3 3" xfId="32618"/>
    <cellStyle name="20% - Акцент4 2 2 4 5 4" xfId="13578"/>
    <cellStyle name="20% - Акцент4 2 2 4 5 4 2" xfId="36426"/>
    <cellStyle name="20% - Акцент4 2 2 4 5 5" xfId="25002"/>
    <cellStyle name="20% - Акцент4 2 2 4 6" xfId="3106"/>
    <cellStyle name="20% - Акцент4 2 2 4 6 2" xfId="6914"/>
    <cellStyle name="20% - Акцент4 2 2 4 6 2 2" xfId="18338"/>
    <cellStyle name="20% - Акцент4 2 2 4 6 2 2 2" xfId="41186"/>
    <cellStyle name="20% - Акцент4 2 2 4 6 2 3" xfId="29762"/>
    <cellStyle name="20% - Акцент4 2 2 4 6 3" xfId="10722"/>
    <cellStyle name="20% - Акцент4 2 2 4 6 3 2" xfId="22146"/>
    <cellStyle name="20% - Акцент4 2 2 4 6 3 2 2" xfId="44994"/>
    <cellStyle name="20% - Акцент4 2 2 4 6 3 3" xfId="33570"/>
    <cellStyle name="20% - Акцент4 2 2 4 6 4" xfId="14530"/>
    <cellStyle name="20% - Акцент4 2 2 4 6 4 2" xfId="37378"/>
    <cellStyle name="20% - Акцент4 2 2 4 6 5" xfId="25954"/>
    <cellStyle name="20% - Акцент4 2 2 4 7" xfId="4058"/>
    <cellStyle name="20% - Акцент4 2 2 4 7 2" xfId="15482"/>
    <cellStyle name="20% - Акцент4 2 2 4 7 2 2" xfId="38330"/>
    <cellStyle name="20% - Акцент4 2 2 4 7 3" xfId="26906"/>
    <cellStyle name="20% - Акцент4 2 2 4 8" xfId="7866"/>
    <cellStyle name="20% - Акцент4 2 2 4 8 2" xfId="19290"/>
    <cellStyle name="20% - Акцент4 2 2 4 8 2 2" xfId="42138"/>
    <cellStyle name="20% - Акцент4 2 2 4 8 3" xfId="30714"/>
    <cellStyle name="20% - Акцент4 2 2 4 9" xfId="11674"/>
    <cellStyle name="20% - Акцент4 2 2 4 9 2" xfId="34522"/>
    <cellStyle name="20% - Акцент4 2 2 5" xfId="306"/>
    <cellStyle name="20% - Акцент4 2 2 5 2" xfId="782"/>
    <cellStyle name="20% - Акцент4 2 2 5 2 2" xfId="1734"/>
    <cellStyle name="20% - Акцент4 2 2 5 2 2 2" xfId="5542"/>
    <cellStyle name="20% - Акцент4 2 2 5 2 2 2 2" xfId="16966"/>
    <cellStyle name="20% - Акцент4 2 2 5 2 2 2 2 2" xfId="39814"/>
    <cellStyle name="20% - Акцент4 2 2 5 2 2 2 3" xfId="28390"/>
    <cellStyle name="20% - Акцент4 2 2 5 2 2 3" xfId="9350"/>
    <cellStyle name="20% - Акцент4 2 2 5 2 2 3 2" xfId="20774"/>
    <cellStyle name="20% - Акцент4 2 2 5 2 2 3 2 2" xfId="43622"/>
    <cellStyle name="20% - Акцент4 2 2 5 2 2 3 3" xfId="32198"/>
    <cellStyle name="20% - Акцент4 2 2 5 2 2 4" xfId="13158"/>
    <cellStyle name="20% - Акцент4 2 2 5 2 2 4 2" xfId="36006"/>
    <cellStyle name="20% - Акцент4 2 2 5 2 2 5" xfId="24582"/>
    <cellStyle name="20% - Акцент4 2 2 5 2 3" xfId="2686"/>
    <cellStyle name="20% - Акцент4 2 2 5 2 3 2" xfId="6494"/>
    <cellStyle name="20% - Акцент4 2 2 5 2 3 2 2" xfId="17918"/>
    <cellStyle name="20% - Акцент4 2 2 5 2 3 2 2 2" xfId="40766"/>
    <cellStyle name="20% - Акцент4 2 2 5 2 3 2 3" xfId="29342"/>
    <cellStyle name="20% - Акцент4 2 2 5 2 3 3" xfId="10302"/>
    <cellStyle name="20% - Акцент4 2 2 5 2 3 3 2" xfId="21726"/>
    <cellStyle name="20% - Акцент4 2 2 5 2 3 3 2 2" xfId="44574"/>
    <cellStyle name="20% - Акцент4 2 2 5 2 3 3 3" xfId="33150"/>
    <cellStyle name="20% - Акцент4 2 2 5 2 3 4" xfId="14110"/>
    <cellStyle name="20% - Акцент4 2 2 5 2 3 4 2" xfId="36958"/>
    <cellStyle name="20% - Акцент4 2 2 5 2 3 5" xfId="25534"/>
    <cellStyle name="20% - Акцент4 2 2 5 2 4" xfId="3638"/>
    <cellStyle name="20% - Акцент4 2 2 5 2 4 2" xfId="7446"/>
    <cellStyle name="20% - Акцент4 2 2 5 2 4 2 2" xfId="18870"/>
    <cellStyle name="20% - Акцент4 2 2 5 2 4 2 2 2" xfId="41718"/>
    <cellStyle name="20% - Акцент4 2 2 5 2 4 2 3" xfId="30294"/>
    <cellStyle name="20% - Акцент4 2 2 5 2 4 3" xfId="11254"/>
    <cellStyle name="20% - Акцент4 2 2 5 2 4 3 2" xfId="22678"/>
    <cellStyle name="20% - Акцент4 2 2 5 2 4 3 2 2" xfId="45526"/>
    <cellStyle name="20% - Акцент4 2 2 5 2 4 3 3" xfId="34102"/>
    <cellStyle name="20% - Акцент4 2 2 5 2 4 4" xfId="15062"/>
    <cellStyle name="20% - Акцент4 2 2 5 2 4 4 2" xfId="37910"/>
    <cellStyle name="20% - Акцент4 2 2 5 2 4 5" xfId="26486"/>
    <cellStyle name="20% - Акцент4 2 2 5 2 5" xfId="4590"/>
    <cellStyle name="20% - Акцент4 2 2 5 2 5 2" xfId="16014"/>
    <cellStyle name="20% - Акцент4 2 2 5 2 5 2 2" xfId="38862"/>
    <cellStyle name="20% - Акцент4 2 2 5 2 5 3" xfId="27438"/>
    <cellStyle name="20% - Акцент4 2 2 5 2 6" xfId="8398"/>
    <cellStyle name="20% - Акцент4 2 2 5 2 6 2" xfId="19822"/>
    <cellStyle name="20% - Акцент4 2 2 5 2 6 2 2" xfId="42670"/>
    <cellStyle name="20% - Акцент4 2 2 5 2 6 3" xfId="31246"/>
    <cellStyle name="20% - Акцент4 2 2 5 2 7" xfId="12206"/>
    <cellStyle name="20% - Акцент4 2 2 5 2 7 2" xfId="35054"/>
    <cellStyle name="20% - Акцент4 2 2 5 2 8" xfId="23630"/>
    <cellStyle name="20% - Акцент4 2 2 5 3" xfId="1258"/>
    <cellStyle name="20% - Акцент4 2 2 5 3 2" xfId="5066"/>
    <cellStyle name="20% - Акцент4 2 2 5 3 2 2" xfId="16490"/>
    <cellStyle name="20% - Акцент4 2 2 5 3 2 2 2" xfId="39338"/>
    <cellStyle name="20% - Акцент4 2 2 5 3 2 3" xfId="27914"/>
    <cellStyle name="20% - Акцент4 2 2 5 3 3" xfId="8874"/>
    <cellStyle name="20% - Акцент4 2 2 5 3 3 2" xfId="20298"/>
    <cellStyle name="20% - Акцент4 2 2 5 3 3 2 2" xfId="43146"/>
    <cellStyle name="20% - Акцент4 2 2 5 3 3 3" xfId="31722"/>
    <cellStyle name="20% - Акцент4 2 2 5 3 4" xfId="12682"/>
    <cellStyle name="20% - Акцент4 2 2 5 3 4 2" xfId="35530"/>
    <cellStyle name="20% - Акцент4 2 2 5 3 5" xfId="24106"/>
    <cellStyle name="20% - Акцент4 2 2 5 4" xfId="2210"/>
    <cellStyle name="20% - Акцент4 2 2 5 4 2" xfId="6018"/>
    <cellStyle name="20% - Акцент4 2 2 5 4 2 2" xfId="17442"/>
    <cellStyle name="20% - Акцент4 2 2 5 4 2 2 2" xfId="40290"/>
    <cellStyle name="20% - Акцент4 2 2 5 4 2 3" xfId="28866"/>
    <cellStyle name="20% - Акцент4 2 2 5 4 3" xfId="9826"/>
    <cellStyle name="20% - Акцент4 2 2 5 4 3 2" xfId="21250"/>
    <cellStyle name="20% - Акцент4 2 2 5 4 3 2 2" xfId="44098"/>
    <cellStyle name="20% - Акцент4 2 2 5 4 3 3" xfId="32674"/>
    <cellStyle name="20% - Акцент4 2 2 5 4 4" xfId="13634"/>
    <cellStyle name="20% - Акцент4 2 2 5 4 4 2" xfId="36482"/>
    <cellStyle name="20% - Акцент4 2 2 5 4 5" xfId="25058"/>
    <cellStyle name="20% - Акцент4 2 2 5 5" xfId="3162"/>
    <cellStyle name="20% - Акцент4 2 2 5 5 2" xfId="6970"/>
    <cellStyle name="20% - Акцент4 2 2 5 5 2 2" xfId="18394"/>
    <cellStyle name="20% - Акцент4 2 2 5 5 2 2 2" xfId="41242"/>
    <cellStyle name="20% - Акцент4 2 2 5 5 2 3" xfId="29818"/>
    <cellStyle name="20% - Акцент4 2 2 5 5 3" xfId="10778"/>
    <cellStyle name="20% - Акцент4 2 2 5 5 3 2" xfId="22202"/>
    <cellStyle name="20% - Акцент4 2 2 5 5 3 2 2" xfId="45050"/>
    <cellStyle name="20% - Акцент4 2 2 5 5 3 3" xfId="33626"/>
    <cellStyle name="20% - Акцент4 2 2 5 5 4" xfId="14586"/>
    <cellStyle name="20% - Акцент4 2 2 5 5 4 2" xfId="37434"/>
    <cellStyle name="20% - Акцент4 2 2 5 5 5" xfId="26010"/>
    <cellStyle name="20% - Акцент4 2 2 5 6" xfId="4114"/>
    <cellStyle name="20% - Акцент4 2 2 5 6 2" xfId="15538"/>
    <cellStyle name="20% - Акцент4 2 2 5 6 2 2" xfId="38386"/>
    <cellStyle name="20% - Акцент4 2 2 5 6 3" xfId="26962"/>
    <cellStyle name="20% - Акцент4 2 2 5 7" xfId="7922"/>
    <cellStyle name="20% - Акцент4 2 2 5 7 2" xfId="19346"/>
    <cellStyle name="20% - Акцент4 2 2 5 7 2 2" xfId="42194"/>
    <cellStyle name="20% - Акцент4 2 2 5 7 3" xfId="30770"/>
    <cellStyle name="20% - Акцент4 2 2 5 8" xfId="11730"/>
    <cellStyle name="20% - Акцент4 2 2 5 8 2" xfId="34578"/>
    <cellStyle name="20% - Акцент4 2 2 5 9" xfId="23154"/>
    <cellStyle name="20% - Акцент4 2 2 6" xfId="558"/>
    <cellStyle name="20% - Акцент4 2 2 6 2" xfId="1510"/>
    <cellStyle name="20% - Акцент4 2 2 6 2 2" xfId="5318"/>
    <cellStyle name="20% - Акцент4 2 2 6 2 2 2" xfId="16742"/>
    <cellStyle name="20% - Акцент4 2 2 6 2 2 2 2" xfId="39590"/>
    <cellStyle name="20% - Акцент4 2 2 6 2 2 3" xfId="28166"/>
    <cellStyle name="20% - Акцент4 2 2 6 2 3" xfId="9126"/>
    <cellStyle name="20% - Акцент4 2 2 6 2 3 2" xfId="20550"/>
    <cellStyle name="20% - Акцент4 2 2 6 2 3 2 2" xfId="43398"/>
    <cellStyle name="20% - Акцент4 2 2 6 2 3 3" xfId="31974"/>
    <cellStyle name="20% - Акцент4 2 2 6 2 4" xfId="12934"/>
    <cellStyle name="20% - Акцент4 2 2 6 2 4 2" xfId="35782"/>
    <cellStyle name="20% - Акцент4 2 2 6 2 5" xfId="24358"/>
    <cellStyle name="20% - Акцент4 2 2 6 3" xfId="2462"/>
    <cellStyle name="20% - Акцент4 2 2 6 3 2" xfId="6270"/>
    <cellStyle name="20% - Акцент4 2 2 6 3 2 2" xfId="17694"/>
    <cellStyle name="20% - Акцент4 2 2 6 3 2 2 2" xfId="40542"/>
    <cellStyle name="20% - Акцент4 2 2 6 3 2 3" xfId="29118"/>
    <cellStyle name="20% - Акцент4 2 2 6 3 3" xfId="10078"/>
    <cellStyle name="20% - Акцент4 2 2 6 3 3 2" xfId="21502"/>
    <cellStyle name="20% - Акцент4 2 2 6 3 3 2 2" xfId="44350"/>
    <cellStyle name="20% - Акцент4 2 2 6 3 3 3" xfId="32926"/>
    <cellStyle name="20% - Акцент4 2 2 6 3 4" xfId="13886"/>
    <cellStyle name="20% - Акцент4 2 2 6 3 4 2" xfId="36734"/>
    <cellStyle name="20% - Акцент4 2 2 6 3 5" xfId="25310"/>
    <cellStyle name="20% - Акцент4 2 2 6 4" xfId="3414"/>
    <cellStyle name="20% - Акцент4 2 2 6 4 2" xfId="7222"/>
    <cellStyle name="20% - Акцент4 2 2 6 4 2 2" xfId="18646"/>
    <cellStyle name="20% - Акцент4 2 2 6 4 2 2 2" xfId="41494"/>
    <cellStyle name="20% - Акцент4 2 2 6 4 2 3" xfId="30070"/>
    <cellStyle name="20% - Акцент4 2 2 6 4 3" xfId="11030"/>
    <cellStyle name="20% - Акцент4 2 2 6 4 3 2" xfId="22454"/>
    <cellStyle name="20% - Акцент4 2 2 6 4 3 2 2" xfId="45302"/>
    <cellStyle name="20% - Акцент4 2 2 6 4 3 3" xfId="33878"/>
    <cellStyle name="20% - Акцент4 2 2 6 4 4" xfId="14838"/>
    <cellStyle name="20% - Акцент4 2 2 6 4 4 2" xfId="37686"/>
    <cellStyle name="20% - Акцент4 2 2 6 4 5" xfId="26262"/>
    <cellStyle name="20% - Акцент4 2 2 6 5" xfId="4366"/>
    <cellStyle name="20% - Акцент4 2 2 6 5 2" xfId="15790"/>
    <cellStyle name="20% - Акцент4 2 2 6 5 2 2" xfId="38638"/>
    <cellStyle name="20% - Акцент4 2 2 6 5 3" xfId="27214"/>
    <cellStyle name="20% - Акцент4 2 2 6 6" xfId="8174"/>
    <cellStyle name="20% - Акцент4 2 2 6 6 2" xfId="19598"/>
    <cellStyle name="20% - Акцент4 2 2 6 6 2 2" xfId="42446"/>
    <cellStyle name="20% - Акцент4 2 2 6 6 3" xfId="31022"/>
    <cellStyle name="20% - Акцент4 2 2 6 7" xfId="11982"/>
    <cellStyle name="20% - Акцент4 2 2 6 7 2" xfId="34830"/>
    <cellStyle name="20% - Акцент4 2 2 6 8" xfId="23406"/>
    <cellStyle name="20% - Акцент4 2 2 7" xfId="1034"/>
    <cellStyle name="20% - Акцент4 2 2 7 2" xfId="4842"/>
    <cellStyle name="20% - Акцент4 2 2 7 2 2" xfId="16266"/>
    <cellStyle name="20% - Акцент4 2 2 7 2 2 2" xfId="39114"/>
    <cellStyle name="20% - Акцент4 2 2 7 2 3" xfId="27690"/>
    <cellStyle name="20% - Акцент4 2 2 7 3" xfId="8650"/>
    <cellStyle name="20% - Акцент4 2 2 7 3 2" xfId="20074"/>
    <cellStyle name="20% - Акцент4 2 2 7 3 2 2" xfId="42922"/>
    <cellStyle name="20% - Акцент4 2 2 7 3 3" xfId="31498"/>
    <cellStyle name="20% - Акцент4 2 2 7 4" xfId="12458"/>
    <cellStyle name="20% - Акцент4 2 2 7 4 2" xfId="35306"/>
    <cellStyle name="20% - Акцент4 2 2 7 5" xfId="23882"/>
    <cellStyle name="20% - Акцент4 2 2 8" xfId="1986"/>
    <cellStyle name="20% - Акцент4 2 2 8 2" xfId="5794"/>
    <cellStyle name="20% - Акцент4 2 2 8 2 2" xfId="17218"/>
    <cellStyle name="20% - Акцент4 2 2 8 2 2 2" xfId="40066"/>
    <cellStyle name="20% - Акцент4 2 2 8 2 3" xfId="28642"/>
    <cellStyle name="20% - Акцент4 2 2 8 3" xfId="9602"/>
    <cellStyle name="20% - Акцент4 2 2 8 3 2" xfId="21026"/>
    <cellStyle name="20% - Акцент4 2 2 8 3 2 2" xfId="43874"/>
    <cellStyle name="20% - Акцент4 2 2 8 3 3" xfId="32450"/>
    <cellStyle name="20% - Акцент4 2 2 8 4" xfId="13410"/>
    <cellStyle name="20% - Акцент4 2 2 8 4 2" xfId="36258"/>
    <cellStyle name="20% - Акцент4 2 2 8 5" xfId="24834"/>
    <cellStyle name="20% - Акцент4 2 2 9" xfId="2938"/>
    <cellStyle name="20% - Акцент4 2 2 9 2" xfId="6746"/>
    <cellStyle name="20% - Акцент4 2 2 9 2 2" xfId="18170"/>
    <cellStyle name="20% - Акцент4 2 2 9 2 2 2" xfId="41018"/>
    <cellStyle name="20% - Акцент4 2 2 9 2 3" xfId="29594"/>
    <cellStyle name="20% - Акцент4 2 2 9 3" xfId="10554"/>
    <cellStyle name="20% - Акцент4 2 2 9 3 2" xfId="21978"/>
    <cellStyle name="20% - Акцент4 2 2 9 3 2 2" xfId="44826"/>
    <cellStyle name="20% - Акцент4 2 2 9 3 3" xfId="33402"/>
    <cellStyle name="20% - Акцент4 2 2 9 4" xfId="14362"/>
    <cellStyle name="20% - Акцент4 2 2 9 4 2" xfId="37210"/>
    <cellStyle name="20% - Акцент4 2 2 9 5" xfId="25786"/>
    <cellStyle name="20% - Акцент4 2 3" xfId="110"/>
    <cellStyle name="20% - Акцент4 2 3 10" xfId="22958"/>
    <cellStyle name="20% - Акцент4 2 3 2" xfId="334"/>
    <cellStyle name="20% - Акцент4 2 3 2 2" xfId="810"/>
    <cellStyle name="20% - Акцент4 2 3 2 2 2" xfId="1762"/>
    <cellStyle name="20% - Акцент4 2 3 2 2 2 2" xfId="5570"/>
    <cellStyle name="20% - Акцент4 2 3 2 2 2 2 2" xfId="16994"/>
    <cellStyle name="20% - Акцент4 2 3 2 2 2 2 2 2" xfId="39842"/>
    <cellStyle name="20% - Акцент4 2 3 2 2 2 2 3" xfId="28418"/>
    <cellStyle name="20% - Акцент4 2 3 2 2 2 3" xfId="9378"/>
    <cellStyle name="20% - Акцент4 2 3 2 2 2 3 2" xfId="20802"/>
    <cellStyle name="20% - Акцент4 2 3 2 2 2 3 2 2" xfId="43650"/>
    <cellStyle name="20% - Акцент4 2 3 2 2 2 3 3" xfId="32226"/>
    <cellStyle name="20% - Акцент4 2 3 2 2 2 4" xfId="13186"/>
    <cellStyle name="20% - Акцент4 2 3 2 2 2 4 2" xfId="36034"/>
    <cellStyle name="20% - Акцент4 2 3 2 2 2 5" xfId="24610"/>
    <cellStyle name="20% - Акцент4 2 3 2 2 3" xfId="2714"/>
    <cellStyle name="20% - Акцент4 2 3 2 2 3 2" xfId="6522"/>
    <cellStyle name="20% - Акцент4 2 3 2 2 3 2 2" xfId="17946"/>
    <cellStyle name="20% - Акцент4 2 3 2 2 3 2 2 2" xfId="40794"/>
    <cellStyle name="20% - Акцент4 2 3 2 2 3 2 3" xfId="29370"/>
    <cellStyle name="20% - Акцент4 2 3 2 2 3 3" xfId="10330"/>
    <cellStyle name="20% - Акцент4 2 3 2 2 3 3 2" xfId="21754"/>
    <cellStyle name="20% - Акцент4 2 3 2 2 3 3 2 2" xfId="44602"/>
    <cellStyle name="20% - Акцент4 2 3 2 2 3 3 3" xfId="33178"/>
    <cellStyle name="20% - Акцент4 2 3 2 2 3 4" xfId="14138"/>
    <cellStyle name="20% - Акцент4 2 3 2 2 3 4 2" xfId="36986"/>
    <cellStyle name="20% - Акцент4 2 3 2 2 3 5" xfId="25562"/>
    <cellStyle name="20% - Акцент4 2 3 2 2 4" xfId="3666"/>
    <cellStyle name="20% - Акцент4 2 3 2 2 4 2" xfId="7474"/>
    <cellStyle name="20% - Акцент4 2 3 2 2 4 2 2" xfId="18898"/>
    <cellStyle name="20% - Акцент4 2 3 2 2 4 2 2 2" xfId="41746"/>
    <cellStyle name="20% - Акцент4 2 3 2 2 4 2 3" xfId="30322"/>
    <cellStyle name="20% - Акцент4 2 3 2 2 4 3" xfId="11282"/>
    <cellStyle name="20% - Акцент4 2 3 2 2 4 3 2" xfId="22706"/>
    <cellStyle name="20% - Акцент4 2 3 2 2 4 3 2 2" xfId="45554"/>
    <cellStyle name="20% - Акцент4 2 3 2 2 4 3 3" xfId="34130"/>
    <cellStyle name="20% - Акцент4 2 3 2 2 4 4" xfId="15090"/>
    <cellStyle name="20% - Акцент4 2 3 2 2 4 4 2" xfId="37938"/>
    <cellStyle name="20% - Акцент4 2 3 2 2 4 5" xfId="26514"/>
    <cellStyle name="20% - Акцент4 2 3 2 2 5" xfId="4618"/>
    <cellStyle name="20% - Акцент4 2 3 2 2 5 2" xfId="16042"/>
    <cellStyle name="20% - Акцент4 2 3 2 2 5 2 2" xfId="38890"/>
    <cellStyle name="20% - Акцент4 2 3 2 2 5 3" xfId="27466"/>
    <cellStyle name="20% - Акцент4 2 3 2 2 6" xfId="8426"/>
    <cellStyle name="20% - Акцент4 2 3 2 2 6 2" xfId="19850"/>
    <cellStyle name="20% - Акцент4 2 3 2 2 6 2 2" xfId="42698"/>
    <cellStyle name="20% - Акцент4 2 3 2 2 6 3" xfId="31274"/>
    <cellStyle name="20% - Акцент4 2 3 2 2 7" xfId="12234"/>
    <cellStyle name="20% - Акцент4 2 3 2 2 7 2" xfId="35082"/>
    <cellStyle name="20% - Акцент4 2 3 2 2 8" xfId="23658"/>
    <cellStyle name="20% - Акцент4 2 3 2 3" xfId="1286"/>
    <cellStyle name="20% - Акцент4 2 3 2 3 2" xfId="5094"/>
    <cellStyle name="20% - Акцент4 2 3 2 3 2 2" xfId="16518"/>
    <cellStyle name="20% - Акцент4 2 3 2 3 2 2 2" xfId="39366"/>
    <cellStyle name="20% - Акцент4 2 3 2 3 2 3" xfId="27942"/>
    <cellStyle name="20% - Акцент4 2 3 2 3 3" xfId="8902"/>
    <cellStyle name="20% - Акцент4 2 3 2 3 3 2" xfId="20326"/>
    <cellStyle name="20% - Акцент4 2 3 2 3 3 2 2" xfId="43174"/>
    <cellStyle name="20% - Акцент4 2 3 2 3 3 3" xfId="31750"/>
    <cellStyle name="20% - Акцент4 2 3 2 3 4" xfId="12710"/>
    <cellStyle name="20% - Акцент4 2 3 2 3 4 2" xfId="35558"/>
    <cellStyle name="20% - Акцент4 2 3 2 3 5" xfId="24134"/>
    <cellStyle name="20% - Акцент4 2 3 2 4" xfId="2238"/>
    <cellStyle name="20% - Акцент4 2 3 2 4 2" xfId="6046"/>
    <cellStyle name="20% - Акцент4 2 3 2 4 2 2" xfId="17470"/>
    <cellStyle name="20% - Акцент4 2 3 2 4 2 2 2" xfId="40318"/>
    <cellStyle name="20% - Акцент4 2 3 2 4 2 3" xfId="28894"/>
    <cellStyle name="20% - Акцент4 2 3 2 4 3" xfId="9854"/>
    <cellStyle name="20% - Акцент4 2 3 2 4 3 2" xfId="21278"/>
    <cellStyle name="20% - Акцент4 2 3 2 4 3 2 2" xfId="44126"/>
    <cellStyle name="20% - Акцент4 2 3 2 4 3 3" xfId="32702"/>
    <cellStyle name="20% - Акцент4 2 3 2 4 4" xfId="13662"/>
    <cellStyle name="20% - Акцент4 2 3 2 4 4 2" xfId="36510"/>
    <cellStyle name="20% - Акцент4 2 3 2 4 5" xfId="25086"/>
    <cellStyle name="20% - Акцент4 2 3 2 5" xfId="3190"/>
    <cellStyle name="20% - Акцент4 2 3 2 5 2" xfId="6998"/>
    <cellStyle name="20% - Акцент4 2 3 2 5 2 2" xfId="18422"/>
    <cellStyle name="20% - Акцент4 2 3 2 5 2 2 2" xfId="41270"/>
    <cellStyle name="20% - Акцент4 2 3 2 5 2 3" xfId="29846"/>
    <cellStyle name="20% - Акцент4 2 3 2 5 3" xfId="10806"/>
    <cellStyle name="20% - Акцент4 2 3 2 5 3 2" xfId="22230"/>
    <cellStyle name="20% - Акцент4 2 3 2 5 3 2 2" xfId="45078"/>
    <cellStyle name="20% - Акцент4 2 3 2 5 3 3" xfId="33654"/>
    <cellStyle name="20% - Акцент4 2 3 2 5 4" xfId="14614"/>
    <cellStyle name="20% - Акцент4 2 3 2 5 4 2" xfId="37462"/>
    <cellStyle name="20% - Акцент4 2 3 2 5 5" xfId="26038"/>
    <cellStyle name="20% - Акцент4 2 3 2 6" xfId="4142"/>
    <cellStyle name="20% - Акцент4 2 3 2 6 2" xfId="15566"/>
    <cellStyle name="20% - Акцент4 2 3 2 6 2 2" xfId="38414"/>
    <cellStyle name="20% - Акцент4 2 3 2 6 3" xfId="26990"/>
    <cellStyle name="20% - Акцент4 2 3 2 7" xfId="7950"/>
    <cellStyle name="20% - Акцент4 2 3 2 7 2" xfId="19374"/>
    <cellStyle name="20% - Акцент4 2 3 2 7 2 2" xfId="42222"/>
    <cellStyle name="20% - Акцент4 2 3 2 7 3" xfId="30798"/>
    <cellStyle name="20% - Акцент4 2 3 2 8" xfId="11758"/>
    <cellStyle name="20% - Акцент4 2 3 2 8 2" xfId="34606"/>
    <cellStyle name="20% - Акцент4 2 3 2 9" xfId="23182"/>
    <cellStyle name="20% - Акцент4 2 3 3" xfId="586"/>
    <cellStyle name="20% - Акцент4 2 3 3 2" xfId="1538"/>
    <cellStyle name="20% - Акцент4 2 3 3 2 2" xfId="5346"/>
    <cellStyle name="20% - Акцент4 2 3 3 2 2 2" xfId="16770"/>
    <cellStyle name="20% - Акцент4 2 3 3 2 2 2 2" xfId="39618"/>
    <cellStyle name="20% - Акцент4 2 3 3 2 2 3" xfId="28194"/>
    <cellStyle name="20% - Акцент4 2 3 3 2 3" xfId="9154"/>
    <cellStyle name="20% - Акцент4 2 3 3 2 3 2" xfId="20578"/>
    <cellStyle name="20% - Акцент4 2 3 3 2 3 2 2" xfId="43426"/>
    <cellStyle name="20% - Акцент4 2 3 3 2 3 3" xfId="32002"/>
    <cellStyle name="20% - Акцент4 2 3 3 2 4" xfId="12962"/>
    <cellStyle name="20% - Акцент4 2 3 3 2 4 2" xfId="35810"/>
    <cellStyle name="20% - Акцент4 2 3 3 2 5" xfId="24386"/>
    <cellStyle name="20% - Акцент4 2 3 3 3" xfId="2490"/>
    <cellStyle name="20% - Акцент4 2 3 3 3 2" xfId="6298"/>
    <cellStyle name="20% - Акцент4 2 3 3 3 2 2" xfId="17722"/>
    <cellStyle name="20% - Акцент4 2 3 3 3 2 2 2" xfId="40570"/>
    <cellStyle name="20% - Акцент4 2 3 3 3 2 3" xfId="29146"/>
    <cellStyle name="20% - Акцент4 2 3 3 3 3" xfId="10106"/>
    <cellStyle name="20% - Акцент4 2 3 3 3 3 2" xfId="21530"/>
    <cellStyle name="20% - Акцент4 2 3 3 3 3 2 2" xfId="44378"/>
    <cellStyle name="20% - Акцент4 2 3 3 3 3 3" xfId="32954"/>
    <cellStyle name="20% - Акцент4 2 3 3 3 4" xfId="13914"/>
    <cellStyle name="20% - Акцент4 2 3 3 3 4 2" xfId="36762"/>
    <cellStyle name="20% - Акцент4 2 3 3 3 5" xfId="25338"/>
    <cellStyle name="20% - Акцент4 2 3 3 4" xfId="3442"/>
    <cellStyle name="20% - Акцент4 2 3 3 4 2" xfId="7250"/>
    <cellStyle name="20% - Акцент4 2 3 3 4 2 2" xfId="18674"/>
    <cellStyle name="20% - Акцент4 2 3 3 4 2 2 2" xfId="41522"/>
    <cellStyle name="20% - Акцент4 2 3 3 4 2 3" xfId="30098"/>
    <cellStyle name="20% - Акцент4 2 3 3 4 3" xfId="11058"/>
    <cellStyle name="20% - Акцент4 2 3 3 4 3 2" xfId="22482"/>
    <cellStyle name="20% - Акцент4 2 3 3 4 3 2 2" xfId="45330"/>
    <cellStyle name="20% - Акцент4 2 3 3 4 3 3" xfId="33906"/>
    <cellStyle name="20% - Акцент4 2 3 3 4 4" xfId="14866"/>
    <cellStyle name="20% - Акцент4 2 3 3 4 4 2" xfId="37714"/>
    <cellStyle name="20% - Акцент4 2 3 3 4 5" xfId="26290"/>
    <cellStyle name="20% - Акцент4 2 3 3 5" xfId="4394"/>
    <cellStyle name="20% - Акцент4 2 3 3 5 2" xfId="15818"/>
    <cellStyle name="20% - Акцент4 2 3 3 5 2 2" xfId="38666"/>
    <cellStyle name="20% - Акцент4 2 3 3 5 3" xfId="27242"/>
    <cellStyle name="20% - Акцент4 2 3 3 6" xfId="8202"/>
    <cellStyle name="20% - Акцент4 2 3 3 6 2" xfId="19626"/>
    <cellStyle name="20% - Акцент4 2 3 3 6 2 2" xfId="42474"/>
    <cellStyle name="20% - Акцент4 2 3 3 6 3" xfId="31050"/>
    <cellStyle name="20% - Акцент4 2 3 3 7" xfId="12010"/>
    <cellStyle name="20% - Акцент4 2 3 3 7 2" xfId="34858"/>
    <cellStyle name="20% - Акцент4 2 3 3 8" xfId="23434"/>
    <cellStyle name="20% - Акцент4 2 3 4" xfId="1062"/>
    <cellStyle name="20% - Акцент4 2 3 4 2" xfId="4870"/>
    <cellStyle name="20% - Акцент4 2 3 4 2 2" xfId="16294"/>
    <cellStyle name="20% - Акцент4 2 3 4 2 2 2" xfId="39142"/>
    <cellStyle name="20% - Акцент4 2 3 4 2 3" xfId="27718"/>
    <cellStyle name="20% - Акцент4 2 3 4 3" xfId="8678"/>
    <cellStyle name="20% - Акцент4 2 3 4 3 2" xfId="20102"/>
    <cellStyle name="20% - Акцент4 2 3 4 3 2 2" xfId="42950"/>
    <cellStyle name="20% - Акцент4 2 3 4 3 3" xfId="31526"/>
    <cellStyle name="20% - Акцент4 2 3 4 4" xfId="12486"/>
    <cellStyle name="20% - Акцент4 2 3 4 4 2" xfId="35334"/>
    <cellStyle name="20% - Акцент4 2 3 4 5" xfId="23910"/>
    <cellStyle name="20% - Акцент4 2 3 5" xfId="2014"/>
    <cellStyle name="20% - Акцент4 2 3 5 2" xfId="5822"/>
    <cellStyle name="20% - Акцент4 2 3 5 2 2" xfId="17246"/>
    <cellStyle name="20% - Акцент4 2 3 5 2 2 2" xfId="40094"/>
    <cellStyle name="20% - Акцент4 2 3 5 2 3" xfId="28670"/>
    <cellStyle name="20% - Акцент4 2 3 5 3" xfId="9630"/>
    <cellStyle name="20% - Акцент4 2 3 5 3 2" xfId="21054"/>
    <cellStyle name="20% - Акцент4 2 3 5 3 2 2" xfId="43902"/>
    <cellStyle name="20% - Акцент4 2 3 5 3 3" xfId="32478"/>
    <cellStyle name="20% - Акцент4 2 3 5 4" xfId="13438"/>
    <cellStyle name="20% - Акцент4 2 3 5 4 2" xfId="36286"/>
    <cellStyle name="20% - Акцент4 2 3 5 5" xfId="24862"/>
    <cellStyle name="20% - Акцент4 2 3 6" xfId="2966"/>
    <cellStyle name="20% - Акцент4 2 3 6 2" xfId="6774"/>
    <cellStyle name="20% - Акцент4 2 3 6 2 2" xfId="18198"/>
    <cellStyle name="20% - Акцент4 2 3 6 2 2 2" xfId="41046"/>
    <cellStyle name="20% - Акцент4 2 3 6 2 3" xfId="29622"/>
    <cellStyle name="20% - Акцент4 2 3 6 3" xfId="10582"/>
    <cellStyle name="20% - Акцент4 2 3 6 3 2" xfId="22006"/>
    <cellStyle name="20% - Акцент4 2 3 6 3 2 2" xfId="44854"/>
    <cellStyle name="20% - Акцент4 2 3 6 3 3" xfId="33430"/>
    <cellStyle name="20% - Акцент4 2 3 6 4" xfId="14390"/>
    <cellStyle name="20% - Акцент4 2 3 6 4 2" xfId="37238"/>
    <cellStyle name="20% - Акцент4 2 3 6 5" xfId="25814"/>
    <cellStyle name="20% - Акцент4 2 3 7" xfId="3918"/>
    <cellStyle name="20% - Акцент4 2 3 7 2" xfId="15342"/>
    <cellStyle name="20% - Акцент4 2 3 7 2 2" xfId="38190"/>
    <cellStyle name="20% - Акцент4 2 3 7 3" xfId="26766"/>
    <cellStyle name="20% - Акцент4 2 3 8" xfId="7726"/>
    <cellStyle name="20% - Акцент4 2 3 8 2" xfId="19150"/>
    <cellStyle name="20% - Акцент4 2 3 8 2 2" xfId="41998"/>
    <cellStyle name="20% - Акцент4 2 3 8 3" xfId="30574"/>
    <cellStyle name="20% - Акцент4 2 3 9" xfId="11534"/>
    <cellStyle name="20% - Акцент4 2 3 9 2" xfId="34382"/>
    <cellStyle name="20% - Акцент4 2 4" xfId="166"/>
    <cellStyle name="20% - Акцент4 2 4 10" xfId="23014"/>
    <cellStyle name="20% - Акцент4 2 4 2" xfId="390"/>
    <cellStyle name="20% - Акцент4 2 4 2 2" xfId="866"/>
    <cellStyle name="20% - Акцент4 2 4 2 2 2" xfId="1818"/>
    <cellStyle name="20% - Акцент4 2 4 2 2 2 2" xfId="5626"/>
    <cellStyle name="20% - Акцент4 2 4 2 2 2 2 2" xfId="17050"/>
    <cellStyle name="20% - Акцент4 2 4 2 2 2 2 2 2" xfId="39898"/>
    <cellStyle name="20% - Акцент4 2 4 2 2 2 2 3" xfId="28474"/>
    <cellStyle name="20% - Акцент4 2 4 2 2 2 3" xfId="9434"/>
    <cellStyle name="20% - Акцент4 2 4 2 2 2 3 2" xfId="20858"/>
    <cellStyle name="20% - Акцент4 2 4 2 2 2 3 2 2" xfId="43706"/>
    <cellStyle name="20% - Акцент4 2 4 2 2 2 3 3" xfId="32282"/>
    <cellStyle name="20% - Акцент4 2 4 2 2 2 4" xfId="13242"/>
    <cellStyle name="20% - Акцент4 2 4 2 2 2 4 2" xfId="36090"/>
    <cellStyle name="20% - Акцент4 2 4 2 2 2 5" xfId="24666"/>
    <cellStyle name="20% - Акцент4 2 4 2 2 3" xfId="2770"/>
    <cellStyle name="20% - Акцент4 2 4 2 2 3 2" xfId="6578"/>
    <cellStyle name="20% - Акцент4 2 4 2 2 3 2 2" xfId="18002"/>
    <cellStyle name="20% - Акцент4 2 4 2 2 3 2 2 2" xfId="40850"/>
    <cellStyle name="20% - Акцент4 2 4 2 2 3 2 3" xfId="29426"/>
    <cellStyle name="20% - Акцент4 2 4 2 2 3 3" xfId="10386"/>
    <cellStyle name="20% - Акцент4 2 4 2 2 3 3 2" xfId="21810"/>
    <cellStyle name="20% - Акцент4 2 4 2 2 3 3 2 2" xfId="44658"/>
    <cellStyle name="20% - Акцент4 2 4 2 2 3 3 3" xfId="33234"/>
    <cellStyle name="20% - Акцент4 2 4 2 2 3 4" xfId="14194"/>
    <cellStyle name="20% - Акцент4 2 4 2 2 3 4 2" xfId="37042"/>
    <cellStyle name="20% - Акцент4 2 4 2 2 3 5" xfId="25618"/>
    <cellStyle name="20% - Акцент4 2 4 2 2 4" xfId="3722"/>
    <cellStyle name="20% - Акцент4 2 4 2 2 4 2" xfId="7530"/>
    <cellStyle name="20% - Акцент4 2 4 2 2 4 2 2" xfId="18954"/>
    <cellStyle name="20% - Акцент4 2 4 2 2 4 2 2 2" xfId="41802"/>
    <cellStyle name="20% - Акцент4 2 4 2 2 4 2 3" xfId="30378"/>
    <cellStyle name="20% - Акцент4 2 4 2 2 4 3" xfId="11338"/>
    <cellStyle name="20% - Акцент4 2 4 2 2 4 3 2" xfId="22762"/>
    <cellStyle name="20% - Акцент4 2 4 2 2 4 3 2 2" xfId="45610"/>
    <cellStyle name="20% - Акцент4 2 4 2 2 4 3 3" xfId="34186"/>
    <cellStyle name="20% - Акцент4 2 4 2 2 4 4" xfId="15146"/>
    <cellStyle name="20% - Акцент4 2 4 2 2 4 4 2" xfId="37994"/>
    <cellStyle name="20% - Акцент4 2 4 2 2 4 5" xfId="26570"/>
    <cellStyle name="20% - Акцент4 2 4 2 2 5" xfId="4674"/>
    <cellStyle name="20% - Акцент4 2 4 2 2 5 2" xfId="16098"/>
    <cellStyle name="20% - Акцент4 2 4 2 2 5 2 2" xfId="38946"/>
    <cellStyle name="20% - Акцент4 2 4 2 2 5 3" xfId="27522"/>
    <cellStyle name="20% - Акцент4 2 4 2 2 6" xfId="8482"/>
    <cellStyle name="20% - Акцент4 2 4 2 2 6 2" xfId="19906"/>
    <cellStyle name="20% - Акцент4 2 4 2 2 6 2 2" xfId="42754"/>
    <cellStyle name="20% - Акцент4 2 4 2 2 6 3" xfId="31330"/>
    <cellStyle name="20% - Акцент4 2 4 2 2 7" xfId="12290"/>
    <cellStyle name="20% - Акцент4 2 4 2 2 7 2" xfId="35138"/>
    <cellStyle name="20% - Акцент4 2 4 2 2 8" xfId="23714"/>
    <cellStyle name="20% - Акцент4 2 4 2 3" xfId="1342"/>
    <cellStyle name="20% - Акцент4 2 4 2 3 2" xfId="5150"/>
    <cellStyle name="20% - Акцент4 2 4 2 3 2 2" xfId="16574"/>
    <cellStyle name="20% - Акцент4 2 4 2 3 2 2 2" xfId="39422"/>
    <cellStyle name="20% - Акцент4 2 4 2 3 2 3" xfId="27998"/>
    <cellStyle name="20% - Акцент4 2 4 2 3 3" xfId="8958"/>
    <cellStyle name="20% - Акцент4 2 4 2 3 3 2" xfId="20382"/>
    <cellStyle name="20% - Акцент4 2 4 2 3 3 2 2" xfId="43230"/>
    <cellStyle name="20% - Акцент4 2 4 2 3 3 3" xfId="31806"/>
    <cellStyle name="20% - Акцент4 2 4 2 3 4" xfId="12766"/>
    <cellStyle name="20% - Акцент4 2 4 2 3 4 2" xfId="35614"/>
    <cellStyle name="20% - Акцент4 2 4 2 3 5" xfId="24190"/>
    <cellStyle name="20% - Акцент4 2 4 2 4" xfId="2294"/>
    <cellStyle name="20% - Акцент4 2 4 2 4 2" xfId="6102"/>
    <cellStyle name="20% - Акцент4 2 4 2 4 2 2" xfId="17526"/>
    <cellStyle name="20% - Акцент4 2 4 2 4 2 2 2" xfId="40374"/>
    <cellStyle name="20% - Акцент4 2 4 2 4 2 3" xfId="28950"/>
    <cellStyle name="20% - Акцент4 2 4 2 4 3" xfId="9910"/>
    <cellStyle name="20% - Акцент4 2 4 2 4 3 2" xfId="21334"/>
    <cellStyle name="20% - Акцент4 2 4 2 4 3 2 2" xfId="44182"/>
    <cellStyle name="20% - Акцент4 2 4 2 4 3 3" xfId="32758"/>
    <cellStyle name="20% - Акцент4 2 4 2 4 4" xfId="13718"/>
    <cellStyle name="20% - Акцент4 2 4 2 4 4 2" xfId="36566"/>
    <cellStyle name="20% - Акцент4 2 4 2 4 5" xfId="25142"/>
    <cellStyle name="20% - Акцент4 2 4 2 5" xfId="3246"/>
    <cellStyle name="20% - Акцент4 2 4 2 5 2" xfId="7054"/>
    <cellStyle name="20% - Акцент4 2 4 2 5 2 2" xfId="18478"/>
    <cellStyle name="20% - Акцент4 2 4 2 5 2 2 2" xfId="41326"/>
    <cellStyle name="20% - Акцент4 2 4 2 5 2 3" xfId="29902"/>
    <cellStyle name="20% - Акцент4 2 4 2 5 3" xfId="10862"/>
    <cellStyle name="20% - Акцент4 2 4 2 5 3 2" xfId="22286"/>
    <cellStyle name="20% - Акцент4 2 4 2 5 3 2 2" xfId="45134"/>
    <cellStyle name="20% - Акцент4 2 4 2 5 3 3" xfId="33710"/>
    <cellStyle name="20% - Акцент4 2 4 2 5 4" xfId="14670"/>
    <cellStyle name="20% - Акцент4 2 4 2 5 4 2" xfId="37518"/>
    <cellStyle name="20% - Акцент4 2 4 2 5 5" xfId="26094"/>
    <cellStyle name="20% - Акцент4 2 4 2 6" xfId="4198"/>
    <cellStyle name="20% - Акцент4 2 4 2 6 2" xfId="15622"/>
    <cellStyle name="20% - Акцент4 2 4 2 6 2 2" xfId="38470"/>
    <cellStyle name="20% - Акцент4 2 4 2 6 3" xfId="27046"/>
    <cellStyle name="20% - Акцент4 2 4 2 7" xfId="8006"/>
    <cellStyle name="20% - Акцент4 2 4 2 7 2" xfId="19430"/>
    <cellStyle name="20% - Акцент4 2 4 2 7 2 2" xfId="42278"/>
    <cellStyle name="20% - Акцент4 2 4 2 7 3" xfId="30854"/>
    <cellStyle name="20% - Акцент4 2 4 2 8" xfId="11814"/>
    <cellStyle name="20% - Акцент4 2 4 2 8 2" xfId="34662"/>
    <cellStyle name="20% - Акцент4 2 4 2 9" xfId="23238"/>
    <cellStyle name="20% - Акцент4 2 4 3" xfId="642"/>
    <cellStyle name="20% - Акцент4 2 4 3 2" xfId="1594"/>
    <cellStyle name="20% - Акцент4 2 4 3 2 2" xfId="5402"/>
    <cellStyle name="20% - Акцент4 2 4 3 2 2 2" xfId="16826"/>
    <cellStyle name="20% - Акцент4 2 4 3 2 2 2 2" xfId="39674"/>
    <cellStyle name="20% - Акцент4 2 4 3 2 2 3" xfId="28250"/>
    <cellStyle name="20% - Акцент4 2 4 3 2 3" xfId="9210"/>
    <cellStyle name="20% - Акцент4 2 4 3 2 3 2" xfId="20634"/>
    <cellStyle name="20% - Акцент4 2 4 3 2 3 2 2" xfId="43482"/>
    <cellStyle name="20% - Акцент4 2 4 3 2 3 3" xfId="32058"/>
    <cellStyle name="20% - Акцент4 2 4 3 2 4" xfId="13018"/>
    <cellStyle name="20% - Акцент4 2 4 3 2 4 2" xfId="35866"/>
    <cellStyle name="20% - Акцент4 2 4 3 2 5" xfId="24442"/>
    <cellStyle name="20% - Акцент4 2 4 3 3" xfId="2546"/>
    <cellStyle name="20% - Акцент4 2 4 3 3 2" xfId="6354"/>
    <cellStyle name="20% - Акцент4 2 4 3 3 2 2" xfId="17778"/>
    <cellStyle name="20% - Акцент4 2 4 3 3 2 2 2" xfId="40626"/>
    <cellStyle name="20% - Акцент4 2 4 3 3 2 3" xfId="29202"/>
    <cellStyle name="20% - Акцент4 2 4 3 3 3" xfId="10162"/>
    <cellStyle name="20% - Акцент4 2 4 3 3 3 2" xfId="21586"/>
    <cellStyle name="20% - Акцент4 2 4 3 3 3 2 2" xfId="44434"/>
    <cellStyle name="20% - Акцент4 2 4 3 3 3 3" xfId="33010"/>
    <cellStyle name="20% - Акцент4 2 4 3 3 4" xfId="13970"/>
    <cellStyle name="20% - Акцент4 2 4 3 3 4 2" xfId="36818"/>
    <cellStyle name="20% - Акцент4 2 4 3 3 5" xfId="25394"/>
    <cellStyle name="20% - Акцент4 2 4 3 4" xfId="3498"/>
    <cellStyle name="20% - Акцент4 2 4 3 4 2" xfId="7306"/>
    <cellStyle name="20% - Акцент4 2 4 3 4 2 2" xfId="18730"/>
    <cellStyle name="20% - Акцент4 2 4 3 4 2 2 2" xfId="41578"/>
    <cellStyle name="20% - Акцент4 2 4 3 4 2 3" xfId="30154"/>
    <cellStyle name="20% - Акцент4 2 4 3 4 3" xfId="11114"/>
    <cellStyle name="20% - Акцент4 2 4 3 4 3 2" xfId="22538"/>
    <cellStyle name="20% - Акцент4 2 4 3 4 3 2 2" xfId="45386"/>
    <cellStyle name="20% - Акцент4 2 4 3 4 3 3" xfId="33962"/>
    <cellStyle name="20% - Акцент4 2 4 3 4 4" xfId="14922"/>
    <cellStyle name="20% - Акцент4 2 4 3 4 4 2" xfId="37770"/>
    <cellStyle name="20% - Акцент4 2 4 3 4 5" xfId="26346"/>
    <cellStyle name="20% - Акцент4 2 4 3 5" xfId="4450"/>
    <cellStyle name="20% - Акцент4 2 4 3 5 2" xfId="15874"/>
    <cellStyle name="20% - Акцент4 2 4 3 5 2 2" xfId="38722"/>
    <cellStyle name="20% - Акцент4 2 4 3 5 3" xfId="27298"/>
    <cellStyle name="20% - Акцент4 2 4 3 6" xfId="8258"/>
    <cellStyle name="20% - Акцент4 2 4 3 6 2" xfId="19682"/>
    <cellStyle name="20% - Акцент4 2 4 3 6 2 2" xfId="42530"/>
    <cellStyle name="20% - Акцент4 2 4 3 6 3" xfId="31106"/>
    <cellStyle name="20% - Акцент4 2 4 3 7" xfId="12066"/>
    <cellStyle name="20% - Акцент4 2 4 3 7 2" xfId="34914"/>
    <cellStyle name="20% - Акцент4 2 4 3 8" xfId="23490"/>
    <cellStyle name="20% - Акцент4 2 4 4" xfId="1118"/>
    <cellStyle name="20% - Акцент4 2 4 4 2" xfId="4926"/>
    <cellStyle name="20% - Акцент4 2 4 4 2 2" xfId="16350"/>
    <cellStyle name="20% - Акцент4 2 4 4 2 2 2" xfId="39198"/>
    <cellStyle name="20% - Акцент4 2 4 4 2 3" xfId="27774"/>
    <cellStyle name="20% - Акцент4 2 4 4 3" xfId="8734"/>
    <cellStyle name="20% - Акцент4 2 4 4 3 2" xfId="20158"/>
    <cellStyle name="20% - Акцент4 2 4 4 3 2 2" xfId="43006"/>
    <cellStyle name="20% - Акцент4 2 4 4 3 3" xfId="31582"/>
    <cellStyle name="20% - Акцент4 2 4 4 4" xfId="12542"/>
    <cellStyle name="20% - Акцент4 2 4 4 4 2" xfId="35390"/>
    <cellStyle name="20% - Акцент4 2 4 4 5" xfId="23966"/>
    <cellStyle name="20% - Акцент4 2 4 5" xfId="2070"/>
    <cellStyle name="20% - Акцент4 2 4 5 2" xfId="5878"/>
    <cellStyle name="20% - Акцент4 2 4 5 2 2" xfId="17302"/>
    <cellStyle name="20% - Акцент4 2 4 5 2 2 2" xfId="40150"/>
    <cellStyle name="20% - Акцент4 2 4 5 2 3" xfId="28726"/>
    <cellStyle name="20% - Акцент4 2 4 5 3" xfId="9686"/>
    <cellStyle name="20% - Акцент4 2 4 5 3 2" xfId="21110"/>
    <cellStyle name="20% - Акцент4 2 4 5 3 2 2" xfId="43958"/>
    <cellStyle name="20% - Акцент4 2 4 5 3 3" xfId="32534"/>
    <cellStyle name="20% - Акцент4 2 4 5 4" xfId="13494"/>
    <cellStyle name="20% - Акцент4 2 4 5 4 2" xfId="36342"/>
    <cellStyle name="20% - Акцент4 2 4 5 5" xfId="24918"/>
    <cellStyle name="20% - Акцент4 2 4 6" xfId="3022"/>
    <cellStyle name="20% - Акцент4 2 4 6 2" xfId="6830"/>
    <cellStyle name="20% - Акцент4 2 4 6 2 2" xfId="18254"/>
    <cellStyle name="20% - Акцент4 2 4 6 2 2 2" xfId="41102"/>
    <cellStyle name="20% - Акцент4 2 4 6 2 3" xfId="29678"/>
    <cellStyle name="20% - Акцент4 2 4 6 3" xfId="10638"/>
    <cellStyle name="20% - Акцент4 2 4 6 3 2" xfId="22062"/>
    <cellStyle name="20% - Акцент4 2 4 6 3 2 2" xfId="44910"/>
    <cellStyle name="20% - Акцент4 2 4 6 3 3" xfId="33486"/>
    <cellStyle name="20% - Акцент4 2 4 6 4" xfId="14446"/>
    <cellStyle name="20% - Акцент4 2 4 6 4 2" xfId="37294"/>
    <cellStyle name="20% - Акцент4 2 4 6 5" xfId="25870"/>
    <cellStyle name="20% - Акцент4 2 4 7" xfId="3974"/>
    <cellStyle name="20% - Акцент4 2 4 7 2" xfId="15398"/>
    <cellStyle name="20% - Акцент4 2 4 7 2 2" xfId="38246"/>
    <cellStyle name="20% - Акцент4 2 4 7 3" xfId="26822"/>
    <cellStyle name="20% - Акцент4 2 4 8" xfId="7782"/>
    <cellStyle name="20% - Акцент4 2 4 8 2" xfId="19206"/>
    <cellStyle name="20% - Акцент4 2 4 8 2 2" xfId="42054"/>
    <cellStyle name="20% - Акцент4 2 4 8 3" xfId="30630"/>
    <cellStyle name="20% - Акцент4 2 4 9" xfId="11590"/>
    <cellStyle name="20% - Акцент4 2 4 9 2" xfId="34438"/>
    <cellStyle name="20% - Акцент4 2 5" xfId="222"/>
    <cellStyle name="20% - Акцент4 2 5 10" xfId="23070"/>
    <cellStyle name="20% - Акцент4 2 5 2" xfId="446"/>
    <cellStyle name="20% - Акцент4 2 5 2 2" xfId="922"/>
    <cellStyle name="20% - Акцент4 2 5 2 2 2" xfId="1874"/>
    <cellStyle name="20% - Акцент4 2 5 2 2 2 2" xfId="5682"/>
    <cellStyle name="20% - Акцент4 2 5 2 2 2 2 2" xfId="17106"/>
    <cellStyle name="20% - Акцент4 2 5 2 2 2 2 2 2" xfId="39954"/>
    <cellStyle name="20% - Акцент4 2 5 2 2 2 2 3" xfId="28530"/>
    <cellStyle name="20% - Акцент4 2 5 2 2 2 3" xfId="9490"/>
    <cellStyle name="20% - Акцент4 2 5 2 2 2 3 2" xfId="20914"/>
    <cellStyle name="20% - Акцент4 2 5 2 2 2 3 2 2" xfId="43762"/>
    <cellStyle name="20% - Акцент4 2 5 2 2 2 3 3" xfId="32338"/>
    <cellStyle name="20% - Акцент4 2 5 2 2 2 4" xfId="13298"/>
    <cellStyle name="20% - Акцент4 2 5 2 2 2 4 2" xfId="36146"/>
    <cellStyle name="20% - Акцент4 2 5 2 2 2 5" xfId="24722"/>
    <cellStyle name="20% - Акцент4 2 5 2 2 3" xfId="2826"/>
    <cellStyle name="20% - Акцент4 2 5 2 2 3 2" xfId="6634"/>
    <cellStyle name="20% - Акцент4 2 5 2 2 3 2 2" xfId="18058"/>
    <cellStyle name="20% - Акцент4 2 5 2 2 3 2 2 2" xfId="40906"/>
    <cellStyle name="20% - Акцент4 2 5 2 2 3 2 3" xfId="29482"/>
    <cellStyle name="20% - Акцент4 2 5 2 2 3 3" xfId="10442"/>
    <cellStyle name="20% - Акцент4 2 5 2 2 3 3 2" xfId="21866"/>
    <cellStyle name="20% - Акцент4 2 5 2 2 3 3 2 2" xfId="44714"/>
    <cellStyle name="20% - Акцент4 2 5 2 2 3 3 3" xfId="33290"/>
    <cellStyle name="20% - Акцент4 2 5 2 2 3 4" xfId="14250"/>
    <cellStyle name="20% - Акцент4 2 5 2 2 3 4 2" xfId="37098"/>
    <cellStyle name="20% - Акцент4 2 5 2 2 3 5" xfId="25674"/>
    <cellStyle name="20% - Акцент4 2 5 2 2 4" xfId="3778"/>
    <cellStyle name="20% - Акцент4 2 5 2 2 4 2" xfId="7586"/>
    <cellStyle name="20% - Акцент4 2 5 2 2 4 2 2" xfId="19010"/>
    <cellStyle name="20% - Акцент4 2 5 2 2 4 2 2 2" xfId="41858"/>
    <cellStyle name="20% - Акцент4 2 5 2 2 4 2 3" xfId="30434"/>
    <cellStyle name="20% - Акцент4 2 5 2 2 4 3" xfId="11394"/>
    <cellStyle name="20% - Акцент4 2 5 2 2 4 3 2" xfId="22818"/>
    <cellStyle name="20% - Акцент4 2 5 2 2 4 3 2 2" xfId="45666"/>
    <cellStyle name="20% - Акцент4 2 5 2 2 4 3 3" xfId="34242"/>
    <cellStyle name="20% - Акцент4 2 5 2 2 4 4" xfId="15202"/>
    <cellStyle name="20% - Акцент4 2 5 2 2 4 4 2" xfId="38050"/>
    <cellStyle name="20% - Акцент4 2 5 2 2 4 5" xfId="26626"/>
    <cellStyle name="20% - Акцент4 2 5 2 2 5" xfId="4730"/>
    <cellStyle name="20% - Акцент4 2 5 2 2 5 2" xfId="16154"/>
    <cellStyle name="20% - Акцент4 2 5 2 2 5 2 2" xfId="39002"/>
    <cellStyle name="20% - Акцент4 2 5 2 2 5 3" xfId="27578"/>
    <cellStyle name="20% - Акцент4 2 5 2 2 6" xfId="8538"/>
    <cellStyle name="20% - Акцент4 2 5 2 2 6 2" xfId="19962"/>
    <cellStyle name="20% - Акцент4 2 5 2 2 6 2 2" xfId="42810"/>
    <cellStyle name="20% - Акцент4 2 5 2 2 6 3" xfId="31386"/>
    <cellStyle name="20% - Акцент4 2 5 2 2 7" xfId="12346"/>
    <cellStyle name="20% - Акцент4 2 5 2 2 7 2" xfId="35194"/>
    <cellStyle name="20% - Акцент4 2 5 2 2 8" xfId="23770"/>
    <cellStyle name="20% - Акцент4 2 5 2 3" xfId="1398"/>
    <cellStyle name="20% - Акцент4 2 5 2 3 2" xfId="5206"/>
    <cellStyle name="20% - Акцент4 2 5 2 3 2 2" xfId="16630"/>
    <cellStyle name="20% - Акцент4 2 5 2 3 2 2 2" xfId="39478"/>
    <cellStyle name="20% - Акцент4 2 5 2 3 2 3" xfId="28054"/>
    <cellStyle name="20% - Акцент4 2 5 2 3 3" xfId="9014"/>
    <cellStyle name="20% - Акцент4 2 5 2 3 3 2" xfId="20438"/>
    <cellStyle name="20% - Акцент4 2 5 2 3 3 2 2" xfId="43286"/>
    <cellStyle name="20% - Акцент4 2 5 2 3 3 3" xfId="31862"/>
    <cellStyle name="20% - Акцент4 2 5 2 3 4" xfId="12822"/>
    <cellStyle name="20% - Акцент4 2 5 2 3 4 2" xfId="35670"/>
    <cellStyle name="20% - Акцент4 2 5 2 3 5" xfId="24246"/>
    <cellStyle name="20% - Акцент4 2 5 2 4" xfId="2350"/>
    <cellStyle name="20% - Акцент4 2 5 2 4 2" xfId="6158"/>
    <cellStyle name="20% - Акцент4 2 5 2 4 2 2" xfId="17582"/>
    <cellStyle name="20% - Акцент4 2 5 2 4 2 2 2" xfId="40430"/>
    <cellStyle name="20% - Акцент4 2 5 2 4 2 3" xfId="29006"/>
    <cellStyle name="20% - Акцент4 2 5 2 4 3" xfId="9966"/>
    <cellStyle name="20% - Акцент4 2 5 2 4 3 2" xfId="21390"/>
    <cellStyle name="20% - Акцент4 2 5 2 4 3 2 2" xfId="44238"/>
    <cellStyle name="20% - Акцент4 2 5 2 4 3 3" xfId="32814"/>
    <cellStyle name="20% - Акцент4 2 5 2 4 4" xfId="13774"/>
    <cellStyle name="20% - Акцент4 2 5 2 4 4 2" xfId="36622"/>
    <cellStyle name="20% - Акцент4 2 5 2 4 5" xfId="25198"/>
    <cellStyle name="20% - Акцент4 2 5 2 5" xfId="3302"/>
    <cellStyle name="20% - Акцент4 2 5 2 5 2" xfId="7110"/>
    <cellStyle name="20% - Акцент4 2 5 2 5 2 2" xfId="18534"/>
    <cellStyle name="20% - Акцент4 2 5 2 5 2 2 2" xfId="41382"/>
    <cellStyle name="20% - Акцент4 2 5 2 5 2 3" xfId="29958"/>
    <cellStyle name="20% - Акцент4 2 5 2 5 3" xfId="10918"/>
    <cellStyle name="20% - Акцент4 2 5 2 5 3 2" xfId="22342"/>
    <cellStyle name="20% - Акцент4 2 5 2 5 3 2 2" xfId="45190"/>
    <cellStyle name="20% - Акцент4 2 5 2 5 3 3" xfId="33766"/>
    <cellStyle name="20% - Акцент4 2 5 2 5 4" xfId="14726"/>
    <cellStyle name="20% - Акцент4 2 5 2 5 4 2" xfId="37574"/>
    <cellStyle name="20% - Акцент4 2 5 2 5 5" xfId="26150"/>
    <cellStyle name="20% - Акцент4 2 5 2 6" xfId="4254"/>
    <cellStyle name="20% - Акцент4 2 5 2 6 2" xfId="15678"/>
    <cellStyle name="20% - Акцент4 2 5 2 6 2 2" xfId="38526"/>
    <cellStyle name="20% - Акцент4 2 5 2 6 3" xfId="27102"/>
    <cellStyle name="20% - Акцент4 2 5 2 7" xfId="8062"/>
    <cellStyle name="20% - Акцент4 2 5 2 7 2" xfId="19486"/>
    <cellStyle name="20% - Акцент4 2 5 2 7 2 2" xfId="42334"/>
    <cellStyle name="20% - Акцент4 2 5 2 7 3" xfId="30910"/>
    <cellStyle name="20% - Акцент4 2 5 2 8" xfId="11870"/>
    <cellStyle name="20% - Акцент4 2 5 2 8 2" xfId="34718"/>
    <cellStyle name="20% - Акцент4 2 5 2 9" xfId="23294"/>
    <cellStyle name="20% - Акцент4 2 5 3" xfId="698"/>
    <cellStyle name="20% - Акцент4 2 5 3 2" xfId="1650"/>
    <cellStyle name="20% - Акцент4 2 5 3 2 2" xfId="5458"/>
    <cellStyle name="20% - Акцент4 2 5 3 2 2 2" xfId="16882"/>
    <cellStyle name="20% - Акцент4 2 5 3 2 2 2 2" xfId="39730"/>
    <cellStyle name="20% - Акцент4 2 5 3 2 2 3" xfId="28306"/>
    <cellStyle name="20% - Акцент4 2 5 3 2 3" xfId="9266"/>
    <cellStyle name="20% - Акцент4 2 5 3 2 3 2" xfId="20690"/>
    <cellStyle name="20% - Акцент4 2 5 3 2 3 2 2" xfId="43538"/>
    <cellStyle name="20% - Акцент4 2 5 3 2 3 3" xfId="32114"/>
    <cellStyle name="20% - Акцент4 2 5 3 2 4" xfId="13074"/>
    <cellStyle name="20% - Акцент4 2 5 3 2 4 2" xfId="35922"/>
    <cellStyle name="20% - Акцент4 2 5 3 2 5" xfId="24498"/>
    <cellStyle name="20% - Акцент4 2 5 3 3" xfId="2602"/>
    <cellStyle name="20% - Акцент4 2 5 3 3 2" xfId="6410"/>
    <cellStyle name="20% - Акцент4 2 5 3 3 2 2" xfId="17834"/>
    <cellStyle name="20% - Акцент4 2 5 3 3 2 2 2" xfId="40682"/>
    <cellStyle name="20% - Акцент4 2 5 3 3 2 3" xfId="29258"/>
    <cellStyle name="20% - Акцент4 2 5 3 3 3" xfId="10218"/>
    <cellStyle name="20% - Акцент4 2 5 3 3 3 2" xfId="21642"/>
    <cellStyle name="20% - Акцент4 2 5 3 3 3 2 2" xfId="44490"/>
    <cellStyle name="20% - Акцент4 2 5 3 3 3 3" xfId="33066"/>
    <cellStyle name="20% - Акцент4 2 5 3 3 4" xfId="14026"/>
    <cellStyle name="20% - Акцент4 2 5 3 3 4 2" xfId="36874"/>
    <cellStyle name="20% - Акцент4 2 5 3 3 5" xfId="25450"/>
    <cellStyle name="20% - Акцент4 2 5 3 4" xfId="3554"/>
    <cellStyle name="20% - Акцент4 2 5 3 4 2" xfId="7362"/>
    <cellStyle name="20% - Акцент4 2 5 3 4 2 2" xfId="18786"/>
    <cellStyle name="20% - Акцент4 2 5 3 4 2 2 2" xfId="41634"/>
    <cellStyle name="20% - Акцент4 2 5 3 4 2 3" xfId="30210"/>
    <cellStyle name="20% - Акцент4 2 5 3 4 3" xfId="11170"/>
    <cellStyle name="20% - Акцент4 2 5 3 4 3 2" xfId="22594"/>
    <cellStyle name="20% - Акцент4 2 5 3 4 3 2 2" xfId="45442"/>
    <cellStyle name="20% - Акцент4 2 5 3 4 3 3" xfId="34018"/>
    <cellStyle name="20% - Акцент4 2 5 3 4 4" xfId="14978"/>
    <cellStyle name="20% - Акцент4 2 5 3 4 4 2" xfId="37826"/>
    <cellStyle name="20% - Акцент4 2 5 3 4 5" xfId="26402"/>
    <cellStyle name="20% - Акцент4 2 5 3 5" xfId="4506"/>
    <cellStyle name="20% - Акцент4 2 5 3 5 2" xfId="15930"/>
    <cellStyle name="20% - Акцент4 2 5 3 5 2 2" xfId="38778"/>
    <cellStyle name="20% - Акцент4 2 5 3 5 3" xfId="27354"/>
    <cellStyle name="20% - Акцент4 2 5 3 6" xfId="8314"/>
    <cellStyle name="20% - Акцент4 2 5 3 6 2" xfId="19738"/>
    <cellStyle name="20% - Акцент4 2 5 3 6 2 2" xfId="42586"/>
    <cellStyle name="20% - Акцент4 2 5 3 6 3" xfId="31162"/>
    <cellStyle name="20% - Акцент4 2 5 3 7" xfId="12122"/>
    <cellStyle name="20% - Акцент4 2 5 3 7 2" xfId="34970"/>
    <cellStyle name="20% - Акцент4 2 5 3 8" xfId="23546"/>
    <cellStyle name="20% - Акцент4 2 5 4" xfId="1174"/>
    <cellStyle name="20% - Акцент4 2 5 4 2" xfId="4982"/>
    <cellStyle name="20% - Акцент4 2 5 4 2 2" xfId="16406"/>
    <cellStyle name="20% - Акцент4 2 5 4 2 2 2" xfId="39254"/>
    <cellStyle name="20% - Акцент4 2 5 4 2 3" xfId="27830"/>
    <cellStyle name="20% - Акцент4 2 5 4 3" xfId="8790"/>
    <cellStyle name="20% - Акцент4 2 5 4 3 2" xfId="20214"/>
    <cellStyle name="20% - Акцент4 2 5 4 3 2 2" xfId="43062"/>
    <cellStyle name="20% - Акцент4 2 5 4 3 3" xfId="31638"/>
    <cellStyle name="20% - Акцент4 2 5 4 4" xfId="12598"/>
    <cellStyle name="20% - Акцент4 2 5 4 4 2" xfId="35446"/>
    <cellStyle name="20% - Акцент4 2 5 4 5" xfId="24022"/>
    <cellStyle name="20% - Акцент4 2 5 5" xfId="2126"/>
    <cellStyle name="20% - Акцент4 2 5 5 2" xfId="5934"/>
    <cellStyle name="20% - Акцент4 2 5 5 2 2" xfId="17358"/>
    <cellStyle name="20% - Акцент4 2 5 5 2 2 2" xfId="40206"/>
    <cellStyle name="20% - Акцент4 2 5 5 2 3" xfId="28782"/>
    <cellStyle name="20% - Акцент4 2 5 5 3" xfId="9742"/>
    <cellStyle name="20% - Акцент4 2 5 5 3 2" xfId="21166"/>
    <cellStyle name="20% - Акцент4 2 5 5 3 2 2" xfId="44014"/>
    <cellStyle name="20% - Акцент4 2 5 5 3 3" xfId="32590"/>
    <cellStyle name="20% - Акцент4 2 5 5 4" xfId="13550"/>
    <cellStyle name="20% - Акцент4 2 5 5 4 2" xfId="36398"/>
    <cellStyle name="20% - Акцент4 2 5 5 5" xfId="24974"/>
    <cellStyle name="20% - Акцент4 2 5 6" xfId="3078"/>
    <cellStyle name="20% - Акцент4 2 5 6 2" xfId="6886"/>
    <cellStyle name="20% - Акцент4 2 5 6 2 2" xfId="18310"/>
    <cellStyle name="20% - Акцент4 2 5 6 2 2 2" xfId="41158"/>
    <cellStyle name="20% - Акцент4 2 5 6 2 3" xfId="29734"/>
    <cellStyle name="20% - Акцент4 2 5 6 3" xfId="10694"/>
    <cellStyle name="20% - Акцент4 2 5 6 3 2" xfId="22118"/>
    <cellStyle name="20% - Акцент4 2 5 6 3 2 2" xfId="44966"/>
    <cellStyle name="20% - Акцент4 2 5 6 3 3" xfId="33542"/>
    <cellStyle name="20% - Акцент4 2 5 6 4" xfId="14502"/>
    <cellStyle name="20% - Акцент4 2 5 6 4 2" xfId="37350"/>
    <cellStyle name="20% - Акцент4 2 5 6 5" xfId="25926"/>
    <cellStyle name="20% - Акцент4 2 5 7" xfId="4030"/>
    <cellStyle name="20% - Акцент4 2 5 7 2" xfId="15454"/>
    <cellStyle name="20% - Акцент4 2 5 7 2 2" xfId="38302"/>
    <cellStyle name="20% - Акцент4 2 5 7 3" xfId="26878"/>
    <cellStyle name="20% - Акцент4 2 5 8" xfId="7838"/>
    <cellStyle name="20% - Акцент4 2 5 8 2" xfId="19262"/>
    <cellStyle name="20% - Акцент4 2 5 8 2 2" xfId="42110"/>
    <cellStyle name="20% - Акцент4 2 5 8 3" xfId="30686"/>
    <cellStyle name="20% - Акцент4 2 5 9" xfId="11646"/>
    <cellStyle name="20% - Акцент4 2 5 9 2" xfId="34494"/>
    <cellStyle name="20% - Акцент4 2 6" xfId="278"/>
    <cellStyle name="20% - Акцент4 2 6 2" xfId="754"/>
    <cellStyle name="20% - Акцент4 2 6 2 2" xfId="1706"/>
    <cellStyle name="20% - Акцент4 2 6 2 2 2" xfId="5514"/>
    <cellStyle name="20% - Акцент4 2 6 2 2 2 2" xfId="16938"/>
    <cellStyle name="20% - Акцент4 2 6 2 2 2 2 2" xfId="39786"/>
    <cellStyle name="20% - Акцент4 2 6 2 2 2 3" xfId="28362"/>
    <cellStyle name="20% - Акцент4 2 6 2 2 3" xfId="9322"/>
    <cellStyle name="20% - Акцент4 2 6 2 2 3 2" xfId="20746"/>
    <cellStyle name="20% - Акцент4 2 6 2 2 3 2 2" xfId="43594"/>
    <cellStyle name="20% - Акцент4 2 6 2 2 3 3" xfId="32170"/>
    <cellStyle name="20% - Акцент4 2 6 2 2 4" xfId="13130"/>
    <cellStyle name="20% - Акцент4 2 6 2 2 4 2" xfId="35978"/>
    <cellStyle name="20% - Акцент4 2 6 2 2 5" xfId="24554"/>
    <cellStyle name="20% - Акцент4 2 6 2 3" xfId="2658"/>
    <cellStyle name="20% - Акцент4 2 6 2 3 2" xfId="6466"/>
    <cellStyle name="20% - Акцент4 2 6 2 3 2 2" xfId="17890"/>
    <cellStyle name="20% - Акцент4 2 6 2 3 2 2 2" xfId="40738"/>
    <cellStyle name="20% - Акцент4 2 6 2 3 2 3" xfId="29314"/>
    <cellStyle name="20% - Акцент4 2 6 2 3 3" xfId="10274"/>
    <cellStyle name="20% - Акцент4 2 6 2 3 3 2" xfId="21698"/>
    <cellStyle name="20% - Акцент4 2 6 2 3 3 2 2" xfId="44546"/>
    <cellStyle name="20% - Акцент4 2 6 2 3 3 3" xfId="33122"/>
    <cellStyle name="20% - Акцент4 2 6 2 3 4" xfId="14082"/>
    <cellStyle name="20% - Акцент4 2 6 2 3 4 2" xfId="36930"/>
    <cellStyle name="20% - Акцент4 2 6 2 3 5" xfId="25506"/>
    <cellStyle name="20% - Акцент4 2 6 2 4" xfId="3610"/>
    <cellStyle name="20% - Акцент4 2 6 2 4 2" xfId="7418"/>
    <cellStyle name="20% - Акцент4 2 6 2 4 2 2" xfId="18842"/>
    <cellStyle name="20% - Акцент4 2 6 2 4 2 2 2" xfId="41690"/>
    <cellStyle name="20% - Акцент4 2 6 2 4 2 3" xfId="30266"/>
    <cellStyle name="20% - Акцент4 2 6 2 4 3" xfId="11226"/>
    <cellStyle name="20% - Акцент4 2 6 2 4 3 2" xfId="22650"/>
    <cellStyle name="20% - Акцент4 2 6 2 4 3 2 2" xfId="45498"/>
    <cellStyle name="20% - Акцент4 2 6 2 4 3 3" xfId="34074"/>
    <cellStyle name="20% - Акцент4 2 6 2 4 4" xfId="15034"/>
    <cellStyle name="20% - Акцент4 2 6 2 4 4 2" xfId="37882"/>
    <cellStyle name="20% - Акцент4 2 6 2 4 5" xfId="26458"/>
    <cellStyle name="20% - Акцент4 2 6 2 5" xfId="4562"/>
    <cellStyle name="20% - Акцент4 2 6 2 5 2" xfId="15986"/>
    <cellStyle name="20% - Акцент4 2 6 2 5 2 2" xfId="38834"/>
    <cellStyle name="20% - Акцент4 2 6 2 5 3" xfId="27410"/>
    <cellStyle name="20% - Акцент4 2 6 2 6" xfId="8370"/>
    <cellStyle name="20% - Акцент4 2 6 2 6 2" xfId="19794"/>
    <cellStyle name="20% - Акцент4 2 6 2 6 2 2" xfId="42642"/>
    <cellStyle name="20% - Акцент4 2 6 2 6 3" xfId="31218"/>
    <cellStyle name="20% - Акцент4 2 6 2 7" xfId="12178"/>
    <cellStyle name="20% - Акцент4 2 6 2 7 2" xfId="35026"/>
    <cellStyle name="20% - Акцент4 2 6 2 8" xfId="23602"/>
    <cellStyle name="20% - Акцент4 2 6 3" xfId="1230"/>
    <cellStyle name="20% - Акцент4 2 6 3 2" xfId="5038"/>
    <cellStyle name="20% - Акцент4 2 6 3 2 2" xfId="16462"/>
    <cellStyle name="20% - Акцент4 2 6 3 2 2 2" xfId="39310"/>
    <cellStyle name="20% - Акцент4 2 6 3 2 3" xfId="27886"/>
    <cellStyle name="20% - Акцент4 2 6 3 3" xfId="8846"/>
    <cellStyle name="20% - Акцент4 2 6 3 3 2" xfId="20270"/>
    <cellStyle name="20% - Акцент4 2 6 3 3 2 2" xfId="43118"/>
    <cellStyle name="20% - Акцент4 2 6 3 3 3" xfId="31694"/>
    <cellStyle name="20% - Акцент4 2 6 3 4" xfId="12654"/>
    <cellStyle name="20% - Акцент4 2 6 3 4 2" xfId="35502"/>
    <cellStyle name="20% - Акцент4 2 6 3 5" xfId="24078"/>
    <cellStyle name="20% - Акцент4 2 6 4" xfId="2182"/>
    <cellStyle name="20% - Акцент4 2 6 4 2" xfId="5990"/>
    <cellStyle name="20% - Акцент4 2 6 4 2 2" xfId="17414"/>
    <cellStyle name="20% - Акцент4 2 6 4 2 2 2" xfId="40262"/>
    <cellStyle name="20% - Акцент4 2 6 4 2 3" xfId="28838"/>
    <cellStyle name="20% - Акцент4 2 6 4 3" xfId="9798"/>
    <cellStyle name="20% - Акцент4 2 6 4 3 2" xfId="21222"/>
    <cellStyle name="20% - Акцент4 2 6 4 3 2 2" xfId="44070"/>
    <cellStyle name="20% - Акцент4 2 6 4 3 3" xfId="32646"/>
    <cellStyle name="20% - Акцент4 2 6 4 4" xfId="13606"/>
    <cellStyle name="20% - Акцент4 2 6 4 4 2" xfId="36454"/>
    <cellStyle name="20% - Акцент4 2 6 4 5" xfId="25030"/>
    <cellStyle name="20% - Акцент4 2 6 5" xfId="3134"/>
    <cellStyle name="20% - Акцент4 2 6 5 2" xfId="6942"/>
    <cellStyle name="20% - Акцент4 2 6 5 2 2" xfId="18366"/>
    <cellStyle name="20% - Акцент4 2 6 5 2 2 2" xfId="41214"/>
    <cellStyle name="20% - Акцент4 2 6 5 2 3" xfId="29790"/>
    <cellStyle name="20% - Акцент4 2 6 5 3" xfId="10750"/>
    <cellStyle name="20% - Акцент4 2 6 5 3 2" xfId="22174"/>
    <cellStyle name="20% - Акцент4 2 6 5 3 2 2" xfId="45022"/>
    <cellStyle name="20% - Акцент4 2 6 5 3 3" xfId="33598"/>
    <cellStyle name="20% - Акцент4 2 6 5 4" xfId="14558"/>
    <cellStyle name="20% - Акцент4 2 6 5 4 2" xfId="37406"/>
    <cellStyle name="20% - Акцент4 2 6 5 5" xfId="25982"/>
    <cellStyle name="20% - Акцент4 2 6 6" xfId="4086"/>
    <cellStyle name="20% - Акцент4 2 6 6 2" xfId="15510"/>
    <cellStyle name="20% - Акцент4 2 6 6 2 2" xfId="38358"/>
    <cellStyle name="20% - Акцент4 2 6 6 3" xfId="26934"/>
    <cellStyle name="20% - Акцент4 2 6 7" xfId="7894"/>
    <cellStyle name="20% - Акцент4 2 6 7 2" xfId="19318"/>
    <cellStyle name="20% - Акцент4 2 6 7 2 2" xfId="42166"/>
    <cellStyle name="20% - Акцент4 2 6 7 3" xfId="30742"/>
    <cellStyle name="20% - Акцент4 2 6 8" xfId="11702"/>
    <cellStyle name="20% - Акцент4 2 6 8 2" xfId="34550"/>
    <cellStyle name="20% - Акцент4 2 6 9" xfId="23126"/>
    <cellStyle name="20% - Акцент4 2 7" xfId="502"/>
    <cellStyle name="20% - Акцент4 2 7 2" xfId="978"/>
    <cellStyle name="20% - Акцент4 2 7 2 2" xfId="1930"/>
    <cellStyle name="20% - Акцент4 2 7 2 2 2" xfId="5738"/>
    <cellStyle name="20% - Акцент4 2 7 2 2 2 2" xfId="17162"/>
    <cellStyle name="20% - Акцент4 2 7 2 2 2 2 2" xfId="40010"/>
    <cellStyle name="20% - Акцент4 2 7 2 2 2 3" xfId="28586"/>
    <cellStyle name="20% - Акцент4 2 7 2 2 3" xfId="9546"/>
    <cellStyle name="20% - Акцент4 2 7 2 2 3 2" xfId="20970"/>
    <cellStyle name="20% - Акцент4 2 7 2 2 3 2 2" xfId="43818"/>
    <cellStyle name="20% - Акцент4 2 7 2 2 3 3" xfId="32394"/>
    <cellStyle name="20% - Акцент4 2 7 2 2 4" xfId="13354"/>
    <cellStyle name="20% - Акцент4 2 7 2 2 4 2" xfId="36202"/>
    <cellStyle name="20% - Акцент4 2 7 2 2 5" xfId="24778"/>
    <cellStyle name="20% - Акцент4 2 7 2 3" xfId="2882"/>
    <cellStyle name="20% - Акцент4 2 7 2 3 2" xfId="6690"/>
    <cellStyle name="20% - Акцент4 2 7 2 3 2 2" xfId="18114"/>
    <cellStyle name="20% - Акцент4 2 7 2 3 2 2 2" xfId="40962"/>
    <cellStyle name="20% - Акцент4 2 7 2 3 2 3" xfId="29538"/>
    <cellStyle name="20% - Акцент4 2 7 2 3 3" xfId="10498"/>
    <cellStyle name="20% - Акцент4 2 7 2 3 3 2" xfId="21922"/>
    <cellStyle name="20% - Акцент4 2 7 2 3 3 2 2" xfId="44770"/>
    <cellStyle name="20% - Акцент4 2 7 2 3 3 3" xfId="33346"/>
    <cellStyle name="20% - Акцент4 2 7 2 3 4" xfId="14306"/>
    <cellStyle name="20% - Акцент4 2 7 2 3 4 2" xfId="37154"/>
    <cellStyle name="20% - Акцент4 2 7 2 3 5" xfId="25730"/>
    <cellStyle name="20% - Акцент4 2 7 2 4" xfId="3834"/>
    <cellStyle name="20% - Акцент4 2 7 2 4 2" xfId="7642"/>
    <cellStyle name="20% - Акцент4 2 7 2 4 2 2" xfId="19066"/>
    <cellStyle name="20% - Акцент4 2 7 2 4 2 2 2" xfId="41914"/>
    <cellStyle name="20% - Акцент4 2 7 2 4 2 3" xfId="30490"/>
    <cellStyle name="20% - Акцент4 2 7 2 4 3" xfId="11450"/>
    <cellStyle name="20% - Акцент4 2 7 2 4 3 2" xfId="22874"/>
    <cellStyle name="20% - Акцент4 2 7 2 4 3 2 2" xfId="45722"/>
    <cellStyle name="20% - Акцент4 2 7 2 4 3 3" xfId="34298"/>
    <cellStyle name="20% - Акцент4 2 7 2 4 4" xfId="15258"/>
    <cellStyle name="20% - Акцент4 2 7 2 4 4 2" xfId="38106"/>
    <cellStyle name="20% - Акцент4 2 7 2 4 5" xfId="26682"/>
    <cellStyle name="20% - Акцент4 2 7 2 5" xfId="4786"/>
    <cellStyle name="20% - Акцент4 2 7 2 5 2" xfId="16210"/>
    <cellStyle name="20% - Акцент4 2 7 2 5 2 2" xfId="39058"/>
    <cellStyle name="20% - Акцент4 2 7 2 5 3" xfId="27634"/>
    <cellStyle name="20% - Акцент4 2 7 2 6" xfId="8594"/>
    <cellStyle name="20% - Акцент4 2 7 2 6 2" xfId="20018"/>
    <cellStyle name="20% - Акцент4 2 7 2 6 2 2" xfId="42866"/>
    <cellStyle name="20% - Акцент4 2 7 2 6 3" xfId="31442"/>
    <cellStyle name="20% - Акцент4 2 7 2 7" xfId="12402"/>
    <cellStyle name="20% - Акцент4 2 7 2 7 2" xfId="35250"/>
    <cellStyle name="20% - Акцент4 2 7 2 8" xfId="23826"/>
    <cellStyle name="20% - Акцент4 2 7 3" xfId="1454"/>
    <cellStyle name="20% - Акцент4 2 7 3 2" xfId="5262"/>
    <cellStyle name="20% - Акцент4 2 7 3 2 2" xfId="16686"/>
    <cellStyle name="20% - Акцент4 2 7 3 2 2 2" xfId="39534"/>
    <cellStyle name="20% - Акцент4 2 7 3 2 3" xfId="28110"/>
    <cellStyle name="20% - Акцент4 2 7 3 3" xfId="9070"/>
    <cellStyle name="20% - Акцент4 2 7 3 3 2" xfId="20494"/>
    <cellStyle name="20% - Акцент4 2 7 3 3 2 2" xfId="43342"/>
    <cellStyle name="20% - Акцент4 2 7 3 3 3" xfId="31918"/>
    <cellStyle name="20% - Акцент4 2 7 3 4" xfId="12878"/>
    <cellStyle name="20% - Акцент4 2 7 3 4 2" xfId="35726"/>
    <cellStyle name="20% - Акцент4 2 7 3 5" xfId="24302"/>
    <cellStyle name="20% - Акцент4 2 7 4" xfId="2406"/>
    <cellStyle name="20% - Акцент4 2 7 4 2" xfId="6214"/>
    <cellStyle name="20% - Акцент4 2 7 4 2 2" xfId="17638"/>
    <cellStyle name="20% - Акцент4 2 7 4 2 2 2" xfId="40486"/>
    <cellStyle name="20% - Акцент4 2 7 4 2 3" xfId="29062"/>
    <cellStyle name="20% - Акцент4 2 7 4 3" xfId="10022"/>
    <cellStyle name="20% - Акцент4 2 7 4 3 2" xfId="21446"/>
    <cellStyle name="20% - Акцент4 2 7 4 3 2 2" xfId="44294"/>
    <cellStyle name="20% - Акцент4 2 7 4 3 3" xfId="32870"/>
    <cellStyle name="20% - Акцент4 2 7 4 4" xfId="13830"/>
    <cellStyle name="20% - Акцент4 2 7 4 4 2" xfId="36678"/>
    <cellStyle name="20% - Акцент4 2 7 4 5" xfId="25254"/>
    <cellStyle name="20% - Акцент4 2 7 5" xfId="3358"/>
    <cellStyle name="20% - Акцент4 2 7 5 2" xfId="7166"/>
    <cellStyle name="20% - Акцент4 2 7 5 2 2" xfId="18590"/>
    <cellStyle name="20% - Акцент4 2 7 5 2 2 2" xfId="41438"/>
    <cellStyle name="20% - Акцент4 2 7 5 2 3" xfId="30014"/>
    <cellStyle name="20% - Акцент4 2 7 5 3" xfId="10974"/>
    <cellStyle name="20% - Акцент4 2 7 5 3 2" xfId="22398"/>
    <cellStyle name="20% - Акцент4 2 7 5 3 2 2" xfId="45246"/>
    <cellStyle name="20% - Акцент4 2 7 5 3 3" xfId="33822"/>
    <cellStyle name="20% - Акцент4 2 7 5 4" xfId="14782"/>
    <cellStyle name="20% - Акцент4 2 7 5 4 2" xfId="37630"/>
    <cellStyle name="20% - Акцент4 2 7 5 5" xfId="26206"/>
    <cellStyle name="20% - Акцент4 2 7 6" xfId="4310"/>
    <cellStyle name="20% - Акцент4 2 7 6 2" xfId="15734"/>
    <cellStyle name="20% - Акцент4 2 7 6 2 2" xfId="38582"/>
    <cellStyle name="20% - Акцент4 2 7 6 3" xfId="27158"/>
    <cellStyle name="20% - Акцент4 2 7 7" xfId="8118"/>
    <cellStyle name="20% - Акцент4 2 7 7 2" xfId="19542"/>
    <cellStyle name="20% - Акцент4 2 7 7 2 2" xfId="42390"/>
    <cellStyle name="20% - Акцент4 2 7 7 3" xfId="30966"/>
    <cellStyle name="20% - Акцент4 2 7 8" xfId="11926"/>
    <cellStyle name="20% - Акцент4 2 7 8 2" xfId="34774"/>
    <cellStyle name="20% - Акцент4 2 7 9" xfId="23350"/>
    <cellStyle name="20% - Акцент4 2 8" xfId="530"/>
    <cellStyle name="20% - Акцент4 2 8 2" xfId="1482"/>
    <cellStyle name="20% - Акцент4 2 8 2 2" xfId="5290"/>
    <cellStyle name="20% - Акцент4 2 8 2 2 2" xfId="16714"/>
    <cellStyle name="20% - Акцент4 2 8 2 2 2 2" xfId="39562"/>
    <cellStyle name="20% - Акцент4 2 8 2 2 3" xfId="28138"/>
    <cellStyle name="20% - Акцент4 2 8 2 3" xfId="9098"/>
    <cellStyle name="20% - Акцент4 2 8 2 3 2" xfId="20522"/>
    <cellStyle name="20% - Акцент4 2 8 2 3 2 2" xfId="43370"/>
    <cellStyle name="20% - Акцент4 2 8 2 3 3" xfId="31946"/>
    <cellStyle name="20% - Акцент4 2 8 2 4" xfId="12906"/>
    <cellStyle name="20% - Акцент4 2 8 2 4 2" xfId="35754"/>
    <cellStyle name="20% - Акцент4 2 8 2 5" xfId="24330"/>
    <cellStyle name="20% - Акцент4 2 8 3" xfId="2434"/>
    <cellStyle name="20% - Акцент4 2 8 3 2" xfId="6242"/>
    <cellStyle name="20% - Акцент4 2 8 3 2 2" xfId="17666"/>
    <cellStyle name="20% - Акцент4 2 8 3 2 2 2" xfId="40514"/>
    <cellStyle name="20% - Акцент4 2 8 3 2 3" xfId="29090"/>
    <cellStyle name="20% - Акцент4 2 8 3 3" xfId="10050"/>
    <cellStyle name="20% - Акцент4 2 8 3 3 2" xfId="21474"/>
    <cellStyle name="20% - Акцент4 2 8 3 3 2 2" xfId="44322"/>
    <cellStyle name="20% - Акцент4 2 8 3 3 3" xfId="32898"/>
    <cellStyle name="20% - Акцент4 2 8 3 4" xfId="13858"/>
    <cellStyle name="20% - Акцент4 2 8 3 4 2" xfId="36706"/>
    <cellStyle name="20% - Акцент4 2 8 3 5" xfId="25282"/>
    <cellStyle name="20% - Акцент4 2 8 4" xfId="3386"/>
    <cellStyle name="20% - Акцент4 2 8 4 2" xfId="7194"/>
    <cellStyle name="20% - Акцент4 2 8 4 2 2" xfId="18618"/>
    <cellStyle name="20% - Акцент4 2 8 4 2 2 2" xfId="41466"/>
    <cellStyle name="20% - Акцент4 2 8 4 2 3" xfId="30042"/>
    <cellStyle name="20% - Акцент4 2 8 4 3" xfId="11002"/>
    <cellStyle name="20% - Акцент4 2 8 4 3 2" xfId="22426"/>
    <cellStyle name="20% - Акцент4 2 8 4 3 2 2" xfId="45274"/>
    <cellStyle name="20% - Акцент4 2 8 4 3 3" xfId="33850"/>
    <cellStyle name="20% - Акцент4 2 8 4 4" xfId="14810"/>
    <cellStyle name="20% - Акцент4 2 8 4 4 2" xfId="37658"/>
    <cellStyle name="20% - Акцент4 2 8 4 5" xfId="26234"/>
    <cellStyle name="20% - Акцент4 2 8 5" xfId="4338"/>
    <cellStyle name="20% - Акцент4 2 8 5 2" xfId="15762"/>
    <cellStyle name="20% - Акцент4 2 8 5 2 2" xfId="38610"/>
    <cellStyle name="20% - Акцент4 2 8 5 3" xfId="27186"/>
    <cellStyle name="20% - Акцент4 2 8 6" xfId="8146"/>
    <cellStyle name="20% - Акцент4 2 8 6 2" xfId="19570"/>
    <cellStyle name="20% - Акцент4 2 8 6 2 2" xfId="42418"/>
    <cellStyle name="20% - Акцент4 2 8 6 3" xfId="30994"/>
    <cellStyle name="20% - Акцент4 2 8 7" xfId="11954"/>
    <cellStyle name="20% - Акцент4 2 8 7 2" xfId="34802"/>
    <cellStyle name="20% - Акцент4 2 8 8" xfId="23378"/>
    <cellStyle name="20% - Акцент4 2 9" xfId="1006"/>
    <cellStyle name="20% - Акцент4 2 9 2" xfId="4814"/>
    <cellStyle name="20% - Акцент4 2 9 2 2" xfId="16238"/>
    <cellStyle name="20% - Акцент4 2 9 2 2 2" xfId="39086"/>
    <cellStyle name="20% - Акцент4 2 9 2 3" xfId="27662"/>
    <cellStyle name="20% - Акцент4 2 9 3" xfId="8622"/>
    <cellStyle name="20% - Акцент4 2 9 3 2" xfId="20046"/>
    <cellStyle name="20% - Акцент4 2 9 3 2 2" xfId="42894"/>
    <cellStyle name="20% - Акцент4 2 9 3 3" xfId="31470"/>
    <cellStyle name="20% - Акцент4 2 9 4" xfId="12430"/>
    <cellStyle name="20% - Акцент4 2 9 4 2" xfId="35278"/>
    <cellStyle name="20% - Акцент4 2 9 5" xfId="23854"/>
    <cellStyle name="20% - Акцент4 3" xfId="66"/>
    <cellStyle name="20% - Акцент4 3 10" xfId="3874"/>
    <cellStyle name="20% - Акцент4 3 10 2" xfId="15298"/>
    <cellStyle name="20% - Акцент4 3 10 2 2" xfId="38146"/>
    <cellStyle name="20% - Акцент4 3 10 3" xfId="26722"/>
    <cellStyle name="20% - Акцент4 3 11" xfId="7682"/>
    <cellStyle name="20% - Акцент4 3 11 2" xfId="19106"/>
    <cellStyle name="20% - Акцент4 3 11 2 2" xfId="41954"/>
    <cellStyle name="20% - Акцент4 3 11 3" xfId="30530"/>
    <cellStyle name="20% - Акцент4 3 12" xfId="11490"/>
    <cellStyle name="20% - Акцент4 3 12 2" xfId="34338"/>
    <cellStyle name="20% - Акцент4 3 13" xfId="22914"/>
    <cellStyle name="20% - Акцент4 3 2" xfId="122"/>
    <cellStyle name="20% - Акцент4 3 2 10" xfId="22970"/>
    <cellStyle name="20% - Акцент4 3 2 2" xfId="346"/>
    <cellStyle name="20% - Акцент4 3 2 2 2" xfId="822"/>
    <cellStyle name="20% - Акцент4 3 2 2 2 2" xfId="1774"/>
    <cellStyle name="20% - Акцент4 3 2 2 2 2 2" xfId="5582"/>
    <cellStyle name="20% - Акцент4 3 2 2 2 2 2 2" xfId="17006"/>
    <cellStyle name="20% - Акцент4 3 2 2 2 2 2 2 2" xfId="39854"/>
    <cellStyle name="20% - Акцент4 3 2 2 2 2 2 3" xfId="28430"/>
    <cellStyle name="20% - Акцент4 3 2 2 2 2 3" xfId="9390"/>
    <cellStyle name="20% - Акцент4 3 2 2 2 2 3 2" xfId="20814"/>
    <cellStyle name="20% - Акцент4 3 2 2 2 2 3 2 2" xfId="43662"/>
    <cellStyle name="20% - Акцент4 3 2 2 2 2 3 3" xfId="32238"/>
    <cellStyle name="20% - Акцент4 3 2 2 2 2 4" xfId="13198"/>
    <cellStyle name="20% - Акцент4 3 2 2 2 2 4 2" xfId="36046"/>
    <cellStyle name="20% - Акцент4 3 2 2 2 2 5" xfId="24622"/>
    <cellStyle name="20% - Акцент4 3 2 2 2 3" xfId="2726"/>
    <cellStyle name="20% - Акцент4 3 2 2 2 3 2" xfId="6534"/>
    <cellStyle name="20% - Акцент4 3 2 2 2 3 2 2" xfId="17958"/>
    <cellStyle name="20% - Акцент4 3 2 2 2 3 2 2 2" xfId="40806"/>
    <cellStyle name="20% - Акцент4 3 2 2 2 3 2 3" xfId="29382"/>
    <cellStyle name="20% - Акцент4 3 2 2 2 3 3" xfId="10342"/>
    <cellStyle name="20% - Акцент4 3 2 2 2 3 3 2" xfId="21766"/>
    <cellStyle name="20% - Акцент4 3 2 2 2 3 3 2 2" xfId="44614"/>
    <cellStyle name="20% - Акцент4 3 2 2 2 3 3 3" xfId="33190"/>
    <cellStyle name="20% - Акцент4 3 2 2 2 3 4" xfId="14150"/>
    <cellStyle name="20% - Акцент4 3 2 2 2 3 4 2" xfId="36998"/>
    <cellStyle name="20% - Акцент4 3 2 2 2 3 5" xfId="25574"/>
    <cellStyle name="20% - Акцент4 3 2 2 2 4" xfId="3678"/>
    <cellStyle name="20% - Акцент4 3 2 2 2 4 2" xfId="7486"/>
    <cellStyle name="20% - Акцент4 3 2 2 2 4 2 2" xfId="18910"/>
    <cellStyle name="20% - Акцент4 3 2 2 2 4 2 2 2" xfId="41758"/>
    <cellStyle name="20% - Акцент4 3 2 2 2 4 2 3" xfId="30334"/>
    <cellStyle name="20% - Акцент4 3 2 2 2 4 3" xfId="11294"/>
    <cellStyle name="20% - Акцент4 3 2 2 2 4 3 2" xfId="22718"/>
    <cellStyle name="20% - Акцент4 3 2 2 2 4 3 2 2" xfId="45566"/>
    <cellStyle name="20% - Акцент4 3 2 2 2 4 3 3" xfId="34142"/>
    <cellStyle name="20% - Акцент4 3 2 2 2 4 4" xfId="15102"/>
    <cellStyle name="20% - Акцент4 3 2 2 2 4 4 2" xfId="37950"/>
    <cellStyle name="20% - Акцент4 3 2 2 2 4 5" xfId="26526"/>
    <cellStyle name="20% - Акцент4 3 2 2 2 5" xfId="4630"/>
    <cellStyle name="20% - Акцент4 3 2 2 2 5 2" xfId="16054"/>
    <cellStyle name="20% - Акцент4 3 2 2 2 5 2 2" xfId="38902"/>
    <cellStyle name="20% - Акцент4 3 2 2 2 5 3" xfId="27478"/>
    <cellStyle name="20% - Акцент4 3 2 2 2 6" xfId="8438"/>
    <cellStyle name="20% - Акцент4 3 2 2 2 6 2" xfId="19862"/>
    <cellStyle name="20% - Акцент4 3 2 2 2 6 2 2" xfId="42710"/>
    <cellStyle name="20% - Акцент4 3 2 2 2 6 3" xfId="31286"/>
    <cellStyle name="20% - Акцент4 3 2 2 2 7" xfId="12246"/>
    <cellStyle name="20% - Акцент4 3 2 2 2 7 2" xfId="35094"/>
    <cellStyle name="20% - Акцент4 3 2 2 2 8" xfId="23670"/>
    <cellStyle name="20% - Акцент4 3 2 2 3" xfId="1298"/>
    <cellStyle name="20% - Акцент4 3 2 2 3 2" xfId="5106"/>
    <cellStyle name="20% - Акцент4 3 2 2 3 2 2" xfId="16530"/>
    <cellStyle name="20% - Акцент4 3 2 2 3 2 2 2" xfId="39378"/>
    <cellStyle name="20% - Акцент4 3 2 2 3 2 3" xfId="27954"/>
    <cellStyle name="20% - Акцент4 3 2 2 3 3" xfId="8914"/>
    <cellStyle name="20% - Акцент4 3 2 2 3 3 2" xfId="20338"/>
    <cellStyle name="20% - Акцент4 3 2 2 3 3 2 2" xfId="43186"/>
    <cellStyle name="20% - Акцент4 3 2 2 3 3 3" xfId="31762"/>
    <cellStyle name="20% - Акцент4 3 2 2 3 4" xfId="12722"/>
    <cellStyle name="20% - Акцент4 3 2 2 3 4 2" xfId="35570"/>
    <cellStyle name="20% - Акцент4 3 2 2 3 5" xfId="24146"/>
    <cellStyle name="20% - Акцент4 3 2 2 4" xfId="2250"/>
    <cellStyle name="20% - Акцент4 3 2 2 4 2" xfId="6058"/>
    <cellStyle name="20% - Акцент4 3 2 2 4 2 2" xfId="17482"/>
    <cellStyle name="20% - Акцент4 3 2 2 4 2 2 2" xfId="40330"/>
    <cellStyle name="20% - Акцент4 3 2 2 4 2 3" xfId="28906"/>
    <cellStyle name="20% - Акцент4 3 2 2 4 3" xfId="9866"/>
    <cellStyle name="20% - Акцент4 3 2 2 4 3 2" xfId="21290"/>
    <cellStyle name="20% - Акцент4 3 2 2 4 3 2 2" xfId="44138"/>
    <cellStyle name="20% - Акцент4 3 2 2 4 3 3" xfId="32714"/>
    <cellStyle name="20% - Акцент4 3 2 2 4 4" xfId="13674"/>
    <cellStyle name="20% - Акцент4 3 2 2 4 4 2" xfId="36522"/>
    <cellStyle name="20% - Акцент4 3 2 2 4 5" xfId="25098"/>
    <cellStyle name="20% - Акцент4 3 2 2 5" xfId="3202"/>
    <cellStyle name="20% - Акцент4 3 2 2 5 2" xfId="7010"/>
    <cellStyle name="20% - Акцент4 3 2 2 5 2 2" xfId="18434"/>
    <cellStyle name="20% - Акцент4 3 2 2 5 2 2 2" xfId="41282"/>
    <cellStyle name="20% - Акцент4 3 2 2 5 2 3" xfId="29858"/>
    <cellStyle name="20% - Акцент4 3 2 2 5 3" xfId="10818"/>
    <cellStyle name="20% - Акцент4 3 2 2 5 3 2" xfId="22242"/>
    <cellStyle name="20% - Акцент4 3 2 2 5 3 2 2" xfId="45090"/>
    <cellStyle name="20% - Акцент4 3 2 2 5 3 3" xfId="33666"/>
    <cellStyle name="20% - Акцент4 3 2 2 5 4" xfId="14626"/>
    <cellStyle name="20% - Акцент4 3 2 2 5 4 2" xfId="37474"/>
    <cellStyle name="20% - Акцент4 3 2 2 5 5" xfId="26050"/>
    <cellStyle name="20% - Акцент4 3 2 2 6" xfId="4154"/>
    <cellStyle name="20% - Акцент4 3 2 2 6 2" xfId="15578"/>
    <cellStyle name="20% - Акцент4 3 2 2 6 2 2" xfId="38426"/>
    <cellStyle name="20% - Акцент4 3 2 2 6 3" xfId="27002"/>
    <cellStyle name="20% - Акцент4 3 2 2 7" xfId="7962"/>
    <cellStyle name="20% - Акцент4 3 2 2 7 2" xfId="19386"/>
    <cellStyle name="20% - Акцент4 3 2 2 7 2 2" xfId="42234"/>
    <cellStyle name="20% - Акцент4 3 2 2 7 3" xfId="30810"/>
    <cellStyle name="20% - Акцент4 3 2 2 8" xfId="11770"/>
    <cellStyle name="20% - Акцент4 3 2 2 8 2" xfId="34618"/>
    <cellStyle name="20% - Акцент4 3 2 2 9" xfId="23194"/>
    <cellStyle name="20% - Акцент4 3 2 3" xfId="598"/>
    <cellStyle name="20% - Акцент4 3 2 3 2" xfId="1550"/>
    <cellStyle name="20% - Акцент4 3 2 3 2 2" xfId="5358"/>
    <cellStyle name="20% - Акцент4 3 2 3 2 2 2" xfId="16782"/>
    <cellStyle name="20% - Акцент4 3 2 3 2 2 2 2" xfId="39630"/>
    <cellStyle name="20% - Акцент4 3 2 3 2 2 3" xfId="28206"/>
    <cellStyle name="20% - Акцент4 3 2 3 2 3" xfId="9166"/>
    <cellStyle name="20% - Акцент4 3 2 3 2 3 2" xfId="20590"/>
    <cellStyle name="20% - Акцент4 3 2 3 2 3 2 2" xfId="43438"/>
    <cellStyle name="20% - Акцент4 3 2 3 2 3 3" xfId="32014"/>
    <cellStyle name="20% - Акцент4 3 2 3 2 4" xfId="12974"/>
    <cellStyle name="20% - Акцент4 3 2 3 2 4 2" xfId="35822"/>
    <cellStyle name="20% - Акцент4 3 2 3 2 5" xfId="24398"/>
    <cellStyle name="20% - Акцент4 3 2 3 3" xfId="2502"/>
    <cellStyle name="20% - Акцент4 3 2 3 3 2" xfId="6310"/>
    <cellStyle name="20% - Акцент4 3 2 3 3 2 2" xfId="17734"/>
    <cellStyle name="20% - Акцент4 3 2 3 3 2 2 2" xfId="40582"/>
    <cellStyle name="20% - Акцент4 3 2 3 3 2 3" xfId="29158"/>
    <cellStyle name="20% - Акцент4 3 2 3 3 3" xfId="10118"/>
    <cellStyle name="20% - Акцент4 3 2 3 3 3 2" xfId="21542"/>
    <cellStyle name="20% - Акцент4 3 2 3 3 3 2 2" xfId="44390"/>
    <cellStyle name="20% - Акцент4 3 2 3 3 3 3" xfId="32966"/>
    <cellStyle name="20% - Акцент4 3 2 3 3 4" xfId="13926"/>
    <cellStyle name="20% - Акцент4 3 2 3 3 4 2" xfId="36774"/>
    <cellStyle name="20% - Акцент4 3 2 3 3 5" xfId="25350"/>
    <cellStyle name="20% - Акцент4 3 2 3 4" xfId="3454"/>
    <cellStyle name="20% - Акцент4 3 2 3 4 2" xfId="7262"/>
    <cellStyle name="20% - Акцент4 3 2 3 4 2 2" xfId="18686"/>
    <cellStyle name="20% - Акцент4 3 2 3 4 2 2 2" xfId="41534"/>
    <cellStyle name="20% - Акцент4 3 2 3 4 2 3" xfId="30110"/>
    <cellStyle name="20% - Акцент4 3 2 3 4 3" xfId="11070"/>
    <cellStyle name="20% - Акцент4 3 2 3 4 3 2" xfId="22494"/>
    <cellStyle name="20% - Акцент4 3 2 3 4 3 2 2" xfId="45342"/>
    <cellStyle name="20% - Акцент4 3 2 3 4 3 3" xfId="33918"/>
    <cellStyle name="20% - Акцент4 3 2 3 4 4" xfId="14878"/>
    <cellStyle name="20% - Акцент4 3 2 3 4 4 2" xfId="37726"/>
    <cellStyle name="20% - Акцент4 3 2 3 4 5" xfId="26302"/>
    <cellStyle name="20% - Акцент4 3 2 3 5" xfId="4406"/>
    <cellStyle name="20% - Акцент4 3 2 3 5 2" xfId="15830"/>
    <cellStyle name="20% - Акцент4 3 2 3 5 2 2" xfId="38678"/>
    <cellStyle name="20% - Акцент4 3 2 3 5 3" xfId="27254"/>
    <cellStyle name="20% - Акцент4 3 2 3 6" xfId="8214"/>
    <cellStyle name="20% - Акцент4 3 2 3 6 2" xfId="19638"/>
    <cellStyle name="20% - Акцент4 3 2 3 6 2 2" xfId="42486"/>
    <cellStyle name="20% - Акцент4 3 2 3 6 3" xfId="31062"/>
    <cellStyle name="20% - Акцент4 3 2 3 7" xfId="12022"/>
    <cellStyle name="20% - Акцент4 3 2 3 7 2" xfId="34870"/>
    <cellStyle name="20% - Акцент4 3 2 3 8" xfId="23446"/>
    <cellStyle name="20% - Акцент4 3 2 4" xfId="1074"/>
    <cellStyle name="20% - Акцент4 3 2 4 2" xfId="4882"/>
    <cellStyle name="20% - Акцент4 3 2 4 2 2" xfId="16306"/>
    <cellStyle name="20% - Акцент4 3 2 4 2 2 2" xfId="39154"/>
    <cellStyle name="20% - Акцент4 3 2 4 2 3" xfId="27730"/>
    <cellStyle name="20% - Акцент4 3 2 4 3" xfId="8690"/>
    <cellStyle name="20% - Акцент4 3 2 4 3 2" xfId="20114"/>
    <cellStyle name="20% - Акцент4 3 2 4 3 2 2" xfId="42962"/>
    <cellStyle name="20% - Акцент4 3 2 4 3 3" xfId="31538"/>
    <cellStyle name="20% - Акцент4 3 2 4 4" xfId="12498"/>
    <cellStyle name="20% - Акцент4 3 2 4 4 2" xfId="35346"/>
    <cellStyle name="20% - Акцент4 3 2 4 5" xfId="23922"/>
    <cellStyle name="20% - Акцент4 3 2 5" xfId="2026"/>
    <cellStyle name="20% - Акцент4 3 2 5 2" xfId="5834"/>
    <cellStyle name="20% - Акцент4 3 2 5 2 2" xfId="17258"/>
    <cellStyle name="20% - Акцент4 3 2 5 2 2 2" xfId="40106"/>
    <cellStyle name="20% - Акцент4 3 2 5 2 3" xfId="28682"/>
    <cellStyle name="20% - Акцент4 3 2 5 3" xfId="9642"/>
    <cellStyle name="20% - Акцент4 3 2 5 3 2" xfId="21066"/>
    <cellStyle name="20% - Акцент4 3 2 5 3 2 2" xfId="43914"/>
    <cellStyle name="20% - Акцент4 3 2 5 3 3" xfId="32490"/>
    <cellStyle name="20% - Акцент4 3 2 5 4" xfId="13450"/>
    <cellStyle name="20% - Акцент4 3 2 5 4 2" xfId="36298"/>
    <cellStyle name="20% - Акцент4 3 2 5 5" xfId="24874"/>
    <cellStyle name="20% - Акцент4 3 2 6" xfId="2978"/>
    <cellStyle name="20% - Акцент4 3 2 6 2" xfId="6786"/>
    <cellStyle name="20% - Акцент4 3 2 6 2 2" xfId="18210"/>
    <cellStyle name="20% - Акцент4 3 2 6 2 2 2" xfId="41058"/>
    <cellStyle name="20% - Акцент4 3 2 6 2 3" xfId="29634"/>
    <cellStyle name="20% - Акцент4 3 2 6 3" xfId="10594"/>
    <cellStyle name="20% - Акцент4 3 2 6 3 2" xfId="22018"/>
    <cellStyle name="20% - Акцент4 3 2 6 3 2 2" xfId="44866"/>
    <cellStyle name="20% - Акцент4 3 2 6 3 3" xfId="33442"/>
    <cellStyle name="20% - Акцент4 3 2 6 4" xfId="14402"/>
    <cellStyle name="20% - Акцент4 3 2 6 4 2" xfId="37250"/>
    <cellStyle name="20% - Акцент4 3 2 6 5" xfId="25826"/>
    <cellStyle name="20% - Акцент4 3 2 7" xfId="3930"/>
    <cellStyle name="20% - Акцент4 3 2 7 2" xfId="15354"/>
    <cellStyle name="20% - Акцент4 3 2 7 2 2" xfId="38202"/>
    <cellStyle name="20% - Акцент4 3 2 7 3" xfId="26778"/>
    <cellStyle name="20% - Акцент4 3 2 8" xfId="7738"/>
    <cellStyle name="20% - Акцент4 3 2 8 2" xfId="19162"/>
    <cellStyle name="20% - Акцент4 3 2 8 2 2" xfId="42010"/>
    <cellStyle name="20% - Акцент4 3 2 8 3" xfId="30586"/>
    <cellStyle name="20% - Акцент4 3 2 9" xfId="11546"/>
    <cellStyle name="20% - Акцент4 3 2 9 2" xfId="34394"/>
    <cellStyle name="20% - Акцент4 3 3" xfId="178"/>
    <cellStyle name="20% - Акцент4 3 3 10" xfId="23026"/>
    <cellStyle name="20% - Акцент4 3 3 2" xfId="402"/>
    <cellStyle name="20% - Акцент4 3 3 2 2" xfId="878"/>
    <cellStyle name="20% - Акцент4 3 3 2 2 2" xfId="1830"/>
    <cellStyle name="20% - Акцент4 3 3 2 2 2 2" xfId="5638"/>
    <cellStyle name="20% - Акцент4 3 3 2 2 2 2 2" xfId="17062"/>
    <cellStyle name="20% - Акцент4 3 3 2 2 2 2 2 2" xfId="39910"/>
    <cellStyle name="20% - Акцент4 3 3 2 2 2 2 3" xfId="28486"/>
    <cellStyle name="20% - Акцент4 3 3 2 2 2 3" xfId="9446"/>
    <cellStyle name="20% - Акцент4 3 3 2 2 2 3 2" xfId="20870"/>
    <cellStyle name="20% - Акцент4 3 3 2 2 2 3 2 2" xfId="43718"/>
    <cellStyle name="20% - Акцент4 3 3 2 2 2 3 3" xfId="32294"/>
    <cellStyle name="20% - Акцент4 3 3 2 2 2 4" xfId="13254"/>
    <cellStyle name="20% - Акцент4 3 3 2 2 2 4 2" xfId="36102"/>
    <cellStyle name="20% - Акцент4 3 3 2 2 2 5" xfId="24678"/>
    <cellStyle name="20% - Акцент4 3 3 2 2 3" xfId="2782"/>
    <cellStyle name="20% - Акцент4 3 3 2 2 3 2" xfId="6590"/>
    <cellStyle name="20% - Акцент4 3 3 2 2 3 2 2" xfId="18014"/>
    <cellStyle name="20% - Акцент4 3 3 2 2 3 2 2 2" xfId="40862"/>
    <cellStyle name="20% - Акцент4 3 3 2 2 3 2 3" xfId="29438"/>
    <cellStyle name="20% - Акцент4 3 3 2 2 3 3" xfId="10398"/>
    <cellStyle name="20% - Акцент4 3 3 2 2 3 3 2" xfId="21822"/>
    <cellStyle name="20% - Акцент4 3 3 2 2 3 3 2 2" xfId="44670"/>
    <cellStyle name="20% - Акцент4 3 3 2 2 3 3 3" xfId="33246"/>
    <cellStyle name="20% - Акцент4 3 3 2 2 3 4" xfId="14206"/>
    <cellStyle name="20% - Акцент4 3 3 2 2 3 4 2" xfId="37054"/>
    <cellStyle name="20% - Акцент4 3 3 2 2 3 5" xfId="25630"/>
    <cellStyle name="20% - Акцент4 3 3 2 2 4" xfId="3734"/>
    <cellStyle name="20% - Акцент4 3 3 2 2 4 2" xfId="7542"/>
    <cellStyle name="20% - Акцент4 3 3 2 2 4 2 2" xfId="18966"/>
    <cellStyle name="20% - Акцент4 3 3 2 2 4 2 2 2" xfId="41814"/>
    <cellStyle name="20% - Акцент4 3 3 2 2 4 2 3" xfId="30390"/>
    <cellStyle name="20% - Акцент4 3 3 2 2 4 3" xfId="11350"/>
    <cellStyle name="20% - Акцент4 3 3 2 2 4 3 2" xfId="22774"/>
    <cellStyle name="20% - Акцент4 3 3 2 2 4 3 2 2" xfId="45622"/>
    <cellStyle name="20% - Акцент4 3 3 2 2 4 3 3" xfId="34198"/>
    <cellStyle name="20% - Акцент4 3 3 2 2 4 4" xfId="15158"/>
    <cellStyle name="20% - Акцент4 3 3 2 2 4 4 2" xfId="38006"/>
    <cellStyle name="20% - Акцент4 3 3 2 2 4 5" xfId="26582"/>
    <cellStyle name="20% - Акцент4 3 3 2 2 5" xfId="4686"/>
    <cellStyle name="20% - Акцент4 3 3 2 2 5 2" xfId="16110"/>
    <cellStyle name="20% - Акцент4 3 3 2 2 5 2 2" xfId="38958"/>
    <cellStyle name="20% - Акцент4 3 3 2 2 5 3" xfId="27534"/>
    <cellStyle name="20% - Акцент4 3 3 2 2 6" xfId="8494"/>
    <cellStyle name="20% - Акцент4 3 3 2 2 6 2" xfId="19918"/>
    <cellStyle name="20% - Акцент4 3 3 2 2 6 2 2" xfId="42766"/>
    <cellStyle name="20% - Акцент4 3 3 2 2 6 3" xfId="31342"/>
    <cellStyle name="20% - Акцент4 3 3 2 2 7" xfId="12302"/>
    <cellStyle name="20% - Акцент4 3 3 2 2 7 2" xfId="35150"/>
    <cellStyle name="20% - Акцент4 3 3 2 2 8" xfId="23726"/>
    <cellStyle name="20% - Акцент4 3 3 2 3" xfId="1354"/>
    <cellStyle name="20% - Акцент4 3 3 2 3 2" xfId="5162"/>
    <cellStyle name="20% - Акцент4 3 3 2 3 2 2" xfId="16586"/>
    <cellStyle name="20% - Акцент4 3 3 2 3 2 2 2" xfId="39434"/>
    <cellStyle name="20% - Акцент4 3 3 2 3 2 3" xfId="28010"/>
    <cellStyle name="20% - Акцент4 3 3 2 3 3" xfId="8970"/>
    <cellStyle name="20% - Акцент4 3 3 2 3 3 2" xfId="20394"/>
    <cellStyle name="20% - Акцент4 3 3 2 3 3 2 2" xfId="43242"/>
    <cellStyle name="20% - Акцент4 3 3 2 3 3 3" xfId="31818"/>
    <cellStyle name="20% - Акцент4 3 3 2 3 4" xfId="12778"/>
    <cellStyle name="20% - Акцент4 3 3 2 3 4 2" xfId="35626"/>
    <cellStyle name="20% - Акцент4 3 3 2 3 5" xfId="24202"/>
    <cellStyle name="20% - Акцент4 3 3 2 4" xfId="2306"/>
    <cellStyle name="20% - Акцент4 3 3 2 4 2" xfId="6114"/>
    <cellStyle name="20% - Акцент4 3 3 2 4 2 2" xfId="17538"/>
    <cellStyle name="20% - Акцент4 3 3 2 4 2 2 2" xfId="40386"/>
    <cellStyle name="20% - Акцент4 3 3 2 4 2 3" xfId="28962"/>
    <cellStyle name="20% - Акцент4 3 3 2 4 3" xfId="9922"/>
    <cellStyle name="20% - Акцент4 3 3 2 4 3 2" xfId="21346"/>
    <cellStyle name="20% - Акцент4 3 3 2 4 3 2 2" xfId="44194"/>
    <cellStyle name="20% - Акцент4 3 3 2 4 3 3" xfId="32770"/>
    <cellStyle name="20% - Акцент4 3 3 2 4 4" xfId="13730"/>
    <cellStyle name="20% - Акцент4 3 3 2 4 4 2" xfId="36578"/>
    <cellStyle name="20% - Акцент4 3 3 2 4 5" xfId="25154"/>
    <cellStyle name="20% - Акцент4 3 3 2 5" xfId="3258"/>
    <cellStyle name="20% - Акцент4 3 3 2 5 2" xfId="7066"/>
    <cellStyle name="20% - Акцент4 3 3 2 5 2 2" xfId="18490"/>
    <cellStyle name="20% - Акцент4 3 3 2 5 2 2 2" xfId="41338"/>
    <cellStyle name="20% - Акцент4 3 3 2 5 2 3" xfId="29914"/>
    <cellStyle name="20% - Акцент4 3 3 2 5 3" xfId="10874"/>
    <cellStyle name="20% - Акцент4 3 3 2 5 3 2" xfId="22298"/>
    <cellStyle name="20% - Акцент4 3 3 2 5 3 2 2" xfId="45146"/>
    <cellStyle name="20% - Акцент4 3 3 2 5 3 3" xfId="33722"/>
    <cellStyle name="20% - Акцент4 3 3 2 5 4" xfId="14682"/>
    <cellStyle name="20% - Акцент4 3 3 2 5 4 2" xfId="37530"/>
    <cellStyle name="20% - Акцент4 3 3 2 5 5" xfId="26106"/>
    <cellStyle name="20% - Акцент4 3 3 2 6" xfId="4210"/>
    <cellStyle name="20% - Акцент4 3 3 2 6 2" xfId="15634"/>
    <cellStyle name="20% - Акцент4 3 3 2 6 2 2" xfId="38482"/>
    <cellStyle name="20% - Акцент4 3 3 2 6 3" xfId="27058"/>
    <cellStyle name="20% - Акцент4 3 3 2 7" xfId="8018"/>
    <cellStyle name="20% - Акцент4 3 3 2 7 2" xfId="19442"/>
    <cellStyle name="20% - Акцент4 3 3 2 7 2 2" xfId="42290"/>
    <cellStyle name="20% - Акцент4 3 3 2 7 3" xfId="30866"/>
    <cellStyle name="20% - Акцент4 3 3 2 8" xfId="11826"/>
    <cellStyle name="20% - Акцент4 3 3 2 8 2" xfId="34674"/>
    <cellStyle name="20% - Акцент4 3 3 2 9" xfId="23250"/>
    <cellStyle name="20% - Акцент4 3 3 3" xfId="654"/>
    <cellStyle name="20% - Акцент4 3 3 3 2" xfId="1606"/>
    <cellStyle name="20% - Акцент4 3 3 3 2 2" xfId="5414"/>
    <cellStyle name="20% - Акцент4 3 3 3 2 2 2" xfId="16838"/>
    <cellStyle name="20% - Акцент4 3 3 3 2 2 2 2" xfId="39686"/>
    <cellStyle name="20% - Акцент4 3 3 3 2 2 3" xfId="28262"/>
    <cellStyle name="20% - Акцент4 3 3 3 2 3" xfId="9222"/>
    <cellStyle name="20% - Акцент4 3 3 3 2 3 2" xfId="20646"/>
    <cellStyle name="20% - Акцент4 3 3 3 2 3 2 2" xfId="43494"/>
    <cellStyle name="20% - Акцент4 3 3 3 2 3 3" xfId="32070"/>
    <cellStyle name="20% - Акцент4 3 3 3 2 4" xfId="13030"/>
    <cellStyle name="20% - Акцент4 3 3 3 2 4 2" xfId="35878"/>
    <cellStyle name="20% - Акцент4 3 3 3 2 5" xfId="24454"/>
    <cellStyle name="20% - Акцент4 3 3 3 3" xfId="2558"/>
    <cellStyle name="20% - Акцент4 3 3 3 3 2" xfId="6366"/>
    <cellStyle name="20% - Акцент4 3 3 3 3 2 2" xfId="17790"/>
    <cellStyle name="20% - Акцент4 3 3 3 3 2 2 2" xfId="40638"/>
    <cellStyle name="20% - Акцент4 3 3 3 3 2 3" xfId="29214"/>
    <cellStyle name="20% - Акцент4 3 3 3 3 3" xfId="10174"/>
    <cellStyle name="20% - Акцент4 3 3 3 3 3 2" xfId="21598"/>
    <cellStyle name="20% - Акцент4 3 3 3 3 3 2 2" xfId="44446"/>
    <cellStyle name="20% - Акцент4 3 3 3 3 3 3" xfId="33022"/>
    <cellStyle name="20% - Акцент4 3 3 3 3 4" xfId="13982"/>
    <cellStyle name="20% - Акцент4 3 3 3 3 4 2" xfId="36830"/>
    <cellStyle name="20% - Акцент4 3 3 3 3 5" xfId="25406"/>
    <cellStyle name="20% - Акцент4 3 3 3 4" xfId="3510"/>
    <cellStyle name="20% - Акцент4 3 3 3 4 2" xfId="7318"/>
    <cellStyle name="20% - Акцент4 3 3 3 4 2 2" xfId="18742"/>
    <cellStyle name="20% - Акцент4 3 3 3 4 2 2 2" xfId="41590"/>
    <cellStyle name="20% - Акцент4 3 3 3 4 2 3" xfId="30166"/>
    <cellStyle name="20% - Акцент4 3 3 3 4 3" xfId="11126"/>
    <cellStyle name="20% - Акцент4 3 3 3 4 3 2" xfId="22550"/>
    <cellStyle name="20% - Акцент4 3 3 3 4 3 2 2" xfId="45398"/>
    <cellStyle name="20% - Акцент4 3 3 3 4 3 3" xfId="33974"/>
    <cellStyle name="20% - Акцент4 3 3 3 4 4" xfId="14934"/>
    <cellStyle name="20% - Акцент4 3 3 3 4 4 2" xfId="37782"/>
    <cellStyle name="20% - Акцент4 3 3 3 4 5" xfId="26358"/>
    <cellStyle name="20% - Акцент4 3 3 3 5" xfId="4462"/>
    <cellStyle name="20% - Акцент4 3 3 3 5 2" xfId="15886"/>
    <cellStyle name="20% - Акцент4 3 3 3 5 2 2" xfId="38734"/>
    <cellStyle name="20% - Акцент4 3 3 3 5 3" xfId="27310"/>
    <cellStyle name="20% - Акцент4 3 3 3 6" xfId="8270"/>
    <cellStyle name="20% - Акцент4 3 3 3 6 2" xfId="19694"/>
    <cellStyle name="20% - Акцент4 3 3 3 6 2 2" xfId="42542"/>
    <cellStyle name="20% - Акцент4 3 3 3 6 3" xfId="31118"/>
    <cellStyle name="20% - Акцент4 3 3 3 7" xfId="12078"/>
    <cellStyle name="20% - Акцент4 3 3 3 7 2" xfId="34926"/>
    <cellStyle name="20% - Акцент4 3 3 3 8" xfId="23502"/>
    <cellStyle name="20% - Акцент4 3 3 4" xfId="1130"/>
    <cellStyle name="20% - Акцент4 3 3 4 2" xfId="4938"/>
    <cellStyle name="20% - Акцент4 3 3 4 2 2" xfId="16362"/>
    <cellStyle name="20% - Акцент4 3 3 4 2 2 2" xfId="39210"/>
    <cellStyle name="20% - Акцент4 3 3 4 2 3" xfId="27786"/>
    <cellStyle name="20% - Акцент4 3 3 4 3" xfId="8746"/>
    <cellStyle name="20% - Акцент4 3 3 4 3 2" xfId="20170"/>
    <cellStyle name="20% - Акцент4 3 3 4 3 2 2" xfId="43018"/>
    <cellStyle name="20% - Акцент4 3 3 4 3 3" xfId="31594"/>
    <cellStyle name="20% - Акцент4 3 3 4 4" xfId="12554"/>
    <cellStyle name="20% - Акцент4 3 3 4 4 2" xfId="35402"/>
    <cellStyle name="20% - Акцент4 3 3 4 5" xfId="23978"/>
    <cellStyle name="20% - Акцент4 3 3 5" xfId="2082"/>
    <cellStyle name="20% - Акцент4 3 3 5 2" xfId="5890"/>
    <cellStyle name="20% - Акцент4 3 3 5 2 2" xfId="17314"/>
    <cellStyle name="20% - Акцент4 3 3 5 2 2 2" xfId="40162"/>
    <cellStyle name="20% - Акцент4 3 3 5 2 3" xfId="28738"/>
    <cellStyle name="20% - Акцент4 3 3 5 3" xfId="9698"/>
    <cellStyle name="20% - Акцент4 3 3 5 3 2" xfId="21122"/>
    <cellStyle name="20% - Акцент4 3 3 5 3 2 2" xfId="43970"/>
    <cellStyle name="20% - Акцент4 3 3 5 3 3" xfId="32546"/>
    <cellStyle name="20% - Акцент4 3 3 5 4" xfId="13506"/>
    <cellStyle name="20% - Акцент4 3 3 5 4 2" xfId="36354"/>
    <cellStyle name="20% - Акцент4 3 3 5 5" xfId="24930"/>
    <cellStyle name="20% - Акцент4 3 3 6" xfId="3034"/>
    <cellStyle name="20% - Акцент4 3 3 6 2" xfId="6842"/>
    <cellStyle name="20% - Акцент4 3 3 6 2 2" xfId="18266"/>
    <cellStyle name="20% - Акцент4 3 3 6 2 2 2" xfId="41114"/>
    <cellStyle name="20% - Акцент4 3 3 6 2 3" xfId="29690"/>
    <cellStyle name="20% - Акцент4 3 3 6 3" xfId="10650"/>
    <cellStyle name="20% - Акцент4 3 3 6 3 2" xfId="22074"/>
    <cellStyle name="20% - Акцент4 3 3 6 3 2 2" xfId="44922"/>
    <cellStyle name="20% - Акцент4 3 3 6 3 3" xfId="33498"/>
    <cellStyle name="20% - Акцент4 3 3 6 4" xfId="14458"/>
    <cellStyle name="20% - Акцент4 3 3 6 4 2" xfId="37306"/>
    <cellStyle name="20% - Акцент4 3 3 6 5" xfId="25882"/>
    <cellStyle name="20% - Акцент4 3 3 7" xfId="3986"/>
    <cellStyle name="20% - Акцент4 3 3 7 2" xfId="15410"/>
    <cellStyle name="20% - Акцент4 3 3 7 2 2" xfId="38258"/>
    <cellStyle name="20% - Акцент4 3 3 7 3" xfId="26834"/>
    <cellStyle name="20% - Акцент4 3 3 8" xfId="7794"/>
    <cellStyle name="20% - Акцент4 3 3 8 2" xfId="19218"/>
    <cellStyle name="20% - Акцент4 3 3 8 2 2" xfId="42066"/>
    <cellStyle name="20% - Акцент4 3 3 8 3" xfId="30642"/>
    <cellStyle name="20% - Акцент4 3 3 9" xfId="11602"/>
    <cellStyle name="20% - Акцент4 3 3 9 2" xfId="34450"/>
    <cellStyle name="20% - Акцент4 3 4" xfId="234"/>
    <cellStyle name="20% - Акцент4 3 4 10" xfId="23082"/>
    <cellStyle name="20% - Акцент4 3 4 2" xfId="458"/>
    <cellStyle name="20% - Акцент4 3 4 2 2" xfId="934"/>
    <cellStyle name="20% - Акцент4 3 4 2 2 2" xfId="1886"/>
    <cellStyle name="20% - Акцент4 3 4 2 2 2 2" xfId="5694"/>
    <cellStyle name="20% - Акцент4 3 4 2 2 2 2 2" xfId="17118"/>
    <cellStyle name="20% - Акцент4 3 4 2 2 2 2 2 2" xfId="39966"/>
    <cellStyle name="20% - Акцент4 3 4 2 2 2 2 3" xfId="28542"/>
    <cellStyle name="20% - Акцент4 3 4 2 2 2 3" xfId="9502"/>
    <cellStyle name="20% - Акцент4 3 4 2 2 2 3 2" xfId="20926"/>
    <cellStyle name="20% - Акцент4 3 4 2 2 2 3 2 2" xfId="43774"/>
    <cellStyle name="20% - Акцент4 3 4 2 2 2 3 3" xfId="32350"/>
    <cellStyle name="20% - Акцент4 3 4 2 2 2 4" xfId="13310"/>
    <cellStyle name="20% - Акцент4 3 4 2 2 2 4 2" xfId="36158"/>
    <cellStyle name="20% - Акцент4 3 4 2 2 2 5" xfId="24734"/>
    <cellStyle name="20% - Акцент4 3 4 2 2 3" xfId="2838"/>
    <cellStyle name="20% - Акцент4 3 4 2 2 3 2" xfId="6646"/>
    <cellStyle name="20% - Акцент4 3 4 2 2 3 2 2" xfId="18070"/>
    <cellStyle name="20% - Акцент4 3 4 2 2 3 2 2 2" xfId="40918"/>
    <cellStyle name="20% - Акцент4 3 4 2 2 3 2 3" xfId="29494"/>
    <cellStyle name="20% - Акцент4 3 4 2 2 3 3" xfId="10454"/>
    <cellStyle name="20% - Акцент4 3 4 2 2 3 3 2" xfId="21878"/>
    <cellStyle name="20% - Акцент4 3 4 2 2 3 3 2 2" xfId="44726"/>
    <cellStyle name="20% - Акцент4 3 4 2 2 3 3 3" xfId="33302"/>
    <cellStyle name="20% - Акцент4 3 4 2 2 3 4" xfId="14262"/>
    <cellStyle name="20% - Акцент4 3 4 2 2 3 4 2" xfId="37110"/>
    <cellStyle name="20% - Акцент4 3 4 2 2 3 5" xfId="25686"/>
    <cellStyle name="20% - Акцент4 3 4 2 2 4" xfId="3790"/>
    <cellStyle name="20% - Акцент4 3 4 2 2 4 2" xfId="7598"/>
    <cellStyle name="20% - Акцент4 3 4 2 2 4 2 2" xfId="19022"/>
    <cellStyle name="20% - Акцент4 3 4 2 2 4 2 2 2" xfId="41870"/>
    <cellStyle name="20% - Акцент4 3 4 2 2 4 2 3" xfId="30446"/>
    <cellStyle name="20% - Акцент4 3 4 2 2 4 3" xfId="11406"/>
    <cellStyle name="20% - Акцент4 3 4 2 2 4 3 2" xfId="22830"/>
    <cellStyle name="20% - Акцент4 3 4 2 2 4 3 2 2" xfId="45678"/>
    <cellStyle name="20% - Акцент4 3 4 2 2 4 3 3" xfId="34254"/>
    <cellStyle name="20% - Акцент4 3 4 2 2 4 4" xfId="15214"/>
    <cellStyle name="20% - Акцент4 3 4 2 2 4 4 2" xfId="38062"/>
    <cellStyle name="20% - Акцент4 3 4 2 2 4 5" xfId="26638"/>
    <cellStyle name="20% - Акцент4 3 4 2 2 5" xfId="4742"/>
    <cellStyle name="20% - Акцент4 3 4 2 2 5 2" xfId="16166"/>
    <cellStyle name="20% - Акцент4 3 4 2 2 5 2 2" xfId="39014"/>
    <cellStyle name="20% - Акцент4 3 4 2 2 5 3" xfId="27590"/>
    <cellStyle name="20% - Акцент4 3 4 2 2 6" xfId="8550"/>
    <cellStyle name="20% - Акцент4 3 4 2 2 6 2" xfId="19974"/>
    <cellStyle name="20% - Акцент4 3 4 2 2 6 2 2" xfId="42822"/>
    <cellStyle name="20% - Акцент4 3 4 2 2 6 3" xfId="31398"/>
    <cellStyle name="20% - Акцент4 3 4 2 2 7" xfId="12358"/>
    <cellStyle name="20% - Акцент4 3 4 2 2 7 2" xfId="35206"/>
    <cellStyle name="20% - Акцент4 3 4 2 2 8" xfId="23782"/>
    <cellStyle name="20% - Акцент4 3 4 2 3" xfId="1410"/>
    <cellStyle name="20% - Акцент4 3 4 2 3 2" xfId="5218"/>
    <cellStyle name="20% - Акцент4 3 4 2 3 2 2" xfId="16642"/>
    <cellStyle name="20% - Акцент4 3 4 2 3 2 2 2" xfId="39490"/>
    <cellStyle name="20% - Акцент4 3 4 2 3 2 3" xfId="28066"/>
    <cellStyle name="20% - Акцент4 3 4 2 3 3" xfId="9026"/>
    <cellStyle name="20% - Акцент4 3 4 2 3 3 2" xfId="20450"/>
    <cellStyle name="20% - Акцент4 3 4 2 3 3 2 2" xfId="43298"/>
    <cellStyle name="20% - Акцент4 3 4 2 3 3 3" xfId="31874"/>
    <cellStyle name="20% - Акцент4 3 4 2 3 4" xfId="12834"/>
    <cellStyle name="20% - Акцент4 3 4 2 3 4 2" xfId="35682"/>
    <cellStyle name="20% - Акцент4 3 4 2 3 5" xfId="24258"/>
    <cellStyle name="20% - Акцент4 3 4 2 4" xfId="2362"/>
    <cellStyle name="20% - Акцент4 3 4 2 4 2" xfId="6170"/>
    <cellStyle name="20% - Акцент4 3 4 2 4 2 2" xfId="17594"/>
    <cellStyle name="20% - Акцент4 3 4 2 4 2 2 2" xfId="40442"/>
    <cellStyle name="20% - Акцент4 3 4 2 4 2 3" xfId="29018"/>
    <cellStyle name="20% - Акцент4 3 4 2 4 3" xfId="9978"/>
    <cellStyle name="20% - Акцент4 3 4 2 4 3 2" xfId="21402"/>
    <cellStyle name="20% - Акцент4 3 4 2 4 3 2 2" xfId="44250"/>
    <cellStyle name="20% - Акцент4 3 4 2 4 3 3" xfId="32826"/>
    <cellStyle name="20% - Акцент4 3 4 2 4 4" xfId="13786"/>
    <cellStyle name="20% - Акцент4 3 4 2 4 4 2" xfId="36634"/>
    <cellStyle name="20% - Акцент4 3 4 2 4 5" xfId="25210"/>
    <cellStyle name="20% - Акцент4 3 4 2 5" xfId="3314"/>
    <cellStyle name="20% - Акцент4 3 4 2 5 2" xfId="7122"/>
    <cellStyle name="20% - Акцент4 3 4 2 5 2 2" xfId="18546"/>
    <cellStyle name="20% - Акцент4 3 4 2 5 2 2 2" xfId="41394"/>
    <cellStyle name="20% - Акцент4 3 4 2 5 2 3" xfId="29970"/>
    <cellStyle name="20% - Акцент4 3 4 2 5 3" xfId="10930"/>
    <cellStyle name="20% - Акцент4 3 4 2 5 3 2" xfId="22354"/>
    <cellStyle name="20% - Акцент4 3 4 2 5 3 2 2" xfId="45202"/>
    <cellStyle name="20% - Акцент4 3 4 2 5 3 3" xfId="33778"/>
    <cellStyle name="20% - Акцент4 3 4 2 5 4" xfId="14738"/>
    <cellStyle name="20% - Акцент4 3 4 2 5 4 2" xfId="37586"/>
    <cellStyle name="20% - Акцент4 3 4 2 5 5" xfId="26162"/>
    <cellStyle name="20% - Акцент4 3 4 2 6" xfId="4266"/>
    <cellStyle name="20% - Акцент4 3 4 2 6 2" xfId="15690"/>
    <cellStyle name="20% - Акцент4 3 4 2 6 2 2" xfId="38538"/>
    <cellStyle name="20% - Акцент4 3 4 2 6 3" xfId="27114"/>
    <cellStyle name="20% - Акцент4 3 4 2 7" xfId="8074"/>
    <cellStyle name="20% - Акцент4 3 4 2 7 2" xfId="19498"/>
    <cellStyle name="20% - Акцент4 3 4 2 7 2 2" xfId="42346"/>
    <cellStyle name="20% - Акцент4 3 4 2 7 3" xfId="30922"/>
    <cellStyle name="20% - Акцент4 3 4 2 8" xfId="11882"/>
    <cellStyle name="20% - Акцент4 3 4 2 8 2" xfId="34730"/>
    <cellStyle name="20% - Акцент4 3 4 2 9" xfId="23306"/>
    <cellStyle name="20% - Акцент4 3 4 3" xfId="710"/>
    <cellStyle name="20% - Акцент4 3 4 3 2" xfId="1662"/>
    <cellStyle name="20% - Акцент4 3 4 3 2 2" xfId="5470"/>
    <cellStyle name="20% - Акцент4 3 4 3 2 2 2" xfId="16894"/>
    <cellStyle name="20% - Акцент4 3 4 3 2 2 2 2" xfId="39742"/>
    <cellStyle name="20% - Акцент4 3 4 3 2 2 3" xfId="28318"/>
    <cellStyle name="20% - Акцент4 3 4 3 2 3" xfId="9278"/>
    <cellStyle name="20% - Акцент4 3 4 3 2 3 2" xfId="20702"/>
    <cellStyle name="20% - Акцент4 3 4 3 2 3 2 2" xfId="43550"/>
    <cellStyle name="20% - Акцент4 3 4 3 2 3 3" xfId="32126"/>
    <cellStyle name="20% - Акцент4 3 4 3 2 4" xfId="13086"/>
    <cellStyle name="20% - Акцент4 3 4 3 2 4 2" xfId="35934"/>
    <cellStyle name="20% - Акцент4 3 4 3 2 5" xfId="24510"/>
    <cellStyle name="20% - Акцент4 3 4 3 3" xfId="2614"/>
    <cellStyle name="20% - Акцент4 3 4 3 3 2" xfId="6422"/>
    <cellStyle name="20% - Акцент4 3 4 3 3 2 2" xfId="17846"/>
    <cellStyle name="20% - Акцент4 3 4 3 3 2 2 2" xfId="40694"/>
    <cellStyle name="20% - Акцент4 3 4 3 3 2 3" xfId="29270"/>
    <cellStyle name="20% - Акцент4 3 4 3 3 3" xfId="10230"/>
    <cellStyle name="20% - Акцент4 3 4 3 3 3 2" xfId="21654"/>
    <cellStyle name="20% - Акцент4 3 4 3 3 3 2 2" xfId="44502"/>
    <cellStyle name="20% - Акцент4 3 4 3 3 3 3" xfId="33078"/>
    <cellStyle name="20% - Акцент4 3 4 3 3 4" xfId="14038"/>
    <cellStyle name="20% - Акцент4 3 4 3 3 4 2" xfId="36886"/>
    <cellStyle name="20% - Акцент4 3 4 3 3 5" xfId="25462"/>
    <cellStyle name="20% - Акцент4 3 4 3 4" xfId="3566"/>
    <cellStyle name="20% - Акцент4 3 4 3 4 2" xfId="7374"/>
    <cellStyle name="20% - Акцент4 3 4 3 4 2 2" xfId="18798"/>
    <cellStyle name="20% - Акцент4 3 4 3 4 2 2 2" xfId="41646"/>
    <cellStyle name="20% - Акцент4 3 4 3 4 2 3" xfId="30222"/>
    <cellStyle name="20% - Акцент4 3 4 3 4 3" xfId="11182"/>
    <cellStyle name="20% - Акцент4 3 4 3 4 3 2" xfId="22606"/>
    <cellStyle name="20% - Акцент4 3 4 3 4 3 2 2" xfId="45454"/>
    <cellStyle name="20% - Акцент4 3 4 3 4 3 3" xfId="34030"/>
    <cellStyle name="20% - Акцент4 3 4 3 4 4" xfId="14990"/>
    <cellStyle name="20% - Акцент4 3 4 3 4 4 2" xfId="37838"/>
    <cellStyle name="20% - Акцент4 3 4 3 4 5" xfId="26414"/>
    <cellStyle name="20% - Акцент4 3 4 3 5" xfId="4518"/>
    <cellStyle name="20% - Акцент4 3 4 3 5 2" xfId="15942"/>
    <cellStyle name="20% - Акцент4 3 4 3 5 2 2" xfId="38790"/>
    <cellStyle name="20% - Акцент4 3 4 3 5 3" xfId="27366"/>
    <cellStyle name="20% - Акцент4 3 4 3 6" xfId="8326"/>
    <cellStyle name="20% - Акцент4 3 4 3 6 2" xfId="19750"/>
    <cellStyle name="20% - Акцент4 3 4 3 6 2 2" xfId="42598"/>
    <cellStyle name="20% - Акцент4 3 4 3 6 3" xfId="31174"/>
    <cellStyle name="20% - Акцент4 3 4 3 7" xfId="12134"/>
    <cellStyle name="20% - Акцент4 3 4 3 7 2" xfId="34982"/>
    <cellStyle name="20% - Акцент4 3 4 3 8" xfId="23558"/>
    <cellStyle name="20% - Акцент4 3 4 4" xfId="1186"/>
    <cellStyle name="20% - Акцент4 3 4 4 2" xfId="4994"/>
    <cellStyle name="20% - Акцент4 3 4 4 2 2" xfId="16418"/>
    <cellStyle name="20% - Акцент4 3 4 4 2 2 2" xfId="39266"/>
    <cellStyle name="20% - Акцент4 3 4 4 2 3" xfId="27842"/>
    <cellStyle name="20% - Акцент4 3 4 4 3" xfId="8802"/>
    <cellStyle name="20% - Акцент4 3 4 4 3 2" xfId="20226"/>
    <cellStyle name="20% - Акцент4 3 4 4 3 2 2" xfId="43074"/>
    <cellStyle name="20% - Акцент4 3 4 4 3 3" xfId="31650"/>
    <cellStyle name="20% - Акцент4 3 4 4 4" xfId="12610"/>
    <cellStyle name="20% - Акцент4 3 4 4 4 2" xfId="35458"/>
    <cellStyle name="20% - Акцент4 3 4 4 5" xfId="24034"/>
    <cellStyle name="20% - Акцент4 3 4 5" xfId="2138"/>
    <cellStyle name="20% - Акцент4 3 4 5 2" xfId="5946"/>
    <cellStyle name="20% - Акцент4 3 4 5 2 2" xfId="17370"/>
    <cellStyle name="20% - Акцент4 3 4 5 2 2 2" xfId="40218"/>
    <cellStyle name="20% - Акцент4 3 4 5 2 3" xfId="28794"/>
    <cellStyle name="20% - Акцент4 3 4 5 3" xfId="9754"/>
    <cellStyle name="20% - Акцент4 3 4 5 3 2" xfId="21178"/>
    <cellStyle name="20% - Акцент4 3 4 5 3 2 2" xfId="44026"/>
    <cellStyle name="20% - Акцент4 3 4 5 3 3" xfId="32602"/>
    <cellStyle name="20% - Акцент4 3 4 5 4" xfId="13562"/>
    <cellStyle name="20% - Акцент4 3 4 5 4 2" xfId="36410"/>
    <cellStyle name="20% - Акцент4 3 4 5 5" xfId="24986"/>
    <cellStyle name="20% - Акцент4 3 4 6" xfId="3090"/>
    <cellStyle name="20% - Акцент4 3 4 6 2" xfId="6898"/>
    <cellStyle name="20% - Акцент4 3 4 6 2 2" xfId="18322"/>
    <cellStyle name="20% - Акцент4 3 4 6 2 2 2" xfId="41170"/>
    <cellStyle name="20% - Акцент4 3 4 6 2 3" xfId="29746"/>
    <cellStyle name="20% - Акцент4 3 4 6 3" xfId="10706"/>
    <cellStyle name="20% - Акцент4 3 4 6 3 2" xfId="22130"/>
    <cellStyle name="20% - Акцент4 3 4 6 3 2 2" xfId="44978"/>
    <cellStyle name="20% - Акцент4 3 4 6 3 3" xfId="33554"/>
    <cellStyle name="20% - Акцент4 3 4 6 4" xfId="14514"/>
    <cellStyle name="20% - Акцент4 3 4 6 4 2" xfId="37362"/>
    <cellStyle name="20% - Акцент4 3 4 6 5" xfId="25938"/>
    <cellStyle name="20% - Акцент4 3 4 7" xfId="4042"/>
    <cellStyle name="20% - Акцент4 3 4 7 2" xfId="15466"/>
    <cellStyle name="20% - Акцент4 3 4 7 2 2" xfId="38314"/>
    <cellStyle name="20% - Акцент4 3 4 7 3" xfId="26890"/>
    <cellStyle name="20% - Акцент4 3 4 8" xfId="7850"/>
    <cellStyle name="20% - Акцент4 3 4 8 2" xfId="19274"/>
    <cellStyle name="20% - Акцент4 3 4 8 2 2" xfId="42122"/>
    <cellStyle name="20% - Акцент4 3 4 8 3" xfId="30698"/>
    <cellStyle name="20% - Акцент4 3 4 9" xfId="11658"/>
    <cellStyle name="20% - Акцент4 3 4 9 2" xfId="34506"/>
    <cellStyle name="20% - Акцент4 3 5" xfId="290"/>
    <cellStyle name="20% - Акцент4 3 5 2" xfId="766"/>
    <cellStyle name="20% - Акцент4 3 5 2 2" xfId="1718"/>
    <cellStyle name="20% - Акцент4 3 5 2 2 2" xfId="5526"/>
    <cellStyle name="20% - Акцент4 3 5 2 2 2 2" xfId="16950"/>
    <cellStyle name="20% - Акцент4 3 5 2 2 2 2 2" xfId="39798"/>
    <cellStyle name="20% - Акцент4 3 5 2 2 2 3" xfId="28374"/>
    <cellStyle name="20% - Акцент4 3 5 2 2 3" xfId="9334"/>
    <cellStyle name="20% - Акцент4 3 5 2 2 3 2" xfId="20758"/>
    <cellStyle name="20% - Акцент4 3 5 2 2 3 2 2" xfId="43606"/>
    <cellStyle name="20% - Акцент4 3 5 2 2 3 3" xfId="32182"/>
    <cellStyle name="20% - Акцент4 3 5 2 2 4" xfId="13142"/>
    <cellStyle name="20% - Акцент4 3 5 2 2 4 2" xfId="35990"/>
    <cellStyle name="20% - Акцент4 3 5 2 2 5" xfId="24566"/>
    <cellStyle name="20% - Акцент4 3 5 2 3" xfId="2670"/>
    <cellStyle name="20% - Акцент4 3 5 2 3 2" xfId="6478"/>
    <cellStyle name="20% - Акцент4 3 5 2 3 2 2" xfId="17902"/>
    <cellStyle name="20% - Акцент4 3 5 2 3 2 2 2" xfId="40750"/>
    <cellStyle name="20% - Акцент4 3 5 2 3 2 3" xfId="29326"/>
    <cellStyle name="20% - Акцент4 3 5 2 3 3" xfId="10286"/>
    <cellStyle name="20% - Акцент4 3 5 2 3 3 2" xfId="21710"/>
    <cellStyle name="20% - Акцент4 3 5 2 3 3 2 2" xfId="44558"/>
    <cellStyle name="20% - Акцент4 3 5 2 3 3 3" xfId="33134"/>
    <cellStyle name="20% - Акцент4 3 5 2 3 4" xfId="14094"/>
    <cellStyle name="20% - Акцент4 3 5 2 3 4 2" xfId="36942"/>
    <cellStyle name="20% - Акцент4 3 5 2 3 5" xfId="25518"/>
    <cellStyle name="20% - Акцент4 3 5 2 4" xfId="3622"/>
    <cellStyle name="20% - Акцент4 3 5 2 4 2" xfId="7430"/>
    <cellStyle name="20% - Акцент4 3 5 2 4 2 2" xfId="18854"/>
    <cellStyle name="20% - Акцент4 3 5 2 4 2 2 2" xfId="41702"/>
    <cellStyle name="20% - Акцент4 3 5 2 4 2 3" xfId="30278"/>
    <cellStyle name="20% - Акцент4 3 5 2 4 3" xfId="11238"/>
    <cellStyle name="20% - Акцент4 3 5 2 4 3 2" xfId="22662"/>
    <cellStyle name="20% - Акцент4 3 5 2 4 3 2 2" xfId="45510"/>
    <cellStyle name="20% - Акцент4 3 5 2 4 3 3" xfId="34086"/>
    <cellStyle name="20% - Акцент4 3 5 2 4 4" xfId="15046"/>
    <cellStyle name="20% - Акцент4 3 5 2 4 4 2" xfId="37894"/>
    <cellStyle name="20% - Акцент4 3 5 2 4 5" xfId="26470"/>
    <cellStyle name="20% - Акцент4 3 5 2 5" xfId="4574"/>
    <cellStyle name="20% - Акцент4 3 5 2 5 2" xfId="15998"/>
    <cellStyle name="20% - Акцент4 3 5 2 5 2 2" xfId="38846"/>
    <cellStyle name="20% - Акцент4 3 5 2 5 3" xfId="27422"/>
    <cellStyle name="20% - Акцент4 3 5 2 6" xfId="8382"/>
    <cellStyle name="20% - Акцент4 3 5 2 6 2" xfId="19806"/>
    <cellStyle name="20% - Акцент4 3 5 2 6 2 2" xfId="42654"/>
    <cellStyle name="20% - Акцент4 3 5 2 6 3" xfId="31230"/>
    <cellStyle name="20% - Акцент4 3 5 2 7" xfId="12190"/>
    <cellStyle name="20% - Акцент4 3 5 2 7 2" xfId="35038"/>
    <cellStyle name="20% - Акцент4 3 5 2 8" xfId="23614"/>
    <cellStyle name="20% - Акцент4 3 5 3" xfId="1242"/>
    <cellStyle name="20% - Акцент4 3 5 3 2" xfId="5050"/>
    <cellStyle name="20% - Акцент4 3 5 3 2 2" xfId="16474"/>
    <cellStyle name="20% - Акцент4 3 5 3 2 2 2" xfId="39322"/>
    <cellStyle name="20% - Акцент4 3 5 3 2 3" xfId="27898"/>
    <cellStyle name="20% - Акцент4 3 5 3 3" xfId="8858"/>
    <cellStyle name="20% - Акцент4 3 5 3 3 2" xfId="20282"/>
    <cellStyle name="20% - Акцент4 3 5 3 3 2 2" xfId="43130"/>
    <cellStyle name="20% - Акцент4 3 5 3 3 3" xfId="31706"/>
    <cellStyle name="20% - Акцент4 3 5 3 4" xfId="12666"/>
    <cellStyle name="20% - Акцент4 3 5 3 4 2" xfId="35514"/>
    <cellStyle name="20% - Акцент4 3 5 3 5" xfId="24090"/>
    <cellStyle name="20% - Акцент4 3 5 4" xfId="2194"/>
    <cellStyle name="20% - Акцент4 3 5 4 2" xfId="6002"/>
    <cellStyle name="20% - Акцент4 3 5 4 2 2" xfId="17426"/>
    <cellStyle name="20% - Акцент4 3 5 4 2 2 2" xfId="40274"/>
    <cellStyle name="20% - Акцент4 3 5 4 2 3" xfId="28850"/>
    <cellStyle name="20% - Акцент4 3 5 4 3" xfId="9810"/>
    <cellStyle name="20% - Акцент4 3 5 4 3 2" xfId="21234"/>
    <cellStyle name="20% - Акцент4 3 5 4 3 2 2" xfId="44082"/>
    <cellStyle name="20% - Акцент4 3 5 4 3 3" xfId="32658"/>
    <cellStyle name="20% - Акцент4 3 5 4 4" xfId="13618"/>
    <cellStyle name="20% - Акцент4 3 5 4 4 2" xfId="36466"/>
    <cellStyle name="20% - Акцент4 3 5 4 5" xfId="25042"/>
    <cellStyle name="20% - Акцент4 3 5 5" xfId="3146"/>
    <cellStyle name="20% - Акцент4 3 5 5 2" xfId="6954"/>
    <cellStyle name="20% - Акцент4 3 5 5 2 2" xfId="18378"/>
    <cellStyle name="20% - Акцент4 3 5 5 2 2 2" xfId="41226"/>
    <cellStyle name="20% - Акцент4 3 5 5 2 3" xfId="29802"/>
    <cellStyle name="20% - Акцент4 3 5 5 3" xfId="10762"/>
    <cellStyle name="20% - Акцент4 3 5 5 3 2" xfId="22186"/>
    <cellStyle name="20% - Акцент4 3 5 5 3 2 2" xfId="45034"/>
    <cellStyle name="20% - Акцент4 3 5 5 3 3" xfId="33610"/>
    <cellStyle name="20% - Акцент4 3 5 5 4" xfId="14570"/>
    <cellStyle name="20% - Акцент4 3 5 5 4 2" xfId="37418"/>
    <cellStyle name="20% - Акцент4 3 5 5 5" xfId="25994"/>
    <cellStyle name="20% - Акцент4 3 5 6" xfId="4098"/>
    <cellStyle name="20% - Акцент4 3 5 6 2" xfId="15522"/>
    <cellStyle name="20% - Акцент4 3 5 6 2 2" xfId="38370"/>
    <cellStyle name="20% - Акцент4 3 5 6 3" xfId="26946"/>
    <cellStyle name="20% - Акцент4 3 5 7" xfId="7906"/>
    <cellStyle name="20% - Акцент4 3 5 7 2" xfId="19330"/>
    <cellStyle name="20% - Акцент4 3 5 7 2 2" xfId="42178"/>
    <cellStyle name="20% - Акцент4 3 5 7 3" xfId="30754"/>
    <cellStyle name="20% - Акцент4 3 5 8" xfId="11714"/>
    <cellStyle name="20% - Акцент4 3 5 8 2" xfId="34562"/>
    <cellStyle name="20% - Акцент4 3 5 9" xfId="23138"/>
    <cellStyle name="20% - Акцент4 3 6" xfId="542"/>
    <cellStyle name="20% - Акцент4 3 6 2" xfId="1494"/>
    <cellStyle name="20% - Акцент4 3 6 2 2" xfId="5302"/>
    <cellStyle name="20% - Акцент4 3 6 2 2 2" xfId="16726"/>
    <cellStyle name="20% - Акцент4 3 6 2 2 2 2" xfId="39574"/>
    <cellStyle name="20% - Акцент4 3 6 2 2 3" xfId="28150"/>
    <cellStyle name="20% - Акцент4 3 6 2 3" xfId="9110"/>
    <cellStyle name="20% - Акцент4 3 6 2 3 2" xfId="20534"/>
    <cellStyle name="20% - Акцент4 3 6 2 3 2 2" xfId="43382"/>
    <cellStyle name="20% - Акцент4 3 6 2 3 3" xfId="31958"/>
    <cellStyle name="20% - Акцент4 3 6 2 4" xfId="12918"/>
    <cellStyle name="20% - Акцент4 3 6 2 4 2" xfId="35766"/>
    <cellStyle name="20% - Акцент4 3 6 2 5" xfId="24342"/>
    <cellStyle name="20% - Акцент4 3 6 3" xfId="2446"/>
    <cellStyle name="20% - Акцент4 3 6 3 2" xfId="6254"/>
    <cellStyle name="20% - Акцент4 3 6 3 2 2" xfId="17678"/>
    <cellStyle name="20% - Акцент4 3 6 3 2 2 2" xfId="40526"/>
    <cellStyle name="20% - Акцент4 3 6 3 2 3" xfId="29102"/>
    <cellStyle name="20% - Акцент4 3 6 3 3" xfId="10062"/>
    <cellStyle name="20% - Акцент4 3 6 3 3 2" xfId="21486"/>
    <cellStyle name="20% - Акцент4 3 6 3 3 2 2" xfId="44334"/>
    <cellStyle name="20% - Акцент4 3 6 3 3 3" xfId="32910"/>
    <cellStyle name="20% - Акцент4 3 6 3 4" xfId="13870"/>
    <cellStyle name="20% - Акцент4 3 6 3 4 2" xfId="36718"/>
    <cellStyle name="20% - Акцент4 3 6 3 5" xfId="25294"/>
    <cellStyle name="20% - Акцент4 3 6 4" xfId="3398"/>
    <cellStyle name="20% - Акцент4 3 6 4 2" xfId="7206"/>
    <cellStyle name="20% - Акцент4 3 6 4 2 2" xfId="18630"/>
    <cellStyle name="20% - Акцент4 3 6 4 2 2 2" xfId="41478"/>
    <cellStyle name="20% - Акцент4 3 6 4 2 3" xfId="30054"/>
    <cellStyle name="20% - Акцент4 3 6 4 3" xfId="11014"/>
    <cellStyle name="20% - Акцент4 3 6 4 3 2" xfId="22438"/>
    <cellStyle name="20% - Акцент4 3 6 4 3 2 2" xfId="45286"/>
    <cellStyle name="20% - Акцент4 3 6 4 3 3" xfId="33862"/>
    <cellStyle name="20% - Акцент4 3 6 4 4" xfId="14822"/>
    <cellStyle name="20% - Акцент4 3 6 4 4 2" xfId="37670"/>
    <cellStyle name="20% - Акцент4 3 6 4 5" xfId="26246"/>
    <cellStyle name="20% - Акцент4 3 6 5" xfId="4350"/>
    <cellStyle name="20% - Акцент4 3 6 5 2" xfId="15774"/>
    <cellStyle name="20% - Акцент4 3 6 5 2 2" xfId="38622"/>
    <cellStyle name="20% - Акцент4 3 6 5 3" xfId="27198"/>
    <cellStyle name="20% - Акцент4 3 6 6" xfId="8158"/>
    <cellStyle name="20% - Акцент4 3 6 6 2" xfId="19582"/>
    <cellStyle name="20% - Акцент4 3 6 6 2 2" xfId="42430"/>
    <cellStyle name="20% - Акцент4 3 6 6 3" xfId="31006"/>
    <cellStyle name="20% - Акцент4 3 6 7" xfId="11966"/>
    <cellStyle name="20% - Акцент4 3 6 7 2" xfId="34814"/>
    <cellStyle name="20% - Акцент4 3 6 8" xfId="23390"/>
    <cellStyle name="20% - Акцент4 3 7" xfId="1018"/>
    <cellStyle name="20% - Акцент4 3 7 2" xfId="4826"/>
    <cellStyle name="20% - Акцент4 3 7 2 2" xfId="16250"/>
    <cellStyle name="20% - Акцент4 3 7 2 2 2" xfId="39098"/>
    <cellStyle name="20% - Акцент4 3 7 2 3" xfId="27674"/>
    <cellStyle name="20% - Акцент4 3 7 3" xfId="8634"/>
    <cellStyle name="20% - Акцент4 3 7 3 2" xfId="20058"/>
    <cellStyle name="20% - Акцент4 3 7 3 2 2" xfId="42906"/>
    <cellStyle name="20% - Акцент4 3 7 3 3" xfId="31482"/>
    <cellStyle name="20% - Акцент4 3 7 4" xfId="12442"/>
    <cellStyle name="20% - Акцент4 3 7 4 2" xfId="35290"/>
    <cellStyle name="20% - Акцент4 3 7 5" xfId="23866"/>
    <cellStyle name="20% - Акцент4 3 8" xfId="1970"/>
    <cellStyle name="20% - Акцент4 3 8 2" xfId="5778"/>
    <cellStyle name="20% - Акцент4 3 8 2 2" xfId="17202"/>
    <cellStyle name="20% - Акцент4 3 8 2 2 2" xfId="40050"/>
    <cellStyle name="20% - Акцент4 3 8 2 3" xfId="28626"/>
    <cellStyle name="20% - Акцент4 3 8 3" xfId="9586"/>
    <cellStyle name="20% - Акцент4 3 8 3 2" xfId="21010"/>
    <cellStyle name="20% - Акцент4 3 8 3 2 2" xfId="43858"/>
    <cellStyle name="20% - Акцент4 3 8 3 3" xfId="32434"/>
    <cellStyle name="20% - Акцент4 3 8 4" xfId="13394"/>
    <cellStyle name="20% - Акцент4 3 8 4 2" xfId="36242"/>
    <cellStyle name="20% - Акцент4 3 8 5" xfId="24818"/>
    <cellStyle name="20% - Акцент4 3 9" xfId="2922"/>
    <cellStyle name="20% - Акцент4 3 9 2" xfId="6730"/>
    <cellStyle name="20% - Акцент4 3 9 2 2" xfId="18154"/>
    <cellStyle name="20% - Акцент4 3 9 2 2 2" xfId="41002"/>
    <cellStyle name="20% - Акцент4 3 9 2 3" xfId="29578"/>
    <cellStyle name="20% - Акцент4 3 9 3" xfId="10538"/>
    <cellStyle name="20% - Акцент4 3 9 3 2" xfId="21962"/>
    <cellStyle name="20% - Акцент4 3 9 3 2 2" xfId="44810"/>
    <cellStyle name="20% - Акцент4 3 9 3 3" xfId="33386"/>
    <cellStyle name="20% - Акцент4 3 9 4" xfId="14346"/>
    <cellStyle name="20% - Акцент4 3 9 4 2" xfId="37194"/>
    <cellStyle name="20% - Акцент4 3 9 5" xfId="25770"/>
    <cellStyle name="20% - Акцент4 4" xfId="94"/>
    <cellStyle name="20% - Акцент4 4 10" xfId="22942"/>
    <cellStyle name="20% - Акцент4 4 2" xfId="318"/>
    <cellStyle name="20% - Акцент4 4 2 2" xfId="794"/>
    <cellStyle name="20% - Акцент4 4 2 2 2" xfId="1746"/>
    <cellStyle name="20% - Акцент4 4 2 2 2 2" xfId="5554"/>
    <cellStyle name="20% - Акцент4 4 2 2 2 2 2" xfId="16978"/>
    <cellStyle name="20% - Акцент4 4 2 2 2 2 2 2" xfId="39826"/>
    <cellStyle name="20% - Акцент4 4 2 2 2 2 3" xfId="28402"/>
    <cellStyle name="20% - Акцент4 4 2 2 2 3" xfId="9362"/>
    <cellStyle name="20% - Акцент4 4 2 2 2 3 2" xfId="20786"/>
    <cellStyle name="20% - Акцент4 4 2 2 2 3 2 2" xfId="43634"/>
    <cellStyle name="20% - Акцент4 4 2 2 2 3 3" xfId="32210"/>
    <cellStyle name="20% - Акцент4 4 2 2 2 4" xfId="13170"/>
    <cellStyle name="20% - Акцент4 4 2 2 2 4 2" xfId="36018"/>
    <cellStyle name="20% - Акцент4 4 2 2 2 5" xfId="24594"/>
    <cellStyle name="20% - Акцент4 4 2 2 3" xfId="2698"/>
    <cellStyle name="20% - Акцент4 4 2 2 3 2" xfId="6506"/>
    <cellStyle name="20% - Акцент4 4 2 2 3 2 2" xfId="17930"/>
    <cellStyle name="20% - Акцент4 4 2 2 3 2 2 2" xfId="40778"/>
    <cellStyle name="20% - Акцент4 4 2 2 3 2 3" xfId="29354"/>
    <cellStyle name="20% - Акцент4 4 2 2 3 3" xfId="10314"/>
    <cellStyle name="20% - Акцент4 4 2 2 3 3 2" xfId="21738"/>
    <cellStyle name="20% - Акцент4 4 2 2 3 3 2 2" xfId="44586"/>
    <cellStyle name="20% - Акцент4 4 2 2 3 3 3" xfId="33162"/>
    <cellStyle name="20% - Акцент4 4 2 2 3 4" xfId="14122"/>
    <cellStyle name="20% - Акцент4 4 2 2 3 4 2" xfId="36970"/>
    <cellStyle name="20% - Акцент4 4 2 2 3 5" xfId="25546"/>
    <cellStyle name="20% - Акцент4 4 2 2 4" xfId="3650"/>
    <cellStyle name="20% - Акцент4 4 2 2 4 2" xfId="7458"/>
    <cellStyle name="20% - Акцент4 4 2 2 4 2 2" xfId="18882"/>
    <cellStyle name="20% - Акцент4 4 2 2 4 2 2 2" xfId="41730"/>
    <cellStyle name="20% - Акцент4 4 2 2 4 2 3" xfId="30306"/>
    <cellStyle name="20% - Акцент4 4 2 2 4 3" xfId="11266"/>
    <cellStyle name="20% - Акцент4 4 2 2 4 3 2" xfId="22690"/>
    <cellStyle name="20% - Акцент4 4 2 2 4 3 2 2" xfId="45538"/>
    <cellStyle name="20% - Акцент4 4 2 2 4 3 3" xfId="34114"/>
    <cellStyle name="20% - Акцент4 4 2 2 4 4" xfId="15074"/>
    <cellStyle name="20% - Акцент4 4 2 2 4 4 2" xfId="37922"/>
    <cellStyle name="20% - Акцент4 4 2 2 4 5" xfId="26498"/>
    <cellStyle name="20% - Акцент4 4 2 2 5" xfId="4602"/>
    <cellStyle name="20% - Акцент4 4 2 2 5 2" xfId="16026"/>
    <cellStyle name="20% - Акцент4 4 2 2 5 2 2" xfId="38874"/>
    <cellStyle name="20% - Акцент4 4 2 2 5 3" xfId="27450"/>
    <cellStyle name="20% - Акцент4 4 2 2 6" xfId="8410"/>
    <cellStyle name="20% - Акцент4 4 2 2 6 2" xfId="19834"/>
    <cellStyle name="20% - Акцент4 4 2 2 6 2 2" xfId="42682"/>
    <cellStyle name="20% - Акцент4 4 2 2 6 3" xfId="31258"/>
    <cellStyle name="20% - Акцент4 4 2 2 7" xfId="12218"/>
    <cellStyle name="20% - Акцент4 4 2 2 7 2" xfId="35066"/>
    <cellStyle name="20% - Акцент4 4 2 2 8" xfId="23642"/>
    <cellStyle name="20% - Акцент4 4 2 3" xfId="1270"/>
    <cellStyle name="20% - Акцент4 4 2 3 2" xfId="5078"/>
    <cellStyle name="20% - Акцент4 4 2 3 2 2" xfId="16502"/>
    <cellStyle name="20% - Акцент4 4 2 3 2 2 2" xfId="39350"/>
    <cellStyle name="20% - Акцент4 4 2 3 2 3" xfId="27926"/>
    <cellStyle name="20% - Акцент4 4 2 3 3" xfId="8886"/>
    <cellStyle name="20% - Акцент4 4 2 3 3 2" xfId="20310"/>
    <cellStyle name="20% - Акцент4 4 2 3 3 2 2" xfId="43158"/>
    <cellStyle name="20% - Акцент4 4 2 3 3 3" xfId="31734"/>
    <cellStyle name="20% - Акцент4 4 2 3 4" xfId="12694"/>
    <cellStyle name="20% - Акцент4 4 2 3 4 2" xfId="35542"/>
    <cellStyle name="20% - Акцент4 4 2 3 5" xfId="24118"/>
    <cellStyle name="20% - Акцент4 4 2 4" xfId="2222"/>
    <cellStyle name="20% - Акцент4 4 2 4 2" xfId="6030"/>
    <cellStyle name="20% - Акцент4 4 2 4 2 2" xfId="17454"/>
    <cellStyle name="20% - Акцент4 4 2 4 2 2 2" xfId="40302"/>
    <cellStyle name="20% - Акцент4 4 2 4 2 3" xfId="28878"/>
    <cellStyle name="20% - Акцент4 4 2 4 3" xfId="9838"/>
    <cellStyle name="20% - Акцент4 4 2 4 3 2" xfId="21262"/>
    <cellStyle name="20% - Акцент4 4 2 4 3 2 2" xfId="44110"/>
    <cellStyle name="20% - Акцент4 4 2 4 3 3" xfId="32686"/>
    <cellStyle name="20% - Акцент4 4 2 4 4" xfId="13646"/>
    <cellStyle name="20% - Акцент4 4 2 4 4 2" xfId="36494"/>
    <cellStyle name="20% - Акцент4 4 2 4 5" xfId="25070"/>
    <cellStyle name="20% - Акцент4 4 2 5" xfId="3174"/>
    <cellStyle name="20% - Акцент4 4 2 5 2" xfId="6982"/>
    <cellStyle name="20% - Акцент4 4 2 5 2 2" xfId="18406"/>
    <cellStyle name="20% - Акцент4 4 2 5 2 2 2" xfId="41254"/>
    <cellStyle name="20% - Акцент4 4 2 5 2 3" xfId="29830"/>
    <cellStyle name="20% - Акцент4 4 2 5 3" xfId="10790"/>
    <cellStyle name="20% - Акцент4 4 2 5 3 2" xfId="22214"/>
    <cellStyle name="20% - Акцент4 4 2 5 3 2 2" xfId="45062"/>
    <cellStyle name="20% - Акцент4 4 2 5 3 3" xfId="33638"/>
    <cellStyle name="20% - Акцент4 4 2 5 4" xfId="14598"/>
    <cellStyle name="20% - Акцент4 4 2 5 4 2" xfId="37446"/>
    <cellStyle name="20% - Акцент4 4 2 5 5" xfId="26022"/>
    <cellStyle name="20% - Акцент4 4 2 6" xfId="4126"/>
    <cellStyle name="20% - Акцент4 4 2 6 2" xfId="15550"/>
    <cellStyle name="20% - Акцент4 4 2 6 2 2" xfId="38398"/>
    <cellStyle name="20% - Акцент4 4 2 6 3" xfId="26974"/>
    <cellStyle name="20% - Акцент4 4 2 7" xfId="7934"/>
    <cellStyle name="20% - Акцент4 4 2 7 2" xfId="19358"/>
    <cellStyle name="20% - Акцент4 4 2 7 2 2" xfId="42206"/>
    <cellStyle name="20% - Акцент4 4 2 7 3" xfId="30782"/>
    <cellStyle name="20% - Акцент4 4 2 8" xfId="11742"/>
    <cellStyle name="20% - Акцент4 4 2 8 2" xfId="34590"/>
    <cellStyle name="20% - Акцент4 4 2 9" xfId="23166"/>
    <cellStyle name="20% - Акцент4 4 3" xfId="570"/>
    <cellStyle name="20% - Акцент4 4 3 2" xfId="1522"/>
    <cellStyle name="20% - Акцент4 4 3 2 2" xfId="5330"/>
    <cellStyle name="20% - Акцент4 4 3 2 2 2" xfId="16754"/>
    <cellStyle name="20% - Акцент4 4 3 2 2 2 2" xfId="39602"/>
    <cellStyle name="20% - Акцент4 4 3 2 2 3" xfId="28178"/>
    <cellStyle name="20% - Акцент4 4 3 2 3" xfId="9138"/>
    <cellStyle name="20% - Акцент4 4 3 2 3 2" xfId="20562"/>
    <cellStyle name="20% - Акцент4 4 3 2 3 2 2" xfId="43410"/>
    <cellStyle name="20% - Акцент4 4 3 2 3 3" xfId="31986"/>
    <cellStyle name="20% - Акцент4 4 3 2 4" xfId="12946"/>
    <cellStyle name="20% - Акцент4 4 3 2 4 2" xfId="35794"/>
    <cellStyle name="20% - Акцент4 4 3 2 5" xfId="24370"/>
    <cellStyle name="20% - Акцент4 4 3 3" xfId="2474"/>
    <cellStyle name="20% - Акцент4 4 3 3 2" xfId="6282"/>
    <cellStyle name="20% - Акцент4 4 3 3 2 2" xfId="17706"/>
    <cellStyle name="20% - Акцент4 4 3 3 2 2 2" xfId="40554"/>
    <cellStyle name="20% - Акцент4 4 3 3 2 3" xfId="29130"/>
    <cellStyle name="20% - Акцент4 4 3 3 3" xfId="10090"/>
    <cellStyle name="20% - Акцент4 4 3 3 3 2" xfId="21514"/>
    <cellStyle name="20% - Акцент4 4 3 3 3 2 2" xfId="44362"/>
    <cellStyle name="20% - Акцент4 4 3 3 3 3" xfId="32938"/>
    <cellStyle name="20% - Акцент4 4 3 3 4" xfId="13898"/>
    <cellStyle name="20% - Акцент4 4 3 3 4 2" xfId="36746"/>
    <cellStyle name="20% - Акцент4 4 3 3 5" xfId="25322"/>
    <cellStyle name="20% - Акцент4 4 3 4" xfId="3426"/>
    <cellStyle name="20% - Акцент4 4 3 4 2" xfId="7234"/>
    <cellStyle name="20% - Акцент4 4 3 4 2 2" xfId="18658"/>
    <cellStyle name="20% - Акцент4 4 3 4 2 2 2" xfId="41506"/>
    <cellStyle name="20% - Акцент4 4 3 4 2 3" xfId="30082"/>
    <cellStyle name="20% - Акцент4 4 3 4 3" xfId="11042"/>
    <cellStyle name="20% - Акцент4 4 3 4 3 2" xfId="22466"/>
    <cellStyle name="20% - Акцент4 4 3 4 3 2 2" xfId="45314"/>
    <cellStyle name="20% - Акцент4 4 3 4 3 3" xfId="33890"/>
    <cellStyle name="20% - Акцент4 4 3 4 4" xfId="14850"/>
    <cellStyle name="20% - Акцент4 4 3 4 4 2" xfId="37698"/>
    <cellStyle name="20% - Акцент4 4 3 4 5" xfId="26274"/>
    <cellStyle name="20% - Акцент4 4 3 5" xfId="4378"/>
    <cellStyle name="20% - Акцент4 4 3 5 2" xfId="15802"/>
    <cellStyle name="20% - Акцент4 4 3 5 2 2" xfId="38650"/>
    <cellStyle name="20% - Акцент4 4 3 5 3" xfId="27226"/>
    <cellStyle name="20% - Акцент4 4 3 6" xfId="8186"/>
    <cellStyle name="20% - Акцент4 4 3 6 2" xfId="19610"/>
    <cellStyle name="20% - Акцент4 4 3 6 2 2" xfId="42458"/>
    <cellStyle name="20% - Акцент4 4 3 6 3" xfId="31034"/>
    <cellStyle name="20% - Акцент4 4 3 7" xfId="11994"/>
    <cellStyle name="20% - Акцент4 4 3 7 2" xfId="34842"/>
    <cellStyle name="20% - Акцент4 4 3 8" xfId="23418"/>
    <cellStyle name="20% - Акцент4 4 4" xfId="1046"/>
    <cellStyle name="20% - Акцент4 4 4 2" xfId="4854"/>
    <cellStyle name="20% - Акцент4 4 4 2 2" xfId="16278"/>
    <cellStyle name="20% - Акцент4 4 4 2 2 2" xfId="39126"/>
    <cellStyle name="20% - Акцент4 4 4 2 3" xfId="27702"/>
    <cellStyle name="20% - Акцент4 4 4 3" xfId="8662"/>
    <cellStyle name="20% - Акцент4 4 4 3 2" xfId="20086"/>
    <cellStyle name="20% - Акцент4 4 4 3 2 2" xfId="42934"/>
    <cellStyle name="20% - Акцент4 4 4 3 3" xfId="31510"/>
    <cellStyle name="20% - Акцент4 4 4 4" xfId="12470"/>
    <cellStyle name="20% - Акцент4 4 4 4 2" xfId="35318"/>
    <cellStyle name="20% - Акцент4 4 4 5" xfId="23894"/>
    <cellStyle name="20% - Акцент4 4 5" xfId="1998"/>
    <cellStyle name="20% - Акцент4 4 5 2" xfId="5806"/>
    <cellStyle name="20% - Акцент4 4 5 2 2" xfId="17230"/>
    <cellStyle name="20% - Акцент4 4 5 2 2 2" xfId="40078"/>
    <cellStyle name="20% - Акцент4 4 5 2 3" xfId="28654"/>
    <cellStyle name="20% - Акцент4 4 5 3" xfId="9614"/>
    <cellStyle name="20% - Акцент4 4 5 3 2" xfId="21038"/>
    <cellStyle name="20% - Акцент4 4 5 3 2 2" xfId="43886"/>
    <cellStyle name="20% - Акцент4 4 5 3 3" xfId="32462"/>
    <cellStyle name="20% - Акцент4 4 5 4" xfId="13422"/>
    <cellStyle name="20% - Акцент4 4 5 4 2" xfId="36270"/>
    <cellStyle name="20% - Акцент4 4 5 5" xfId="24846"/>
    <cellStyle name="20% - Акцент4 4 6" xfId="2950"/>
    <cellStyle name="20% - Акцент4 4 6 2" xfId="6758"/>
    <cellStyle name="20% - Акцент4 4 6 2 2" xfId="18182"/>
    <cellStyle name="20% - Акцент4 4 6 2 2 2" xfId="41030"/>
    <cellStyle name="20% - Акцент4 4 6 2 3" xfId="29606"/>
    <cellStyle name="20% - Акцент4 4 6 3" xfId="10566"/>
    <cellStyle name="20% - Акцент4 4 6 3 2" xfId="21990"/>
    <cellStyle name="20% - Акцент4 4 6 3 2 2" xfId="44838"/>
    <cellStyle name="20% - Акцент4 4 6 3 3" xfId="33414"/>
    <cellStyle name="20% - Акцент4 4 6 4" xfId="14374"/>
    <cellStyle name="20% - Акцент4 4 6 4 2" xfId="37222"/>
    <cellStyle name="20% - Акцент4 4 6 5" xfId="25798"/>
    <cellStyle name="20% - Акцент4 4 7" xfId="3902"/>
    <cellStyle name="20% - Акцент4 4 7 2" xfId="15326"/>
    <cellStyle name="20% - Акцент4 4 7 2 2" xfId="38174"/>
    <cellStyle name="20% - Акцент4 4 7 3" xfId="26750"/>
    <cellStyle name="20% - Акцент4 4 8" xfId="7710"/>
    <cellStyle name="20% - Акцент4 4 8 2" xfId="19134"/>
    <cellStyle name="20% - Акцент4 4 8 2 2" xfId="41982"/>
    <cellStyle name="20% - Акцент4 4 8 3" xfId="30558"/>
    <cellStyle name="20% - Акцент4 4 9" xfId="11518"/>
    <cellStyle name="20% - Акцент4 4 9 2" xfId="34366"/>
    <cellStyle name="20% - Акцент4 5" xfId="150"/>
    <cellStyle name="20% - Акцент4 5 10" xfId="22998"/>
    <cellStyle name="20% - Акцент4 5 2" xfId="374"/>
    <cellStyle name="20% - Акцент4 5 2 2" xfId="850"/>
    <cellStyle name="20% - Акцент4 5 2 2 2" xfId="1802"/>
    <cellStyle name="20% - Акцент4 5 2 2 2 2" xfId="5610"/>
    <cellStyle name="20% - Акцент4 5 2 2 2 2 2" xfId="17034"/>
    <cellStyle name="20% - Акцент4 5 2 2 2 2 2 2" xfId="39882"/>
    <cellStyle name="20% - Акцент4 5 2 2 2 2 3" xfId="28458"/>
    <cellStyle name="20% - Акцент4 5 2 2 2 3" xfId="9418"/>
    <cellStyle name="20% - Акцент4 5 2 2 2 3 2" xfId="20842"/>
    <cellStyle name="20% - Акцент4 5 2 2 2 3 2 2" xfId="43690"/>
    <cellStyle name="20% - Акцент4 5 2 2 2 3 3" xfId="32266"/>
    <cellStyle name="20% - Акцент4 5 2 2 2 4" xfId="13226"/>
    <cellStyle name="20% - Акцент4 5 2 2 2 4 2" xfId="36074"/>
    <cellStyle name="20% - Акцент4 5 2 2 2 5" xfId="24650"/>
    <cellStyle name="20% - Акцент4 5 2 2 3" xfId="2754"/>
    <cellStyle name="20% - Акцент4 5 2 2 3 2" xfId="6562"/>
    <cellStyle name="20% - Акцент4 5 2 2 3 2 2" xfId="17986"/>
    <cellStyle name="20% - Акцент4 5 2 2 3 2 2 2" xfId="40834"/>
    <cellStyle name="20% - Акцент4 5 2 2 3 2 3" xfId="29410"/>
    <cellStyle name="20% - Акцент4 5 2 2 3 3" xfId="10370"/>
    <cellStyle name="20% - Акцент4 5 2 2 3 3 2" xfId="21794"/>
    <cellStyle name="20% - Акцент4 5 2 2 3 3 2 2" xfId="44642"/>
    <cellStyle name="20% - Акцент4 5 2 2 3 3 3" xfId="33218"/>
    <cellStyle name="20% - Акцент4 5 2 2 3 4" xfId="14178"/>
    <cellStyle name="20% - Акцент4 5 2 2 3 4 2" xfId="37026"/>
    <cellStyle name="20% - Акцент4 5 2 2 3 5" xfId="25602"/>
    <cellStyle name="20% - Акцент4 5 2 2 4" xfId="3706"/>
    <cellStyle name="20% - Акцент4 5 2 2 4 2" xfId="7514"/>
    <cellStyle name="20% - Акцент4 5 2 2 4 2 2" xfId="18938"/>
    <cellStyle name="20% - Акцент4 5 2 2 4 2 2 2" xfId="41786"/>
    <cellStyle name="20% - Акцент4 5 2 2 4 2 3" xfId="30362"/>
    <cellStyle name="20% - Акцент4 5 2 2 4 3" xfId="11322"/>
    <cellStyle name="20% - Акцент4 5 2 2 4 3 2" xfId="22746"/>
    <cellStyle name="20% - Акцент4 5 2 2 4 3 2 2" xfId="45594"/>
    <cellStyle name="20% - Акцент4 5 2 2 4 3 3" xfId="34170"/>
    <cellStyle name="20% - Акцент4 5 2 2 4 4" xfId="15130"/>
    <cellStyle name="20% - Акцент4 5 2 2 4 4 2" xfId="37978"/>
    <cellStyle name="20% - Акцент4 5 2 2 4 5" xfId="26554"/>
    <cellStyle name="20% - Акцент4 5 2 2 5" xfId="4658"/>
    <cellStyle name="20% - Акцент4 5 2 2 5 2" xfId="16082"/>
    <cellStyle name="20% - Акцент4 5 2 2 5 2 2" xfId="38930"/>
    <cellStyle name="20% - Акцент4 5 2 2 5 3" xfId="27506"/>
    <cellStyle name="20% - Акцент4 5 2 2 6" xfId="8466"/>
    <cellStyle name="20% - Акцент4 5 2 2 6 2" xfId="19890"/>
    <cellStyle name="20% - Акцент4 5 2 2 6 2 2" xfId="42738"/>
    <cellStyle name="20% - Акцент4 5 2 2 6 3" xfId="31314"/>
    <cellStyle name="20% - Акцент4 5 2 2 7" xfId="12274"/>
    <cellStyle name="20% - Акцент4 5 2 2 7 2" xfId="35122"/>
    <cellStyle name="20% - Акцент4 5 2 2 8" xfId="23698"/>
    <cellStyle name="20% - Акцент4 5 2 3" xfId="1326"/>
    <cellStyle name="20% - Акцент4 5 2 3 2" xfId="5134"/>
    <cellStyle name="20% - Акцент4 5 2 3 2 2" xfId="16558"/>
    <cellStyle name="20% - Акцент4 5 2 3 2 2 2" xfId="39406"/>
    <cellStyle name="20% - Акцент4 5 2 3 2 3" xfId="27982"/>
    <cellStyle name="20% - Акцент4 5 2 3 3" xfId="8942"/>
    <cellStyle name="20% - Акцент4 5 2 3 3 2" xfId="20366"/>
    <cellStyle name="20% - Акцент4 5 2 3 3 2 2" xfId="43214"/>
    <cellStyle name="20% - Акцент4 5 2 3 3 3" xfId="31790"/>
    <cellStyle name="20% - Акцент4 5 2 3 4" xfId="12750"/>
    <cellStyle name="20% - Акцент4 5 2 3 4 2" xfId="35598"/>
    <cellStyle name="20% - Акцент4 5 2 3 5" xfId="24174"/>
    <cellStyle name="20% - Акцент4 5 2 4" xfId="2278"/>
    <cellStyle name="20% - Акцент4 5 2 4 2" xfId="6086"/>
    <cellStyle name="20% - Акцент4 5 2 4 2 2" xfId="17510"/>
    <cellStyle name="20% - Акцент4 5 2 4 2 2 2" xfId="40358"/>
    <cellStyle name="20% - Акцент4 5 2 4 2 3" xfId="28934"/>
    <cellStyle name="20% - Акцент4 5 2 4 3" xfId="9894"/>
    <cellStyle name="20% - Акцент4 5 2 4 3 2" xfId="21318"/>
    <cellStyle name="20% - Акцент4 5 2 4 3 2 2" xfId="44166"/>
    <cellStyle name="20% - Акцент4 5 2 4 3 3" xfId="32742"/>
    <cellStyle name="20% - Акцент4 5 2 4 4" xfId="13702"/>
    <cellStyle name="20% - Акцент4 5 2 4 4 2" xfId="36550"/>
    <cellStyle name="20% - Акцент4 5 2 4 5" xfId="25126"/>
    <cellStyle name="20% - Акцент4 5 2 5" xfId="3230"/>
    <cellStyle name="20% - Акцент4 5 2 5 2" xfId="7038"/>
    <cellStyle name="20% - Акцент4 5 2 5 2 2" xfId="18462"/>
    <cellStyle name="20% - Акцент4 5 2 5 2 2 2" xfId="41310"/>
    <cellStyle name="20% - Акцент4 5 2 5 2 3" xfId="29886"/>
    <cellStyle name="20% - Акцент4 5 2 5 3" xfId="10846"/>
    <cellStyle name="20% - Акцент4 5 2 5 3 2" xfId="22270"/>
    <cellStyle name="20% - Акцент4 5 2 5 3 2 2" xfId="45118"/>
    <cellStyle name="20% - Акцент4 5 2 5 3 3" xfId="33694"/>
    <cellStyle name="20% - Акцент4 5 2 5 4" xfId="14654"/>
    <cellStyle name="20% - Акцент4 5 2 5 4 2" xfId="37502"/>
    <cellStyle name="20% - Акцент4 5 2 5 5" xfId="26078"/>
    <cellStyle name="20% - Акцент4 5 2 6" xfId="4182"/>
    <cellStyle name="20% - Акцент4 5 2 6 2" xfId="15606"/>
    <cellStyle name="20% - Акцент4 5 2 6 2 2" xfId="38454"/>
    <cellStyle name="20% - Акцент4 5 2 6 3" xfId="27030"/>
    <cellStyle name="20% - Акцент4 5 2 7" xfId="7990"/>
    <cellStyle name="20% - Акцент4 5 2 7 2" xfId="19414"/>
    <cellStyle name="20% - Акцент4 5 2 7 2 2" xfId="42262"/>
    <cellStyle name="20% - Акцент4 5 2 7 3" xfId="30838"/>
    <cellStyle name="20% - Акцент4 5 2 8" xfId="11798"/>
    <cellStyle name="20% - Акцент4 5 2 8 2" xfId="34646"/>
    <cellStyle name="20% - Акцент4 5 2 9" xfId="23222"/>
    <cellStyle name="20% - Акцент4 5 3" xfId="626"/>
    <cellStyle name="20% - Акцент4 5 3 2" xfId="1578"/>
    <cellStyle name="20% - Акцент4 5 3 2 2" xfId="5386"/>
    <cellStyle name="20% - Акцент4 5 3 2 2 2" xfId="16810"/>
    <cellStyle name="20% - Акцент4 5 3 2 2 2 2" xfId="39658"/>
    <cellStyle name="20% - Акцент4 5 3 2 2 3" xfId="28234"/>
    <cellStyle name="20% - Акцент4 5 3 2 3" xfId="9194"/>
    <cellStyle name="20% - Акцент4 5 3 2 3 2" xfId="20618"/>
    <cellStyle name="20% - Акцент4 5 3 2 3 2 2" xfId="43466"/>
    <cellStyle name="20% - Акцент4 5 3 2 3 3" xfId="32042"/>
    <cellStyle name="20% - Акцент4 5 3 2 4" xfId="13002"/>
    <cellStyle name="20% - Акцент4 5 3 2 4 2" xfId="35850"/>
    <cellStyle name="20% - Акцент4 5 3 2 5" xfId="24426"/>
    <cellStyle name="20% - Акцент4 5 3 3" xfId="2530"/>
    <cellStyle name="20% - Акцент4 5 3 3 2" xfId="6338"/>
    <cellStyle name="20% - Акцент4 5 3 3 2 2" xfId="17762"/>
    <cellStyle name="20% - Акцент4 5 3 3 2 2 2" xfId="40610"/>
    <cellStyle name="20% - Акцент4 5 3 3 2 3" xfId="29186"/>
    <cellStyle name="20% - Акцент4 5 3 3 3" xfId="10146"/>
    <cellStyle name="20% - Акцент4 5 3 3 3 2" xfId="21570"/>
    <cellStyle name="20% - Акцент4 5 3 3 3 2 2" xfId="44418"/>
    <cellStyle name="20% - Акцент4 5 3 3 3 3" xfId="32994"/>
    <cellStyle name="20% - Акцент4 5 3 3 4" xfId="13954"/>
    <cellStyle name="20% - Акцент4 5 3 3 4 2" xfId="36802"/>
    <cellStyle name="20% - Акцент4 5 3 3 5" xfId="25378"/>
    <cellStyle name="20% - Акцент4 5 3 4" xfId="3482"/>
    <cellStyle name="20% - Акцент4 5 3 4 2" xfId="7290"/>
    <cellStyle name="20% - Акцент4 5 3 4 2 2" xfId="18714"/>
    <cellStyle name="20% - Акцент4 5 3 4 2 2 2" xfId="41562"/>
    <cellStyle name="20% - Акцент4 5 3 4 2 3" xfId="30138"/>
    <cellStyle name="20% - Акцент4 5 3 4 3" xfId="11098"/>
    <cellStyle name="20% - Акцент4 5 3 4 3 2" xfId="22522"/>
    <cellStyle name="20% - Акцент4 5 3 4 3 2 2" xfId="45370"/>
    <cellStyle name="20% - Акцент4 5 3 4 3 3" xfId="33946"/>
    <cellStyle name="20% - Акцент4 5 3 4 4" xfId="14906"/>
    <cellStyle name="20% - Акцент4 5 3 4 4 2" xfId="37754"/>
    <cellStyle name="20% - Акцент4 5 3 4 5" xfId="26330"/>
    <cellStyle name="20% - Акцент4 5 3 5" xfId="4434"/>
    <cellStyle name="20% - Акцент4 5 3 5 2" xfId="15858"/>
    <cellStyle name="20% - Акцент4 5 3 5 2 2" xfId="38706"/>
    <cellStyle name="20% - Акцент4 5 3 5 3" xfId="27282"/>
    <cellStyle name="20% - Акцент4 5 3 6" xfId="8242"/>
    <cellStyle name="20% - Акцент4 5 3 6 2" xfId="19666"/>
    <cellStyle name="20% - Акцент4 5 3 6 2 2" xfId="42514"/>
    <cellStyle name="20% - Акцент4 5 3 6 3" xfId="31090"/>
    <cellStyle name="20% - Акцент4 5 3 7" xfId="12050"/>
    <cellStyle name="20% - Акцент4 5 3 7 2" xfId="34898"/>
    <cellStyle name="20% - Акцент4 5 3 8" xfId="23474"/>
    <cellStyle name="20% - Акцент4 5 4" xfId="1102"/>
    <cellStyle name="20% - Акцент4 5 4 2" xfId="4910"/>
    <cellStyle name="20% - Акцент4 5 4 2 2" xfId="16334"/>
    <cellStyle name="20% - Акцент4 5 4 2 2 2" xfId="39182"/>
    <cellStyle name="20% - Акцент4 5 4 2 3" xfId="27758"/>
    <cellStyle name="20% - Акцент4 5 4 3" xfId="8718"/>
    <cellStyle name="20% - Акцент4 5 4 3 2" xfId="20142"/>
    <cellStyle name="20% - Акцент4 5 4 3 2 2" xfId="42990"/>
    <cellStyle name="20% - Акцент4 5 4 3 3" xfId="31566"/>
    <cellStyle name="20% - Акцент4 5 4 4" xfId="12526"/>
    <cellStyle name="20% - Акцент4 5 4 4 2" xfId="35374"/>
    <cellStyle name="20% - Акцент4 5 4 5" xfId="23950"/>
    <cellStyle name="20% - Акцент4 5 5" xfId="2054"/>
    <cellStyle name="20% - Акцент4 5 5 2" xfId="5862"/>
    <cellStyle name="20% - Акцент4 5 5 2 2" xfId="17286"/>
    <cellStyle name="20% - Акцент4 5 5 2 2 2" xfId="40134"/>
    <cellStyle name="20% - Акцент4 5 5 2 3" xfId="28710"/>
    <cellStyle name="20% - Акцент4 5 5 3" xfId="9670"/>
    <cellStyle name="20% - Акцент4 5 5 3 2" xfId="21094"/>
    <cellStyle name="20% - Акцент4 5 5 3 2 2" xfId="43942"/>
    <cellStyle name="20% - Акцент4 5 5 3 3" xfId="32518"/>
    <cellStyle name="20% - Акцент4 5 5 4" xfId="13478"/>
    <cellStyle name="20% - Акцент4 5 5 4 2" xfId="36326"/>
    <cellStyle name="20% - Акцент4 5 5 5" xfId="24902"/>
    <cellStyle name="20% - Акцент4 5 6" xfId="3006"/>
    <cellStyle name="20% - Акцент4 5 6 2" xfId="6814"/>
    <cellStyle name="20% - Акцент4 5 6 2 2" xfId="18238"/>
    <cellStyle name="20% - Акцент4 5 6 2 2 2" xfId="41086"/>
    <cellStyle name="20% - Акцент4 5 6 2 3" xfId="29662"/>
    <cellStyle name="20% - Акцент4 5 6 3" xfId="10622"/>
    <cellStyle name="20% - Акцент4 5 6 3 2" xfId="22046"/>
    <cellStyle name="20% - Акцент4 5 6 3 2 2" xfId="44894"/>
    <cellStyle name="20% - Акцент4 5 6 3 3" xfId="33470"/>
    <cellStyle name="20% - Акцент4 5 6 4" xfId="14430"/>
    <cellStyle name="20% - Акцент4 5 6 4 2" xfId="37278"/>
    <cellStyle name="20% - Акцент4 5 6 5" xfId="25854"/>
    <cellStyle name="20% - Акцент4 5 7" xfId="3958"/>
    <cellStyle name="20% - Акцент4 5 7 2" xfId="15382"/>
    <cellStyle name="20% - Акцент4 5 7 2 2" xfId="38230"/>
    <cellStyle name="20% - Акцент4 5 7 3" xfId="26806"/>
    <cellStyle name="20% - Акцент4 5 8" xfId="7766"/>
    <cellStyle name="20% - Акцент4 5 8 2" xfId="19190"/>
    <cellStyle name="20% - Акцент4 5 8 2 2" xfId="42038"/>
    <cellStyle name="20% - Акцент4 5 8 3" xfId="30614"/>
    <cellStyle name="20% - Акцент4 5 9" xfId="11574"/>
    <cellStyle name="20% - Акцент4 5 9 2" xfId="34422"/>
    <cellStyle name="20% - Акцент4 6" xfId="206"/>
    <cellStyle name="20% - Акцент4 6 10" xfId="23054"/>
    <cellStyle name="20% - Акцент4 6 2" xfId="430"/>
    <cellStyle name="20% - Акцент4 6 2 2" xfId="906"/>
    <cellStyle name="20% - Акцент4 6 2 2 2" xfId="1858"/>
    <cellStyle name="20% - Акцент4 6 2 2 2 2" xfId="5666"/>
    <cellStyle name="20% - Акцент4 6 2 2 2 2 2" xfId="17090"/>
    <cellStyle name="20% - Акцент4 6 2 2 2 2 2 2" xfId="39938"/>
    <cellStyle name="20% - Акцент4 6 2 2 2 2 3" xfId="28514"/>
    <cellStyle name="20% - Акцент4 6 2 2 2 3" xfId="9474"/>
    <cellStyle name="20% - Акцент4 6 2 2 2 3 2" xfId="20898"/>
    <cellStyle name="20% - Акцент4 6 2 2 2 3 2 2" xfId="43746"/>
    <cellStyle name="20% - Акцент4 6 2 2 2 3 3" xfId="32322"/>
    <cellStyle name="20% - Акцент4 6 2 2 2 4" xfId="13282"/>
    <cellStyle name="20% - Акцент4 6 2 2 2 4 2" xfId="36130"/>
    <cellStyle name="20% - Акцент4 6 2 2 2 5" xfId="24706"/>
    <cellStyle name="20% - Акцент4 6 2 2 3" xfId="2810"/>
    <cellStyle name="20% - Акцент4 6 2 2 3 2" xfId="6618"/>
    <cellStyle name="20% - Акцент4 6 2 2 3 2 2" xfId="18042"/>
    <cellStyle name="20% - Акцент4 6 2 2 3 2 2 2" xfId="40890"/>
    <cellStyle name="20% - Акцент4 6 2 2 3 2 3" xfId="29466"/>
    <cellStyle name="20% - Акцент4 6 2 2 3 3" xfId="10426"/>
    <cellStyle name="20% - Акцент4 6 2 2 3 3 2" xfId="21850"/>
    <cellStyle name="20% - Акцент4 6 2 2 3 3 2 2" xfId="44698"/>
    <cellStyle name="20% - Акцент4 6 2 2 3 3 3" xfId="33274"/>
    <cellStyle name="20% - Акцент4 6 2 2 3 4" xfId="14234"/>
    <cellStyle name="20% - Акцент4 6 2 2 3 4 2" xfId="37082"/>
    <cellStyle name="20% - Акцент4 6 2 2 3 5" xfId="25658"/>
    <cellStyle name="20% - Акцент4 6 2 2 4" xfId="3762"/>
    <cellStyle name="20% - Акцент4 6 2 2 4 2" xfId="7570"/>
    <cellStyle name="20% - Акцент4 6 2 2 4 2 2" xfId="18994"/>
    <cellStyle name="20% - Акцент4 6 2 2 4 2 2 2" xfId="41842"/>
    <cellStyle name="20% - Акцент4 6 2 2 4 2 3" xfId="30418"/>
    <cellStyle name="20% - Акцент4 6 2 2 4 3" xfId="11378"/>
    <cellStyle name="20% - Акцент4 6 2 2 4 3 2" xfId="22802"/>
    <cellStyle name="20% - Акцент4 6 2 2 4 3 2 2" xfId="45650"/>
    <cellStyle name="20% - Акцент4 6 2 2 4 3 3" xfId="34226"/>
    <cellStyle name="20% - Акцент4 6 2 2 4 4" xfId="15186"/>
    <cellStyle name="20% - Акцент4 6 2 2 4 4 2" xfId="38034"/>
    <cellStyle name="20% - Акцент4 6 2 2 4 5" xfId="26610"/>
    <cellStyle name="20% - Акцент4 6 2 2 5" xfId="4714"/>
    <cellStyle name="20% - Акцент4 6 2 2 5 2" xfId="16138"/>
    <cellStyle name="20% - Акцент4 6 2 2 5 2 2" xfId="38986"/>
    <cellStyle name="20% - Акцент4 6 2 2 5 3" xfId="27562"/>
    <cellStyle name="20% - Акцент4 6 2 2 6" xfId="8522"/>
    <cellStyle name="20% - Акцент4 6 2 2 6 2" xfId="19946"/>
    <cellStyle name="20% - Акцент4 6 2 2 6 2 2" xfId="42794"/>
    <cellStyle name="20% - Акцент4 6 2 2 6 3" xfId="31370"/>
    <cellStyle name="20% - Акцент4 6 2 2 7" xfId="12330"/>
    <cellStyle name="20% - Акцент4 6 2 2 7 2" xfId="35178"/>
    <cellStyle name="20% - Акцент4 6 2 2 8" xfId="23754"/>
    <cellStyle name="20% - Акцент4 6 2 3" xfId="1382"/>
    <cellStyle name="20% - Акцент4 6 2 3 2" xfId="5190"/>
    <cellStyle name="20% - Акцент4 6 2 3 2 2" xfId="16614"/>
    <cellStyle name="20% - Акцент4 6 2 3 2 2 2" xfId="39462"/>
    <cellStyle name="20% - Акцент4 6 2 3 2 3" xfId="28038"/>
    <cellStyle name="20% - Акцент4 6 2 3 3" xfId="8998"/>
    <cellStyle name="20% - Акцент4 6 2 3 3 2" xfId="20422"/>
    <cellStyle name="20% - Акцент4 6 2 3 3 2 2" xfId="43270"/>
    <cellStyle name="20% - Акцент4 6 2 3 3 3" xfId="31846"/>
    <cellStyle name="20% - Акцент4 6 2 3 4" xfId="12806"/>
    <cellStyle name="20% - Акцент4 6 2 3 4 2" xfId="35654"/>
    <cellStyle name="20% - Акцент4 6 2 3 5" xfId="24230"/>
    <cellStyle name="20% - Акцент4 6 2 4" xfId="2334"/>
    <cellStyle name="20% - Акцент4 6 2 4 2" xfId="6142"/>
    <cellStyle name="20% - Акцент4 6 2 4 2 2" xfId="17566"/>
    <cellStyle name="20% - Акцент4 6 2 4 2 2 2" xfId="40414"/>
    <cellStyle name="20% - Акцент4 6 2 4 2 3" xfId="28990"/>
    <cellStyle name="20% - Акцент4 6 2 4 3" xfId="9950"/>
    <cellStyle name="20% - Акцент4 6 2 4 3 2" xfId="21374"/>
    <cellStyle name="20% - Акцент4 6 2 4 3 2 2" xfId="44222"/>
    <cellStyle name="20% - Акцент4 6 2 4 3 3" xfId="32798"/>
    <cellStyle name="20% - Акцент4 6 2 4 4" xfId="13758"/>
    <cellStyle name="20% - Акцент4 6 2 4 4 2" xfId="36606"/>
    <cellStyle name="20% - Акцент4 6 2 4 5" xfId="25182"/>
    <cellStyle name="20% - Акцент4 6 2 5" xfId="3286"/>
    <cellStyle name="20% - Акцент4 6 2 5 2" xfId="7094"/>
    <cellStyle name="20% - Акцент4 6 2 5 2 2" xfId="18518"/>
    <cellStyle name="20% - Акцент4 6 2 5 2 2 2" xfId="41366"/>
    <cellStyle name="20% - Акцент4 6 2 5 2 3" xfId="29942"/>
    <cellStyle name="20% - Акцент4 6 2 5 3" xfId="10902"/>
    <cellStyle name="20% - Акцент4 6 2 5 3 2" xfId="22326"/>
    <cellStyle name="20% - Акцент4 6 2 5 3 2 2" xfId="45174"/>
    <cellStyle name="20% - Акцент4 6 2 5 3 3" xfId="33750"/>
    <cellStyle name="20% - Акцент4 6 2 5 4" xfId="14710"/>
    <cellStyle name="20% - Акцент4 6 2 5 4 2" xfId="37558"/>
    <cellStyle name="20% - Акцент4 6 2 5 5" xfId="26134"/>
    <cellStyle name="20% - Акцент4 6 2 6" xfId="4238"/>
    <cellStyle name="20% - Акцент4 6 2 6 2" xfId="15662"/>
    <cellStyle name="20% - Акцент4 6 2 6 2 2" xfId="38510"/>
    <cellStyle name="20% - Акцент4 6 2 6 3" xfId="27086"/>
    <cellStyle name="20% - Акцент4 6 2 7" xfId="8046"/>
    <cellStyle name="20% - Акцент4 6 2 7 2" xfId="19470"/>
    <cellStyle name="20% - Акцент4 6 2 7 2 2" xfId="42318"/>
    <cellStyle name="20% - Акцент4 6 2 7 3" xfId="30894"/>
    <cellStyle name="20% - Акцент4 6 2 8" xfId="11854"/>
    <cellStyle name="20% - Акцент4 6 2 8 2" xfId="34702"/>
    <cellStyle name="20% - Акцент4 6 2 9" xfId="23278"/>
    <cellStyle name="20% - Акцент4 6 3" xfId="682"/>
    <cellStyle name="20% - Акцент4 6 3 2" xfId="1634"/>
    <cellStyle name="20% - Акцент4 6 3 2 2" xfId="5442"/>
    <cellStyle name="20% - Акцент4 6 3 2 2 2" xfId="16866"/>
    <cellStyle name="20% - Акцент4 6 3 2 2 2 2" xfId="39714"/>
    <cellStyle name="20% - Акцент4 6 3 2 2 3" xfId="28290"/>
    <cellStyle name="20% - Акцент4 6 3 2 3" xfId="9250"/>
    <cellStyle name="20% - Акцент4 6 3 2 3 2" xfId="20674"/>
    <cellStyle name="20% - Акцент4 6 3 2 3 2 2" xfId="43522"/>
    <cellStyle name="20% - Акцент4 6 3 2 3 3" xfId="32098"/>
    <cellStyle name="20% - Акцент4 6 3 2 4" xfId="13058"/>
    <cellStyle name="20% - Акцент4 6 3 2 4 2" xfId="35906"/>
    <cellStyle name="20% - Акцент4 6 3 2 5" xfId="24482"/>
    <cellStyle name="20% - Акцент4 6 3 3" xfId="2586"/>
    <cellStyle name="20% - Акцент4 6 3 3 2" xfId="6394"/>
    <cellStyle name="20% - Акцент4 6 3 3 2 2" xfId="17818"/>
    <cellStyle name="20% - Акцент4 6 3 3 2 2 2" xfId="40666"/>
    <cellStyle name="20% - Акцент4 6 3 3 2 3" xfId="29242"/>
    <cellStyle name="20% - Акцент4 6 3 3 3" xfId="10202"/>
    <cellStyle name="20% - Акцент4 6 3 3 3 2" xfId="21626"/>
    <cellStyle name="20% - Акцент4 6 3 3 3 2 2" xfId="44474"/>
    <cellStyle name="20% - Акцент4 6 3 3 3 3" xfId="33050"/>
    <cellStyle name="20% - Акцент4 6 3 3 4" xfId="14010"/>
    <cellStyle name="20% - Акцент4 6 3 3 4 2" xfId="36858"/>
    <cellStyle name="20% - Акцент4 6 3 3 5" xfId="25434"/>
    <cellStyle name="20% - Акцент4 6 3 4" xfId="3538"/>
    <cellStyle name="20% - Акцент4 6 3 4 2" xfId="7346"/>
    <cellStyle name="20% - Акцент4 6 3 4 2 2" xfId="18770"/>
    <cellStyle name="20% - Акцент4 6 3 4 2 2 2" xfId="41618"/>
    <cellStyle name="20% - Акцент4 6 3 4 2 3" xfId="30194"/>
    <cellStyle name="20% - Акцент4 6 3 4 3" xfId="11154"/>
    <cellStyle name="20% - Акцент4 6 3 4 3 2" xfId="22578"/>
    <cellStyle name="20% - Акцент4 6 3 4 3 2 2" xfId="45426"/>
    <cellStyle name="20% - Акцент4 6 3 4 3 3" xfId="34002"/>
    <cellStyle name="20% - Акцент4 6 3 4 4" xfId="14962"/>
    <cellStyle name="20% - Акцент4 6 3 4 4 2" xfId="37810"/>
    <cellStyle name="20% - Акцент4 6 3 4 5" xfId="26386"/>
    <cellStyle name="20% - Акцент4 6 3 5" xfId="4490"/>
    <cellStyle name="20% - Акцент4 6 3 5 2" xfId="15914"/>
    <cellStyle name="20% - Акцент4 6 3 5 2 2" xfId="38762"/>
    <cellStyle name="20% - Акцент4 6 3 5 3" xfId="27338"/>
    <cellStyle name="20% - Акцент4 6 3 6" xfId="8298"/>
    <cellStyle name="20% - Акцент4 6 3 6 2" xfId="19722"/>
    <cellStyle name="20% - Акцент4 6 3 6 2 2" xfId="42570"/>
    <cellStyle name="20% - Акцент4 6 3 6 3" xfId="31146"/>
    <cellStyle name="20% - Акцент4 6 3 7" xfId="12106"/>
    <cellStyle name="20% - Акцент4 6 3 7 2" xfId="34954"/>
    <cellStyle name="20% - Акцент4 6 3 8" xfId="23530"/>
    <cellStyle name="20% - Акцент4 6 4" xfId="1158"/>
    <cellStyle name="20% - Акцент4 6 4 2" xfId="4966"/>
    <cellStyle name="20% - Акцент4 6 4 2 2" xfId="16390"/>
    <cellStyle name="20% - Акцент4 6 4 2 2 2" xfId="39238"/>
    <cellStyle name="20% - Акцент4 6 4 2 3" xfId="27814"/>
    <cellStyle name="20% - Акцент4 6 4 3" xfId="8774"/>
    <cellStyle name="20% - Акцент4 6 4 3 2" xfId="20198"/>
    <cellStyle name="20% - Акцент4 6 4 3 2 2" xfId="43046"/>
    <cellStyle name="20% - Акцент4 6 4 3 3" xfId="31622"/>
    <cellStyle name="20% - Акцент4 6 4 4" xfId="12582"/>
    <cellStyle name="20% - Акцент4 6 4 4 2" xfId="35430"/>
    <cellStyle name="20% - Акцент4 6 4 5" xfId="24006"/>
    <cellStyle name="20% - Акцент4 6 5" xfId="2110"/>
    <cellStyle name="20% - Акцент4 6 5 2" xfId="5918"/>
    <cellStyle name="20% - Акцент4 6 5 2 2" xfId="17342"/>
    <cellStyle name="20% - Акцент4 6 5 2 2 2" xfId="40190"/>
    <cellStyle name="20% - Акцент4 6 5 2 3" xfId="28766"/>
    <cellStyle name="20% - Акцент4 6 5 3" xfId="9726"/>
    <cellStyle name="20% - Акцент4 6 5 3 2" xfId="21150"/>
    <cellStyle name="20% - Акцент4 6 5 3 2 2" xfId="43998"/>
    <cellStyle name="20% - Акцент4 6 5 3 3" xfId="32574"/>
    <cellStyle name="20% - Акцент4 6 5 4" xfId="13534"/>
    <cellStyle name="20% - Акцент4 6 5 4 2" xfId="36382"/>
    <cellStyle name="20% - Акцент4 6 5 5" xfId="24958"/>
    <cellStyle name="20% - Акцент4 6 6" xfId="3062"/>
    <cellStyle name="20% - Акцент4 6 6 2" xfId="6870"/>
    <cellStyle name="20% - Акцент4 6 6 2 2" xfId="18294"/>
    <cellStyle name="20% - Акцент4 6 6 2 2 2" xfId="41142"/>
    <cellStyle name="20% - Акцент4 6 6 2 3" xfId="29718"/>
    <cellStyle name="20% - Акцент4 6 6 3" xfId="10678"/>
    <cellStyle name="20% - Акцент4 6 6 3 2" xfId="22102"/>
    <cellStyle name="20% - Акцент4 6 6 3 2 2" xfId="44950"/>
    <cellStyle name="20% - Акцент4 6 6 3 3" xfId="33526"/>
    <cellStyle name="20% - Акцент4 6 6 4" xfId="14486"/>
    <cellStyle name="20% - Акцент4 6 6 4 2" xfId="37334"/>
    <cellStyle name="20% - Акцент4 6 6 5" xfId="25910"/>
    <cellStyle name="20% - Акцент4 6 7" xfId="4014"/>
    <cellStyle name="20% - Акцент4 6 7 2" xfId="15438"/>
    <cellStyle name="20% - Акцент4 6 7 2 2" xfId="38286"/>
    <cellStyle name="20% - Акцент4 6 7 3" xfId="26862"/>
    <cellStyle name="20% - Акцент4 6 8" xfId="7822"/>
    <cellStyle name="20% - Акцент4 6 8 2" xfId="19246"/>
    <cellStyle name="20% - Акцент4 6 8 2 2" xfId="42094"/>
    <cellStyle name="20% - Акцент4 6 8 3" xfId="30670"/>
    <cellStyle name="20% - Акцент4 6 9" xfId="11630"/>
    <cellStyle name="20% - Акцент4 6 9 2" xfId="34478"/>
    <cellStyle name="20% - Акцент4 7" xfId="262"/>
    <cellStyle name="20% - Акцент4 7 2" xfId="738"/>
    <cellStyle name="20% - Акцент4 7 2 2" xfId="1690"/>
    <cellStyle name="20% - Акцент4 7 2 2 2" xfId="5498"/>
    <cellStyle name="20% - Акцент4 7 2 2 2 2" xfId="16922"/>
    <cellStyle name="20% - Акцент4 7 2 2 2 2 2" xfId="39770"/>
    <cellStyle name="20% - Акцент4 7 2 2 2 3" xfId="28346"/>
    <cellStyle name="20% - Акцент4 7 2 2 3" xfId="9306"/>
    <cellStyle name="20% - Акцент4 7 2 2 3 2" xfId="20730"/>
    <cellStyle name="20% - Акцент4 7 2 2 3 2 2" xfId="43578"/>
    <cellStyle name="20% - Акцент4 7 2 2 3 3" xfId="32154"/>
    <cellStyle name="20% - Акцент4 7 2 2 4" xfId="13114"/>
    <cellStyle name="20% - Акцент4 7 2 2 4 2" xfId="35962"/>
    <cellStyle name="20% - Акцент4 7 2 2 5" xfId="24538"/>
    <cellStyle name="20% - Акцент4 7 2 3" xfId="2642"/>
    <cellStyle name="20% - Акцент4 7 2 3 2" xfId="6450"/>
    <cellStyle name="20% - Акцент4 7 2 3 2 2" xfId="17874"/>
    <cellStyle name="20% - Акцент4 7 2 3 2 2 2" xfId="40722"/>
    <cellStyle name="20% - Акцент4 7 2 3 2 3" xfId="29298"/>
    <cellStyle name="20% - Акцент4 7 2 3 3" xfId="10258"/>
    <cellStyle name="20% - Акцент4 7 2 3 3 2" xfId="21682"/>
    <cellStyle name="20% - Акцент4 7 2 3 3 2 2" xfId="44530"/>
    <cellStyle name="20% - Акцент4 7 2 3 3 3" xfId="33106"/>
    <cellStyle name="20% - Акцент4 7 2 3 4" xfId="14066"/>
    <cellStyle name="20% - Акцент4 7 2 3 4 2" xfId="36914"/>
    <cellStyle name="20% - Акцент4 7 2 3 5" xfId="25490"/>
    <cellStyle name="20% - Акцент4 7 2 4" xfId="3594"/>
    <cellStyle name="20% - Акцент4 7 2 4 2" xfId="7402"/>
    <cellStyle name="20% - Акцент4 7 2 4 2 2" xfId="18826"/>
    <cellStyle name="20% - Акцент4 7 2 4 2 2 2" xfId="41674"/>
    <cellStyle name="20% - Акцент4 7 2 4 2 3" xfId="30250"/>
    <cellStyle name="20% - Акцент4 7 2 4 3" xfId="11210"/>
    <cellStyle name="20% - Акцент4 7 2 4 3 2" xfId="22634"/>
    <cellStyle name="20% - Акцент4 7 2 4 3 2 2" xfId="45482"/>
    <cellStyle name="20% - Акцент4 7 2 4 3 3" xfId="34058"/>
    <cellStyle name="20% - Акцент4 7 2 4 4" xfId="15018"/>
    <cellStyle name="20% - Акцент4 7 2 4 4 2" xfId="37866"/>
    <cellStyle name="20% - Акцент4 7 2 4 5" xfId="26442"/>
    <cellStyle name="20% - Акцент4 7 2 5" xfId="4546"/>
    <cellStyle name="20% - Акцент4 7 2 5 2" xfId="15970"/>
    <cellStyle name="20% - Акцент4 7 2 5 2 2" xfId="38818"/>
    <cellStyle name="20% - Акцент4 7 2 5 3" xfId="27394"/>
    <cellStyle name="20% - Акцент4 7 2 6" xfId="8354"/>
    <cellStyle name="20% - Акцент4 7 2 6 2" xfId="19778"/>
    <cellStyle name="20% - Акцент4 7 2 6 2 2" xfId="42626"/>
    <cellStyle name="20% - Акцент4 7 2 6 3" xfId="31202"/>
    <cellStyle name="20% - Акцент4 7 2 7" xfId="12162"/>
    <cellStyle name="20% - Акцент4 7 2 7 2" xfId="35010"/>
    <cellStyle name="20% - Акцент4 7 2 8" xfId="23586"/>
    <cellStyle name="20% - Акцент4 7 3" xfId="1214"/>
    <cellStyle name="20% - Акцент4 7 3 2" xfId="5022"/>
    <cellStyle name="20% - Акцент4 7 3 2 2" xfId="16446"/>
    <cellStyle name="20% - Акцент4 7 3 2 2 2" xfId="39294"/>
    <cellStyle name="20% - Акцент4 7 3 2 3" xfId="27870"/>
    <cellStyle name="20% - Акцент4 7 3 3" xfId="8830"/>
    <cellStyle name="20% - Акцент4 7 3 3 2" xfId="20254"/>
    <cellStyle name="20% - Акцент4 7 3 3 2 2" xfId="43102"/>
    <cellStyle name="20% - Акцент4 7 3 3 3" xfId="31678"/>
    <cellStyle name="20% - Акцент4 7 3 4" xfId="12638"/>
    <cellStyle name="20% - Акцент4 7 3 4 2" xfId="35486"/>
    <cellStyle name="20% - Акцент4 7 3 5" xfId="24062"/>
    <cellStyle name="20% - Акцент4 7 4" xfId="2166"/>
    <cellStyle name="20% - Акцент4 7 4 2" xfId="5974"/>
    <cellStyle name="20% - Акцент4 7 4 2 2" xfId="17398"/>
    <cellStyle name="20% - Акцент4 7 4 2 2 2" xfId="40246"/>
    <cellStyle name="20% - Акцент4 7 4 2 3" xfId="28822"/>
    <cellStyle name="20% - Акцент4 7 4 3" xfId="9782"/>
    <cellStyle name="20% - Акцент4 7 4 3 2" xfId="21206"/>
    <cellStyle name="20% - Акцент4 7 4 3 2 2" xfId="44054"/>
    <cellStyle name="20% - Акцент4 7 4 3 3" xfId="32630"/>
    <cellStyle name="20% - Акцент4 7 4 4" xfId="13590"/>
    <cellStyle name="20% - Акцент4 7 4 4 2" xfId="36438"/>
    <cellStyle name="20% - Акцент4 7 4 5" xfId="25014"/>
    <cellStyle name="20% - Акцент4 7 5" xfId="3118"/>
    <cellStyle name="20% - Акцент4 7 5 2" xfId="6926"/>
    <cellStyle name="20% - Акцент4 7 5 2 2" xfId="18350"/>
    <cellStyle name="20% - Акцент4 7 5 2 2 2" xfId="41198"/>
    <cellStyle name="20% - Акцент4 7 5 2 3" xfId="29774"/>
    <cellStyle name="20% - Акцент4 7 5 3" xfId="10734"/>
    <cellStyle name="20% - Акцент4 7 5 3 2" xfId="22158"/>
    <cellStyle name="20% - Акцент4 7 5 3 2 2" xfId="45006"/>
    <cellStyle name="20% - Акцент4 7 5 3 3" xfId="33582"/>
    <cellStyle name="20% - Акцент4 7 5 4" xfId="14542"/>
    <cellStyle name="20% - Акцент4 7 5 4 2" xfId="37390"/>
    <cellStyle name="20% - Акцент4 7 5 5" xfId="25966"/>
    <cellStyle name="20% - Акцент4 7 6" xfId="4070"/>
    <cellStyle name="20% - Акцент4 7 6 2" xfId="15494"/>
    <cellStyle name="20% - Акцент4 7 6 2 2" xfId="38342"/>
    <cellStyle name="20% - Акцент4 7 6 3" xfId="26918"/>
    <cellStyle name="20% - Акцент4 7 7" xfId="7878"/>
    <cellStyle name="20% - Акцент4 7 7 2" xfId="19302"/>
    <cellStyle name="20% - Акцент4 7 7 2 2" xfId="42150"/>
    <cellStyle name="20% - Акцент4 7 7 3" xfId="30726"/>
    <cellStyle name="20% - Акцент4 7 8" xfId="11686"/>
    <cellStyle name="20% - Акцент4 7 8 2" xfId="34534"/>
    <cellStyle name="20% - Акцент4 7 9" xfId="23110"/>
    <cellStyle name="20% - Акцент4 8" xfId="486"/>
    <cellStyle name="20% - Акцент4 8 2" xfId="962"/>
    <cellStyle name="20% - Акцент4 8 2 2" xfId="1914"/>
    <cellStyle name="20% - Акцент4 8 2 2 2" xfId="5722"/>
    <cellStyle name="20% - Акцент4 8 2 2 2 2" xfId="17146"/>
    <cellStyle name="20% - Акцент4 8 2 2 2 2 2" xfId="39994"/>
    <cellStyle name="20% - Акцент4 8 2 2 2 3" xfId="28570"/>
    <cellStyle name="20% - Акцент4 8 2 2 3" xfId="9530"/>
    <cellStyle name="20% - Акцент4 8 2 2 3 2" xfId="20954"/>
    <cellStyle name="20% - Акцент4 8 2 2 3 2 2" xfId="43802"/>
    <cellStyle name="20% - Акцент4 8 2 2 3 3" xfId="32378"/>
    <cellStyle name="20% - Акцент4 8 2 2 4" xfId="13338"/>
    <cellStyle name="20% - Акцент4 8 2 2 4 2" xfId="36186"/>
    <cellStyle name="20% - Акцент4 8 2 2 5" xfId="24762"/>
    <cellStyle name="20% - Акцент4 8 2 3" xfId="2866"/>
    <cellStyle name="20% - Акцент4 8 2 3 2" xfId="6674"/>
    <cellStyle name="20% - Акцент4 8 2 3 2 2" xfId="18098"/>
    <cellStyle name="20% - Акцент4 8 2 3 2 2 2" xfId="40946"/>
    <cellStyle name="20% - Акцент4 8 2 3 2 3" xfId="29522"/>
    <cellStyle name="20% - Акцент4 8 2 3 3" xfId="10482"/>
    <cellStyle name="20% - Акцент4 8 2 3 3 2" xfId="21906"/>
    <cellStyle name="20% - Акцент4 8 2 3 3 2 2" xfId="44754"/>
    <cellStyle name="20% - Акцент4 8 2 3 3 3" xfId="33330"/>
    <cellStyle name="20% - Акцент4 8 2 3 4" xfId="14290"/>
    <cellStyle name="20% - Акцент4 8 2 3 4 2" xfId="37138"/>
    <cellStyle name="20% - Акцент4 8 2 3 5" xfId="25714"/>
    <cellStyle name="20% - Акцент4 8 2 4" xfId="3818"/>
    <cellStyle name="20% - Акцент4 8 2 4 2" xfId="7626"/>
    <cellStyle name="20% - Акцент4 8 2 4 2 2" xfId="19050"/>
    <cellStyle name="20% - Акцент4 8 2 4 2 2 2" xfId="41898"/>
    <cellStyle name="20% - Акцент4 8 2 4 2 3" xfId="30474"/>
    <cellStyle name="20% - Акцент4 8 2 4 3" xfId="11434"/>
    <cellStyle name="20% - Акцент4 8 2 4 3 2" xfId="22858"/>
    <cellStyle name="20% - Акцент4 8 2 4 3 2 2" xfId="45706"/>
    <cellStyle name="20% - Акцент4 8 2 4 3 3" xfId="34282"/>
    <cellStyle name="20% - Акцент4 8 2 4 4" xfId="15242"/>
    <cellStyle name="20% - Акцент4 8 2 4 4 2" xfId="38090"/>
    <cellStyle name="20% - Акцент4 8 2 4 5" xfId="26666"/>
    <cellStyle name="20% - Акцент4 8 2 5" xfId="4770"/>
    <cellStyle name="20% - Акцент4 8 2 5 2" xfId="16194"/>
    <cellStyle name="20% - Акцент4 8 2 5 2 2" xfId="39042"/>
    <cellStyle name="20% - Акцент4 8 2 5 3" xfId="27618"/>
    <cellStyle name="20% - Акцент4 8 2 6" xfId="8578"/>
    <cellStyle name="20% - Акцент4 8 2 6 2" xfId="20002"/>
    <cellStyle name="20% - Акцент4 8 2 6 2 2" xfId="42850"/>
    <cellStyle name="20% - Акцент4 8 2 6 3" xfId="31426"/>
    <cellStyle name="20% - Акцент4 8 2 7" xfId="12386"/>
    <cellStyle name="20% - Акцент4 8 2 7 2" xfId="35234"/>
    <cellStyle name="20% - Акцент4 8 2 8" xfId="23810"/>
    <cellStyle name="20% - Акцент4 8 3" xfId="1438"/>
    <cellStyle name="20% - Акцент4 8 3 2" xfId="5246"/>
    <cellStyle name="20% - Акцент4 8 3 2 2" xfId="16670"/>
    <cellStyle name="20% - Акцент4 8 3 2 2 2" xfId="39518"/>
    <cellStyle name="20% - Акцент4 8 3 2 3" xfId="28094"/>
    <cellStyle name="20% - Акцент4 8 3 3" xfId="9054"/>
    <cellStyle name="20% - Акцент4 8 3 3 2" xfId="20478"/>
    <cellStyle name="20% - Акцент4 8 3 3 2 2" xfId="43326"/>
    <cellStyle name="20% - Акцент4 8 3 3 3" xfId="31902"/>
    <cellStyle name="20% - Акцент4 8 3 4" xfId="12862"/>
    <cellStyle name="20% - Акцент4 8 3 4 2" xfId="35710"/>
    <cellStyle name="20% - Акцент4 8 3 5" xfId="24286"/>
    <cellStyle name="20% - Акцент4 8 4" xfId="2390"/>
    <cellStyle name="20% - Акцент4 8 4 2" xfId="6198"/>
    <cellStyle name="20% - Акцент4 8 4 2 2" xfId="17622"/>
    <cellStyle name="20% - Акцент4 8 4 2 2 2" xfId="40470"/>
    <cellStyle name="20% - Акцент4 8 4 2 3" xfId="29046"/>
    <cellStyle name="20% - Акцент4 8 4 3" xfId="10006"/>
    <cellStyle name="20% - Акцент4 8 4 3 2" xfId="21430"/>
    <cellStyle name="20% - Акцент4 8 4 3 2 2" xfId="44278"/>
    <cellStyle name="20% - Акцент4 8 4 3 3" xfId="32854"/>
    <cellStyle name="20% - Акцент4 8 4 4" xfId="13814"/>
    <cellStyle name="20% - Акцент4 8 4 4 2" xfId="36662"/>
    <cellStyle name="20% - Акцент4 8 4 5" xfId="25238"/>
    <cellStyle name="20% - Акцент4 8 5" xfId="3342"/>
    <cellStyle name="20% - Акцент4 8 5 2" xfId="7150"/>
    <cellStyle name="20% - Акцент4 8 5 2 2" xfId="18574"/>
    <cellStyle name="20% - Акцент4 8 5 2 2 2" xfId="41422"/>
    <cellStyle name="20% - Акцент4 8 5 2 3" xfId="29998"/>
    <cellStyle name="20% - Акцент4 8 5 3" xfId="10958"/>
    <cellStyle name="20% - Акцент4 8 5 3 2" xfId="22382"/>
    <cellStyle name="20% - Акцент4 8 5 3 2 2" xfId="45230"/>
    <cellStyle name="20% - Акцент4 8 5 3 3" xfId="33806"/>
    <cellStyle name="20% - Акцент4 8 5 4" xfId="14766"/>
    <cellStyle name="20% - Акцент4 8 5 4 2" xfId="37614"/>
    <cellStyle name="20% - Акцент4 8 5 5" xfId="26190"/>
    <cellStyle name="20% - Акцент4 8 6" xfId="4294"/>
    <cellStyle name="20% - Акцент4 8 6 2" xfId="15718"/>
    <cellStyle name="20% - Акцент4 8 6 2 2" xfId="38566"/>
    <cellStyle name="20% - Акцент4 8 6 3" xfId="27142"/>
    <cellStyle name="20% - Акцент4 8 7" xfId="8102"/>
    <cellStyle name="20% - Акцент4 8 7 2" xfId="19526"/>
    <cellStyle name="20% - Акцент4 8 7 2 2" xfId="42374"/>
    <cellStyle name="20% - Акцент4 8 7 3" xfId="30950"/>
    <cellStyle name="20% - Акцент4 8 8" xfId="11910"/>
    <cellStyle name="20% - Акцент4 8 8 2" xfId="34758"/>
    <cellStyle name="20% - Акцент4 8 9" xfId="23334"/>
    <cellStyle name="20% - Акцент4 9" xfId="514"/>
    <cellStyle name="20% - Акцент4 9 2" xfId="1466"/>
    <cellStyle name="20% - Акцент4 9 2 2" xfId="5274"/>
    <cellStyle name="20% - Акцент4 9 2 2 2" xfId="16698"/>
    <cellStyle name="20% - Акцент4 9 2 2 2 2" xfId="39546"/>
    <cellStyle name="20% - Акцент4 9 2 2 3" xfId="28122"/>
    <cellStyle name="20% - Акцент4 9 2 3" xfId="9082"/>
    <cellStyle name="20% - Акцент4 9 2 3 2" xfId="20506"/>
    <cellStyle name="20% - Акцент4 9 2 3 2 2" xfId="43354"/>
    <cellStyle name="20% - Акцент4 9 2 3 3" xfId="31930"/>
    <cellStyle name="20% - Акцент4 9 2 4" xfId="12890"/>
    <cellStyle name="20% - Акцент4 9 2 4 2" xfId="35738"/>
    <cellStyle name="20% - Акцент4 9 2 5" xfId="24314"/>
    <cellStyle name="20% - Акцент4 9 3" xfId="2418"/>
    <cellStyle name="20% - Акцент4 9 3 2" xfId="6226"/>
    <cellStyle name="20% - Акцент4 9 3 2 2" xfId="17650"/>
    <cellStyle name="20% - Акцент4 9 3 2 2 2" xfId="40498"/>
    <cellStyle name="20% - Акцент4 9 3 2 3" xfId="29074"/>
    <cellStyle name="20% - Акцент4 9 3 3" xfId="10034"/>
    <cellStyle name="20% - Акцент4 9 3 3 2" xfId="21458"/>
    <cellStyle name="20% - Акцент4 9 3 3 2 2" xfId="44306"/>
    <cellStyle name="20% - Акцент4 9 3 3 3" xfId="32882"/>
    <cellStyle name="20% - Акцент4 9 3 4" xfId="13842"/>
    <cellStyle name="20% - Акцент4 9 3 4 2" xfId="36690"/>
    <cellStyle name="20% - Акцент4 9 3 5" xfId="25266"/>
    <cellStyle name="20% - Акцент4 9 4" xfId="3370"/>
    <cellStyle name="20% - Акцент4 9 4 2" xfId="7178"/>
    <cellStyle name="20% - Акцент4 9 4 2 2" xfId="18602"/>
    <cellStyle name="20% - Акцент4 9 4 2 2 2" xfId="41450"/>
    <cellStyle name="20% - Акцент4 9 4 2 3" xfId="30026"/>
    <cellStyle name="20% - Акцент4 9 4 3" xfId="10986"/>
    <cellStyle name="20% - Акцент4 9 4 3 2" xfId="22410"/>
    <cellStyle name="20% - Акцент4 9 4 3 2 2" xfId="45258"/>
    <cellStyle name="20% - Акцент4 9 4 3 3" xfId="33834"/>
    <cellStyle name="20% - Акцент4 9 4 4" xfId="14794"/>
    <cellStyle name="20% - Акцент4 9 4 4 2" xfId="37642"/>
    <cellStyle name="20% - Акцент4 9 4 5" xfId="26218"/>
    <cellStyle name="20% - Акцент4 9 5" xfId="4322"/>
    <cellStyle name="20% - Акцент4 9 5 2" xfId="15746"/>
    <cellStyle name="20% - Акцент4 9 5 2 2" xfId="38594"/>
    <cellStyle name="20% - Акцент4 9 5 3" xfId="27170"/>
    <cellStyle name="20% - Акцент4 9 6" xfId="8130"/>
    <cellStyle name="20% - Акцент4 9 6 2" xfId="19554"/>
    <cellStyle name="20% - Акцент4 9 6 2 2" xfId="42402"/>
    <cellStyle name="20% - Акцент4 9 6 3" xfId="30978"/>
    <cellStyle name="20% - Акцент4 9 7" xfId="11938"/>
    <cellStyle name="20% - Акцент4 9 7 2" xfId="34786"/>
    <cellStyle name="20% - Акцент4 9 8" xfId="23362"/>
    <cellStyle name="20% - Акцент5" xfId="35" builtinId="46" customBuiltin="1"/>
    <cellStyle name="20% - Акцент5 10" xfId="992"/>
    <cellStyle name="20% - Акцент5 10 2" xfId="4800"/>
    <cellStyle name="20% - Акцент5 10 2 2" xfId="16224"/>
    <cellStyle name="20% - Акцент5 10 2 2 2" xfId="39072"/>
    <cellStyle name="20% - Акцент5 10 2 3" xfId="27648"/>
    <cellStyle name="20% - Акцент5 10 3" xfId="8608"/>
    <cellStyle name="20% - Акцент5 10 3 2" xfId="20032"/>
    <cellStyle name="20% - Акцент5 10 3 2 2" xfId="42880"/>
    <cellStyle name="20% - Акцент5 10 3 3" xfId="31456"/>
    <cellStyle name="20% - Акцент5 10 4" xfId="12416"/>
    <cellStyle name="20% - Акцент5 10 4 2" xfId="35264"/>
    <cellStyle name="20% - Акцент5 10 5" xfId="23840"/>
    <cellStyle name="20% - Акцент5 11" xfId="1944"/>
    <cellStyle name="20% - Акцент5 11 2" xfId="5752"/>
    <cellStyle name="20% - Акцент5 11 2 2" xfId="17176"/>
    <cellStyle name="20% - Акцент5 11 2 2 2" xfId="40024"/>
    <cellStyle name="20% - Акцент5 11 2 3" xfId="28600"/>
    <cellStyle name="20% - Акцент5 11 3" xfId="9560"/>
    <cellStyle name="20% - Акцент5 11 3 2" xfId="20984"/>
    <cellStyle name="20% - Акцент5 11 3 2 2" xfId="43832"/>
    <cellStyle name="20% - Акцент5 11 3 3" xfId="32408"/>
    <cellStyle name="20% - Акцент5 11 4" xfId="13368"/>
    <cellStyle name="20% - Акцент5 11 4 2" xfId="36216"/>
    <cellStyle name="20% - Акцент5 11 5" xfId="24792"/>
    <cellStyle name="20% - Акцент5 12" xfId="2896"/>
    <cellStyle name="20% - Акцент5 12 2" xfId="6704"/>
    <cellStyle name="20% - Акцент5 12 2 2" xfId="18128"/>
    <cellStyle name="20% - Акцент5 12 2 2 2" xfId="40976"/>
    <cellStyle name="20% - Акцент5 12 2 3" xfId="29552"/>
    <cellStyle name="20% - Акцент5 12 3" xfId="10512"/>
    <cellStyle name="20% - Акцент5 12 3 2" xfId="21936"/>
    <cellStyle name="20% - Акцент5 12 3 2 2" xfId="44784"/>
    <cellStyle name="20% - Акцент5 12 3 3" xfId="33360"/>
    <cellStyle name="20% - Акцент5 12 4" xfId="14320"/>
    <cellStyle name="20% - Акцент5 12 4 2" xfId="37168"/>
    <cellStyle name="20% - Акцент5 12 5" xfId="25744"/>
    <cellStyle name="20% - Акцент5 13" xfId="3848"/>
    <cellStyle name="20% - Акцент5 13 2" xfId="15272"/>
    <cellStyle name="20% - Акцент5 13 2 2" xfId="38120"/>
    <cellStyle name="20% - Акцент5 13 3" xfId="26696"/>
    <cellStyle name="20% - Акцент5 14" xfId="7656"/>
    <cellStyle name="20% - Акцент5 14 2" xfId="19080"/>
    <cellStyle name="20% - Акцент5 14 2 2" xfId="41928"/>
    <cellStyle name="20% - Акцент5 14 3" xfId="30504"/>
    <cellStyle name="20% - Акцент5 15" xfId="11464"/>
    <cellStyle name="20% - Акцент5 15 2" xfId="34312"/>
    <cellStyle name="20% - Акцент5 16" xfId="22888"/>
    <cellStyle name="20% - Акцент5 2" xfId="56"/>
    <cellStyle name="20% - Акцент5 2 10" xfId="1960"/>
    <cellStyle name="20% - Акцент5 2 10 2" xfId="5768"/>
    <cellStyle name="20% - Акцент5 2 10 2 2" xfId="17192"/>
    <cellStyle name="20% - Акцент5 2 10 2 2 2" xfId="40040"/>
    <cellStyle name="20% - Акцент5 2 10 2 3" xfId="28616"/>
    <cellStyle name="20% - Акцент5 2 10 3" xfId="9576"/>
    <cellStyle name="20% - Акцент5 2 10 3 2" xfId="21000"/>
    <cellStyle name="20% - Акцент5 2 10 3 2 2" xfId="43848"/>
    <cellStyle name="20% - Акцент5 2 10 3 3" xfId="32424"/>
    <cellStyle name="20% - Акцент5 2 10 4" xfId="13384"/>
    <cellStyle name="20% - Акцент5 2 10 4 2" xfId="36232"/>
    <cellStyle name="20% - Акцент5 2 10 5" xfId="24808"/>
    <cellStyle name="20% - Акцент5 2 11" xfId="2912"/>
    <cellStyle name="20% - Акцент5 2 11 2" xfId="6720"/>
    <cellStyle name="20% - Акцент5 2 11 2 2" xfId="18144"/>
    <cellStyle name="20% - Акцент5 2 11 2 2 2" xfId="40992"/>
    <cellStyle name="20% - Акцент5 2 11 2 3" xfId="29568"/>
    <cellStyle name="20% - Акцент5 2 11 3" xfId="10528"/>
    <cellStyle name="20% - Акцент5 2 11 3 2" xfId="21952"/>
    <cellStyle name="20% - Акцент5 2 11 3 2 2" xfId="44800"/>
    <cellStyle name="20% - Акцент5 2 11 3 3" xfId="33376"/>
    <cellStyle name="20% - Акцент5 2 11 4" xfId="14336"/>
    <cellStyle name="20% - Акцент5 2 11 4 2" xfId="37184"/>
    <cellStyle name="20% - Акцент5 2 11 5" xfId="25760"/>
    <cellStyle name="20% - Акцент5 2 12" xfId="3864"/>
    <cellStyle name="20% - Акцент5 2 12 2" xfId="15288"/>
    <cellStyle name="20% - Акцент5 2 12 2 2" xfId="38136"/>
    <cellStyle name="20% - Акцент5 2 12 3" xfId="26712"/>
    <cellStyle name="20% - Акцент5 2 13" xfId="7672"/>
    <cellStyle name="20% - Акцент5 2 13 2" xfId="19096"/>
    <cellStyle name="20% - Акцент5 2 13 2 2" xfId="41944"/>
    <cellStyle name="20% - Акцент5 2 13 3" xfId="30520"/>
    <cellStyle name="20% - Акцент5 2 14" xfId="11480"/>
    <cellStyle name="20% - Акцент5 2 14 2" xfId="34328"/>
    <cellStyle name="20% - Акцент5 2 15" xfId="22904"/>
    <cellStyle name="20% - Акцент5 2 2" xfId="84"/>
    <cellStyle name="20% - Акцент5 2 2 10" xfId="3892"/>
    <cellStyle name="20% - Акцент5 2 2 10 2" xfId="15316"/>
    <cellStyle name="20% - Акцент5 2 2 10 2 2" xfId="38164"/>
    <cellStyle name="20% - Акцент5 2 2 10 3" xfId="26740"/>
    <cellStyle name="20% - Акцент5 2 2 11" xfId="7700"/>
    <cellStyle name="20% - Акцент5 2 2 11 2" xfId="19124"/>
    <cellStyle name="20% - Акцент5 2 2 11 2 2" xfId="41972"/>
    <cellStyle name="20% - Акцент5 2 2 11 3" xfId="30548"/>
    <cellStyle name="20% - Акцент5 2 2 12" xfId="11508"/>
    <cellStyle name="20% - Акцент5 2 2 12 2" xfId="34356"/>
    <cellStyle name="20% - Акцент5 2 2 13" xfId="22932"/>
    <cellStyle name="20% - Акцент5 2 2 2" xfId="140"/>
    <cellStyle name="20% - Акцент5 2 2 2 10" xfId="22988"/>
    <cellStyle name="20% - Акцент5 2 2 2 2" xfId="364"/>
    <cellStyle name="20% - Акцент5 2 2 2 2 2" xfId="840"/>
    <cellStyle name="20% - Акцент5 2 2 2 2 2 2" xfId="1792"/>
    <cellStyle name="20% - Акцент5 2 2 2 2 2 2 2" xfId="5600"/>
    <cellStyle name="20% - Акцент5 2 2 2 2 2 2 2 2" xfId="17024"/>
    <cellStyle name="20% - Акцент5 2 2 2 2 2 2 2 2 2" xfId="39872"/>
    <cellStyle name="20% - Акцент5 2 2 2 2 2 2 2 3" xfId="28448"/>
    <cellStyle name="20% - Акцент5 2 2 2 2 2 2 3" xfId="9408"/>
    <cellStyle name="20% - Акцент5 2 2 2 2 2 2 3 2" xfId="20832"/>
    <cellStyle name="20% - Акцент5 2 2 2 2 2 2 3 2 2" xfId="43680"/>
    <cellStyle name="20% - Акцент5 2 2 2 2 2 2 3 3" xfId="32256"/>
    <cellStyle name="20% - Акцент5 2 2 2 2 2 2 4" xfId="13216"/>
    <cellStyle name="20% - Акцент5 2 2 2 2 2 2 4 2" xfId="36064"/>
    <cellStyle name="20% - Акцент5 2 2 2 2 2 2 5" xfId="24640"/>
    <cellStyle name="20% - Акцент5 2 2 2 2 2 3" xfId="2744"/>
    <cellStyle name="20% - Акцент5 2 2 2 2 2 3 2" xfId="6552"/>
    <cellStyle name="20% - Акцент5 2 2 2 2 2 3 2 2" xfId="17976"/>
    <cellStyle name="20% - Акцент5 2 2 2 2 2 3 2 2 2" xfId="40824"/>
    <cellStyle name="20% - Акцент5 2 2 2 2 2 3 2 3" xfId="29400"/>
    <cellStyle name="20% - Акцент5 2 2 2 2 2 3 3" xfId="10360"/>
    <cellStyle name="20% - Акцент5 2 2 2 2 2 3 3 2" xfId="21784"/>
    <cellStyle name="20% - Акцент5 2 2 2 2 2 3 3 2 2" xfId="44632"/>
    <cellStyle name="20% - Акцент5 2 2 2 2 2 3 3 3" xfId="33208"/>
    <cellStyle name="20% - Акцент5 2 2 2 2 2 3 4" xfId="14168"/>
    <cellStyle name="20% - Акцент5 2 2 2 2 2 3 4 2" xfId="37016"/>
    <cellStyle name="20% - Акцент5 2 2 2 2 2 3 5" xfId="25592"/>
    <cellStyle name="20% - Акцент5 2 2 2 2 2 4" xfId="3696"/>
    <cellStyle name="20% - Акцент5 2 2 2 2 2 4 2" xfId="7504"/>
    <cellStyle name="20% - Акцент5 2 2 2 2 2 4 2 2" xfId="18928"/>
    <cellStyle name="20% - Акцент5 2 2 2 2 2 4 2 2 2" xfId="41776"/>
    <cellStyle name="20% - Акцент5 2 2 2 2 2 4 2 3" xfId="30352"/>
    <cellStyle name="20% - Акцент5 2 2 2 2 2 4 3" xfId="11312"/>
    <cellStyle name="20% - Акцент5 2 2 2 2 2 4 3 2" xfId="22736"/>
    <cellStyle name="20% - Акцент5 2 2 2 2 2 4 3 2 2" xfId="45584"/>
    <cellStyle name="20% - Акцент5 2 2 2 2 2 4 3 3" xfId="34160"/>
    <cellStyle name="20% - Акцент5 2 2 2 2 2 4 4" xfId="15120"/>
    <cellStyle name="20% - Акцент5 2 2 2 2 2 4 4 2" xfId="37968"/>
    <cellStyle name="20% - Акцент5 2 2 2 2 2 4 5" xfId="26544"/>
    <cellStyle name="20% - Акцент5 2 2 2 2 2 5" xfId="4648"/>
    <cellStyle name="20% - Акцент5 2 2 2 2 2 5 2" xfId="16072"/>
    <cellStyle name="20% - Акцент5 2 2 2 2 2 5 2 2" xfId="38920"/>
    <cellStyle name="20% - Акцент5 2 2 2 2 2 5 3" xfId="27496"/>
    <cellStyle name="20% - Акцент5 2 2 2 2 2 6" xfId="8456"/>
    <cellStyle name="20% - Акцент5 2 2 2 2 2 6 2" xfId="19880"/>
    <cellStyle name="20% - Акцент5 2 2 2 2 2 6 2 2" xfId="42728"/>
    <cellStyle name="20% - Акцент5 2 2 2 2 2 6 3" xfId="31304"/>
    <cellStyle name="20% - Акцент5 2 2 2 2 2 7" xfId="12264"/>
    <cellStyle name="20% - Акцент5 2 2 2 2 2 7 2" xfId="35112"/>
    <cellStyle name="20% - Акцент5 2 2 2 2 2 8" xfId="23688"/>
    <cellStyle name="20% - Акцент5 2 2 2 2 3" xfId="1316"/>
    <cellStyle name="20% - Акцент5 2 2 2 2 3 2" xfId="5124"/>
    <cellStyle name="20% - Акцент5 2 2 2 2 3 2 2" xfId="16548"/>
    <cellStyle name="20% - Акцент5 2 2 2 2 3 2 2 2" xfId="39396"/>
    <cellStyle name="20% - Акцент5 2 2 2 2 3 2 3" xfId="27972"/>
    <cellStyle name="20% - Акцент5 2 2 2 2 3 3" xfId="8932"/>
    <cellStyle name="20% - Акцент5 2 2 2 2 3 3 2" xfId="20356"/>
    <cellStyle name="20% - Акцент5 2 2 2 2 3 3 2 2" xfId="43204"/>
    <cellStyle name="20% - Акцент5 2 2 2 2 3 3 3" xfId="31780"/>
    <cellStyle name="20% - Акцент5 2 2 2 2 3 4" xfId="12740"/>
    <cellStyle name="20% - Акцент5 2 2 2 2 3 4 2" xfId="35588"/>
    <cellStyle name="20% - Акцент5 2 2 2 2 3 5" xfId="24164"/>
    <cellStyle name="20% - Акцент5 2 2 2 2 4" xfId="2268"/>
    <cellStyle name="20% - Акцент5 2 2 2 2 4 2" xfId="6076"/>
    <cellStyle name="20% - Акцент5 2 2 2 2 4 2 2" xfId="17500"/>
    <cellStyle name="20% - Акцент5 2 2 2 2 4 2 2 2" xfId="40348"/>
    <cellStyle name="20% - Акцент5 2 2 2 2 4 2 3" xfId="28924"/>
    <cellStyle name="20% - Акцент5 2 2 2 2 4 3" xfId="9884"/>
    <cellStyle name="20% - Акцент5 2 2 2 2 4 3 2" xfId="21308"/>
    <cellStyle name="20% - Акцент5 2 2 2 2 4 3 2 2" xfId="44156"/>
    <cellStyle name="20% - Акцент5 2 2 2 2 4 3 3" xfId="32732"/>
    <cellStyle name="20% - Акцент5 2 2 2 2 4 4" xfId="13692"/>
    <cellStyle name="20% - Акцент5 2 2 2 2 4 4 2" xfId="36540"/>
    <cellStyle name="20% - Акцент5 2 2 2 2 4 5" xfId="25116"/>
    <cellStyle name="20% - Акцент5 2 2 2 2 5" xfId="3220"/>
    <cellStyle name="20% - Акцент5 2 2 2 2 5 2" xfId="7028"/>
    <cellStyle name="20% - Акцент5 2 2 2 2 5 2 2" xfId="18452"/>
    <cellStyle name="20% - Акцент5 2 2 2 2 5 2 2 2" xfId="41300"/>
    <cellStyle name="20% - Акцент5 2 2 2 2 5 2 3" xfId="29876"/>
    <cellStyle name="20% - Акцент5 2 2 2 2 5 3" xfId="10836"/>
    <cellStyle name="20% - Акцент5 2 2 2 2 5 3 2" xfId="22260"/>
    <cellStyle name="20% - Акцент5 2 2 2 2 5 3 2 2" xfId="45108"/>
    <cellStyle name="20% - Акцент5 2 2 2 2 5 3 3" xfId="33684"/>
    <cellStyle name="20% - Акцент5 2 2 2 2 5 4" xfId="14644"/>
    <cellStyle name="20% - Акцент5 2 2 2 2 5 4 2" xfId="37492"/>
    <cellStyle name="20% - Акцент5 2 2 2 2 5 5" xfId="26068"/>
    <cellStyle name="20% - Акцент5 2 2 2 2 6" xfId="4172"/>
    <cellStyle name="20% - Акцент5 2 2 2 2 6 2" xfId="15596"/>
    <cellStyle name="20% - Акцент5 2 2 2 2 6 2 2" xfId="38444"/>
    <cellStyle name="20% - Акцент5 2 2 2 2 6 3" xfId="27020"/>
    <cellStyle name="20% - Акцент5 2 2 2 2 7" xfId="7980"/>
    <cellStyle name="20% - Акцент5 2 2 2 2 7 2" xfId="19404"/>
    <cellStyle name="20% - Акцент5 2 2 2 2 7 2 2" xfId="42252"/>
    <cellStyle name="20% - Акцент5 2 2 2 2 7 3" xfId="30828"/>
    <cellStyle name="20% - Акцент5 2 2 2 2 8" xfId="11788"/>
    <cellStyle name="20% - Акцент5 2 2 2 2 8 2" xfId="34636"/>
    <cellStyle name="20% - Акцент5 2 2 2 2 9" xfId="23212"/>
    <cellStyle name="20% - Акцент5 2 2 2 3" xfId="616"/>
    <cellStyle name="20% - Акцент5 2 2 2 3 2" xfId="1568"/>
    <cellStyle name="20% - Акцент5 2 2 2 3 2 2" xfId="5376"/>
    <cellStyle name="20% - Акцент5 2 2 2 3 2 2 2" xfId="16800"/>
    <cellStyle name="20% - Акцент5 2 2 2 3 2 2 2 2" xfId="39648"/>
    <cellStyle name="20% - Акцент5 2 2 2 3 2 2 3" xfId="28224"/>
    <cellStyle name="20% - Акцент5 2 2 2 3 2 3" xfId="9184"/>
    <cellStyle name="20% - Акцент5 2 2 2 3 2 3 2" xfId="20608"/>
    <cellStyle name="20% - Акцент5 2 2 2 3 2 3 2 2" xfId="43456"/>
    <cellStyle name="20% - Акцент5 2 2 2 3 2 3 3" xfId="32032"/>
    <cellStyle name="20% - Акцент5 2 2 2 3 2 4" xfId="12992"/>
    <cellStyle name="20% - Акцент5 2 2 2 3 2 4 2" xfId="35840"/>
    <cellStyle name="20% - Акцент5 2 2 2 3 2 5" xfId="24416"/>
    <cellStyle name="20% - Акцент5 2 2 2 3 3" xfId="2520"/>
    <cellStyle name="20% - Акцент5 2 2 2 3 3 2" xfId="6328"/>
    <cellStyle name="20% - Акцент5 2 2 2 3 3 2 2" xfId="17752"/>
    <cellStyle name="20% - Акцент5 2 2 2 3 3 2 2 2" xfId="40600"/>
    <cellStyle name="20% - Акцент5 2 2 2 3 3 2 3" xfId="29176"/>
    <cellStyle name="20% - Акцент5 2 2 2 3 3 3" xfId="10136"/>
    <cellStyle name="20% - Акцент5 2 2 2 3 3 3 2" xfId="21560"/>
    <cellStyle name="20% - Акцент5 2 2 2 3 3 3 2 2" xfId="44408"/>
    <cellStyle name="20% - Акцент5 2 2 2 3 3 3 3" xfId="32984"/>
    <cellStyle name="20% - Акцент5 2 2 2 3 3 4" xfId="13944"/>
    <cellStyle name="20% - Акцент5 2 2 2 3 3 4 2" xfId="36792"/>
    <cellStyle name="20% - Акцент5 2 2 2 3 3 5" xfId="25368"/>
    <cellStyle name="20% - Акцент5 2 2 2 3 4" xfId="3472"/>
    <cellStyle name="20% - Акцент5 2 2 2 3 4 2" xfId="7280"/>
    <cellStyle name="20% - Акцент5 2 2 2 3 4 2 2" xfId="18704"/>
    <cellStyle name="20% - Акцент5 2 2 2 3 4 2 2 2" xfId="41552"/>
    <cellStyle name="20% - Акцент5 2 2 2 3 4 2 3" xfId="30128"/>
    <cellStyle name="20% - Акцент5 2 2 2 3 4 3" xfId="11088"/>
    <cellStyle name="20% - Акцент5 2 2 2 3 4 3 2" xfId="22512"/>
    <cellStyle name="20% - Акцент5 2 2 2 3 4 3 2 2" xfId="45360"/>
    <cellStyle name="20% - Акцент5 2 2 2 3 4 3 3" xfId="33936"/>
    <cellStyle name="20% - Акцент5 2 2 2 3 4 4" xfId="14896"/>
    <cellStyle name="20% - Акцент5 2 2 2 3 4 4 2" xfId="37744"/>
    <cellStyle name="20% - Акцент5 2 2 2 3 4 5" xfId="26320"/>
    <cellStyle name="20% - Акцент5 2 2 2 3 5" xfId="4424"/>
    <cellStyle name="20% - Акцент5 2 2 2 3 5 2" xfId="15848"/>
    <cellStyle name="20% - Акцент5 2 2 2 3 5 2 2" xfId="38696"/>
    <cellStyle name="20% - Акцент5 2 2 2 3 5 3" xfId="27272"/>
    <cellStyle name="20% - Акцент5 2 2 2 3 6" xfId="8232"/>
    <cellStyle name="20% - Акцент5 2 2 2 3 6 2" xfId="19656"/>
    <cellStyle name="20% - Акцент5 2 2 2 3 6 2 2" xfId="42504"/>
    <cellStyle name="20% - Акцент5 2 2 2 3 6 3" xfId="31080"/>
    <cellStyle name="20% - Акцент5 2 2 2 3 7" xfId="12040"/>
    <cellStyle name="20% - Акцент5 2 2 2 3 7 2" xfId="34888"/>
    <cellStyle name="20% - Акцент5 2 2 2 3 8" xfId="23464"/>
    <cellStyle name="20% - Акцент5 2 2 2 4" xfId="1092"/>
    <cellStyle name="20% - Акцент5 2 2 2 4 2" xfId="4900"/>
    <cellStyle name="20% - Акцент5 2 2 2 4 2 2" xfId="16324"/>
    <cellStyle name="20% - Акцент5 2 2 2 4 2 2 2" xfId="39172"/>
    <cellStyle name="20% - Акцент5 2 2 2 4 2 3" xfId="27748"/>
    <cellStyle name="20% - Акцент5 2 2 2 4 3" xfId="8708"/>
    <cellStyle name="20% - Акцент5 2 2 2 4 3 2" xfId="20132"/>
    <cellStyle name="20% - Акцент5 2 2 2 4 3 2 2" xfId="42980"/>
    <cellStyle name="20% - Акцент5 2 2 2 4 3 3" xfId="31556"/>
    <cellStyle name="20% - Акцент5 2 2 2 4 4" xfId="12516"/>
    <cellStyle name="20% - Акцент5 2 2 2 4 4 2" xfId="35364"/>
    <cellStyle name="20% - Акцент5 2 2 2 4 5" xfId="23940"/>
    <cellStyle name="20% - Акцент5 2 2 2 5" xfId="2044"/>
    <cellStyle name="20% - Акцент5 2 2 2 5 2" xfId="5852"/>
    <cellStyle name="20% - Акцент5 2 2 2 5 2 2" xfId="17276"/>
    <cellStyle name="20% - Акцент5 2 2 2 5 2 2 2" xfId="40124"/>
    <cellStyle name="20% - Акцент5 2 2 2 5 2 3" xfId="28700"/>
    <cellStyle name="20% - Акцент5 2 2 2 5 3" xfId="9660"/>
    <cellStyle name="20% - Акцент5 2 2 2 5 3 2" xfId="21084"/>
    <cellStyle name="20% - Акцент5 2 2 2 5 3 2 2" xfId="43932"/>
    <cellStyle name="20% - Акцент5 2 2 2 5 3 3" xfId="32508"/>
    <cellStyle name="20% - Акцент5 2 2 2 5 4" xfId="13468"/>
    <cellStyle name="20% - Акцент5 2 2 2 5 4 2" xfId="36316"/>
    <cellStyle name="20% - Акцент5 2 2 2 5 5" xfId="24892"/>
    <cellStyle name="20% - Акцент5 2 2 2 6" xfId="2996"/>
    <cellStyle name="20% - Акцент5 2 2 2 6 2" xfId="6804"/>
    <cellStyle name="20% - Акцент5 2 2 2 6 2 2" xfId="18228"/>
    <cellStyle name="20% - Акцент5 2 2 2 6 2 2 2" xfId="41076"/>
    <cellStyle name="20% - Акцент5 2 2 2 6 2 3" xfId="29652"/>
    <cellStyle name="20% - Акцент5 2 2 2 6 3" xfId="10612"/>
    <cellStyle name="20% - Акцент5 2 2 2 6 3 2" xfId="22036"/>
    <cellStyle name="20% - Акцент5 2 2 2 6 3 2 2" xfId="44884"/>
    <cellStyle name="20% - Акцент5 2 2 2 6 3 3" xfId="33460"/>
    <cellStyle name="20% - Акцент5 2 2 2 6 4" xfId="14420"/>
    <cellStyle name="20% - Акцент5 2 2 2 6 4 2" xfId="37268"/>
    <cellStyle name="20% - Акцент5 2 2 2 6 5" xfId="25844"/>
    <cellStyle name="20% - Акцент5 2 2 2 7" xfId="3948"/>
    <cellStyle name="20% - Акцент5 2 2 2 7 2" xfId="15372"/>
    <cellStyle name="20% - Акцент5 2 2 2 7 2 2" xfId="38220"/>
    <cellStyle name="20% - Акцент5 2 2 2 7 3" xfId="26796"/>
    <cellStyle name="20% - Акцент5 2 2 2 8" xfId="7756"/>
    <cellStyle name="20% - Акцент5 2 2 2 8 2" xfId="19180"/>
    <cellStyle name="20% - Акцент5 2 2 2 8 2 2" xfId="42028"/>
    <cellStyle name="20% - Акцент5 2 2 2 8 3" xfId="30604"/>
    <cellStyle name="20% - Акцент5 2 2 2 9" xfId="11564"/>
    <cellStyle name="20% - Акцент5 2 2 2 9 2" xfId="34412"/>
    <cellStyle name="20% - Акцент5 2 2 3" xfId="196"/>
    <cellStyle name="20% - Акцент5 2 2 3 10" xfId="23044"/>
    <cellStyle name="20% - Акцент5 2 2 3 2" xfId="420"/>
    <cellStyle name="20% - Акцент5 2 2 3 2 2" xfId="896"/>
    <cellStyle name="20% - Акцент5 2 2 3 2 2 2" xfId="1848"/>
    <cellStyle name="20% - Акцент5 2 2 3 2 2 2 2" xfId="5656"/>
    <cellStyle name="20% - Акцент5 2 2 3 2 2 2 2 2" xfId="17080"/>
    <cellStyle name="20% - Акцент5 2 2 3 2 2 2 2 2 2" xfId="39928"/>
    <cellStyle name="20% - Акцент5 2 2 3 2 2 2 2 3" xfId="28504"/>
    <cellStyle name="20% - Акцент5 2 2 3 2 2 2 3" xfId="9464"/>
    <cellStyle name="20% - Акцент5 2 2 3 2 2 2 3 2" xfId="20888"/>
    <cellStyle name="20% - Акцент5 2 2 3 2 2 2 3 2 2" xfId="43736"/>
    <cellStyle name="20% - Акцент5 2 2 3 2 2 2 3 3" xfId="32312"/>
    <cellStyle name="20% - Акцент5 2 2 3 2 2 2 4" xfId="13272"/>
    <cellStyle name="20% - Акцент5 2 2 3 2 2 2 4 2" xfId="36120"/>
    <cellStyle name="20% - Акцент5 2 2 3 2 2 2 5" xfId="24696"/>
    <cellStyle name="20% - Акцент5 2 2 3 2 2 3" xfId="2800"/>
    <cellStyle name="20% - Акцент5 2 2 3 2 2 3 2" xfId="6608"/>
    <cellStyle name="20% - Акцент5 2 2 3 2 2 3 2 2" xfId="18032"/>
    <cellStyle name="20% - Акцент5 2 2 3 2 2 3 2 2 2" xfId="40880"/>
    <cellStyle name="20% - Акцент5 2 2 3 2 2 3 2 3" xfId="29456"/>
    <cellStyle name="20% - Акцент5 2 2 3 2 2 3 3" xfId="10416"/>
    <cellStyle name="20% - Акцент5 2 2 3 2 2 3 3 2" xfId="21840"/>
    <cellStyle name="20% - Акцент5 2 2 3 2 2 3 3 2 2" xfId="44688"/>
    <cellStyle name="20% - Акцент5 2 2 3 2 2 3 3 3" xfId="33264"/>
    <cellStyle name="20% - Акцент5 2 2 3 2 2 3 4" xfId="14224"/>
    <cellStyle name="20% - Акцент5 2 2 3 2 2 3 4 2" xfId="37072"/>
    <cellStyle name="20% - Акцент5 2 2 3 2 2 3 5" xfId="25648"/>
    <cellStyle name="20% - Акцент5 2 2 3 2 2 4" xfId="3752"/>
    <cellStyle name="20% - Акцент5 2 2 3 2 2 4 2" xfId="7560"/>
    <cellStyle name="20% - Акцент5 2 2 3 2 2 4 2 2" xfId="18984"/>
    <cellStyle name="20% - Акцент5 2 2 3 2 2 4 2 2 2" xfId="41832"/>
    <cellStyle name="20% - Акцент5 2 2 3 2 2 4 2 3" xfId="30408"/>
    <cellStyle name="20% - Акцент5 2 2 3 2 2 4 3" xfId="11368"/>
    <cellStyle name="20% - Акцент5 2 2 3 2 2 4 3 2" xfId="22792"/>
    <cellStyle name="20% - Акцент5 2 2 3 2 2 4 3 2 2" xfId="45640"/>
    <cellStyle name="20% - Акцент5 2 2 3 2 2 4 3 3" xfId="34216"/>
    <cellStyle name="20% - Акцент5 2 2 3 2 2 4 4" xfId="15176"/>
    <cellStyle name="20% - Акцент5 2 2 3 2 2 4 4 2" xfId="38024"/>
    <cellStyle name="20% - Акцент5 2 2 3 2 2 4 5" xfId="26600"/>
    <cellStyle name="20% - Акцент5 2 2 3 2 2 5" xfId="4704"/>
    <cellStyle name="20% - Акцент5 2 2 3 2 2 5 2" xfId="16128"/>
    <cellStyle name="20% - Акцент5 2 2 3 2 2 5 2 2" xfId="38976"/>
    <cellStyle name="20% - Акцент5 2 2 3 2 2 5 3" xfId="27552"/>
    <cellStyle name="20% - Акцент5 2 2 3 2 2 6" xfId="8512"/>
    <cellStyle name="20% - Акцент5 2 2 3 2 2 6 2" xfId="19936"/>
    <cellStyle name="20% - Акцент5 2 2 3 2 2 6 2 2" xfId="42784"/>
    <cellStyle name="20% - Акцент5 2 2 3 2 2 6 3" xfId="31360"/>
    <cellStyle name="20% - Акцент5 2 2 3 2 2 7" xfId="12320"/>
    <cellStyle name="20% - Акцент5 2 2 3 2 2 7 2" xfId="35168"/>
    <cellStyle name="20% - Акцент5 2 2 3 2 2 8" xfId="23744"/>
    <cellStyle name="20% - Акцент5 2 2 3 2 3" xfId="1372"/>
    <cellStyle name="20% - Акцент5 2 2 3 2 3 2" xfId="5180"/>
    <cellStyle name="20% - Акцент5 2 2 3 2 3 2 2" xfId="16604"/>
    <cellStyle name="20% - Акцент5 2 2 3 2 3 2 2 2" xfId="39452"/>
    <cellStyle name="20% - Акцент5 2 2 3 2 3 2 3" xfId="28028"/>
    <cellStyle name="20% - Акцент5 2 2 3 2 3 3" xfId="8988"/>
    <cellStyle name="20% - Акцент5 2 2 3 2 3 3 2" xfId="20412"/>
    <cellStyle name="20% - Акцент5 2 2 3 2 3 3 2 2" xfId="43260"/>
    <cellStyle name="20% - Акцент5 2 2 3 2 3 3 3" xfId="31836"/>
    <cellStyle name="20% - Акцент5 2 2 3 2 3 4" xfId="12796"/>
    <cellStyle name="20% - Акцент5 2 2 3 2 3 4 2" xfId="35644"/>
    <cellStyle name="20% - Акцент5 2 2 3 2 3 5" xfId="24220"/>
    <cellStyle name="20% - Акцент5 2 2 3 2 4" xfId="2324"/>
    <cellStyle name="20% - Акцент5 2 2 3 2 4 2" xfId="6132"/>
    <cellStyle name="20% - Акцент5 2 2 3 2 4 2 2" xfId="17556"/>
    <cellStyle name="20% - Акцент5 2 2 3 2 4 2 2 2" xfId="40404"/>
    <cellStyle name="20% - Акцент5 2 2 3 2 4 2 3" xfId="28980"/>
    <cellStyle name="20% - Акцент5 2 2 3 2 4 3" xfId="9940"/>
    <cellStyle name="20% - Акцент5 2 2 3 2 4 3 2" xfId="21364"/>
    <cellStyle name="20% - Акцент5 2 2 3 2 4 3 2 2" xfId="44212"/>
    <cellStyle name="20% - Акцент5 2 2 3 2 4 3 3" xfId="32788"/>
    <cellStyle name="20% - Акцент5 2 2 3 2 4 4" xfId="13748"/>
    <cellStyle name="20% - Акцент5 2 2 3 2 4 4 2" xfId="36596"/>
    <cellStyle name="20% - Акцент5 2 2 3 2 4 5" xfId="25172"/>
    <cellStyle name="20% - Акцент5 2 2 3 2 5" xfId="3276"/>
    <cellStyle name="20% - Акцент5 2 2 3 2 5 2" xfId="7084"/>
    <cellStyle name="20% - Акцент5 2 2 3 2 5 2 2" xfId="18508"/>
    <cellStyle name="20% - Акцент5 2 2 3 2 5 2 2 2" xfId="41356"/>
    <cellStyle name="20% - Акцент5 2 2 3 2 5 2 3" xfId="29932"/>
    <cellStyle name="20% - Акцент5 2 2 3 2 5 3" xfId="10892"/>
    <cellStyle name="20% - Акцент5 2 2 3 2 5 3 2" xfId="22316"/>
    <cellStyle name="20% - Акцент5 2 2 3 2 5 3 2 2" xfId="45164"/>
    <cellStyle name="20% - Акцент5 2 2 3 2 5 3 3" xfId="33740"/>
    <cellStyle name="20% - Акцент5 2 2 3 2 5 4" xfId="14700"/>
    <cellStyle name="20% - Акцент5 2 2 3 2 5 4 2" xfId="37548"/>
    <cellStyle name="20% - Акцент5 2 2 3 2 5 5" xfId="26124"/>
    <cellStyle name="20% - Акцент5 2 2 3 2 6" xfId="4228"/>
    <cellStyle name="20% - Акцент5 2 2 3 2 6 2" xfId="15652"/>
    <cellStyle name="20% - Акцент5 2 2 3 2 6 2 2" xfId="38500"/>
    <cellStyle name="20% - Акцент5 2 2 3 2 6 3" xfId="27076"/>
    <cellStyle name="20% - Акцент5 2 2 3 2 7" xfId="8036"/>
    <cellStyle name="20% - Акцент5 2 2 3 2 7 2" xfId="19460"/>
    <cellStyle name="20% - Акцент5 2 2 3 2 7 2 2" xfId="42308"/>
    <cellStyle name="20% - Акцент5 2 2 3 2 7 3" xfId="30884"/>
    <cellStyle name="20% - Акцент5 2 2 3 2 8" xfId="11844"/>
    <cellStyle name="20% - Акцент5 2 2 3 2 8 2" xfId="34692"/>
    <cellStyle name="20% - Акцент5 2 2 3 2 9" xfId="23268"/>
    <cellStyle name="20% - Акцент5 2 2 3 3" xfId="672"/>
    <cellStyle name="20% - Акцент5 2 2 3 3 2" xfId="1624"/>
    <cellStyle name="20% - Акцент5 2 2 3 3 2 2" xfId="5432"/>
    <cellStyle name="20% - Акцент5 2 2 3 3 2 2 2" xfId="16856"/>
    <cellStyle name="20% - Акцент5 2 2 3 3 2 2 2 2" xfId="39704"/>
    <cellStyle name="20% - Акцент5 2 2 3 3 2 2 3" xfId="28280"/>
    <cellStyle name="20% - Акцент5 2 2 3 3 2 3" xfId="9240"/>
    <cellStyle name="20% - Акцент5 2 2 3 3 2 3 2" xfId="20664"/>
    <cellStyle name="20% - Акцент5 2 2 3 3 2 3 2 2" xfId="43512"/>
    <cellStyle name="20% - Акцент5 2 2 3 3 2 3 3" xfId="32088"/>
    <cellStyle name="20% - Акцент5 2 2 3 3 2 4" xfId="13048"/>
    <cellStyle name="20% - Акцент5 2 2 3 3 2 4 2" xfId="35896"/>
    <cellStyle name="20% - Акцент5 2 2 3 3 2 5" xfId="24472"/>
    <cellStyle name="20% - Акцент5 2 2 3 3 3" xfId="2576"/>
    <cellStyle name="20% - Акцент5 2 2 3 3 3 2" xfId="6384"/>
    <cellStyle name="20% - Акцент5 2 2 3 3 3 2 2" xfId="17808"/>
    <cellStyle name="20% - Акцент5 2 2 3 3 3 2 2 2" xfId="40656"/>
    <cellStyle name="20% - Акцент5 2 2 3 3 3 2 3" xfId="29232"/>
    <cellStyle name="20% - Акцент5 2 2 3 3 3 3" xfId="10192"/>
    <cellStyle name="20% - Акцент5 2 2 3 3 3 3 2" xfId="21616"/>
    <cellStyle name="20% - Акцент5 2 2 3 3 3 3 2 2" xfId="44464"/>
    <cellStyle name="20% - Акцент5 2 2 3 3 3 3 3" xfId="33040"/>
    <cellStyle name="20% - Акцент5 2 2 3 3 3 4" xfId="14000"/>
    <cellStyle name="20% - Акцент5 2 2 3 3 3 4 2" xfId="36848"/>
    <cellStyle name="20% - Акцент5 2 2 3 3 3 5" xfId="25424"/>
    <cellStyle name="20% - Акцент5 2 2 3 3 4" xfId="3528"/>
    <cellStyle name="20% - Акцент5 2 2 3 3 4 2" xfId="7336"/>
    <cellStyle name="20% - Акцент5 2 2 3 3 4 2 2" xfId="18760"/>
    <cellStyle name="20% - Акцент5 2 2 3 3 4 2 2 2" xfId="41608"/>
    <cellStyle name="20% - Акцент5 2 2 3 3 4 2 3" xfId="30184"/>
    <cellStyle name="20% - Акцент5 2 2 3 3 4 3" xfId="11144"/>
    <cellStyle name="20% - Акцент5 2 2 3 3 4 3 2" xfId="22568"/>
    <cellStyle name="20% - Акцент5 2 2 3 3 4 3 2 2" xfId="45416"/>
    <cellStyle name="20% - Акцент5 2 2 3 3 4 3 3" xfId="33992"/>
    <cellStyle name="20% - Акцент5 2 2 3 3 4 4" xfId="14952"/>
    <cellStyle name="20% - Акцент5 2 2 3 3 4 4 2" xfId="37800"/>
    <cellStyle name="20% - Акцент5 2 2 3 3 4 5" xfId="26376"/>
    <cellStyle name="20% - Акцент5 2 2 3 3 5" xfId="4480"/>
    <cellStyle name="20% - Акцент5 2 2 3 3 5 2" xfId="15904"/>
    <cellStyle name="20% - Акцент5 2 2 3 3 5 2 2" xfId="38752"/>
    <cellStyle name="20% - Акцент5 2 2 3 3 5 3" xfId="27328"/>
    <cellStyle name="20% - Акцент5 2 2 3 3 6" xfId="8288"/>
    <cellStyle name="20% - Акцент5 2 2 3 3 6 2" xfId="19712"/>
    <cellStyle name="20% - Акцент5 2 2 3 3 6 2 2" xfId="42560"/>
    <cellStyle name="20% - Акцент5 2 2 3 3 6 3" xfId="31136"/>
    <cellStyle name="20% - Акцент5 2 2 3 3 7" xfId="12096"/>
    <cellStyle name="20% - Акцент5 2 2 3 3 7 2" xfId="34944"/>
    <cellStyle name="20% - Акцент5 2 2 3 3 8" xfId="23520"/>
    <cellStyle name="20% - Акцент5 2 2 3 4" xfId="1148"/>
    <cellStyle name="20% - Акцент5 2 2 3 4 2" xfId="4956"/>
    <cellStyle name="20% - Акцент5 2 2 3 4 2 2" xfId="16380"/>
    <cellStyle name="20% - Акцент5 2 2 3 4 2 2 2" xfId="39228"/>
    <cellStyle name="20% - Акцент5 2 2 3 4 2 3" xfId="27804"/>
    <cellStyle name="20% - Акцент5 2 2 3 4 3" xfId="8764"/>
    <cellStyle name="20% - Акцент5 2 2 3 4 3 2" xfId="20188"/>
    <cellStyle name="20% - Акцент5 2 2 3 4 3 2 2" xfId="43036"/>
    <cellStyle name="20% - Акцент5 2 2 3 4 3 3" xfId="31612"/>
    <cellStyle name="20% - Акцент5 2 2 3 4 4" xfId="12572"/>
    <cellStyle name="20% - Акцент5 2 2 3 4 4 2" xfId="35420"/>
    <cellStyle name="20% - Акцент5 2 2 3 4 5" xfId="23996"/>
    <cellStyle name="20% - Акцент5 2 2 3 5" xfId="2100"/>
    <cellStyle name="20% - Акцент5 2 2 3 5 2" xfId="5908"/>
    <cellStyle name="20% - Акцент5 2 2 3 5 2 2" xfId="17332"/>
    <cellStyle name="20% - Акцент5 2 2 3 5 2 2 2" xfId="40180"/>
    <cellStyle name="20% - Акцент5 2 2 3 5 2 3" xfId="28756"/>
    <cellStyle name="20% - Акцент5 2 2 3 5 3" xfId="9716"/>
    <cellStyle name="20% - Акцент5 2 2 3 5 3 2" xfId="21140"/>
    <cellStyle name="20% - Акцент5 2 2 3 5 3 2 2" xfId="43988"/>
    <cellStyle name="20% - Акцент5 2 2 3 5 3 3" xfId="32564"/>
    <cellStyle name="20% - Акцент5 2 2 3 5 4" xfId="13524"/>
    <cellStyle name="20% - Акцент5 2 2 3 5 4 2" xfId="36372"/>
    <cellStyle name="20% - Акцент5 2 2 3 5 5" xfId="24948"/>
    <cellStyle name="20% - Акцент5 2 2 3 6" xfId="3052"/>
    <cellStyle name="20% - Акцент5 2 2 3 6 2" xfId="6860"/>
    <cellStyle name="20% - Акцент5 2 2 3 6 2 2" xfId="18284"/>
    <cellStyle name="20% - Акцент5 2 2 3 6 2 2 2" xfId="41132"/>
    <cellStyle name="20% - Акцент5 2 2 3 6 2 3" xfId="29708"/>
    <cellStyle name="20% - Акцент5 2 2 3 6 3" xfId="10668"/>
    <cellStyle name="20% - Акцент5 2 2 3 6 3 2" xfId="22092"/>
    <cellStyle name="20% - Акцент5 2 2 3 6 3 2 2" xfId="44940"/>
    <cellStyle name="20% - Акцент5 2 2 3 6 3 3" xfId="33516"/>
    <cellStyle name="20% - Акцент5 2 2 3 6 4" xfId="14476"/>
    <cellStyle name="20% - Акцент5 2 2 3 6 4 2" xfId="37324"/>
    <cellStyle name="20% - Акцент5 2 2 3 6 5" xfId="25900"/>
    <cellStyle name="20% - Акцент5 2 2 3 7" xfId="4004"/>
    <cellStyle name="20% - Акцент5 2 2 3 7 2" xfId="15428"/>
    <cellStyle name="20% - Акцент5 2 2 3 7 2 2" xfId="38276"/>
    <cellStyle name="20% - Акцент5 2 2 3 7 3" xfId="26852"/>
    <cellStyle name="20% - Акцент5 2 2 3 8" xfId="7812"/>
    <cellStyle name="20% - Акцент5 2 2 3 8 2" xfId="19236"/>
    <cellStyle name="20% - Акцент5 2 2 3 8 2 2" xfId="42084"/>
    <cellStyle name="20% - Акцент5 2 2 3 8 3" xfId="30660"/>
    <cellStyle name="20% - Акцент5 2 2 3 9" xfId="11620"/>
    <cellStyle name="20% - Акцент5 2 2 3 9 2" xfId="34468"/>
    <cellStyle name="20% - Акцент5 2 2 4" xfId="252"/>
    <cellStyle name="20% - Акцент5 2 2 4 10" xfId="23100"/>
    <cellStyle name="20% - Акцент5 2 2 4 2" xfId="476"/>
    <cellStyle name="20% - Акцент5 2 2 4 2 2" xfId="952"/>
    <cellStyle name="20% - Акцент5 2 2 4 2 2 2" xfId="1904"/>
    <cellStyle name="20% - Акцент5 2 2 4 2 2 2 2" xfId="5712"/>
    <cellStyle name="20% - Акцент5 2 2 4 2 2 2 2 2" xfId="17136"/>
    <cellStyle name="20% - Акцент5 2 2 4 2 2 2 2 2 2" xfId="39984"/>
    <cellStyle name="20% - Акцент5 2 2 4 2 2 2 2 3" xfId="28560"/>
    <cellStyle name="20% - Акцент5 2 2 4 2 2 2 3" xfId="9520"/>
    <cellStyle name="20% - Акцент5 2 2 4 2 2 2 3 2" xfId="20944"/>
    <cellStyle name="20% - Акцент5 2 2 4 2 2 2 3 2 2" xfId="43792"/>
    <cellStyle name="20% - Акцент5 2 2 4 2 2 2 3 3" xfId="32368"/>
    <cellStyle name="20% - Акцент5 2 2 4 2 2 2 4" xfId="13328"/>
    <cellStyle name="20% - Акцент5 2 2 4 2 2 2 4 2" xfId="36176"/>
    <cellStyle name="20% - Акцент5 2 2 4 2 2 2 5" xfId="24752"/>
    <cellStyle name="20% - Акцент5 2 2 4 2 2 3" xfId="2856"/>
    <cellStyle name="20% - Акцент5 2 2 4 2 2 3 2" xfId="6664"/>
    <cellStyle name="20% - Акцент5 2 2 4 2 2 3 2 2" xfId="18088"/>
    <cellStyle name="20% - Акцент5 2 2 4 2 2 3 2 2 2" xfId="40936"/>
    <cellStyle name="20% - Акцент5 2 2 4 2 2 3 2 3" xfId="29512"/>
    <cellStyle name="20% - Акцент5 2 2 4 2 2 3 3" xfId="10472"/>
    <cellStyle name="20% - Акцент5 2 2 4 2 2 3 3 2" xfId="21896"/>
    <cellStyle name="20% - Акцент5 2 2 4 2 2 3 3 2 2" xfId="44744"/>
    <cellStyle name="20% - Акцент5 2 2 4 2 2 3 3 3" xfId="33320"/>
    <cellStyle name="20% - Акцент5 2 2 4 2 2 3 4" xfId="14280"/>
    <cellStyle name="20% - Акцент5 2 2 4 2 2 3 4 2" xfId="37128"/>
    <cellStyle name="20% - Акцент5 2 2 4 2 2 3 5" xfId="25704"/>
    <cellStyle name="20% - Акцент5 2 2 4 2 2 4" xfId="3808"/>
    <cellStyle name="20% - Акцент5 2 2 4 2 2 4 2" xfId="7616"/>
    <cellStyle name="20% - Акцент5 2 2 4 2 2 4 2 2" xfId="19040"/>
    <cellStyle name="20% - Акцент5 2 2 4 2 2 4 2 2 2" xfId="41888"/>
    <cellStyle name="20% - Акцент5 2 2 4 2 2 4 2 3" xfId="30464"/>
    <cellStyle name="20% - Акцент5 2 2 4 2 2 4 3" xfId="11424"/>
    <cellStyle name="20% - Акцент5 2 2 4 2 2 4 3 2" xfId="22848"/>
    <cellStyle name="20% - Акцент5 2 2 4 2 2 4 3 2 2" xfId="45696"/>
    <cellStyle name="20% - Акцент5 2 2 4 2 2 4 3 3" xfId="34272"/>
    <cellStyle name="20% - Акцент5 2 2 4 2 2 4 4" xfId="15232"/>
    <cellStyle name="20% - Акцент5 2 2 4 2 2 4 4 2" xfId="38080"/>
    <cellStyle name="20% - Акцент5 2 2 4 2 2 4 5" xfId="26656"/>
    <cellStyle name="20% - Акцент5 2 2 4 2 2 5" xfId="4760"/>
    <cellStyle name="20% - Акцент5 2 2 4 2 2 5 2" xfId="16184"/>
    <cellStyle name="20% - Акцент5 2 2 4 2 2 5 2 2" xfId="39032"/>
    <cellStyle name="20% - Акцент5 2 2 4 2 2 5 3" xfId="27608"/>
    <cellStyle name="20% - Акцент5 2 2 4 2 2 6" xfId="8568"/>
    <cellStyle name="20% - Акцент5 2 2 4 2 2 6 2" xfId="19992"/>
    <cellStyle name="20% - Акцент5 2 2 4 2 2 6 2 2" xfId="42840"/>
    <cellStyle name="20% - Акцент5 2 2 4 2 2 6 3" xfId="31416"/>
    <cellStyle name="20% - Акцент5 2 2 4 2 2 7" xfId="12376"/>
    <cellStyle name="20% - Акцент5 2 2 4 2 2 7 2" xfId="35224"/>
    <cellStyle name="20% - Акцент5 2 2 4 2 2 8" xfId="23800"/>
    <cellStyle name="20% - Акцент5 2 2 4 2 3" xfId="1428"/>
    <cellStyle name="20% - Акцент5 2 2 4 2 3 2" xfId="5236"/>
    <cellStyle name="20% - Акцент5 2 2 4 2 3 2 2" xfId="16660"/>
    <cellStyle name="20% - Акцент5 2 2 4 2 3 2 2 2" xfId="39508"/>
    <cellStyle name="20% - Акцент5 2 2 4 2 3 2 3" xfId="28084"/>
    <cellStyle name="20% - Акцент5 2 2 4 2 3 3" xfId="9044"/>
    <cellStyle name="20% - Акцент5 2 2 4 2 3 3 2" xfId="20468"/>
    <cellStyle name="20% - Акцент5 2 2 4 2 3 3 2 2" xfId="43316"/>
    <cellStyle name="20% - Акцент5 2 2 4 2 3 3 3" xfId="31892"/>
    <cellStyle name="20% - Акцент5 2 2 4 2 3 4" xfId="12852"/>
    <cellStyle name="20% - Акцент5 2 2 4 2 3 4 2" xfId="35700"/>
    <cellStyle name="20% - Акцент5 2 2 4 2 3 5" xfId="24276"/>
    <cellStyle name="20% - Акцент5 2 2 4 2 4" xfId="2380"/>
    <cellStyle name="20% - Акцент5 2 2 4 2 4 2" xfId="6188"/>
    <cellStyle name="20% - Акцент5 2 2 4 2 4 2 2" xfId="17612"/>
    <cellStyle name="20% - Акцент5 2 2 4 2 4 2 2 2" xfId="40460"/>
    <cellStyle name="20% - Акцент5 2 2 4 2 4 2 3" xfId="29036"/>
    <cellStyle name="20% - Акцент5 2 2 4 2 4 3" xfId="9996"/>
    <cellStyle name="20% - Акцент5 2 2 4 2 4 3 2" xfId="21420"/>
    <cellStyle name="20% - Акцент5 2 2 4 2 4 3 2 2" xfId="44268"/>
    <cellStyle name="20% - Акцент5 2 2 4 2 4 3 3" xfId="32844"/>
    <cellStyle name="20% - Акцент5 2 2 4 2 4 4" xfId="13804"/>
    <cellStyle name="20% - Акцент5 2 2 4 2 4 4 2" xfId="36652"/>
    <cellStyle name="20% - Акцент5 2 2 4 2 4 5" xfId="25228"/>
    <cellStyle name="20% - Акцент5 2 2 4 2 5" xfId="3332"/>
    <cellStyle name="20% - Акцент5 2 2 4 2 5 2" xfId="7140"/>
    <cellStyle name="20% - Акцент5 2 2 4 2 5 2 2" xfId="18564"/>
    <cellStyle name="20% - Акцент5 2 2 4 2 5 2 2 2" xfId="41412"/>
    <cellStyle name="20% - Акцент5 2 2 4 2 5 2 3" xfId="29988"/>
    <cellStyle name="20% - Акцент5 2 2 4 2 5 3" xfId="10948"/>
    <cellStyle name="20% - Акцент5 2 2 4 2 5 3 2" xfId="22372"/>
    <cellStyle name="20% - Акцент5 2 2 4 2 5 3 2 2" xfId="45220"/>
    <cellStyle name="20% - Акцент5 2 2 4 2 5 3 3" xfId="33796"/>
    <cellStyle name="20% - Акцент5 2 2 4 2 5 4" xfId="14756"/>
    <cellStyle name="20% - Акцент5 2 2 4 2 5 4 2" xfId="37604"/>
    <cellStyle name="20% - Акцент5 2 2 4 2 5 5" xfId="26180"/>
    <cellStyle name="20% - Акцент5 2 2 4 2 6" xfId="4284"/>
    <cellStyle name="20% - Акцент5 2 2 4 2 6 2" xfId="15708"/>
    <cellStyle name="20% - Акцент5 2 2 4 2 6 2 2" xfId="38556"/>
    <cellStyle name="20% - Акцент5 2 2 4 2 6 3" xfId="27132"/>
    <cellStyle name="20% - Акцент5 2 2 4 2 7" xfId="8092"/>
    <cellStyle name="20% - Акцент5 2 2 4 2 7 2" xfId="19516"/>
    <cellStyle name="20% - Акцент5 2 2 4 2 7 2 2" xfId="42364"/>
    <cellStyle name="20% - Акцент5 2 2 4 2 7 3" xfId="30940"/>
    <cellStyle name="20% - Акцент5 2 2 4 2 8" xfId="11900"/>
    <cellStyle name="20% - Акцент5 2 2 4 2 8 2" xfId="34748"/>
    <cellStyle name="20% - Акцент5 2 2 4 2 9" xfId="23324"/>
    <cellStyle name="20% - Акцент5 2 2 4 3" xfId="728"/>
    <cellStyle name="20% - Акцент5 2 2 4 3 2" xfId="1680"/>
    <cellStyle name="20% - Акцент5 2 2 4 3 2 2" xfId="5488"/>
    <cellStyle name="20% - Акцент5 2 2 4 3 2 2 2" xfId="16912"/>
    <cellStyle name="20% - Акцент5 2 2 4 3 2 2 2 2" xfId="39760"/>
    <cellStyle name="20% - Акцент5 2 2 4 3 2 2 3" xfId="28336"/>
    <cellStyle name="20% - Акцент5 2 2 4 3 2 3" xfId="9296"/>
    <cellStyle name="20% - Акцент5 2 2 4 3 2 3 2" xfId="20720"/>
    <cellStyle name="20% - Акцент5 2 2 4 3 2 3 2 2" xfId="43568"/>
    <cellStyle name="20% - Акцент5 2 2 4 3 2 3 3" xfId="32144"/>
    <cellStyle name="20% - Акцент5 2 2 4 3 2 4" xfId="13104"/>
    <cellStyle name="20% - Акцент5 2 2 4 3 2 4 2" xfId="35952"/>
    <cellStyle name="20% - Акцент5 2 2 4 3 2 5" xfId="24528"/>
    <cellStyle name="20% - Акцент5 2 2 4 3 3" xfId="2632"/>
    <cellStyle name="20% - Акцент5 2 2 4 3 3 2" xfId="6440"/>
    <cellStyle name="20% - Акцент5 2 2 4 3 3 2 2" xfId="17864"/>
    <cellStyle name="20% - Акцент5 2 2 4 3 3 2 2 2" xfId="40712"/>
    <cellStyle name="20% - Акцент5 2 2 4 3 3 2 3" xfId="29288"/>
    <cellStyle name="20% - Акцент5 2 2 4 3 3 3" xfId="10248"/>
    <cellStyle name="20% - Акцент5 2 2 4 3 3 3 2" xfId="21672"/>
    <cellStyle name="20% - Акцент5 2 2 4 3 3 3 2 2" xfId="44520"/>
    <cellStyle name="20% - Акцент5 2 2 4 3 3 3 3" xfId="33096"/>
    <cellStyle name="20% - Акцент5 2 2 4 3 3 4" xfId="14056"/>
    <cellStyle name="20% - Акцент5 2 2 4 3 3 4 2" xfId="36904"/>
    <cellStyle name="20% - Акцент5 2 2 4 3 3 5" xfId="25480"/>
    <cellStyle name="20% - Акцент5 2 2 4 3 4" xfId="3584"/>
    <cellStyle name="20% - Акцент5 2 2 4 3 4 2" xfId="7392"/>
    <cellStyle name="20% - Акцент5 2 2 4 3 4 2 2" xfId="18816"/>
    <cellStyle name="20% - Акцент5 2 2 4 3 4 2 2 2" xfId="41664"/>
    <cellStyle name="20% - Акцент5 2 2 4 3 4 2 3" xfId="30240"/>
    <cellStyle name="20% - Акцент5 2 2 4 3 4 3" xfId="11200"/>
    <cellStyle name="20% - Акцент5 2 2 4 3 4 3 2" xfId="22624"/>
    <cellStyle name="20% - Акцент5 2 2 4 3 4 3 2 2" xfId="45472"/>
    <cellStyle name="20% - Акцент5 2 2 4 3 4 3 3" xfId="34048"/>
    <cellStyle name="20% - Акцент5 2 2 4 3 4 4" xfId="15008"/>
    <cellStyle name="20% - Акцент5 2 2 4 3 4 4 2" xfId="37856"/>
    <cellStyle name="20% - Акцент5 2 2 4 3 4 5" xfId="26432"/>
    <cellStyle name="20% - Акцент5 2 2 4 3 5" xfId="4536"/>
    <cellStyle name="20% - Акцент5 2 2 4 3 5 2" xfId="15960"/>
    <cellStyle name="20% - Акцент5 2 2 4 3 5 2 2" xfId="38808"/>
    <cellStyle name="20% - Акцент5 2 2 4 3 5 3" xfId="27384"/>
    <cellStyle name="20% - Акцент5 2 2 4 3 6" xfId="8344"/>
    <cellStyle name="20% - Акцент5 2 2 4 3 6 2" xfId="19768"/>
    <cellStyle name="20% - Акцент5 2 2 4 3 6 2 2" xfId="42616"/>
    <cellStyle name="20% - Акцент5 2 2 4 3 6 3" xfId="31192"/>
    <cellStyle name="20% - Акцент5 2 2 4 3 7" xfId="12152"/>
    <cellStyle name="20% - Акцент5 2 2 4 3 7 2" xfId="35000"/>
    <cellStyle name="20% - Акцент5 2 2 4 3 8" xfId="23576"/>
    <cellStyle name="20% - Акцент5 2 2 4 4" xfId="1204"/>
    <cellStyle name="20% - Акцент5 2 2 4 4 2" xfId="5012"/>
    <cellStyle name="20% - Акцент5 2 2 4 4 2 2" xfId="16436"/>
    <cellStyle name="20% - Акцент5 2 2 4 4 2 2 2" xfId="39284"/>
    <cellStyle name="20% - Акцент5 2 2 4 4 2 3" xfId="27860"/>
    <cellStyle name="20% - Акцент5 2 2 4 4 3" xfId="8820"/>
    <cellStyle name="20% - Акцент5 2 2 4 4 3 2" xfId="20244"/>
    <cellStyle name="20% - Акцент5 2 2 4 4 3 2 2" xfId="43092"/>
    <cellStyle name="20% - Акцент5 2 2 4 4 3 3" xfId="31668"/>
    <cellStyle name="20% - Акцент5 2 2 4 4 4" xfId="12628"/>
    <cellStyle name="20% - Акцент5 2 2 4 4 4 2" xfId="35476"/>
    <cellStyle name="20% - Акцент5 2 2 4 4 5" xfId="24052"/>
    <cellStyle name="20% - Акцент5 2 2 4 5" xfId="2156"/>
    <cellStyle name="20% - Акцент5 2 2 4 5 2" xfId="5964"/>
    <cellStyle name="20% - Акцент5 2 2 4 5 2 2" xfId="17388"/>
    <cellStyle name="20% - Акцент5 2 2 4 5 2 2 2" xfId="40236"/>
    <cellStyle name="20% - Акцент5 2 2 4 5 2 3" xfId="28812"/>
    <cellStyle name="20% - Акцент5 2 2 4 5 3" xfId="9772"/>
    <cellStyle name="20% - Акцент5 2 2 4 5 3 2" xfId="21196"/>
    <cellStyle name="20% - Акцент5 2 2 4 5 3 2 2" xfId="44044"/>
    <cellStyle name="20% - Акцент5 2 2 4 5 3 3" xfId="32620"/>
    <cellStyle name="20% - Акцент5 2 2 4 5 4" xfId="13580"/>
    <cellStyle name="20% - Акцент5 2 2 4 5 4 2" xfId="36428"/>
    <cellStyle name="20% - Акцент5 2 2 4 5 5" xfId="25004"/>
    <cellStyle name="20% - Акцент5 2 2 4 6" xfId="3108"/>
    <cellStyle name="20% - Акцент5 2 2 4 6 2" xfId="6916"/>
    <cellStyle name="20% - Акцент5 2 2 4 6 2 2" xfId="18340"/>
    <cellStyle name="20% - Акцент5 2 2 4 6 2 2 2" xfId="41188"/>
    <cellStyle name="20% - Акцент5 2 2 4 6 2 3" xfId="29764"/>
    <cellStyle name="20% - Акцент5 2 2 4 6 3" xfId="10724"/>
    <cellStyle name="20% - Акцент5 2 2 4 6 3 2" xfId="22148"/>
    <cellStyle name="20% - Акцент5 2 2 4 6 3 2 2" xfId="44996"/>
    <cellStyle name="20% - Акцент5 2 2 4 6 3 3" xfId="33572"/>
    <cellStyle name="20% - Акцент5 2 2 4 6 4" xfId="14532"/>
    <cellStyle name="20% - Акцент5 2 2 4 6 4 2" xfId="37380"/>
    <cellStyle name="20% - Акцент5 2 2 4 6 5" xfId="25956"/>
    <cellStyle name="20% - Акцент5 2 2 4 7" xfId="4060"/>
    <cellStyle name="20% - Акцент5 2 2 4 7 2" xfId="15484"/>
    <cellStyle name="20% - Акцент5 2 2 4 7 2 2" xfId="38332"/>
    <cellStyle name="20% - Акцент5 2 2 4 7 3" xfId="26908"/>
    <cellStyle name="20% - Акцент5 2 2 4 8" xfId="7868"/>
    <cellStyle name="20% - Акцент5 2 2 4 8 2" xfId="19292"/>
    <cellStyle name="20% - Акцент5 2 2 4 8 2 2" xfId="42140"/>
    <cellStyle name="20% - Акцент5 2 2 4 8 3" xfId="30716"/>
    <cellStyle name="20% - Акцент5 2 2 4 9" xfId="11676"/>
    <cellStyle name="20% - Акцент5 2 2 4 9 2" xfId="34524"/>
    <cellStyle name="20% - Акцент5 2 2 5" xfId="308"/>
    <cellStyle name="20% - Акцент5 2 2 5 2" xfId="784"/>
    <cellStyle name="20% - Акцент5 2 2 5 2 2" xfId="1736"/>
    <cellStyle name="20% - Акцент5 2 2 5 2 2 2" xfId="5544"/>
    <cellStyle name="20% - Акцент5 2 2 5 2 2 2 2" xfId="16968"/>
    <cellStyle name="20% - Акцент5 2 2 5 2 2 2 2 2" xfId="39816"/>
    <cellStyle name="20% - Акцент5 2 2 5 2 2 2 3" xfId="28392"/>
    <cellStyle name="20% - Акцент5 2 2 5 2 2 3" xfId="9352"/>
    <cellStyle name="20% - Акцент5 2 2 5 2 2 3 2" xfId="20776"/>
    <cellStyle name="20% - Акцент5 2 2 5 2 2 3 2 2" xfId="43624"/>
    <cellStyle name="20% - Акцент5 2 2 5 2 2 3 3" xfId="32200"/>
    <cellStyle name="20% - Акцент5 2 2 5 2 2 4" xfId="13160"/>
    <cellStyle name="20% - Акцент5 2 2 5 2 2 4 2" xfId="36008"/>
    <cellStyle name="20% - Акцент5 2 2 5 2 2 5" xfId="24584"/>
    <cellStyle name="20% - Акцент5 2 2 5 2 3" xfId="2688"/>
    <cellStyle name="20% - Акцент5 2 2 5 2 3 2" xfId="6496"/>
    <cellStyle name="20% - Акцент5 2 2 5 2 3 2 2" xfId="17920"/>
    <cellStyle name="20% - Акцент5 2 2 5 2 3 2 2 2" xfId="40768"/>
    <cellStyle name="20% - Акцент5 2 2 5 2 3 2 3" xfId="29344"/>
    <cellStyle name="20% - Акцент5 2 2 5 2 3 3" xfId="10304"/>
    <cellStyle name="20% - Акцент5 2 2 5 2 3 3 2" xfId="21728"/>
    <cellStyle name="20% - Акцент5 2 2 5 2 3 3 2 2" xfId="44576"/>
    <cellStyle name="20% - Акцент5 2 2 5 2 3 3 3" xfId="33152"/>
    <cellStyle name="20% - Акцент5 2 2 5 2 3 4" xfId="14112"/>
    <cellStyle name="20% - Акцент5 2 2 5 2 3 4 2" xfId="36960"/>
    <cellStyle name="20% - Акцент5 2 2 5 2 3 5" xfId="25536"/>
    <cellStyle name="20% - Акцент5 2 2 5 2 4" xfId="3640"/>
    <cellStyle name="20% - Акцент5 2 2 5 2 4 2" xfId="7448"/>
    <cellStyle name="20% - Акцент5 2 2 5 2 4 2 2" xfId="18872"/>
    <cellStyle name="20% - Акцент5 2 2 5 2 4 2 2 2" xfId="41720"/>
    <cellStyle name="20% - Акцент5 2 2 5 2 4 2 3" xfId="30296"/>
    <cellStyle name="20% - Акцент5 2 2 5 2 4 3" xfId="11256"/>
    <cellStyle name="20% - Акцент5 2 2 5 2 4 3 2" xfId="22680"/>
    <cellStyle name="20% - Акцент5 2 2 5 2 4 3 2 2" xfId="45528"/>
    <cellStyle name="20% - Акцент5 2 2 5 2 4 3 3" xfId="34104"/>
    <cellStyle name="20% - Акцент5 2 2 5 2 4 4" xfId="15064"/>
    <cellStyle name="20% - Акцент5 2 2 5 2 4 4 2" xfId="37912"/>
    <cellStyle name="20% - Акцент5 2 2 5 2 4 5" xfId="26488"/>
    <cellStyle name="20% - Акцент5 2 2 5 2 5" xfId="4592"/>
    <cellStyle name="20% - Акцент5 2 2 5 2 5 2" xfId="16016"/>
    <cellStyle name="20% - Акцент5 2 2 5 2 5 2 2" xfId="38864"/>
    <cellStyle name="20% - Акцент5 2 2 5 2 5 3" xfId="27440"/>
    <cellStyle name="20% - Акцент5 2 2 5 2 6" xfId="8400"/>
    <cellStyle name="20% - Акцент5 2 2 5 2 6 2" xfId="19824"/>
    <cellStyle name="20% - Акцент5 2 2 5 2 6 2 2" xfId="42672"/>
    <cellStyle name="20% - Акцент5 2 2 5 2 6 3" xfId="31248"/>
    <cellStyle name="20% - Акцент5 2 2 5 2 7" xfId="12208"/>
    <cellStyle name="20% - Акцент5 2 2 5 2 7 2" xfId="35056"/>
    <cellStyle name="20% - Акцент5 2 2 5 2 8" xfId="23632"/>
    <cellStyle name="20% - Акцент5 2 2 5 3" xfId="1260"/>
    <cellStyle name="20% - Акцент5 2 2 5 3 2" xfId="5068"/>
    <cellStyle name="20% - Акцент5 2 2 5 3 2 2" xfId="16492"/>
    <cellStyle name="20% - Акцент5 2 2 5 3 2 2 2" xfId="39340"/>
    <cellStyle name="20% - Акцент5 2 2 5 3 2 3" xfId="27916"/>
    <cellStyle name="20% - Акцент5 2 2 5 3 3" xfId="8876"/>
    <cellStyle name="20% - Акцент5 2 2 5 3 3 2" xfId="20300"/>
    <cellStyle name="20% - Акцент5 2 2 5 3 3 2 2" xfId="43148"/>
    <cellStyle name="20% - Акцент5 2 2 5 3 3 3" xfId="31724"/>
    <cellStyle name="20% - Акцент5 2 2 5 3 4" xfId="12684"/>
    <cellStyle name="20% - Акцент5 2 2 5 3 4 2" xfId="35532"/>
    <cellStyle name="20% - Акцент5 2 2 5 3 5" xfId="24108"/>
    <cellStyle name="20% - Акцент5 2 2 5 4" xfId="2212"/>
    <cellStyle name="20% - Акцент5 2 2 5 4 2" xfId="6020"/>
    <cellStyle name="20% - Акцент5 2 2 5 4 2 2" xfId="17444"/>
    <cellStyle name="20% - Акцент5 2 2 5 4 2 2 2" xfId="40292"/>
    <cellStyle name="20% - Акцент5 2 2 5 4 2 3" xfId="28868"/>
    <cellStyle name="20% - Акцент5 2 2 5 4 3" xfId="9828"/>
    <cellStyle name="20% - Акцент5 2 2 5 4 3 2" xfId="21252"/>
    <cellStyle name="20% - Акцент5 2 2 5 4 3 2 2" xfId="44100"/>
    <cellStyle name="20% - Акцент5 2 2 5 4 3 3" xfId="32676"/>
    <cellStyle name="20% - Акцент5 2 2 5 4 4" xfId="13636"/>
    <cellStyle name="20% - Акцент5 2 2 5 4 4 2" xfId="36484"/>
    <cellStyle name="20% - Акцент5 2 2 5 4 5" xfId="25060"/>
    <cellStyle name="20% - Акцент5 2 2 5 5" xfId="3164"/>
    <cellStyle name="20% - Акцент5 2 2 5 5 2" xfId="6972"/>
    <cellStyle name="20% - Акцент5 2 2 5 5 2 2" xfId="18396"/>
    <cellStyle name="20% - Акцент5 2 2 5 5 2 2 2" xfId="41244"/>
    <cellStyle name="20% - Акцент5 2 2 5 5 2 3" xfId="29820"/>
    <cellStyle name="20% - Акцент5 2 2 5 5 3" xfId="10780"/>
    <cellStyle name="20% - Акцент5 2 2 5 5 3 2" xfId="22204"/>
    <cellStyle name="20% - Акцент5 2 2 5 5 3 2 2" xfId="45052"/>
    <cellStyle name="20% - Акцент5 2 2 5 5 3 3" xfId="33628"/>
    <cellStyle name="20% - Акцент5 2 2 5 5 4" xfId="14588"/>
    <cellStyle name="20% - Акцент5 2 2 5 5 4 2" xfId="37436"/>
    <cellStyle name="20% - Акцент5 2 2 5 5 5" xfId="26012"/>
    <cellStyle name="20% - Акцент5 2 2 5 6" xfId="4116"/>
    <cellStyle name="20% - Акцент5 2 2 5 6 2" xfId="15540"/>
    <cellStyle name="20% - Акцент5 2 2 5 6 2 2" xfId="38388"/>
    <cellStyle name="20% - Акцент5 2 2 5 6 3" xfId="26964"/>
    <cellStyle name="20% - Акцент5 2 2 5 7" xfId="7924"/>
    <cellStyle name="20% - Акцент5 2 2 5 7 2" xfId="19348"/>
    <cellStyle name="20% - Акцент5 2 2 5 7 2 2" xfId="42196"/>
    <cellStyle name="20% - Акцент5 2 2 5 7 3" xfId="30772"/>
    <cellStyle name="20% - Акцент5 2 2 5 8" xfId="11732"/>
    <cellStyle name="20% - Акцент5 2 2 5 8 2" xfId="34580"/>
    <cellStyle name="20% - Акцент5 2 2 5 9" xfId="23156"/>
    <cellStyle name="20% - Акцент5 2 2 6" xfId="560"/>
    <cellStyle name="20% - Акцент5 2 2 6 2" xfId="1512"/>
    <cellStyle name="20% - Акцент5 2 2 6 2 2" xfId="5320"/>
    <cellStyle name="20% - Акцент5 2 2 6 2 2 2" xfId="16744"/>
    <cellStyle name="20% - Акцент5 2 2 6 2 2 2 2" xfId="39592"/>
    <cellStyle name="20% - Акцент5 2 2 6 2 2 3" xfId="28168"/>
    <cellStyle name="20% - Акцент5 2 2 6 2 3" xfId="9128"/>
    <cellStyle name="20% - Акцент5 2 2 6 2 3 2" xfId="20552"/>
    <cellStyle name="20% - Акцент5 2 2 6 2 3 2 2" xfId="43400"/>
    <cellStyle name="20% - Акцент5 2 2 6 2 3 3" xfId="31976"/>
    <cellStyle name="20% - Акцент5 2 2 6 2 4" xfId="12936"/>
    <cellStyle name="20% - Акцент5 2 2 6 2 4 2" xfId="35784"/>
    <cellStyle name="20% - Акцент5 2 2 6 2 5" xfId="24360"/>
    <cellStyle name="20% - Акцент5 2 2 6 3" xfId="2464"/>
    <cellStyle name="20% - Акцент5 2 2 6 3 2" xfId="6272"/>
    <cellStyle name="20% - Акцент5 2 2 6 3 2 2" xfId="17696"/>
    <cellStyle name="20% - Акцент5 2 2 6 3 2 2 2" xfId="40544"/>
    <cellStyle name="20% - Акцент5 2 2 6 3 2 3" xfId="29120"/>
    <cellStyle name="20% - Акцент5 2 2 6 3 3" xfId="10080"/>
    <cellStyle name="20% - Акцент5 2 2 6 3 3 2" xfId="21504"/>
    <cellStyle name="20% - Акцент5 2 2 6 3 3 2 2" xfId="44352"/>
    <cellStyle name="20% - Акцент5 2 2 6 3 3 3" xfId="32928"/>
    <cellStyle name="20% - Акцент5 2 2 6 3 4" xfId="13888"/>
    <cellStyle name="20% - Акцент5 2 2 6 3 4 2" xfId="36736"/>
    <cellStyle name="20% - Акцент5 2 2 6 3 5" xfId="25312"/>
    <cellStyle name="20% - Акцент5 2 2 6 4" xfId="3416"/>
    <cellStyle name="20% - Акцент5 2 2 6 4 2" xfId="7224"/>
    <cellStyle name="20% - Акцент5 2 2 6 4 2 2" xfId="18648"/>
    <cellStyle name="20% - Акцент5 2 2 6 4 2 2 2" xfId="41496"/>
    <cellStyle name="20% - Акцент5 2 2 6 4 2 3" xfId="30072"/>
    <cellStyle name="20% - Акцент5 2 2 6 4 3" xfId="11032"/>
    <cellStyle name="20% - Акцент5 2 2 6 4 3 2" xfId="22456"/>
    <cellStyle name="20% - Акцент5 2 2 6 4 3 2 2" xfId="45304"/>
    <cellStyle name="20% - Акцент5 2 2 6 4 3 3" xfId="33880"/>
    <cellStyle name="20% - Акцент5 2 2 6 4 4" xfId="14840"/>
    <cellStyle name="20% - Акцент5 2 2 6 4 4 2" xfId="37688"/>
    <cellStyle name="20% - Акцент5 2 2 6 4 5" xfId="26264"/>
    <cellStyle name="20% - Акцент5 2 2 6 5" xfId="4368"/>
    <cellStyle name="20% - Акцент5 2 2 6 5 2" xfId="15792"/>
    <cellStyle name="20% - Акцент5 2 2 6 5 2 2" xfId="38640"/>
    <cellStyle name="20% - Акцент5 2 2 6 5 3" xfId="27216"/>
    <cellStyle name="20% - Акцент5 2 2 6 6" xfId="8176"/>
    <cellStyle name="20% - Акцент5 2 2 6 6 2" xfId="19600"/>
    <cellStyle name="20% - Акцент5 2 2 6 6 2 2" xfId="42448"/>
    <cellStyle name="20% - Акцент5 2 2 6 6 3" xfId="31024"/>
    <cellStyle name="20% - Акцент5 2 2 6 7" xfId="11984"/>
    <cellStyle name="20% - Акцент5 2 2 6 7 2" xfId="34832"/>
    <cellStyle name="20% - Акцент5 2 2 6 8" xfId="23408"/>
    <cellStyle name="20% - Акцент5 2 2 7" xfId="1036"/>
    <cellStyle name="20% - Акцент5 2 2 7 2" xfId="4844"/>
    <cellStyle name="20% - Акцент5 2 2 7 2 2" xfId="16268"/>
    <cellStyle name="20% - Акцент5 2 2 7 2 2 2" xfId="39116"/>
    <cellStyle name="20% - Акцент5 2 2 7 2 3" xfId="27692"/>
    <cellStyle name="20% - Акцент5 2 2 7 3" xfId="8652"/>
    <cellStyle name="20% - Акцент5 2 2 7 3 2" xfId="20076"/>
    <cellStyle name="20% - Акцент5 2 2 7 3 2 2" xfId="42924"/>
    <cellStyle name="20% - Акцент5 2 2 7 3 3" xfId="31500"/>
    <cellStyle name="20% - Акцент5 2 2 7 4" xfId="12460"/>
    <cellStyle name="20% - Акцент5 2 2 7 4 2" xfId="35308"/>
    <cellStyle name="20% - Акцент5 2 2 7 5" xfId="23884"/>
    <cellStyle name="20% - Акцент5 2 2 8" xfId="1988"/>
    <cellStyle name="20% - Акцент5 2 2 8 2" xfId="5796"/>
    <cellStyle name="20% - Акцент5 2 2 8 2 2" xfId="17220"/>
    <cellStyle name="20% - Акцент5 2 2 8 2 2 2" xfId="40068"/>
    <cellStyle name="20% - Акцент5 2 2 8 2 3" xfId="28644"/>
    <cellStyle name="20% - Акцент5 2 2 8 3" xfId="9604"/>
    <cellStyle name="20% - Акцент5 2 2 8 3 2" xfId="21028"/>
    <cellStyle name="20% - Акцент5 2 2 8 3 2 2" xfId="43876"/>
    <cellStyle name="20% - Акцент5 2 2 8 3 3" xfId="32452"/>
    <cellStyle name="20% - Акцент5 2 2 8 4" xfId="13412"/>
    <cellStyle name="20% - Акцент5 2 2 8 4 2" xfId="36260"/>
    <cellStyle name="20% - Акцент5 2 2 8 5" xfId="24836"/>
    <cellStyle name="20% - Акцент5 2 2 9" xfId="2940"/>
    <cellStyle name="20% - Акцент5 2 2 9 2" xfId="6748"/>
    <cellStyle name="20% - Акцент5 2 2 9 2 2" xfId="18172"/>
    <cellStyle name="20% - Акцент5 2 2 9 2 2 2" xfId="41020"/>
    <cellStyle name="20% - Акцент5 2 2 9 2 3" xfId="29596"/>
    <cellStyle name="20% - Акцент5 2 2 9 3" xfId="10556"/>
    <cellStyle name="20% - Акцент5 2 2 9 3 2" xfId="21980"/>
    <cellStyle name="20% - Акцент5 2 2 9 3 2 2" xfId="44828"/>
    <cellStyle name="20% - Акцент5 2 2 9 3 3" xfId="33404"/>
    <cellStyle name="20% - Акцент5 2 2 9 4" xfId="14364"/>
    <cellStyle name="20% - Акцент5 2 2 9 4 2" xfId="37212"/>
    <cellStyle name="20% - Акцент5 2 2 9 5" xfId="25788"/>
    <cellStyle name="20% - Акцент5 2 3" xfId="112"/>
    <cellStyle name="20% - Акцент5 2 3 10" xfId="22960"/>
    <cellStyle name="20% - Акцент5 2 3 2" xfId="336"/>
    <cellStyle name="20% - Акцент5 2 3 2 2" xfId="812"/>
    <cellStyle name="20% - Акцент5 2 3 2 2 2" xfId="1764"/>
    <cellStyle name="20% - Акцент5 2 3 2 2 2 2" xfId="5572"/>
    <cellStyle name="20% - Акцент5 2 3 2 2 2 2 2" xfId="16996"/>
    <cellStyle name="20% - Акцент5 2 3 2 2 2 2 2 2" xfId="39844"/>
    <cellStyle name="20% - Акцент5 2 3 2 2 2 2 3" xfId="28420"/>
    <cellStyle name="20% - Акцент5 2 3 2 2 2 3" xfId="9380"/>
    <cellStyle name="20% - Акцент5 2 3 2 2 2 3 2" xfId="20804"/>
    <cellStyle name="20% - Акцент5 2 3 2 2 2 3 2 2" xfId="43652"/>
    <cellStyle name="20% - Акцент5 2 3 2 2 2 3 3" xfId="32228"/>
    <cellStyle name="20% - Акцент5 2 3 2 2 2 4" xfId="13188"/>
    <cellStyle name="20% - Акцент5 2 3 2 2 2 4 2" xfId="36036"/>
    <cellStyle name="20% - Акцент5 2 3 2 2 2 5" xfId="24612"/>
    <cellStyle name="20% - Акцент5 2 3 2 2 3" xfId="2716"/>
    <cellStyle name="20% - Акцент5 2 3 2 2 3 2" xfId="6524"/>
    <cellStyle name="20% - Акцент5 2 3 2 2 3 2 2" xfId="17948"/>
    <cellStyle name="20% - Акцент5 2 3 2 2 3 2 2 2" xfId="40796"/>
    <cellStyle name="20% - Акцент5 2 3 2 2 3 2 3" xfId="29372"/>
    <cellStyle name="20% - Акцент5 2 3 2 2 3 3" xfId="10332"/>
    <cellStyle name="20% - Акцент5 2 3 2 2 3 3 2" xfId="21756"/>
    <cellStyle name="20% - Акцент5 2 3 2 2 3 3 2 2" xfId="44604"/>
    <cellStyle name="20% - Акцент5 2 3 2 2 3 3 3" xfId="33180"/>
    <cellStyle name="20% - Акцент5 2 3 2 2 3 4" xfId="14140"/>
    <cellStyle name="20% - Акцент5 2 3 2 2 3 4 2" xfId="36988"/>
    <cellStyle name="20% - Акцент5 2 3 2 2 3 5" xfId="25564"/>
    <cellStyle name="20% - Акцент5 2 3 2 2 4" xfId="3668"/>
    <cellStyle name="20% - Акцент5 2 3 2 2 4 2" xfId="7476"/>
    <cellStyle name="20% - Акцент5 2 3 2 2 4 2 2" xfId="18900"/>
    <cellStyle name="20% - Акцент5 2 3 2 2 4 2 2 2" xfId="41748"/>
    <cellStyle name="20% - Акцент5 2 3 2 2 4 2 3" xfId="30324"/>
    <cellStyle name="20% - Акцент5 2 3 2 2 4 3" xfId="11284"/>
    <cellStyle name="20% - Акцент5 2 3 2 2 4 3 2" xfId="22708"/>
    <cellStyle name="20% - Акцент5 2 3 2 2 4 3 2 2" xfId="45556"/>
    <cellStyle name="20% - Акцент5 2 3 2 2 4 3 3" xfId="34132"/>
    <cellStyle name="20% - Акцент5 2 3 2 2 4 4" xfId="15092"/>
    <cellStyle name="20% - Акцент5 2 3 2 2 4 4 2" xfId="37940"/>
    <cellStyle name="20% - Акцент5 2 3 2 2 4 5" xfId="26516"/>
    <cellStyle name="20% - Акцент5 2 3 2 2 5" xfId="4620"/>
    <cellStyle name="20% - Акцент5 2 3 2 2 5 2" xfId="16044"/>
    <cellStyle name="20% - Акцент5 2 3 2 2 5 2 2" xfId="38892"/>
    <cellStyle name="20% - Акцент5 2 3 2 2 5 3" xfId="27468"/>
    <cellStyle name="20% - Акцент5 2 3 2 2 6" xfId="8428"/>
    <cellStyle name="20% - Акцент5 2 3 2 2 6 2" xfId="19852"/>
    <cellStyle name="20% - Акцент5 2 3 2 2 6 2 2" xfId="42700"/>
    <cellStyle name="20% - Акцент5 2 3 2 2 6 3" xfId="31276"/>
    <cellStyle name="20% - Акцент5 2 3 2 2 7" xfId="12236"/>
    <cellStyle name="20% - Акцент5 2 3 2 2 7 2" xfId="35084"/>
    <cellStyle name="20% - Акцент5 2 3 2 2 8" xfId="23660"/>
    <cellStyle name="20% - Акцент5 2 3 2 3" xfId="1288"/>
    <cellStyle name="20% - Акцент5 2 3 2 3 2" xfId="5096"/>
    <cellStyle name="20% - Акцент5 2 3 2 3 2 2" xfId="16520"/>
    <cellStyle name="20% - Акцент5 2 3 2 3 2 2 2" xfId="39368"/>
    <cellStyle name="20% - Акцент5 2 3 2 3 2 3" xfId="27944"/>
    <cellStyle name="20% - Акцент5 2 3 2 3 3" xfId="8904"/>
    <cellStyle name="20% - Акцент5 2 3 2 3 3 2" xfId="20328"/>
    <cellStyle name="20% - Акцент5 2 3 2 3 3 2 2" xfId="43176"/>
    <cellStyle name="20% - Акцент5 2 3 2 3 3 3" xfId="31752"/>
    <cellStyle name="20% - Акцент5 2 3 2 3 4" xfId="12712"/>
    <cellStyle name="20% - Акцент5 2 3 2 3 4 2" xfId="35560"/>
    <cellStyle name="20% - Акцент5 2 3 2 3 5" xfId="24136"/>
    <cellStyle name="20% - Акцент5 2 3 2 4" xfId="2240"/>
    <cellStyle name="20% - Акцент5 2 3 2 4 2" xfId="6048"/>
    <cellStyle name="20% - Акцент5 2 3 2 4 2 2" xfId="17472"/>
    <cellStyle name="20% - Акцент5 2 3 2 4 2 2 2" xfId="40320"/>
    <cellStyle name="20% - Акцент5 2 3 2 4 2 3" xfId="28896"/>
    <cellStyle name="20% - Акцент5 2 3 2 4 3" xfId="9856"/>
    <cellStyle name="20% - Акцент5 2 3 2 4 3 2" xfId="21280"/>
    <cellStyle name="20% - Акцент5 2 3 2 4 3 2 2" xfId="44128"/>
    <cellStyle name="20% - Акцент5 2 3 2 4 3 3" xfId="32704"/>
    <cellStyle name="20% - Акцент5 2 3 2 4 4" xfId="13664"/>
    <cellStyle name="20% - Акцент5 2 3 2 4 4 2" xfId="36512"/>
    <cellStyle name="20% - Акцент5 2 3 2 4 5" xfId="25088"/>
    <cellStyle name="20% - Акцент5 2 3 2 5" xfId="3192"/>
    <cellStyle name="20% - Акцент5 2 3 2 5 2" xfId="7000"/>
    <cellStyle name="20% - Акцент5 2 3 2 5 2 2" xfId="18424"/>
    <cellStyle name="20% - Акцент5 2 3 2 5 2 2 2" xfId="41272"/>
    <cellStyle name="20% - Акцент5 2 3 2 5 2 3" xfId="29848"/>
    <cellStyle name="20% - Акцент5 2 3 2 5 3" xfId="10808"/>
    <cellStyle name="20% - Акцент5 2 3 2 5 3 2" xfId="22232"/>
    <cellStyle name="20% - Акцент5 2 3 2 5 3 2 2" xfId="45080"/>
    <cellStyle name="20% - Акцент5 2 3 2 5 3 3" xfId="33656"/>
    <cellStyle name="20% - Акцент5 2 3 2 5 4" xfId="14616"/>
    <cellStyle name="20% - Акцент5 2 3 2 5 4 2" xfId="37464"/>
    <cellStyle name="20% - Акцент5 2 3 2 5 5" xfId="26040"/>
    <cellStyle name="20% - Акцент5 2 3 2 6" xfId="4144"/>
    <cellStyle name="20% - Акцент5 2 3 2 6 2" xfId="15568"/>
    <cellStyle name="20% - Акцент5 2 3 2 6 2 2" xfId="38416"/>
    <cellStyle name="20% - Акцент5 2 3 2 6 3" xfId="26992"/>
    <cellStyle name="20% - Акцент5 2 3 2 7" xfId="7952"/>
    <cellStyle name="20% - Акцент5 2 3 2 7 2" xfId="19376"/>
    <cellStyle name="20% - Акцент5 2 3 2 7 2 2" xfId="42224"/>
    <cellStyle name="20% - Акцент5 2 3 2 7 3" xfId="30800"/>
    <cellStyle name="20% - Акцент5 2 3 2 8" xfId="11760"/>
    <cellStyle name="20% - Акцент5 2 3 2 8 2" xfId="34608"/>
    <cellStyle name="20% - Акцент5 2 3 2 9" xfId="23184"/>
    <cellStyle name="20% - Акцент5 2 3 3" xfId="588"/>
    <cellStyle name="20% - Акцент5 2 3 3 2" xfId="1540"/>
    <cellStyle name="20% - Акцент5 2 3 3 2 2" xfId="5348"/>
    <cellStyle name="20% - Акцент5 2 3 3 2 2 2" xfId="16772"/>
    <cellStyle name="20% - Акцент5 2 3 3 2 2 2 2" xfId="39620"/>
    <cellStyle name="20% - Акцент5 2 3 3 2 2 3" xfId="28196"/>
    <cellStyle name="20% - Акцент5 2 3 3 2 3" xfId="9156"/>
    <cellStyle name="20% - Акцент5 2 3 3 2 3 2" xfId="20580"/>
    <cellStyle name="20% - Акцент5 2 3 3 2 3 2 2" xfId="43428"/>
    <cellStyle name="20% - Акцент5 2 3 3 2 3 3" xfId="32004"/>
    <cellStyle name="20% - Акцент5 2 3 3 2 4" xfId="12964"/>
    <cellStyle name="20% - Акцент5 2 3 3 2 4 2" xfId="35812"/>
    <cellStyle name="20% - Акцент5 2 3 3 2 5" xfId="24388"/>
    <cellStyle name="20% - Акцент5 2 3 3 3" xfId="2492"/>
    <cellStyle name="20% - Акцент5 2 3 3 3 2" xfId="6300"/>
    <cellStyle name="20% - Акцент5 2 3 3 3 2 2" xfId="17724"/>
    <cellStyle name="20% - Акцент5 2 3 3 3 2 2 2" xfId="40572"/>
    <cellStyle name="20% - Акцент5 2 3 3 3 2 3" xfId="29148"/>
    <cellStyle name="20% - Акцент5 2 3 3 3 3" xfId="10108"/>
    <cellStyle name="20% - Акцент5 2 3 3 3 3 2" xfId="21532"/>
    <cellStyle name="20% - Акцент5 2 3 3 3 3 2 2" xfId="44380"/>
    <cellStyle name="20% - Акцент5 2 3 3 3 3 3" xfId="32956"/>
    <cellStyle name="20% - Акцент5 2 3 3 3 4" xfId="13916"/>
    <cellStyle name="20% - Акцент5 2 3 3 3 4 2" xfId="36764"/>
    <cellStyle name="20% - Акцент5 2 3 3 3 5" xfId="25340"/>
    <cellStyle name="20% - Акцент5 2 3 3 4" xfId="3444"/>
    <cellStyle name="20% - Акцент5 2 3 3 4 2" xfId="7252"/>
    <cellStyle name="20% - Акцент5 2 3 3 4 2 2" xfId="18676"/>
    <cellStyle name="20% - Акцент5 2 3 3 4 2 2 2" xfId="41524"/>
    <cellStyle name="20% - Акцент5 2 3 3 4 2 3" xfId="30100"/>
    <cellStyle name="20% - Акцент5 2 3 3 4 3" xfId="11060"/>
    <cellStyle name="20% - Акцент5 2 3 3 4 3 2" xfId="22484"/>
    <cellStyle name="20% - Акцент5 2 3 3 4 3 2 2" xfId="45332"/>
    <cellStyle name="20% - Акцент5 2 3 3 4 3 3" xfId="33908"/>
    <cellStyle name="20% - Акцент5 2 3 3 4 4" xfId="14868"/>
    <cellStyle name="20% - Акцент5 2 3 3 4 4 2" xfId="37716"/>
    <cellStyle name="20% - Акцент5 2 3 3 4 5" xfId="26292"/>
    <cellStyle name="20% - Акцент5 2 3 3 5" xfId="4396"/>
    <cellStyle name="20% - Акцент5 2 3 3 5 2" xfId="15820"/>
    <cellStyle name="20% - Акцент5 2 3 3 5 2 2" xfId="38668"/>
    <cellStyle name="20% - Акцент5 2 3 3 5 3" xfId="27244"/>
    <cellStyle name="20% - Акцент5 2 3 3 6" xfId="8204"/>
    <cellStyle name="20% - Акцент5 2 3 3 6 2" xfId="19628"/>
    <cellStyle name="20% - Акцент5 2 3 3 6 2 2" xfId="42476"/>
    <cellStyle name="20% - Акцент5 2 3 3 6 3" xfId="31052"/>
    <cellStyle name="20% - Акцент5 2 3 3 7" xfId="12012"/>
    <cellStyle name="20% - Акцент5 2 3 3 7 2" xfId="34860"/>
    <cellStyle name="20% - Акцент5 2 3 3 8" xfId="23436"/>
    <cellStyle name="20% - Акцент5 2 3 4" xfId="1064"/>
    <cellStyle name="20% - Акцент5 2 3 4 2" xfId="4872"/>
    <cellStyle name="20% - Акцент5 2 3 4 2 2" xfId="16296"/>
    <cellStyle name="20% - Акцент5 2 3 4 2 2 2" xfId="39144"/>
    <cellStyle name="20% - Акцент5 2 3 4 2 3" xfId="27720"/>
    <cellStyle name="20% - Акцент5 2 3 4 3" xfId="8680"/>
    <cellStyle name="20% - Акцент5 2 3 4 3 2" xfId="20104"/>
    <cellStyle name="20% - Акцент5 2 3 4 3 2 2" xfId="42952"/>
    <cellStyle name="20% - Акцент5 2 3 4 3 3" xfId="31528"/>
    <cellStyle name="20% - Акцент5 2 3 4 4" xfId="12488"/>
    <cellStyle name="20% - Акцент5 2 3 4 4 2" xfId="35336"/>
    <cellStyle name="20% - Акцент5 2 3 4 5" xfId="23912"/>
    <cellStyle name="20% - Акцент5 2 3 5" xfId="2016"/>
    <cellStyle name="20% - Акцент5 2 3 5 2" xfId="5824"/>
    <cellStyle name="20% - Акцент5 2 3 5 2 2" xfId="17248"/>
    <cellStyle name="20% - Акцент5 2 3 5 2 2 2" xfId="40096"/>
    <cellStyle name="20% - Акцент5 2 3 5 2 3" xfId="28672"/>
    <cellStyle name="20% - Акцент5 2 3 5 3" xfId="9632"/>
    <cellStyle name="20% - Акцент5 2 3 5 3 2" xfId="21056"/>
    <cellStyle name="20% - Акцент5 2 3 5 3 2 2" xfId="43904"/>
    <cellStyle name="20% - Акцент5 2 3 5 3 3" xfId="32480"/>
    <cellStyle name="20% - Акцент5 2 3 5 4" xfId="13440"/>
    <cellStyle name="20% - Акцент5 2 3 5 4 2" xfId="36288"/>
    <cellStyle name="20% - Акцент5 2 3 5 5" xfId="24864"/>
    <cellStyle name="20% - Акцент5 2 3 6" xfId="2968"/>
    <cellStyle name="20% - Акцент5 2 3 6 2" xfId="6776"/>
    <cellStyle name="20% - Акцент5 2 3 6 2 2" xfId="18200"/>
    <cellStyle name="20% - Акцент5 2 3 6 2 2 2" xfId="41048"/>
    <cellStyle name="20% - Акцент5 2 3 6 2 3" xfId="29624"/>
    <cellStyle name="20% - Акцент5 2 3 6 3" xfId="10584"/>
    <cellStyle name="20% - Акцент5 2 3 6 3 2" xfId="22008"/>
    <cellStyle name="20% - Акцент5 2 3 6 3 2 2" xfId="44856"/>
    <cellStyle name="20% - Акцент5 2 3 6 3 3" xfId="33432"/>
    <cellStyle name="20% - Акцент5 2 3 6 4" xfId="14392"/>
    <cellStyle name="20% - Акцент5 2 3 6 4 2" xfId="37240"/>
    <cellStyle name="20% - Акцент5 2 3 6 5" xfId="25816"/>
    <cellStyle name="20% - Акцент5 2 3 7" xfId="3920"/>
    <cellStyle name="20% - Акцент5 2 3 7 2" xfId="15344"/>
    <cellStyle name="20% - Акцент5 2 3 7 2 2" xfId="38192"/>
    <cellStyle name="20% - Акцент5 2 3 7 3" xfId="26768"/>
    <cellStyle name="20% - Акцент5 2 3 8" xfId="7728"/>
    <cellStyle name="20% - Акцент5 2 3 8 2" xfId="19152"/>
    <cellStyle name="20% - Акцент5 2 3 8 2 2" xfId="42000"/>
    <cellStyle name="20% - Акцент5 2 3 8 3" xfId="30576"/>
    <cellStyle name="20% - Акцент5 2 3 9" xfId="11536"/>
    <cellStyle name="20% - Акцент5 2 3 9 2" xfId="34384"/>
    <cellStyle name="20% - Акцент5 2 4" xfId="168"/>
    <cellStyle name="20% - Акцент5 2 4 10" xfId="23016"/>
    <cellStyle name="20% - Акцент5 2 4 2" xfId="392"/>
    <cellStyle name="20% - Акцент5 2 4 2 2" xfId="868"/>
    <cellStyle name="20% - Акцент5 2 4 2 2 2" xfId="1820"/>
    <cellStyle name="20% - Акцент5 2 4 2 2 2 2" xfId="5628"/>
    <cellStyle name="20% - Акцент5 2 4 2 2 2 2 2" xfId="17052"/>
    <cellStyle name="20% - Акцент5 2 4 2 2 2 2 2 2" xfId="39900"/>
    <cellStyle name="20% - Акцент5 2 4 2 2 2 2 3" xfId="28476"/>
    <cellStyle name="20% - Акцент5 2 4 2 2 2 3" xfId="9436"/>
    <cellStyle name="20% - Акцент5 2 4 2 2 2 3 2" xfId="20860"/>
    <cellStyle name="20% - Акцент5 2 4 2 2 2 3 2 2" xfId="43708"/>
    <cellStyle name="20% - Акцент5 2 4 2 2 2 3 3" xfId="32284"/>
    <cellStyle name="20% - Акцент5 2 4 2 2 2 4" xfId="13244"/>
    <cellStyle name="20% - Акцент5 2 4 2 2 2 4 2" xfId="36092"/>
    <cellStyle name="20% - Акцент5 2 4 2 2 2 5" xfId="24668"/>
    <cellStyle name="20% - Акцент5 2 4 2 2 3" xfId="2772"/>
    <cellStyle name="20% - Акцент5 2 4 2 2 3 2" xfId="6580"/>
    <cellStyle name="20% - Акцент5 2 4 2 2 3 2 2" xfId="18004"/>
    <cellStyle name="20% - Акцент5 2 4 2 2 3 2 2 2" xfId="40852"/>
    <cellStyle name="20% - Акцент5 2 4 2 2 3 2 3" xfId="29428"/>
    <cellStyle name="20% - Акцент5 2 4 2 2 3 3" xfId="10388"/>
    <cellStyle name="20% - Акцент5 2 4 2 2 3 3 2" xfId="21812"/>
    <cellStyle name="20% - Акцент5 2 4 2 2 3 3 2 2" xfId="44660"/>
    <cellStyle name="20% - Акцент5 2 4 2 2 3 3 3" xfId="33236"/>
    <cellStyle name="20% - Акцент5 2 4 2 2 3 4" xfId="14196"/>
    <cellStyle name="20% - Акцент5 2 4 2 2 3 4 2" xfId="37044"/>
    <cellStyle name="20% - Акцент5 2 4 2 2 3 5" xfId="25620"/>
    <cellStyle name="20% - Акцент5 2 4 2 2 4" xfId="3724"/>
    <cellStyle name="20% - Акцент5 2 4 2 2 4 2" xfId="7532"/>
    <cellStyle name="20% - Акцент5 2 4 2 2 4 2 2" xfId="18956"/>
    <cellStyle name="20% - Акцент5 2 4 2 2 4 2 2 2" xfId="41804"/>
    <cellStyle name="20% - Акцент5 2 4 2 2 4 2 3" xfId="30380"/>
    <cellStyle name="20% - Акцент5 2 4 2 2 4 3" xfId="11340"/>
    <cellStyle name="20% - Акцент5 2 4 2 2 4 3 2" xfId="22764"/>
    <cellStyle name="20% - Акцент5 2 4 2 2 4 3 2 2" xfId="45612"/>
    <cellStyle name="20% - Акцент5 2 4 2 2 4 3 3" xfId="34188"/>
    <cellStyle name="20% - Акцент5 2 4 2 2 4 4" xfId="15148"/>
    <cellStyle name="20% - Акцент5 2 4 2 2 4 4 2" xfId="37996"/>
    <cellStyle name="20% - Акцент5 2 4 2 2 4 5" xfId="26572"/>
    <cellStyle name="20% - Акцент5 2 4 2 2 5" xfId="4676"/>
    <cellStyle name="20% - Акцент5 2 4 2 2 5 2" xfId="16100"/>
    <cellStyle name="20% - Акцент5 2 4 2 2 5 2 2" xfId="38948"/>
    <cellStyle name="20% - Акцент5 2 4 2 2 5 3" xfId="27524"/>
    <cellStyle name="20% - Акцент5 2 4 2 2 6" xfId="8484"/>
    <cellStyle name="20% - Акцент5 2 4 2 2 6 2" xfId="19908"/>
    <cellStyle name="20% - Акцент5 2 4 2 2 6 2 2" xfId="42756"/>
    <cellStyle name="20% - Акцент5 2 4 2 2 6 3" xfId="31332"/>
    <cellStyle name="20% - Акцент5 2 4 2 2 7" xfId="12292"/>
    <cellStyle name="20% - Акцент5 2 4 2 2 7 2" xfId="35140"/>
    <cellStyle name="20% - Акцент5 2 4 2 2 8" xfId="23716"/>
    <cellStyle name="20% - Акцент5 2 4 2 3" xfId="1344"/>
    <cellStyle name="20% - Акцент5 2 4 2 3 2" xfId="5152"/>
    <cellStyle name="20% - Акцент5 2 4 2 3 2 2" xfId="16576"/>
    <cellStyle name="20% - Акцент5 2 4 2 3 2 2 2" xfId="39424"/>
    <cellStyle name="20% - Акцент5 2 4 2 3 2 3" xfId="28000"/>
    <cellStyle name="20% - Акцент5 2 4 2 3 3" xfId="8960"/>
    <cellStyle name="20% - Акцент5 2 4 2 3 3 2" xfId="20384"/>
    <cellStyle name="20% - Акцент5 2 4 2 3 3 2 2" xfId="43232"/>
    <cellStyle name="20% - Акцент5 2 4 2 3 3 3" xfId="31808"/>
    <cellStyle name="20% - Акцент5 2 4 2 3 4" xfId="12768"/>
    <cellStyle name="20% - Акцент5 2 4 2 3 4 2" xfId="35616"/>
    <cellStyle name="20% - Акцент5 2 4 2 3 5" xfId="24192"/>
    <cellStyle name="20% - Акцент5 2 4 2 4" xfId="2296"/>
    <cellStyle name="20% - Акцент5 2 4 2 4 2" xfId="6104"/>
    <cellStyle name="20% - Акцент5 2 4 2 4 2 2" xfId="17528"/>
    <cellStyle name="20% - Акцент5 2 4 2 4 2 2 2" xfId="40376"/>
    <cellStyle name="20% - Акцент5 2 4 2 4 2 3" xfId="28952"/>
    <cellStyle name="20% - Акцент5 2 4 2 4 3" xfId="9912"/>
    <cellStyle name="20% - Акцент5 2 4 2 4 3 2" xfId="21336"/>
    <cellStyle name="20% - Акцент5 2 4 2 4 3 2 2" xfId="44184"/>
    <cellStyle name="20% - Акцент5 2 4 2 4 3 3" xfId="32760"/>
    <cellStyle name="20% - Акцент5 2 4 2 4 4" xfId="13720"/>
    <cellStyle name="20% - Акцент5 2 4 2 4 4 2" xfId="36568"/>
    <cellStyle name="20% - Акцент5 2 4 2 4 5" xfId="25144"/>
    <cellStyle name="20% - Акцент5 2 4 2 5" xfId="3248"/>
    <cellStyle name="20% - Акцент5 2 4 2 5 2" xfId="7056"/>
    <cellStyle name="20% - Акцент5 2 4 2 5 2 2" xfId="18480"/>
    <cellStyle name="20% - Акцент5 2 4 2 5 2 2 2" xfId="41328"/>
    <cellStyle name="20% - Акцент5 2 4 2 5 2 3" xfId="29904"/>
    <cellStyle name="20% - Акцент5 2 4 2 5 3" xfId="10864"/>
    <cellStyle name="20% - Акцент5 2 4 2 5 3 2" xfId="22288"/>
    <cellStyle name="20% - Акцент5 2 4 2 5 3 2 2" xfId="45136"/>
    <cellStyle name="20% - Акцент5 2 4 2 5 3 3" xfId="33712"/>
    <cellStyle name="20% - Акцент5 2 4 2 5 4" xfId="14672"/>
    <cellStyle name="20% - Акцент5 2 4 2 5 4 2" xfId="37520"/>
    <cellStyle name="20% - Акцент5 2 4 2 5 5" xfId="26096"/>
    <cellStyle name="20% - Акцент5 2 4 2 6" xfId="4200"/>
    <cellStyle name="20% - Акцент5 2 4 2 6 2" xfId="15624"/>
    <cellStyle name="20% - Акцент5 2 4 2 6 2 2" xfId="38472"/>
    <cellStyle name="20% - Акцент5 2 4 2 6 3" xfId="27048"/>
    <cellStyle name="20% - Акцент5 2 4 2 7" xfId="8008"/>
    <cellStyle name="20% - Акцент5 2 4 2 7 2" xfId="19432"/>
    <cellStyle name="20% - Акцент5 2 4 2 7 2 2" xfId="42280"/>
    <cellStyle name="20% - Акцент5 2 4 2 7 3" xfId="30856"/>
    <cellStyle name="20% - Акцент5 2 4 2 8" xfId="11816"/>
    <cellStyle name="20% - Акцент5 2 4 2 8 2" xfId="34664"/>
    <cellStyle name="20% - Акцент5 2 4 2 9" xfId="23240"/>
    <cellStyle name="20% - Акцент5 2 4 3" xfId="644"/>
    <cellStyle name="20% - Акцент5 2 4 3 2" xfId="1596"/>
    <cellStyle name="20% - Акцент5 2 4 3 2 2" xfId="5404"/>
    <cellStyle name="20% - Акцент5 2 4 3 2 2 2" xfId="16828"/>
    <cellStyle name="20% - Акцент5 2 4 3 2 2 2 2" xfId="39676"/>
    <cellStyle name="20% - Акцент5 2 4 3 2 2 3" xfId="28252"/>
    <cellStyle name="20% - Акцент5 2 4 3 2 3" xfId="9212"/>
    <cellStyle name="20% - Акцент5 2 4 3 2 3 2" xfId="20636"/>
    <cellStyle name="20% - Акцент5 2 4 3 2 3 2 2" xfId="43484"/>
    <cellStyle name="20% - Акцент5 2 4 3 2 3 3" xfId="32060"/>
    <cellStyle name="20% - Акцент5 2 4 3 2 4" xfId="13020"/>
    <cellStyle name="20% - Акцент5 2 4 3 2 4 2" xfId="35868"/>
    <cellStyle name="20% - Акцент5 2 4 3 2 5" xfId="24444"/>
    <cellStyle name="20% - Акцент5 2 4 3 3" xfId="2548"/>
    <cellStyle name="20% - Акцент5 2 4 3 3 2" xfId="6356"/>
    <cellStyle name="20% - Акцент5 2 4 3 3 2 2" xfId="17780"/>
    <cellStyle name="20% - Акцент5 2 4 3 3 2 2 2" xfId="40628"/>
    <cellStyle name="20% - Акцент5 2 4 3 3 2 3" xfId="29204"/>
    <cellStyle name="20% - Акцент5 2 4 3 3 3" xfId="10164"/>
    <cellStyle name="20% - Акцент5 2 4 3 3 3 2" xfId="21588"/>
    <cellStyle name="20% - Акцент5 2 4 3 3 3 2 2" xfId="44436"/>
    <cellStyle name="20% - Акцент5 2 4 3 3 3 3" xfId="33012"/>
    <cellStyle name="20% - Акцент5 2 4 3 3 4" xfId="13972"/>
    <cellStyle name="20% - Акцент5 2 4 3 3 4 2" xfId="36820"/>
    <cellStyle name="20% - Акцент5 2 4 3 3 5" xfId="25396"/>
    <cellStyle name="20% - Акцент5 2 4 3 4" xfId="3500"/>
    <cellStyle name="20% - Акцент5 2 4 3 4 2" xfId="7308"/>
    <cellStyle name="20% - Акцент5 2 4 3 4 2 2" xfId="18732"/>
    <cellStyle name="20% - Акцент5 2 4 3 4 2 2 2" xfId="41580"/>
    <cellStyle name="20% - Акцент5 2 4 3 4 2 3" xfId="30156"/>
    <cellStyle name="20% - Акцент5 2 4 3 4 3" xfId="11116"/>
    <cellStyle name="20% - Акцент5 2 4 3 4 3 2" xfId="22540"/>
    <cellStyle name="20% - Акцент5 2 4 3 4 3 2 2" xfId="45388"/>
    <cellStyle name="20% - Акцент5 2 4 3 4 3 3" xfId="33964"/>
    <cellStyle name="20% - Акцент5 2 4 3 4 4" xfId="14924"/>
    <cellStyle name="20% - Акцент5 2 4 3 4 4 2" xfId="37772"/>
    <cellStyle name="20% - Акцент5 2 4 3 4 5" xfId="26348"/>
    <cellStyle name="20% - Акцент5 2 4 3 5" xfId="4452"/>
    <cellStyle name="20% - Акцент5 2 4 3 5 2" xfId="15876"/>
    <cellStyle name="20% - Акцент5 2 4 3 5 2 2" xfId="38724"/>
    <cellStyle name="20% - Акцент5 2 4 3 5 3" xfId="27300"/>
    <cellStyle name="20% - Акцент5 2 4 3 6" xfId="8260"/>
    <cellStyle name="20% - Акцент5 2 4 3 6 2" xfId="19684"/>
    <cellStyle name="20% - Акцент5 2 4 3 6 2 2" xfId="42532"/>
    <cellStyle name="20% - Акцент5 2 4 3 6 3" xfId="31108"/>
    <cellStyle name="20% - Акцент5 2 4 3 7" xfId="12068"/>
    <cellStyle name="20% - Акцент5 2 4 3 7 2" xfId="34916"/>
    <cellStyle name="20% - Акцент5 2 4 3 8" xfId="23492"/>
    <cellStyle name="20% - Акцент5 2 4 4" xfId="1120"/>
    <cellStyle name="20% - Акцент5 2 4 4 2" xfId="4928"/>
    <cellStyle name="20% - Акцент5 2 4 4 2 2" xfId="16352"/>
    <cellStyle name="20% - Акцент5 2 4 4 2 2 2" xfId="39200"/>
    <cellStyle name="20% - Акцент5 2 4 4 2 3" xfId="27776"/>
    <cellStyle name="20% - Акцент5 2 4 4 3" xfId="8736"/>
    <cellStyle name="20% - Акцент5 2 4 4 3 2" xfId="20160"/>
    <cellStyle name="20% - Акцент5 2 4 4 3 2 2" xfId="43008"/>
    <cellStyle name="20% - Акцент5 2 4 4 3 3" xfId="31584"/>
    <cellStyle name="20% - Акцент5 2 4 4 4" xfId="12544"/>
    <cellStyle name="20% - Акцент5 2 4 4 4 2" xfId="35392"/>
    <cellStyle name="20% - Акцент5 2 4 4 5" xfId="23968"/>
    <cellStyle name="20% - Акцент5 2 4 5" xfId="2072"/>
    <cellStyle name="20% - Акцент5 2 4 5 2" xfId="5880"/>
    <cellStyle name="20% - Акцент5 2 4 5 2 2" xfId="17304"/>
    <cellStyle name="20% - Акцент5 2 4 5 2 2 2" xfId="40152"/>
    <cellStyle name="20% - Акцент5 2 4 5 2 3" xfId="28728"/>
    <cellStyle name="20% - Акцент5 2 4 5 3" xfId="9688"/>
    <cellStyle name="20% - Акцент5 2 4 5 3 2" xfId="21112"/>
    <cellStyle name="20% - Акцент5 2 4 5 3 2 2" xfId="43960"/>
    <cellStyle name="20% - Акцент5 2 4 5 3 3" xfId="32536"/>
    <cellStyle name="20% - Акцент5 2 4 5 4" xfId="13496"/>
    <cellStyle name="20% - Акцент5 2 4 5 4 2" xfId="36344"/>
    <cellStyle name="20% - Акцент5 2 4 5 5" xfId="24920"/>
    <cellStyle name="20% - Акцент5 2 4 6" xfId="3024"/>
    <cellStyle name="20% - Акцент5 2 4 6 2" xfId="6832"/>
    <cellStyle name="20% - Акцент5 2 4 6 2 2" xfId="18256"/>
    <cellStyle name="20% - Акцент5 2 4 6 2 2 2" xfId="41104"/>
    <cellStyle name="20% - Акцент5 2 4 6 2 3" xfId="29680"/>
    <cellStyle name="20% - Акцент5 2 4 6 3" xfId="10640"/>
    <cellStyle name="20% - Акцент5 2 4 6 3 2" xfId="22064"/>
    <cellStyle name="20% - Акцент5 2 4 6 3 2 2" xfId="44912"/>
    <cellStyle name="20% - Акцент5 2 4 6 3 3" xfId="33488"/>
    <cellStyle name="20% - Акцент5 2 4 6 4" xfId="14448"/>
    <cellStyle name="20% - Акцент5 2 4 6 4 2" xfId="37296"/>
    <cellStyle name="20% - Акцент5 2 4 6 5" xfId="25872"/>
    <cellStyle name="20% - Акцент5 2 4 7" xfId="3976"/>
    <cellStyle name="20% - Акцент5 2 4 7 2" xfId="15400"/>
    <cellStyle name="20% - Акцент5 2 4 7 2 2" xfId="38248"/>
    <cellStyle name="20% - Акцент5 2 4 7 3" xfId="26824"/>
    <cellStyle name="20% - Акцент5 2 4 8" xfId="7784"/>
    <cellStyle name="20% - Акцент5 2 4 8 2" xfId="19208"/>
    <cellStyle name="20% - Акцент5 2 4 8 2 2" xfId="42056"/>
    <cellStyle name="20% - Акцент5 2 4 8 3" xfId="30632"/>
    <cellStyle name="20% - Акцент5 2 4 9" xfId="11592"/>
    <cellStyle name="20% - Акцент5 2 4 9 2" xfId="34440"/>
    <cellStyle name="20% - Акцент5 2 5" xfId="224"/>
    <cellStyle name="20% - Акцент5 2 5 10" xfId="23072"/>
    <cellStyle name="20% - Акцент5 2 5 2" xfId="448"/>
    <cellStyle name="20% - Акцент5 2 5 2 2" xfId="924"/>
    <cellStyle name="20% - Акцент5 2 5 2 2 2" xfId="1876"/>
    <cellStyle name="20% - Акцент5 2 5 2 2 2 2" xfId="5684"/>
    <cellStyle name="20% - Акцент5 2 5 2 2 2 2 2" xfId="17108"/>
    <cellStyle name="20% - Акцент5 2 5 2 2 2 2 2 2" xfId="39956"/>
    <cellStyle name="20% - Акцент5 2 5 2 2 2 2 3" xfId="28532"/>
    <cellStyle name="20% - Акцент5 2 5 2 2 2 3" xfId="9492"/>
    <cellStyle name="20% - Акцент5 2 5 2 2 2 3 2" xfId="20916"/>
    <cellStyle name="20% - Акцент5 2 5 2 2 2 3 2 2" xfId="43764"/>
    <cellStyle name="20% - Акцент5 2 5 2 2 2 3 3" xfId="32340"/>
    <cellStyle name="20% - Акцент5 2 5 2 2 2 4" xfId="13300"/>
    <cellStyle name="20% - Акцент5 2 5 2 2 2 4 2" xfId="36148"/>
    <cellStyle name="20% - Акцент5 2 5 2 2 2 5" xfId="24724"/>
    <cellStyle name="20% - Акцент5 2 5 2 2 3" xfId="2828"/>
    <cellStyle name="20% - Акцент5 2 5 2 2 3 2" xfId="6636"/>
    <cellStyle name="20% - Акцент5 2 5 2 2 3 2 2" xfId="18060"/>
    <cellStyle name="20% - Акцент5 2 5 2 2 3 2 2 2" xfId="40908"/>
    <cellStyle name="20% - Акцент5 2 5 2 2 3 2 3" xfId="29484"/>
    <cellStyle name="20% - Акцент5 2 5 2 2 3 3" xfId="10444"/>
    <cellStyle name="20% - Акцент5 2 5 2 2 3 3 2" xfId="21868"/>
    <cellStyle name="20% - Акцент5 2 5 2 2 3 3 2 2" xfId="44716"/>
    <cellStyle name="20% - Акцент5 2 5 2 2 3 3 3" xfId="33292"/>
    <cellStyle name="20% - Акцент5 2 5 2 2 3 4" xfId="14252"/>
    <cellStyle name="20% - Акцент5 2 5 2 2 3 4 2" xfId="37100"/>
    <cellStyle name="20% - Акцент5 2 5 2 2 3 5" xfId="25676"/>
    <cellStyle name="20% - Акцент5 2 5 2 2 4" xfId="3780"/>
    <cellStyle name="20% - Акцент5 2 5 2 2 4 2" xfId="7588"/>
    <cellStyle name="20% - Акцент5 2 5 2 2 4 2 2" xfId="19012"/>
    <cellStyle name="20% - Акцент5 2 5 2 2 4 2 2 2" xfId="41860"/>
    <cellStyle name="20% - Акцент5 2 5 2 2 4 2 3" xfId="30436"/>
    <cellStyle name="20% - Акцент5 2 5 2 2 4 3" xfId="11396"/>
    <cellStyle name="20% - Акцент5 2 5 2 2 4 3 2" xfId="22820"/>
    <cellStyle name="20% - Акцент5 2 5 2 2 4 3 2 2" xfId="45668"/>
    <cellStyle name="20% - Акцент5 2 5 2 2 4 3 3" xfId="34244"/>
    <cellStyle name="20% - Акцент5 2 5 2 2 4 4" xfId="15204"/>
    <cellStyle name="20% - Акцент5 2 5 2 2 4 4 2" xfId="38052"/>
    <cellStyle name="20% - Акцент5 2 5 2 2 4 5" xfId="26628"/>
    <cellStyle name="20% - Акцент5 2 5 2 2 5" xfId="4732"/>
    <cellStyle name="20% - Акцент5 2 5 2 2 5 2" xfId="16156"/>
    <cellStyle name="20% - Акцент5 2 5 2 2 5 2 2" xfId="39004"/>
    <cellStyle name="20% - Акцент5 2 5 2 2 5 3" xfId="27580"/>
    <cellStyle name="20% - Акцент5 2 5 2 2 6" xfId="8540"/>
    <cellStyle name="20% - Акцент5 2 5 2 2 6 2" xfId="19964"/>
    <cellStyle name="20% - Акцент5 2 5 2 2 6 2 2" xfId="42812"/>
    <cellStyle name="20% - Акцент5 2 5 2 2 6 3" xfId="31388"/>
    <cellStyle name="20% - Акцент5 2 5 2 2 7" xfId="12348"/>
    <cellStyle name="20% - Акцент5 2 5 2 2 7 2" xfId="35196"/>
    <cellStyle name="20% - Акцент5 2 5 2 2 8" xfId="23772"/>
    <cellStyle name="20% - Акцент5 2 5 2 3" xfId="1400"/>
    <cellStyle name="20% - Акцент5 2 5 2 3 2" xfId="5208"/>
    <cellStyle name="20% - Акцент5 2 5 2 3 2 2" xfId="16632"/>
    <cellStyle name="20% - Акцент5 2 5 2 3 2 2 2" xfId="39480"/>
    <cellStyle name="20% - Акцент5 2 5 2 3 2 3" xfId="28056"/>
    <cellStyle name="20% - Акцент5 2 5 2 3 3" xfId="9016"/>
    <cellStyle name="20% - Акцент5 2 5 2 3 3 2" xfId="20440"/>
    <cellStyle name="20% - Акцент5 2 5 2 3 3 2 2" xfId="43288"/>
    <cellStyle name="20% - Акцент5 2 5 2 3 3 3" xfId="31864"/>
    <cellStyle name="20% - Акцент5 2 5 2 3 4" xfId="12824"/>
    <cellStyle name="20% - Акцент5 2 5 2 3 4 2" xfId="35672"/>
    <cellStyle name="20% - Акцент5 2 5 2 3 5" xfId="24248"/>
    <cellStyle name="20% - Акцент5 2 5 2 4" xfId="2352"/>
    <cellStyle name="20% - Акцент5 2 5 2 4 2" xfId="6160"/>
    <cellStyle name="20% - Акцент5 2 5 2 4 2 2" xfId="17584"/>
    <cellStyle name="20% - Акцент5 2 5 2 4 2 2 2" xfId="40432"/>
    <cellStyle name="20% - Акцент5 2 5 2 4 2 3" xfId="29008"/>
    <cellStyle name="20% - Акцент5 2 5 2 4 3" xfId="9968"/>
    <cellStyle name="20% - Акцент5 2 5 2 4 3 2" xfId="21392"/>
    <cellStyle name="20% - Акцент5 2 5 2 4 3 2 2" xfId="44240"/>
    <cellStyle name="20% - Акцент5 2 5 2 4 3 3" xfId="32816"/>
    <cellStyle name="20% - Акцент5 2 5 2 4 4" xfId="13776"/>
    <cellStyle name="20% - Акцент5 2 5 2 4 4 2" xfId="36624"/>
    <cellStyle name="20% - Акцент5 2 5 2 4 5" xfId="25200"/>
    <cellStyle name="20% - Акцент5 2 5 2 5" xfId="3304"/>
    <cellStyle name="20% - Акцент5 2 5 2 5 2" xfId="7112"/>
    <cellStyle name="20% - Акцент5 2 5 2 5 2 2" xfId="18536"/>
    <cellStyle name="20% - Акцент5 2 5 2 5 2 2 2" xfId="41384"/>
    <cellStyle name="20% - Акцент5 2 5 2 5 2 3" xfId="29960"/>
    <cellStyle name="20% - Акцент5 2 5 2 5 3" xfId="10920"/>
    <cellStyle name="20% - Акцент5 2 5 2 5 3 2" xfId="22344"/>
    <cellStyle name="20% - Акцент5 2 5 2 5 3 2 2" xfId="45192"/>
    <cellStyle name="20% - Акцент5 2 5 2 5 3 3" xfId="33768"/>
    <cellStyle name="20% - Акцент5 2 5 2 5 4" xfId="14728"/>
    <cellStyle name="20% - Акцент5 2 5 2 5 4 2" xfId="37576"/>
    <cellStyle name="20% - Акцент5 2 5 2 5 5" xfId="26152"/>
    <cellStyle name="20% - Акцент5 2 5 2 6" xfId="4256"/>
    <cellStyle name="20% - Акцент5 2 5 2 6 2" xfId="15680"/>
    <cellStyle name="20% - Акцент5 2 5 2 6 2 2" xfId="38528"/>
    <cellStyle name="20% - Акцент5 2 5 2 6 3" xfId="27104"/>
    <cellStyle name="20% - Акцент5 2 5 2 7" xfId="8064"/>
    <cellStyle name="20% - Акцент5 2 5 2 7 2" xfId="19488"/>
    <cellStyle name="20% - Акцент5 2 5 2 7 2 2" xfId="42336"/>
    <cellStyle name="20% - Акцент5 2 5 2 7 3" xfId="30912"/>
    <cellStyle name="20% - Акцент5 2 5 2 8" xfId="11872"/>
    <cellStyle name="20% - Акцент5 2 5 2 8 2" xfId="34720"/>
    <cellStyle name="20% - Акцент5 2 5 2 9" xfId="23296"/>
    <cellStyle name="20% - Акцент5 2 5 3" xfId="700"/>
    <cellStyle name="20% - Акцент5 2 5 3 2" xfId="1652"/>
    <cellStyle name="20% - Акцент5 2 5 3 2 2" xfId="5460"/>
    <cellStyle name="20% - Акцент5 2 5 3 2 2 2" xfId="16884"/>
    <cellStyle name="20% - Акцент5 2 5 3 2 2 2 2" xfId="39732"/>
    <cellStyle name="20% - Акцент5 2 5 3 2 2 3" xfId="28308"/>
    <cellStyle name="20% - Акцент5 2 5 3 2 3" xfId="9268"/>
    <cellStyle name="20% - Акцент5 2 5 3 2 3 2" xfId="20692"/>
    <cellStyle name="20% - Акцент5 2 5 3 2 3 2 2" xfId="43540"/>
    <cellStyle name="20% - Акцент5 2 5 3 2 3 3" xfId="32116"/>
    <cellStyle name="20% - Акцент5 2 5 3 2 4" xfId="13076"/>
    <cellStyle name="20% - Акцент5 2 5 3 2 4 2" xfId="35924"/>
    <cellStyle name="20% - Акцент5 2 5 3 2 5" xfId="24500"/>
    <cellStyle name="20% - Акцент5 2 5 3 3" xfId="2604"/>
    <cellStyle name="20% - Акцент5 2 5 3 3 2" xfId="6412"/>
    <cellStyle name="20% - Акцент5 2 5 3 3 2 2" xfId="17836"/>
    <cellStyle name="20% - Акцент5 2 5 3 3 2 2 2" xfId="40684"/>
    <cellStyle name="20% - Акцент5 2 5 3 3 2 3" xfId="29260"/>
    <cellStyle name="20% - Акцент5 2 5 3 3 3" xfId="10220"/>
    <cellStyle name="20% - Акцент5 2 5 3 3 3 2" xfId="21644"/>
    <cellStyle name="20% - Акцент5 2 5 3 3 3 2 2" xfId="44492"/>
    <cellStyle name="20% - Акцент5 2 5 3 3 3 3" xfId="33068"/>
    <cellStyle name="20% - Акцент5 2 5 3 3 4" xfId="14028"/>
    <cellStyle name="20% - Акцент5 2 5 3 3 4 2" xfId="36876"/>
    <cellStyle name="20% - Акцент5 2 5 3 3 5" xfId="25452"/>
    <cellStyle name="20% - Акцент5 2 5 3 4" xfId="3556"/>
    <cellStyle name="20% - Акцент5 2 5 3 4 2" xfId="7364"/>
    <cellStyle name="20% - Акцент5 2 5 3 4 2 2" xfId="18788"/>
    <cellStyle name="20% - Акцент5 2 5 3 4 2 2 2" xfId="41636"/>
    <cellStyle name="20% - Акцент5 2 5 3 4 2 3" xfId="30212"/>
    <cellStyle name="20% - Акцент5 2 5 3 4 3" xfId="11172"/>
    <cellStyle name="20% - Акцент5 2 5 3 4 3 2" xfId="22596"/>
    <cellStyle name="20% - Акцент5 2 5 3 4 3 2 2" xfId="45444"/>
    <cellStyle name="20% - Акцент5 2 5 3 4 3 3" xfId="34020"/>
    <cellStyle name="20% - Акцент5 2 5 3 4 4" xfId="14980"/>
    <cellStyle name="20% - Акцент5 2 5 3 4 4 2" xfId="37828"/>
    <cellStyle name="20% - Акцент5 2 5 3 4 5" xfId="26404"/>
    <cellStyle name="20% - Акцент5 2 5 3 5" xfId="4508"/>
    <cellStyle name="20% - Акцент5 2 5 3 5 2" xfId="15932"/>
    <cellStyle name="20% - Акцент5 2 5 3 5 2 2" xfId="38780"/>
    <cellStyle name="20% - Акцент5 2 5 3 5 3" xfId="27356"/>
    <cellStyle name="20% - Акцент5 2 5 3 6" xfId="8316"/>
    <cellStyle name="20% - Акцент5 2 5 3 6 2" xfId="19740"/>
    <cellStyle name="20% - Акцент5 2 5 3 6 2 2" xfId="42588"/>
    <cellStyle name="20% - Акцент5 2 5 3 6 3" xfId="31164"/>
    <cellStyle name="20% - Акцент5 2 5 3 7" xfId="12124"/>
    <cellStyle name="20% - Акцент5 2 5 3 7 2" xfId="34972"/>
    <cellStyle name="20% - Акцент5 2 5 3 8" xfId="23548"/>
    <cellStyle name="20% - Акцент5 2 5 4" xfId="1176"/>
    <cellStyle name="20% - Акцент5 2 5 4 2" xfId="4984"/>
    <cellStyle name="20% - Акцент5 2 5 4 2 2" xfId="16408"/>
    <cellStyle name="20% - Акцент5 2 5 4 2 2 2" xfId="39256"/>
    <cellStyle name="20% - Акцент5 2 5 4 2 3" xfId="27832"/>
    <cellStyle name="20% - Акцент5 2 5 4 3" xfId="8792"/>
    <cellStyle name="20% - Акцент5 2 5 4 3 2" xfId="20216"/>
    <cellStyle name="20% - Акцент5 2 5 4 3 2 2" xfId="43064"/>
    <cellStyle name="20% - Акцент5 2 5 4 3 3" xfId="31640"/>
    <cellStyle name="20% - Акцент5 2 5 4 4" xfId="12600"/>
    <cellStyle name="20% - Акцент5 2 5 4 4 2" xfId="35448"/>
    <cellStyle name="20% - Акцент5 2 5 4 5" xfId="24024"/>
    <cellStyle name="20% - Акцент5 2 5 5" xfId="2128"/>
    <cellStyle name="20% - Акцент5 2 5 5 2" xfId="5936"/>
    <cellStyle name="20% - Акцент5 2 5 5 2 2" xfId="17360"/>
    <cellStyle name="20% - Акцент5 2 5 5 2 2 2" xfId="40208"/>
    <cellStyle name="20% - Акцент5 2 5 5 2 3" xfId="28784"/>
    <cellStyle name="20% - Акцент5 2 5 5 3" xfId="9744"/>
    <cellStyle name="20% - Акцент5 2 5 5 3 2" xfId="21168"/>
    <cellStyle name="20% - Акцент5 2 5 5 3 2 2" xfId="44016"/>
    <cellStyle name="20% - Акцент5 2 5 5 3 3" xfId="32592"/>
    <cellStyle name="20% - Акцент5 2 5 5 4" xfId="13552"/>
    <cellStyle name="20% - Акцент5 2 5 5 4 2" xfId="36400"/>
    <cellStyle name="20% - Акцент5 2 5 5 5" xfId="24976"/>
    <cellStyle name="20% - Акцент5 2 5 6" xfId="3080"/>
    <cellStyle name="20% - Акцент5 2 5 6 2" xfId="6888"/>
    <cellStyle name="20% - Акцент5 2 5 6 2 2" xfId="18312"/>
    <cellStyle name="20% - Акцент5 2 5 6 2 2 2" xfId="41160"/>
    <cellStyle name="20% - Акцент5 2 5 6 2 3" xfId="29736"/>
    <cellStyle name="20% - Акцент5 2 5 6 3" xfId="10696"/>
    <cellStyle name="20% - Акцент5 2 5 6 3 2" xfId="22120"/>
    <cellStyle name="20% - Акцент5 2 5 6 3 2 2" xfId="44968"/>
    <cellStyle name="20% - Акцент5 2 5 6 3 3" xfId="33544"/>
    <cellStyle name="20% - Акцент5 2 5 6 4" xfId="14504"/>
    <cellStyle name="20% - Акцент5 2 5 6 4 2" xfId="37352"/>
    <cellStyle name="20% - Акцент5 2 5 6 5" xfId="25928"/>
    <cellStyle name="20% - Акцент5 2 5 7" xfId="4032"/>
    <cellStyle name="20% - Акцент5 2 5 7 2" xfId="15456"/>
    <cellStyle name="20% - Акцент5 2 5 7 2 2" xfId="38304"/>
    <cellStyle name="20% - Акцент5 2 5 7 3" xfId="26880"/>
    <cellStyle name="20% - Акцент5 2 5 8" xfId="7840"/>
    <cellStyle name="20% - Акцент5 2 5 8 2" xfId="19264"/>
    <cellStyle name="20% - Акцент5 2 5 8 2 2" xfId="42112"/>
    <cellStyle name="20% - Акцент5 2 5 8 3" xfId="30688"/>
    <cellStyle name="20% - Акцент5 2 5 9" xfId="11648"/>
    <cellStyle name="20% - Акцент5 2 5 9 2" xfId="34496"/>
    <cellStyle name="20% - Акцент5 2 6" xfId="280"/>
    <cellStyle name="20% - Акцент5 2 6 2" xfId="756"/>
    <cellStyle name="20% - Акцент5 2 6 2 2" xfId="1708"/>
    <cellStyle name="20% - Акцент5 2 6 2 2 2" xfId="5516"/>
    <cellStyle name="20% - Акцент5 2 6 2 2 2 2" xfId="16940"/>
    <cellStyle name="20% - Акцент5 2 6 2 2 2 2 2" xfId="39788"/>
    <cellStyle name="20% - Акцент5 2 6 2 2 2 3" xfId="28364"/>
    <cellStyle name="20% - Акцент5 2 6 2 2 3" xfId="9324"/>
    <cellStyle name="20% - Акцент5 2 6 2 2 3 2" xfId="20748"/>
    <cellStyle name="20% - Акцент5 2 6 2 2 3 2 2" xfId="43596"/>
    <cellStyle name="20% - Акцент5 2 6 2 2 3 3" xfId="32172"/>
    <cellStyle name="20% - Акцент5 2 6 2 2 4" xfId="13132"/>
    <cellStyle name="20% - Акцент5 2 6 2 2 4 2" xfId="35980"/>
    <cellStyle name="20% - Акцент5 2 6 2 2 5" xfId="24556"/>
    <cellStyle name="20% - Акцент5 2 6 2 3" xfId="2660"/>
    <cellStyle name="20% - Акцент5 2 6 2 3 2" xfId="6468"/>
    <cellStyle name="20% - Акцент5 2 6 2 3 2 2" xfId="17892"/>
    <cellStyle name="20% - Акцент5 2 6 2 3 2 2 2" xfId="40740"/>
    <cellStyle name="20% - Акцент5 2 6 2 3 2 3" xfId="29316"/>
    <cellStyle name="20% - Акцент5 2 6 2 3 3" xfId="10276"/>
    <cellStyle name="20% - Акцент5 2 6 2 3 3 2" xfId="21700"/>
    <cellStyle name="20% - Акцент5 2 6 2 3 3 2 2" xfId="44548"/>
    <cellStyle name="20% - Акцент5 2 6 2 3 3 3" xfId="33124"/>
    <cellStyle name="20% - Акцент5 2 6 2 3 4" xfId="14084"/>
    <cellStyle name="20% - Акцент5 2 6 2 3 4 2" xfId="36932"/>
    <cellStyle name="20% - Акцент5 2 6 2 3 5" xfId="25508"/>
    <cellStyle name="20% - Акцент5 2 6 2 4" xfId="3612"/>
    <cellStyle name="20% - Акцент5 2 6 2 4 2" xfId="7420"/>
    <cellStyle name="20% - Акцент5 2 6 2 4 2 2" xfId="18844"/>
    <cellStyle name="20% - Акцент5 2 6 2 4 2 2 2" xfId="41692"/>
    <cellStyle name="20% - Акцент5 2 6 2 4 2 3" xfId="30268"/>
    <cellStyle name="20% - Акцент5 2 6 2 4 3" xfId="11228"/>
    <cellStyle name="20% - Акцент5 2 6 2 4 3 2" xfId="22652"/>
    <cellStyle name="20% - Акцент5 2 6 2 4 3 2 2" xfId="45500"/>
    <cellStyle name="20% - Акцент5 2 6 2 4 3 3" xfId="34076"/>
    <cellStyle name="20% - Акцент5 2 6 2 4 4" xfId="15036"/>
    <cellStyle name="20% - Акцент5 2 6 2 4 4 2" xfId="37884"/>
    <cellStyle name="20% - Акцент5 2 6 2 4 5" xfId="26460"/>
    <cellStyle name="20% - Акцент5 2 6 2 5" xfId="4564"/>
    <cellStyle name="20% - Акцент5 2 6 2 5 2" xfId="15988"/>
    <cellStyle name="20% - Акцент5 2 6 2 5 2 2" xfId="38836"/>
    <cellStyle name="20% - Акцент5 2 6 2 5 3" xfId="27412"/>
    <cellStyle name="20% - Акцент5 2 6 2 6" xfId="8372"/>
    <cellStyle name="20% - Акцент5 2 6 2 6 2" xfId="19796"/>
    <cellStyle name="20% - Акцент5 2 6 2 6 2 2" xfId="42644"/>
    <cellStyle name="20% - Акцент5 2 6 2 6 3" xfId="31220"/>
    <cellStyle name="20% - Акцент5 2 6 2 7" xfId="12180"/>
    <cellStyle name="20% - Акцент5 2 6 2 7 2" xfId="35028"/>
    <cellStyle name="20% - Акцент5 2 6 2 8" xfId="23604"/>
    <cellStyle name="20% - Акцент5 2 6 3" xfId="1232"/>
    <cellStyle name="20% - Акцент5 2 6 3 2" xfId="5040"/>
    <cellStyle name="20% - Акцент5 2 6 3 2 2" xfId="16464"/>
    <cellStyle name="20% - Акцент5 2 6 3 2 2 2" xfId="39312"/>
    <cellStyle name="20% - Акцент5 2 6 3 2 3" xfId="27888"/>
    <cellStyle name="20% - Акцент5 2 6 3 3" xfId="8848"/>
    <cellStyle name="20% - Акцент5 2 6 3 3 2" xfId="20272"/>
    <cellStyle name="20% - Акцент5 2 6 3 3 2 2" xfId="43120"/>
    <cellStyle name="20% - Акцент5 2 6 3 3 3" xfId="31696"/>
    <cellStyle name="20% - Акцент5 2 6 3 4" xfId="12656"/>
    <cellStyle name="20% - Акцент5 2 6 3 4 2" xfId="35504"/>
    <cellStyle name="20% - Акцент5 2 6 3 5" xfId="24080"/>
    <cellStyle name="20% - Акцент5 2 6 4" xfId="2184"/>
    <cellStyle name="20% - Акцент5 2 6 4 2" xfId="5992"/>
    <cellStyle name="20% - Акцент5 2 6 4 2 2" xfId="17416"/>
    <cellStyle name="20% - Акцент5 2 6 4 2 2 2" xfId="40264"/>
    <cellStyle name="20% - Акцент5 2 6 4 2 3" xfId="28840"/>
    <cellStyle name="20% - Акцент5 2 6 4 3" xfId="9800"/>
    <cellStyle name="20% - Акцент5 2 6 4 3 2" xfId="21224"/>
    <cellStyle name="20% - Акцент5 2 6 4 3 2 2" xfId="44072"/>
    <cellStyle name="20% - Акцент5 2 6 4 3 3" xfId="32648"/>
    <cellStyle name="20% - Акцент5 2 6 4 4" xfId="13608"/>
    <cellStyle name="20% - Акцент5 2 6 4 4 2" xfId="36456"/>
    <cellStyle name="20% - Акцент5 2 6 4 5" xfId="25032"/>
    <cellStyle name="20% - Акцент5 2 6 5" xfId="3136"/>
    <cellStyle name="20% - Акцент5 2 6 5 2" xfId="6944"/>
    <cellStyle name="20% - Акцент5 2 6 5 2 2" xfId="18368"/>
    <cellStyle name="20% - Акцент5 2 6 5 2 2 2" xfId="41216"/>
    <cellStyle name="20% - Акцент5 2 6 5 2 3" xfId="29792"/>
    <cellStyle name="20% - Акцент5 2 6 5 3" xfId="10752"/>
    <cellStyle name="20% - Акцент5 2 6 5 3 2" xfId="22176"/>
    <cellStyle name="20% - Акцент5 2 6 5 3 2 2" xfId="45024"/>
    <cellStyle name="20% - Акцент5 2 6 5 3 3" xfId="33600"/>
    <cellStyle name="20% - Акцент5 2 6 5 4" xfId="14560"/>
    <cellStyle name="20% - Акцент5 2 6 5 4 2" xfId="37408"/>
    <cellStyle name="20% - Акцент5 2 6 5 5" xfId="25984"/>
    <cellStyle name="20% - Акцент5 2 6 6" xfId="4088"/>
    <cellStyle name="20% - Акцент5 2 6 6 2" xfId="15512"/>
    <cellStyle name="20% - Акцент5 2 6 6 2 2" xfId="38360"/>
    <cellStyle name="20% - Акцент5 2 6 6 3" xfId="26936"/>
    <cellStyle name="20% - Акцент5 2 6 7" xfId="7896"/>
    <cellStyle name="20% - Акцент5 2 6 7 2" xfId="19320"/>
    <cellStyle name="20% - Акцент5 2 6 7 2 2" xfId="42168"/>
    <cellStyle name="20% - Акцент5 2 6 7 3" xfId="30744"/>
    <cellStyle name="20% - Акцент5 2 6 8" xfId="11704"/>
    <cellStyle name="20% - Акцент5 2 6 8 2" xfId="34552"/>
    <cellStyle name="20% - Акцент5 2 6 9" xfId="23128"/>
    <cellStyle name="20% - Акцент5 2 7" xfId="504"/>
    <cellStyle name="20% - Акцент5 2 7 2" xfId="980"/>
    <cellStyle name="20% - Акцент5 2 7 2 2" xfId="1932"/>
    <cellStyle name="20% - Акцент5 2 7 2 2 2" xfId="5740"/>
    <cellStyle name="20% - Акцент5 2 7 2 2 2 2" xfId="17164"/>
    <cellStyle name="20% - Акцент5 2 7 2 2 2 2 2" xfId="40012"/>
    <cellStyle name="20% - Акцент5 2 7 2 2 2 3" xfId="28588"/>
    <cellStyle name="20% - Акцент5 2 7 2 2 3" xfId="9548"/>
    <cellStyle name="20% - Акцент5 2 7 2 2 3 2" xfId="20972"/>
    <cellStyle name="20% - Акцент5 2 7 2 2 3 2 2" xfId="43820"/>
    <cellStyle name="20% - Акцент5 2 7 2 2 3 3" xfId="32396"/>
    <cellStyle name="20% - Акцент5 2 7 2 2 4" xfId="13356"/>
    <cellStyle name="20% - Акцент5 2 7 2 2 4 2" xfId="36204"/>
    <cellStyle name="20% - Акцент5 2 7 2 2 5" xfId="24780"/>
    <cellStyle name="20% - Акцент5 2 7 2 3" xfId="2884"/>
    <cellStyle name="20% - Акцент5 2 7 2 3 2" xfId="6692"/>
    <cellStyle name="20% - Акцент5 2 7 2 3 2 2" xfId="18116"/>
    <cellStyle name="20% - Акцент5 2 7 2 3 2 2 2" xfId="40964"/>
    <cellStyle name="20% - Акцент5 2 7 2 3 2 3" xfId="29540"/>
    <cellStyle name="20% - Акцент5 2 7 2 3 3" xfId="10500"/>
    <cellStyle name="20% - Акцент5 2 7 2 3 3 2" xfId="21924"/>
    <cellStyle name="20% - Акцент5 2 7 2 3 3 2 2" xfId="44772"/>
    <cellStyle name="20% - Акцент5 2 7 2 3 3 3" xfId="33348"/>
    <cellStyle name="20% - Акцент5 2 7 2 3 4" xfId="14308"/>
    <cellStyle name="20% - Акцент5 2 7 2 3 4 2" xfId="37156"/>
    <cellStyle name="20% - Акцент5 2 7 2 3 5" xfId="25732"/>
    <cellStyle name="20% - Акцент5 2 7 2 4" xfId="3836"/>
    <cellStyle name="20% - Акцент5 2 7 2 4 2" xfId="7644"/>
    <cellStyle name="20% - Акцент5 2 7 2 4 2 2" xfId="19068"/>
    <cellStyle name="20% - Акцент5 2 7 2 4 2 2 2" xfId="41916"/>
    <cellStyle name="20% - Акцент5 2 7 2 4 2 3" xfId="30492"/>
    <cellStyle name="20% - Акцент5 2 7 2 4 3" xfId="11452"/>
    <cellStyle name="20% - Акцент5 2 7 2 4 3 2" xfId="22876"/>
    <cellStyle name="20% - Акцент5 2 7 2 4 3 2 2" xfId="45724"/>
    <cellStyle name="20% - Акцент5 2 7 2 4 3 3" xfId="34300"/>
    <cellStyle name="20% - Акцент5 2 7 2 4 4" xfId="15260"/>
    <cellStyle name="20% - Акцент5 2 7 2 4 4 2" xfId="38108"/>
    <cellStyle name="20% - Акцент5 2 7 2 4 5" xfId="26684"/>
    <cellStyle name="20% - Акцент5 2 7 2 5" xfId="4788"/>
    <cellStyle name="20% - Акцент5 2 7 2 5 2" xfId="16212"/>
    <cellStyle name="20% - Акцент5 2 7 2 5 2 2" xfId="39060"/>
    <cellStyle name="20% - Акцент5 2 7 2 5 3" xfId="27636"/>
    <cellStyle name="20% - Акцент5 2 7 2 6" xfId="8596"/>
    <cellStyle name="20% - Акцент5 2 7 2 6 2" xfId="20020"/>
    <cellStyle name="20% - Акцент5 2 7 2 6 2 2" xfId="42868"/>
    <cellStyle name="20% - Акцент5 2 7 2 6 3" xfId="31444"/>
    <cellStyle name="20% - Акцент5 2 7 2 7" xfId="12404"/>
    <cellStyle name="20% - Акцент5 2 7 2 7 2" xfId="35252"/>
    <cellStyle name="20% - Акцент5 2 7 2 8" xfId="23828"/>
    <cellStyle name="20% - Акцент5 2 7 3" xfId="1456"/>
    <cellStyle name="20% - Акцент5 2 7 3 2" xfId="5264"/>
    <cellStyle name="20% - Акцент5 2 7 3 2 2" xfId="16688"/>
    <cellStyle name="20% - Акцент5 2 7 3 2 2 2" xfId="39536"/>
    <cellStyle name="20% - Акцент5 2 7 3 2 3" xfId="28112"/>
    <cellStyle name="20% - Акцент5 2 7 3 3" xfId="9072"/>
    <cellStyle name="20% - Акцент5 2 7 3 3 2" xfId="20496"/>
    <cellStyle name="20% - Акцент5 2 7 3 3 2 2" xfId="43344"/>
    <cellStyle name="20% - Акцент5 2 7 3 3 3" xfId="31920"/>
    <cellStyle name="20% - Акцент5 2 7 3 4" xfId="12880"/>
    <cellStyle name="20% - Акцент5 2 7 3 4 2" xfId="35728"/>
    <cellStyle name="20% - Акцент5 2 7 3 5" xfId="24304"/>
    <cellStyle name="20% - Акцент5 2 7 4" xfId="2408"/>
    <cellStyle name="20% - Акцент5 2 7 4 2" xfId="6216"/>
    <cellStyle name="20% - Акцент5 2 7 4 2 2" xfId="17640"/>
    <cellStyle name="20% - Акцент5 2 7 4 2 2 2" xfId="40488"/>
    <cellStyle name="20% - Акцент5 2 7 4 2 3" xfId="29064"/>
    <cellStyle name="20% - Акцент5 2 7 4 3" xfId="10024"/>
    <cellStyle name="20% - Акцент5 2 7 4 3 2" xfId="21448"/>
    <cellStyle name="20% - Акцент5 2 7 4 3 2 2" xfId="44296"/>
    <cellStyle name="20% - Акцент5 2 7 4 3 3" xfId="32872"/>
    <cellStyle name="20% - Акцент5 2 7 4 4" xfId="13832"/>
    <cellStyle name="20% - Акцент5 2 7 4 4 2" xfId="36680"/>
    <cellStyle name="20% - Акцент5 2 7 4 5" xfId="25256"/>
    <cellStyle name="20% - Акцент5 2 7 5" xfId="3360"/>
    <cellStyle name="20% - Акцент5 2 7 5 2" xfId="7168"/>
    <cellStyle name="20% - Акцент5 2 7 5 2 2" xfId="18592"/>
    <cellStyle name="20% - Акцент5 2 7 5 2 2 2" xfId="41440"/>
    <cellStyle name="20% - Акцент5 2 7 5 2 3" xfId="30016"/>
    <cellStyle name="20% - Акцент5 2 7 5 3" xfId="10976"/>
    <cellStyle name="20% - Акцент5 2 7 5 3 2" xfId="22400"/>
    <cellStyle name="20% - Акцент5 2 7 5 3 2 2" xfId="45248"/>
    <cellStyle name="20% - Акцент5 2 7 5 3 3" xfId="33824"/>
    <cellStyle name="20% - Акцент5 2 7 5 4" xfId="14784"/>
    <cellStyle name="20% - Акцент5 2 7 5 4 2" xfId="37632"/>
    <cellStyle name="20% - Акцент5 2 7 5 5" xfId="26208"/>
    <cellStyle name="20% - Акцент5 2 7 6" xfId="4312"/>
    <cellStyle name="20% - Акцент5 2 7 6 2" xfId="15736"/>
    <cellStyle name="20% - Акцент5 2 7 6 2 2" xfId="38584"/>
    <cellStyle name="20% - Акцент5 2 7 6 3" xfId="27160"/>
    <cellStyle name="20% - Акцент5 2 7 7" xfId="8120"/>
    <cellStyle name="20% - Акцент5 2 7 7 2" xfId="19544"/>
    <cellStyle name="20% - Акцент5 2 7 7 2 2" xfId="42392"/>
    <cellStyle name="20% - Акцент5 2 7 7 3" xfId="30968"/>
    <cellStyle name="20% - Акцент5 2 7 8" xfId="11928"/>
    <cellStyle name="20% - Акцент5 2 7 8 2" xfId="34776"/>
    <cellStyle name="20% - Акцент5 2 7 9" xfId="23352"/>
    <cellStyle name="20% - Акцент5 2 8" xfId="532"/>
    <cellStyle name="20% - Акцент5 2 8 2" xfId="1484"/>
    <cellStyle name="20% - Акцент5 2 8 2 2" xfId="5292"/>
    <cellStyle name="20% - Акцент5 2 8 2 2 2" xfId="16716"/>
    <cellStyle name="20% - Акцент5 2 8 2 2 2 2" xfId="39564"/>
    <cellStyle name="20% - Акцент5 2 8 2 2 3" xfId="28140"/>
    <cellStyle name="20% - Акцент5 2 8 2 3" xfId="9100"/>
    <cellStyle name="20% - Акцент5 2 8 2 3 2" xfId="20524"/>
    <cellStyle name="20% - Акцент5 2 8 2 3 2 2" xfId="43372"/>
    <cellStyle name="20% - Акцент5 2 8 2 3 3" xfId="31948"/>
    <cellStyle name="20% - Акцент5 2 8 2 4" xfId="12908"/>
    <cellStyle name="20% - Акцент5 2 8 2 4 2" xfId="35756"/>
    <cellStyle name="20% - Акцент5 2 8 2 5" xfId="24332"/>
    <cellStyle name="20% - Акцент5 2 8 3" xfId="2436"/>
    <cellStyle name="20% - Акцент5 2 8 3 2" xfId="6244"/>
    <cellStyle name="20% - Акцент5 2 8 3 2 2" xfId="17668"/>
    <cellStyle name="20% - Акцент5 2 8 3 2 2 2" xfId="40516"/>
    <cellStyle name="20% - Акцент5 2 8 3 2 3" xfId="29092"/>
    <cellStyle name="20% - Акцент5 2 8 3 3" xfId="10052"/>
    <cellStyle name="20% - Акцент5 2 8 3 3 2" xfId="21476"/>
    <cellStyle name="20% - Акцент5 2 8 3 3 2 2" xfId="44324"/>
    <cellStyle name="20% - Акцент5 2 8 3 3 3" xfId="32900"/>
    <cellStyle name="20% - Акцент5 2 8 3 4" xfId="13860"/>
    <cellStyle name="20% - Акцент5 2 8 3 4 2" xfId="36708"/>
    <cellStyle name="20% - Акцент5 2 8 3 5" xfId="25284"/>
    <cellStyle name="20% - Акцент5 2 8 4" xfId="3388"/>
    <cellStyle name="20% - Акцент5 2 8 4 2" xfId="7196"/>
    <cellStyle name="20% - Акцент5 2 8 4 2 2" xfId="18620"/>
    <cellStyle name="20% - Акцент5 2 8 4 2 2 2" xfId="41468"/>
    <cellStyle name="20% - Акцент5 2 8 4 2 3" xfId="30044"/>
    <cellStyle name="20% - Акцент5 2 8 4 3" xfId="11004"/>
    <cellStyle name="20% - Акцент5 2 8 4 3 2" xfId="22428"/>
    <cellStyle name="20% - Акцент5 2 8 4 3 2 2" xfId="45276"/>
    <cellStyle name="20% - Акцент5 2 8 4 3 3" xfId="33852"/>
    <cellStyle name="20% - Акцент5 2 8 4 4" xfId="14812"/>
    <cellStyle name="20% - Акцент5 2 8 4 4 2" xfId="37660"/>
    <cellStyle name="20% - Акцент5 2 8 4 5" xfId="26236"/>
    <cellStyle name="20% - Акцент5 2 8 5" xfId="4340"/>
    <cellStyle name="20% - Акцент5 2 8 5 2" xfId="15764"/>
    <cellStyle name="20% - Акцент5 2 8 5 2 2" xfId="38612"/>
    <cellStyle name="20% - Акцент5 2 8 5 3" xfId="27188"/>
    <cellStyle name="20% - Акцент5 2 8 6" xfId="8148"/>
    <cellStyle name="20% - Акцент5 2 8 6 2" xfId="19572"/>
    <cellStyle name="20% - Акцент5 2 8 6 2 2" xfId="42420"/>
    <cellStyle name="20% - Акцент5 2 8 6 3" xfId="30996"/>
    <cellStyle name="20% - Акцент5 2 8 7" xfId="11956"/>
    <cellStyle name="20% - Акцент5 2 8 7 2" xfId="34804"/>
    <cellStyle name="20% - Акцент5 2 8 8" xfId="23380"/>
    <cellStyle name="20% - Акцент5 2 9" xfId="1008"/>
    <cellStyle name="20% - Акцент5 2 9 2" xfId="4816"/>
    <cellStyle name="20% - Акцент5 2 9 2 2" xfId="16240"/>
    <cellStyle name="20% - Акцент5 2 9 2 2 2" xfId="39088"/>
    <cellStyle name="20% - Акцент5 2 9 2 3" xfId="27664"/>
    <cellStyle name="20% - Акцент5 2 9 3" xfId="8624"/>
    <cellStyle name="20% - Акцент5 2 9 3 2" xfId="20048"/>
    <cellStyle name="20% - Акцент5 2 9 3 2 2" xfId="42896"/>
    <cellStyle name="20% - Акцент5 2 9 3 3" xfId="31472"/>
    <cellStyle name="20% - Акцент5 2 9 4" xfId="12432"/>
    <cellStyle name="20% - Акцент5 2 9 4 2" xfId="35280"/>
    <cellStyle name="20% - Акцент5 2 9 5" xfId="23856"/>
    <cellStyle name="20% - Акцент5 3" xfId="68"/>
    <cellStyle name="20% - Акцент5 3 10" xfId="3876"/>
    <cellStyle name="20% - Акцент5 3 10 2" xfId="15300"/>
    <cellStyle name="20% - Акцент5 3 10 2 2" xfId="38148"/>
    <cellStyle name="20% - Акцент5 3 10 3" xfId="26724"/>
    <cellStyle name="20% - Акцент5 3 11" xfId="7684"/>
    <cellStyle name="20% - Акцент5 3 11 2" xfId="19108"/>
    <cellStyle name="20% - Акцент5 3 11 2 2" xfId="41956"/>
    <cellStyle name="20% - Акцент5 3 11 3" xfId="30532"/>
    <cellStyle name="20% - Акцент5 3 12" xfId="11492"/>
    <cellStyle name="20% - Акцент5 3 12 2" xfId="34340"/>
    <cellStyle name="20% - Акцент5 3 13" xfId="22916"/>
    <cellStyle name="20% - Акцент5 3 2" xfId="124"/>
    <cellStyle name="20% - Акцент5 3 2 10" xfId="22972"/>
    <cellStyle name="20% - Акцент5 3 2 2" xfId="348"/>
    <cellStyle name="20% - Акцент5 3 2 2 2" xfId="824"/>
    <cellStyle name="20% - Акцент5 3 2 2 2 2" xfId="1776"/>
    <cellStyle name="20% - Акцент5 3 2 2 2 2 2" xfId="5584"/>
    <cellStyle name="20% - Акцент5 3 2 2 2 2 2 2" xfId="17008"/>
    <cellStyle name="20% - Акцент5 3 2 2 2 2 2 2 2" xfId="39856"/>
    <cellStyle name="20% - Акцент5 3 2 2 2 2 2 3" xfId="28432"/>
    <cellStyle name="20% - Акцент5 3 2 2 2 2 3" xfId="9392"/>
    <cellStyle name="20% - Акцент5 3 2 2 2 2 3 2" xfId="20816"/>
    <cellStyle name="20% - Акцент5 3 2 2 2 2 3 2 2" xfId="43664"/>
    <cellStyle name="20% - Акцент5 3 2 2 2 2 3 3" xfId="32240"/>
    <cellStyle name="20% - Акцент5 3 2 2 2 2 4" xfId="13200"/>
    <cellStyle name="20% - Акцент5 3 2 2 2 2 4 2" xfId="36048"/>
    <cellStyle name="20% - Акцент5 3 2 2 2 2 5" xfId="24624"/>
    <cellStyle name="20% - Акцент5 3 2 2 2 3" xfId="2728"/>
    <cellStyle name="20% - Акцент5 3 2 2 2 3 2" xfId="6536"/>
    <cellStyle name="20% - Акцент5 3 2 2 2 3 2 2" xfId="17960"/>
    <cellStyle name="20% - Акцент5 3 2 2 2 3 2 2 2" xfId="40808"/>
    <cellStyle name="20% - Акцент5 3 2 2 2 3 2 3" xfId="29384"/>
    <cellStyle name="20% - Акцент5 3 2 2 2 3 3" xfId="10344"/>
    <cellStyle name="20% - Акцент5 3 2 2 2 3 3 2" xfId="21768"/>
    <cellStyle name="20% - Акцент5 3 2 2 2 3 3 2 2" xfId="44616"/>
    <cellStyle name="20% - Акцент5 3 2 2 2 3 3 3" xfId="33192"/>
    <cellStyle name="20% - Акцент5 3 2 2 2 3 4" xfId="14152"/>
    <cellStyle name="20% - Акцент5 3 2 2 2 3 4 2" xfId="37000"/>
    <cellStyle name="20% - Акцент5 3 2 2 2 3 5" xfId="25576"/>
    <cellStyle name="20% - Акцент5 3 2 2 2 4" xfId="3680"/>
    <cellStyle name="20% - Акцент5 3 2 2 2 4 2" xfId="7488"/>
    <cellStyle name="20% - Акцент5 3 2 2 2 4 2 2" xfId="18912"/>
    <cellStyle name="20% - Акцент5 3 2 2 2 4 2 2 2" xfId="41760"/>
    <cellStyle name="20% - Акцент5 3 2 2 2 4 2 3" xfId="30336"/>
    <cellStyle name="20% - Акцент5 3 2 2 2 4 3" xfId="11296"/>
    <cellStyle name="20% - Акцент5 3 2 2 2 4 3 2" xfId="22720"/>
    <cellStyle name="20% - Акцент5 3 2 2 2 4 3 2 2" xfId="45568"/>
    <cellStyle name="20% - Акцент5 3 2 2 2 4 3 3" xfId="34144"/>
    <cellStyle name="20% - Акцент5 3 2 2 2 4 4" xfId="15104"/>
    <cellStyle name="20% - Акцент5 3 2 2 2 4 4 2" xfId="37952"/>
    <cellStyle name="20% - Акцент5 3 2 2 2 4 5" xfId="26528"/>
    <cellStyle name="20% - Акцент5 3 2 2 2 5" xfId="4632"/>
    <cellStyle name="20% - Акцент5 3 2 2 2 5 2" xfId="16056"/>
    <cellStyle name="20% - Акцент5 3 2 2 2 5 2 2" xfId="38904"/>
    <cellStyle name="20% - Акцент5 3 2 2 2 5 3" xfId="27480"/>
    <cellStyle name="20% - Акцент5 3 2 2 2 6" xfId="8440"/>
    <cellStyle name="20% - Акцент5 3 2 2 2 6 2" xfId="19864"/>
    <cellStyle name="20% - Акцент5 3 2 2 2 6 2 2" xfId="42712"/>
    <cellStyle name="20% - Акцент5 3 2 2 2 6 3" xfId="31288"/>
    <cellStyle name="20% - Акцент5 3 2 2 2 7" xfId="12248"/>
    <cellStyle name="20% - Акцент5 3 2 2 2 7 2" xfId="35096"/>
    <cellStyle name="20% - Акцент5 3 2 2 2 8" xfId="23672"/>
    <cellStyle name="20% - Акцент5 3 2 2 3" xfId="1300"/>
    <cellStyle name="20% - Акцент5 3 2 2 3 2" xfId="5108"/>
    <cellStyle name="20% - Акцент5 3 2 2 3 2 2" xfId="16532"/>
    <cellStyle name="20% - Акцент5 3 2 2 3 2 2 2" xfId="39380"/>
    <cellStyle name="20% - Акцент5 3 2 2 3 2 3" xfId="27956"/>
    <cellStyle name="20% - Акцент5 3 2 2 3 3" xfId="8916"/>
    <cellStyle name="20% - Акцент5 3 2 2 3 3 2" xfId="20340"/>
    <cellStyle name="20% - Акцент5 3 2 2 3 3 2 2" xfId="43188"/>
    <cellStyle name="20% - Акцент5 3 2 2 3 3 3" xfId="31764"/>
    <cellStyle name="20% - Акцент5 3 2 2 3 4" xfId="12724"/>
    <cellStyle name="20% - Акцент5 3 2 2 3 4 2" xfId="35572"/>
    <cellStyle name="20% - Акцент5 3 2 2 3 5" xfId="24148"/>
    <cellStyle name="20% - Акцент5 3 2 2 4" xfId="2252"/>
    <cellStyle name="20% - Акцент5 3 2 2 4 2" xfId="6060"/>
    <cellStyle name="20% - Акцент5 3 2 2 4 2 2" xfId="17484"/>
    <cellStyle name="20% - Акцент5 3 2 2 4 2 2 2" xfId="40332"/>
    <cellStyle name="20% - Акцент5 3 2 2 4 2 3" xfId="28908"/>
    <cellStyle name="20% - Акцент5 3 2 2 4 3" xfId="9868"/>
    <cellStyle name="20% - Акцент5 3 2 2 4 3 2" xfId="21292"/>
    <cellStyle name="20% - Акцент5 3 2 2 4 3 2 2" xfId="44140"/>
    <cellStyle name="20% - Акцент5 3 2 2 4 3 3" xfId="32716"/>
    <cellStyle name="20% - Акцент5 3 2 2 4 4" xfId="13676"/>
    <cellStyle name="20% - Акцент5 3 2 2 4 4 2" xfId="36524"/>
    <cellStyle name="20% - Акцент5 3 2 2 4 5" xfId="25100"/>
    <cellStyle name="20% - Акцент5 3 2 2 5" xfId="3204"/>
    <cellStyle name="20% - Акцент5 3 2 2 5 2" xfId="7012"/>
    <cellStyle name="20% - Акцент5 3 2 2 5 2 2" xfId="18436"/>
    <cellStyle name="20% - Акцент5 3 2 2 5 2 2 2" xfId="41284"/>
    <cellStyle name="20% - Акцент5 3 2 2 5 2 3" xfId="29860"/>
    <cellStyle name="20% - Акцент5 3 2 2 5 3" xfId="10820"/>
    <cellStyle name="20% - Акцент5 3 2 2 5 3 2" xfId="22244"/>
    <cellStyle name="20% - Акцент5 3 2 2 5 3 2 2" xfId="45092"/>
    <cellStyle name="20% - Акцент5 3 2 2 5 3 3" xfId="33668"/>
    <cellStyle name="20% - Акцент5 3 2 2 5 4" xfId="14628"/>
    <cellStyle name="20% - Акцент5 3 2 2 5 4 2" xfId="37476"/>
    <cellStyle name="20% - Акцент5 3 2 2 5 5" xfId="26052"/>
    <cellStyle name="20% - Акцент5 3 2 2 6" xfId="4156"/>
    <cellStyle name="20% - Акцент5 3 2 2 6 2" xfId="15580"/>
    <cellStyle name="20% - Акцент5 3 2 2 6 2 2" xfId="38428"/>
    <cellStyle name="20% - Акцент5 3 2 2 6 3" xfId="27004"/>
    <cellStyle name="20% - Акцент5 3 2 2 7" xfId="7964"/>
    <cellStyle name="20% - Акцент5 3 2 2 7 2" xfId="19388"/>
    <cellStyle name="20% - Акцент5 3 2 2 7 2 2" xfId="42236"/>
    <cellStyle name="20% - Акцент5 3 2 2 7 3" xfId="30812"/>
    <cellStyle name="20% - Акцент5 3 2 2 8" xfId="11772"/>
    <cellStyle name="20% - Акцент5 3 2 2 8 2" xfId="34620"/>
    <cellStyle name="20% - Акцент5 3 2 2 9" xfId="23196"/>
    <cellStyle name="20% - Акцент5 3 2 3" xfId="600"/>
    <cellStyle name="20% - Акцент5 3 2 3 2" xfId="1552"/>
    <cellStyle name="20% - Акцент5 3 2 3 2 2" xfId="5360"/>
    <cellStyle name="20% - Акцент5 3 2 3 2 2 2" xfId="16784"/>
    <cellStyle name="20% - Акцент5 3 2 3 2 2 2 2" xfId="39632"/>
    <cellStyle name="20% - Акцент5 3 2 3 2 2 3" xfId="28208"/>
    <cellStyle name="20% - Акцент5 3 2 3 2 3" xfId="9168"/>
    <cellStyle name="20% - Акцент5 3 2 3 2 3 2" xfId="20592"/>
    <cellStyle name="20% - Акцент5 3 2 3 2 3 2 2" xfId="43440"/>
    <cellStyle name="20% - Акцент5 3 2 3 2 3 3" xfId="32016"/>
    <cellStyle name="20% - Акцент5 3 2 3 2 4" xfId="12976"/>
    <cellStyle name="20% - Акцент5 3 2 3 2 4 2" xfId="35824"/>
    <cellStyle name="20% - Акцент5 3 2 3 2 5" xfId="24400"/>
    <cellStyle name="20% - Акцент5 3 2 3 3" xfId="2504"/>
    <cellStyle name="20% - Акцент5 3 2 3 3 2" xfId="6312"/>
    <cellStyle name="20% - Акцент5 3 2 3 3 2 2" xfId="17736"/>
    <cellStyle name="20% - Акцент5 3 2 3 3 2 2 2" xfId="40584"/>
    <cellStyle name="20% - Акцент5 3 2 3 3 2 3" xfId="29160"/>
    <cellStyle name="20% - Акцент5 3 2 3 3 3" xfId="10120"/>
    <cellStyle name="20% - Акцент5 3 2 3 3 3 2" xfId="21544"/>
    <cellStyle name="20% - Акцент5 3 2 3 3 3 2 2" xfId="44392"/>
    <cellStyle name="20% - Акцент5 3 2 3 3 3 3" xfId="32968"/>
    <cellStyle name="20% - Акцент5 3 2 3 3 4" xfId="13928"/>
    <cellStyle name="20% - Акцент5 3 2 3 3 4 2" xfId="36776"/>
    <cellStyle name="20% - Акцент5 3 2 3 3 5" xfId="25352"/>
    <cellStyle name="20% - Акцент5 3 2 3 4" xfId="3456"/>
    <cellStyle name="20% - Акцент5 3 2 3 4 2" xfId="7264"/>
    <cellStyle name="20% - Акцент5 3 2 3 4 2 2" xfId="18688"/>
    <cellStyle name="20% - Акцент5 3 2 3 4 2 2 2" xfId="41536"/>
    <cellStyle name="20% - Акцент5 3 2 3 4 2 3" xfId="30112"/>
    <cellStyle name="20% - Акцент5 3 2 3 4 3" xfId="11072"/>
    <cellStyle name="20% - Акцент5 3 2 3 4 3 2" xfId="22496"/>
    <cellStyle name="20% - Акцент5 3 2 3 4 3 2 2" xfId="45344"/>
    <cellStyle name="20% - Акцент5 3 2 3 4 3 3" xfId="33920"/>
    <cellStyle name="20% - Акцент5 3 2 3 4 4" xfId="14880"/>
    <cellStyle name="20% - Акцент5 3 2 3 4 4 2" xfId="37728"/>
    <cellStyle name="20% - Акцент5 3 2 3 4 5" xfId="26304"/>
    <cellStyle name="20% - Акцент5 3 2 3 5" xfId="4408"/>
    <cellStyle name="20% - Акцент5 3 2 3 5 2" xfId="15832"/>
    <cellStyle name="20% - Акцент5 3 2 3 5 2 2" xfId="38680"/>
    <cellStyle name="20% - Акцент5 3 2 3 5 3" xfId="27256"/>
    <cellStyle name="20% - Акцент5 3 2 3 6" xfId="8216"/>
    <cellStyle name="20% - Акцент5 3 2 3 6 2" xfId="19640"/>
    <cellStyle name="20% - Акцент5 3 2 3 6 2 2" xfId="42488"/>
    <cellStyle name="20% - Акцент5 3 2 3 6 3" xfId="31064"/>
    <cellStyle name="20% - Акцент5 3 2 3 7" xfId="12024"/>
    <cellStyle name="20% - Акцент5 3 2 3 7 2" xfId="34872"/>
    <cellStyle name="20% - Акцент5 3 2 3 8" xfId="23448"/>
    <cellStyle name="20% - Акцент5 3 2 4" xfId="1076"/>
    <cellStyle name="20% - Акцент5 3 2 4 2" xfId="4884"/>
    <cellStyle name="20% - Акцент5 3 2 4 2 2" xfId="16308"/>
    <cellStyle name="20% - Акцент5 3 2 4 2 2 2" xfId="39156"/>
    <cellStyle name="20% - Акцент5 3 2 4 2 3" xfId="27732"/>
    <cellStyle name="20% - Акцент5 3 2 4 3" xfId="8692"/>
    <cellStyle name="20% - Акцент5 3 2 4 3 2" xfId="20116"/>
    <cellStyle name="20% - Акцент5 3 2 4 3 2 2" xfId="42964"/>
    <cellStyle name="20% - Акцент5 3 2 4 3 3" xfId="31540"/>
    <cellStyle name="20% - Акцент5 3 2 4 4" xfId="12500"/>
    <cellStyle name="20% - Акцент5 3 2 4 4 2" xfId="35348"/>
    <cellStyle name="20% - Акцент5 3 2 4 5" xfId="23924"/>
    <cellStyle name="20% - Акцент5 3 2 5" xfId="2028"/>
    <cellStyle name="20% - Акцент5 3 2 5 2" xfId="5836"/>
    <cellStyle name="20% - Акцент5 3 2 5 2 2" xfId="17260"/>
    <cellStyle name="20% - Акцент5 3 2 5 2 2 2" xfId="40108"/>
    <cellStyle name="20% - Акцент5 3 2 5 2 3" xfId="28684"/>
    <cellStyle name="20% - Акцент5 3 2 5 3" xfId="9644"/>
    <cellStyle name="20% - Акцент5 3 2 5 3 2" xfId="21068"/>
    <cellStyle name="20% - Акцент5 3 2 5 3 2 2" xfId="43916"/>
    <cellStyle name="20% - Акцент5 3 2 5 3 3" xfId="32492"/>
    <cellStyle name="20% - Акцент5 3 2 5 4" xfId="13452"/>
    <cellStyle name="20% - Акцент5 3 2 5 4 2" xfId="36300"/>
    <cellStyle name="20% - Акцент5 3 2 5 5" xfId="24876"/>
    <cellStyle name="20% - Акцент5 3 2 6" xfId="2980"/>
    <cellStyle name="20% - Акцент5 3 2 6 2" xfId="6788"/>
    <cellStyle name="20% - Акцент5 3 2 6 2 2" xfId="18212"/>
    <cellStyle name="20% - Акцент5 3 2 6 2 2 2" xfId="41060"/>
    <cellStyle name="20% - Акцент5 3 2 6 2 3" xfId="29636"/>
    <cellStyle name="20% - Акцент5 3 2 6 3" xfId="10596"/>
    <cellStyle name="20% - Акцент5 3 2 6 3 2" xfId="22020"/>
    <cellStyle name="20% - Акцент5 3 2 6 3 2 2" xfId="44868"/>
    <cellStyle name="20% - Акцент5 3 2 6 3 3" xfId="33444"/>
    <cellStyle name="20% - Акцент5 3 2 6 4" xfId="14404"/>
    <cellStyle name="20% - Акцент5 3 2 6 4 2" xfId="37252"/>
    <cellStyle name="20% - Акцент5 3 2 6 5" xfId="25828"/>
    <cellStyle name="20% - Акцент5 3 2 7" xfId="3932"/>
    <cellStyle name="20% - Акцент5 3 2 7 2" xfId="15356"/>
    <cellStyle name="20% - Акцент5 3 2 7 2 2" xfId="38204"/>
    <cellStyle name="20% - Акцент5 3 2 7 3" xfId="26780"/>
    <cellStyle name="20% - Акцент5 3 2 8" xfId="7740"/>
    <cellStyle name="20% - Акцент5 3 2 8 2" xfId="19164"/>
    <cellStyle name="20% - Акцент5 3 2 8 2 2" xfId="42012"/>
    <cellStyle name="20% - Акцент5 3 2 8 3" xfId="30588"/>
    <cellStyle name="20% - Акцент5 3 2 9" xfId="11548"/>
    <cellStyle name="20% - Акцент5 3 2 9 2" xfId="34396"/>
    <cellStyle name="20% - Акцент5 3 3" xfId="180"/>
    <cellStyle name="20% - Акцент5 3 3 10" xfId="23028"/>
    <cellStyle name="20% - Акцент5 3 3 2" xfId="404"/>
    <cellStyle name="20% - Акцент5 3 3 2 2" xfId="880"/>
    <cellStyle name="20% - Акцент5 3 3 2 2 2" xfId="1832"/>
    <cellStyle name="20% - Акцент5 3 3 2 2 2 2" xfId="5640"/>
    <cellStyle name="20% - Акцент5 3 3 2 2 2 2 2" xfId="17064"/>
    <cellStyle name="20% - Акцент5 3 3 2 2 2 2 2 2" xfId="39912"/>
    <cellStyle name="20% - Акцент5 3 3 2 2 2 2 3" xfId="28488"/>
    <cellStyle name="20% - Акцент5 3 3 2 2 2 3" xfId="9448"/>
    <cellStyle name="20% - Акцент5 3 3 2 2 2 3 2" xfId="20872"/>
    <cellStyle name="20% - Акцент5 3 3 2 2 2 3 2 2" xfId="43720"/>
    <cellStyle name="20% - Акцент5 3 3 2 2 2 3 3" xfId="32296"/>
    <cellStyle name="20% - Акцент5 3 3 2 2 2 4" xfId="13256"/>
    <cellStyle name="20% - Акцент5 3 3 2 2 2 4 2" xfId="36104"/>
    <cellStyle name="20% - Акцент5 3 3 2 2 2 5" xfId="24680"/>
    <cellStyle name="20% - Акцент5 3 3 2 2 3" xfId="2784"/>
    <cellStyle name="20% - Акцент5 3 3 2 2 3 2" xfId="6592"/>
    <cellStyle name="20% - Акцент5 3 3 2 2 3 2 2" xfId="18016"/>
    <cellStyle name="20% - Акцент5 3 3 2 2 3 2 2 2" xfId="40864"/>
    <cellStyle name="20% - Акцент5 3 3 2 2 3 2 3" xfId="29440"/>
    <cellStyle name="20% - Акцент5 3 3 2 2 3 3" xfId="10400"/>
    <cellStyle name="20% - Акцент5 3 3 2 2 3 3 2" xfId="21824"/>
    <cellStyle name="20% - Акцент5 3 3 2 2 3 3 2 2" xfId="44672"/>
    <cellStyle name="20% - Акцент5 3 3 2 2 3 3 3" xfId="33248"/>
    <cellStyle name="20% - Акцент5 3 3 2 2 3 4" xfId="14208"/>
    <cellStyle name="20% - Акцент5 3 3 2 2 3 4 2" xfId="37056"/>
    <cellStyle name="20% - Акцент5 3 3 2 2 3 5" xfId="25632"/>
    <cellStyle name="20% - Акцент5 3 3 2 2 4" xfId="3736"/>
    <cellStyle name="20% - Акцент5 3 3 2 2 4 2" xfId="7544"/>
    <cellStyle name="20% - Акцент5 3 3 2 2 4 2 2" xfId="18968"/>
    <cellStyle name="20% - Акцент5 3 3 2 2 4 2 2 2" xfId="41816"/>
    <cellStyle name="20% - Акцент5 3 3 2 2 4 2 3" xfId="30392"/>
    <cellStyle name="20% - Акцент5 3 3 2 2 4 3" xfId="11352"/>
    <cellStyle name="20% - Акцент5 3 3 2 2 4 3 2" xfId="22776"/>
    <cellStyle name="20% - Акцент5 3 3 2 2 4 3 2 2" xfId="45624"/>
    <cellStyle name="20% - Акцент5 3 3 2 2 4 3 3" xfId="34200"/>
    <cellStyle name="20% - Акцент5 3 3 2 2 4 4" xfId="15160"/>
    <cellStyle name="20% - Акцент5 3 3 2 2 4 4 2" xfId="38008"/>
    <cellStyle name="20% - Акцент5 3 3 2 2 4 5" xfId="26584"/>
    <cellStyle name="20% - Акцент5 3 3 2 2 5" xfId="4688"/>
    <cellStyle name="20% - Акцент5 3 3 2 2 5 2" xfId="16112"/>
    <cellStyle name="20% - Акцент5 3 3 2 2 5 2 2" xfId="38960"/>
    <cellStyle name="20% - Акцент5 3 3 2 2 5 3" xfId="27536"/>
    <cellStyle name="20% - Акцент5 3 3 2 2 6" xfId="8496"/>
    <cellStyle name="20% - Акцент5 3 3 2 2 6 2" xfId="19920"/>
    <cellStyle name="20% - Акцент5 3 3 2 2 6 2 2" xfId="42768"/>
    <cellStyle name="20% - Акцент5 3 3 2 2 6 3" xfId="31344"/>
    <cellStyle name="20% - Акцент5 3 3 2 2 7" xfId="12304"/>
    <cellStyle name="20% - Акцент5 3 3 2 2 7 2" xfId="35152"/>
    <cellStyle name="20% - Акцент5 3 3 2 2 8" xfId="23728"/>
    <cellStyle name="20% - Акцент5 3 3 2 3" xfId="1356"/>
    <cellStyle name="20% - Акцент5 3 3 2 3 2" xfId="5164"/>
    <cellStyle name="20% - Акцент5 3 3 2 3 2 2" xfId="16588"/>
    <cellStyle name="20% - Акцент5 3 3 2 3 2 2 2" xfId="39436"/>
    <cellStyle name="20% - Акцент5 3 3 2 3 2 3" xfId="28012"/>
    <cellStyle name="20% - Акцент5 3 3 2 3 3" xfId="8972"/>
    <cellStyle name="20% - Акцент5 3 3 2 3 3 2" xfId="20396"/>
    <cellStyle name="20% - Акцент5 3 3 2 3 3 2 2" xfId="43244"/>
    <cellStyle name="20% - Акцент5 3 3 2 3 3 3" xfId="31820"/>
    <cellStyle name="20% - Акцент5 3 3 2 3 4" xfId="12780"/>
    <cellStyle name="20% - Акцент5 3 3 2 3 4 2" xfId="35628"/>
    <cellStyle name="20% - Акцент5 3 3 2 3 5" xfId="24204"/>
    <cellStyle name="20% - Акцент5 3 3 2 4" xfId="2308"/>
    <cellStyle name="20% - Акцент5 3 3 2 4 2" xfId="6116"/>
    <cellStyle name="20% - Акцент5 3 3 2 4 2 2" xfId="17540"/>
    <cellStyle name="20% - Акцент5 3 3 2 4 2 2 2" xfId="40388"/>
    <cellStyle name="20% - Акцент5 3 3 2 4 2 3" xfId="28964"/>
    <cellStyle name="20% - Акцент5 3 3 2 4 3" xfId="9924"/>
    <cellStyle name="20% - Акцент5 3 3 2 4 3 2" xfId="21348"/>
    <cellStyle name="20% - Акцент5 3 3 2 4 3 2 2" xfId="44196"/>
    <cellStyle name="20% - Акцент5 3 3 2 4 3 3" xfId="32772"/>
    <cellStyle name="20% - Акцент5 3 3 2 4 4" xfId="13732"/>
    <cellStyle name="20% - Акцент5 3 3 2 4 4 2" xfId="36580"/>
    <cellStyle name="20% - Акцент5 3 3 2 4 5" xfId="25156"/>
    <cellStyle name="20% - Акцент5 3 3 2 5" xfId="3260"/>
    <cellStyle name="20% - Акцент5 3 3 2 5 2" xfId="7068"/>
    <cellStyle name="20% - Акцент5 3 3 2 5 2 2" xfId="18492"/>
    <cellStyle name="20% - Акцент5 3 3 2 5 2 2 2" xfId="41340"/>
    <cellStyle name="20% - Акцент5 3 3 2 5 2 3" xfId="29916"/>
    <cellStyle name="20% - Акцент5 3 3 2 5 3" xfId="10876"/>
    <cellStyle name="20% - Акцент5 3 3 2 5 3 2" xfId="22300"/>
    <cellStyle name="20% - Акцент5 3 3 2 5 3 2 2" xfId="45148"/>
    <cellStyle name="20% - Акцент5 3 3 2 5 3 3" xfId="33724"/>
    <cellStyle name="20% - Акцент5 3 3 2 5 4" xfId="14684"/>
    <cellStyle name="20% - Акцент5 3 3 2 5 4 2" xfId="37532"/>
    <cellStyle name="20% - Акцент5 3 3 2 5 5" xfId="26108"/>
    <cellStyle name="20% - Акцент5 3 3 2 6" xfId="4212"/>
    <cellStyle name="20% - Акцент5 3 3 2 6 2" xfId="15636"/>
    <cellStyle name="20% - Акцент5 3 3 2 6 2 2" xfId="38484"/>
    <cellStyle name="20% - Акцент5 3 3 2 6 3" xfId="27060"/>
    <cellStyle name="20% - Акцент5 3 3 2 7" xfId="8020"/>
    <cellStyle name="20% - Акцент5 3 3 2 7 2" xfId="19444"/>
    <cellStyle name="20% - Акцент5 3 3 2 7 2 2" xfId="42292"/>
    <cellStyle name="20% - Акцент5 3 3 2 7 3" xfId="30868"/>
    <cellStyle name="20% - Акцент5 3 3 2 8" xfId="11828"/>
    <cellStyle name="20% - Акцент5 3 3 2 8 2" xfId="34676"/>
    <cellStyle name="20% - Акцент5 3 3 2 9" xfId="23252"/>
    <cellStyle name="20% - Акцент5 3 3 3" xfId="656"/>
    <cellStyle name="20% - Акцент5 3 3 3 2" xfId="1608"/>
    <cellStyle name="20% - Акцент5 3 3 3 2 2" xfId="5416"/>
    <cellStyle name="20% - Акцент5 3 3 3 2 2 2" xfId="16840"/>
    <cellStyle name="20% - Акцент5 3 3 3 2 2 2 2" xfId="39688"/>
    <cellStyle name="20% - Акцент5 3 3 3 2 2 3" xfId="28264"/>
    <cellStyle name="20% - Акцент5 3 3 3 2 3" xfId="9224"/>
    <cellStyle name="20% - Акцент5 3 3 3 2 3 2" xfId="20648"/>
    <cellStyle name="20% - Акцент5 3 3 3 2 3 2 2" xfId="43496"/>
    <cellStyle name="20% - Акцент5 3 3 3 2 3 3" xfId="32072"/>
    <cellStyle name="20% - Акцент5 3 3 3 2 4" xfId="13032"/>
    <cellStyle name="20% - Акцент5 3 3 3 2 4 2" xfId="35880"/>
    <cellStyle name="20% - Акцент5 3 3 3 2 5" xfId="24456"/>
    <cellStyle name="20% - Акцент5 3 3 3 3" xfId="2560"/>
    <cellStyle name="20% - Акцент5 3 3 3 3 2" xfId="6368"/>
    <cellStyle name="20% - Акцент5 3 3 3 3 2 2" xfId="17792"/>
    <cellStyle name="20% - Акцент5 3 3 3 3 2 2 2" xfId="40640"/>
    <cellStyle name="20% - Акцент5 3 3 3 3 2 3" xfId="29216"/>
    <cellStyle name="20% - Акцент5 3 3 3 3 3" xfId="10176"/>
    <cellStyle name="20% - Акцент5 3 3 3 3 3 2" xfId="21600"/>
    <cellStyle name="20% - Акцент5 3 3 3 3 3 2 2" xfId="44448"/>
    <cellStyle name="20% - Акцент5 3 3 3 3 3 3" xfId="33024"/>
    <cellStyle name="20% - Акцент5 3 3 3 3 4" xfId="13984"/>
    <cellStyle name="20% - Акцент5 3 3 3 3 4 2" xfId="36832"/>
    <cellStyle name="20% - Акцент5 3 3 3 3 5" xfId="25408"/>
    <cellStyle name="20% - Акцент5 3 3 3 4" xfId="3512"/>
    <cellStyle name="20% - Акцент5 3 3 3 4 2" xfId="7320"/>
    <cellStyle name="20% - Акцент5 3 3 3 4 2 2" xfId="18744"/>
    <cellStyle name="20% - Акцент5 3 3 3 4 2 2 2" xfId="41592"/>
    <cellStyle name="20% - Акцент5 3 3 3 4 2 3" xfId="30168"/>
    <cellStyle name="20% - Акцент5 3 3 3 4 3" xfId="11128"/>
    <cellStyle name="20% - Акцент5 3 3 3 4 3 2" xfId="22552"/>
    <cellStyle name="20% - Акцент5 3 3 3 4 3 2 2" xfId="45400"/>
    <cellStyle name="20% - Акцент5 3 3 3 4 3 3" xfId="33976"/>
    <cellStyle name="20% - Акцент5 3 3 3 4 4" xfId="14936"/>
    <cellStyle name="20% - Акцент5 3 3 3 4 4 2" xfId="37784"/>
    <cellStyle name="20% - Акцент5 3 3 3 4 5" xfId="26360"/>
    <cellStyle name="20% - Акцент5 3 3 3 5" xfId="4464"/>
    <cellStyle name="20% - Акцент5 3 3 3 5 2" xfId="15888"/>
    <cellStyle name="20% - Акцент5 3 3 3 5 2 2" xfId="38736"/>
    <cellStyle name="20% - Акцент5 3 3 3 5 3" xfId="27312"/>
    <cellStyle name="20% - Акцент5 3 3 3 6" xfId="8272"/>
    <cellStyle name="20% - Акцент5 3 3 3 6 2" xfId="19696"/>
    <cellStyle name="20% - Акцент5 3 3 3 6 2 2" xfId="42544"/>
    <cellStyle name="20% - Акцент5 3 3 3 6 3" xfId="31120"/>
    <cellStyle name="20% - Акцент5 3 3 3 7" xfId="12080"/>
    <cellStyle name="20% - Акцент5 3 3 3 7 2" xfId="34928"/>
    <cellStyle name="20% - Акцент5 3 3 3 8" xfId="23504"/>
    <cellStyle name="20% - Акцент5 3 3 4" xfId="1132"/>
    <cellStyle name="20% - Акцент5 3 3 4 2" xfId="4940"/>
    <cellStyle name="20% - Акцент5 3 3 4 2 2" xfId="16364"/>
    <cellStyle name="20% - Акцент5 3 3 4 2 2 2" xfId="39212"/>
    <cellStyle name="20% - Акцент5 3 3 4 2 3" xfId="27788"/>
    <cellStyle name="20% - Акцент5 3 3 4 3" xfId="8748"/>
    <cellStyle name="20% - Акцент5 3 3 4 3 2" xfId="20172"/>
    <cellStyle name="20% - Акцент5 3 3 4 3 2 2" xfId="43020"/>
    <cellStyle name="20% - Акцент5 3 3 4 3 3" xfId="31596"/>
    <cellStyle name="20% - Акцент5 3 3 4 4" xfId="12556"/>
    <cellStyle name="20% - Акцент5 3 3 4 4 2" xfId="35404"/>
    <cellStyle name="20% - Акцент5 3 3 4 5" xfId="23980"/>
    <cellStyle name="20% - Акцент5 3 3 5" xfId="2084"/>
    <cellStyle name="20% - Акцент5 3 3 5 2" xfId="5892"/>
    <cellStyle name="20% - Акцент5 3 3 5 2 2" xfId="17316"/>
    <cellStyle name="20% - Акцент5 3 3 5 2 2 2" xfId="40164"/>
    <cellStyle name="20% - Акцент5 3 3 5 2 3" xfId="28740"/>
    <cellStyle name="20% - Акцент5 3 3 5 3" xfId="9700"/>
    <cellStyle name="20% - Акцент5 3 3 5 3 2" xfId="21124"/>
    <cellStyle name="20% - Акцент5 3 3 5 3 2 2" xfId="43972"/>
    <cellStyle name="20% - Акцент5 3 3 5 3 3" xfId="32548"/>
    <cellStyle name="20% - Акцент5 3 3 5 4" xfId="13508"/>
    <cellStyle name="20% - Акцент5 3 3 5 4 2" xfId="36356"/>
    <cellStyle name="20% - Акцент5 3 3 5 5" xfId="24932"/>
    <cellStyle name="20% - Акцент5 3 3 6" xfId="3036"/>
    <cellStyle name="20% - Акцент5 3 3 6 2" xfId="6844"/>
    <cellStyle name="20% - Акцент5 3 3 6 2 2" xfId="18268"/>
    <cellStyle name="20% - Акцент5 3 3 6 2 2 2" xfId="41116"/>
    <cellStyle name="20% - Акцент5 3 3 6 2 3" xfId="29692"/>
    <cellStyle name="20% - Акцент5 3 3 6 3" xfId="10652"/>
    <cellStyle name="20% - Акцент5 3 3 6 3 2" xfId="22076"/>
    <cellStyle name="20% - Акцент5 3 3 6 3 2 2" xfId="44924"/>
    <cellStyle name="20% - Акцент5 3 3 6 3 3" xfId="33500"/>
    <cellStyle name="20% - Акцент5 3 3 6 4" xfId="14460"/>
    <cellStyle name="20% - Акцент5 3 3 6 4 2" xfId="37308"/>
    <cellStyle name="20% - Акцент5 3 3 6 5" xfId="25884"/>
    <cellStyle name="20% - Акцент5 3 3 7" xfId="3988"/>
    <cellStyle name="20% - Акцент5 3 3 7 2" xfId="15412"/>
    <cellStyle name="20% - Акцент5 3 3 7 2 2" xfId="38260"/>
    <cellStyle name="20% - Акцент5 3 3 7 3" xfId="26836"/>
    <cellStyle name="20% - Акцент5 3 3 8" xfId="7796"/>
    <cellStyle name="20% - Акцент5 3 3 8 2" xfId="19220"/>
    <cellStyle name="20% - Акцент5 3 3 8 2 2" xfId="42068"/>
    <cellStyle name="20% - Акцент5 3 3 8 3" xfId="30644"/>
    <cellStyle name="20% - Акцент5 3 3 9" xfId="11604"/>
    <cellStyle name="20% - Акцент5 3 3 9 2" xfId="34452"/>
    <cellStyle name="20% - Акцент5 3 4" xfId="236"/>
    <cellStyle name="20% - Акцент5 3 4 10" xfId="23084"/>
    <cellStyle name="20% - Акцент5 3 4 2" xfId="460"/>
    <cellStyle name="20% - Акцент5 3 4 2 2" xfId="936"/>
    <cellStyle name="20% - Акцент5 3 4 2 2 2" xfId="1888"/>
    <cellStyle name="20% - Акцент5 3 4 2 2 2 2" xfId="5696"/>
    <cellStyle name="20% - Акцент5 3 4 2 2 2 2 2" xfId="17120"/>
    <cellStyle name="20% - Акцент5 3 4 2 2 2 2 2 2" xfId="39968"/>
    <cellStyle name="20% - Акцент5 3 4 2 2 2 2 3" xfId="28544"/>
    <cellStyle name="20% - Акцент5 3 4 2 2 2 3" xfId="9504"/>
    <cellStyle name="20% - Акцент5 3 4 2 2 2 3 2" xfId="20928"/>
    <cellStyle name="20% - Акцент5 3 4 2 2 2 3 2 2" xfId="43776"/>
    <cellStyle name="20% - Акцент5 3 4 2 2 2 3 3" xfId="32352"/>
    <cellStyle name="20% - Акцент5 3 4 2 2 2 4" xfId="13312"/>
    <cellStyle name="20% - Акцент5 3 4 2 2 2 4 2" xfId="36160"/>
    <cellStyle name="20% - Акцент5 3 4 2 2 2 5" xfId="24736"/>
    <cellStyle name="20% - Акцент5 3 4 2 2 3" xfId="2840"/>
    <cellStyle name="20% - Акцент5 3 4 2 2 3 2" xfId="6648"/>
    <cellStyle name="20% - Акцент5 3 4 2 2 3 2 2" xfId="18072"/>
    <cellStyle name="20% - Акцент5 3 4 2 2 3 2 2 2" xfId="40920"/>
    <cellStyle name="20% - Акцент5 3 4 2 2 3 2 3" xfId="29496"/>
    <cellStyle name="20% - Акцент5 3 4 2 2 3 3" xfId="10456"/>
    <cellStyle name="20% - Акцент5 3 4 2 2 3 3 2" xfId="21880"/>
    <cellStyle name="20% - Акцент5 3 4 2 2 3 3 2 2" xfId="44728"/>
    <cellStyle name="20% - Акцент5 3 4 2 2 3 3 3" xfId="33304"/>
    <cellStyle name="20% - Акцент5 3 4 2 2 3 4" xfId="14264"/>
    <cellStyle name="20% - Акцент5 3 4 2 2 3 4 2" xfId="37112"/>
    <cellStyle name="20% - Акцент5 3 4 2 2 3 5" xfId="25688"/>
    <cellStyle name="20% - Акцент5 3 4 2 2 4" xfId="3792"/>
    <cellStyle name="20% - Акцент5 3 4 2 2 4 2" xfId="7600"/>
    <cellStyle name="20% - Акцент5 3 4 2 2 4 2 2" xfId="19024"/>
    <cellStyle name="20% - Акцент5 3 4 2 2 4 2 2 2" xfId="41872"/>
    <cellStyle name="20% - Акцент5 3 4 2 2 4 2 3" xfId="30448"/>
    <cellStyle name="20% - Акцент5 3 4 2 2 4 3" xfId="11408"/>
    <cellStyle name="20% - Акцент5 3 4 2 2 4 3 2" xfId="22832"/>
    <cellStyle name="20% - Акцент5 3 4 2 2 4 3 2 2" xfId="45680"/>
    <cellStyle name="20% - Акцент5 3 4 2 2 4 3 3" xfId="34256"/>
    <cellStyle name="20% - Акцент5 3 4 2 2 4 4" xfId="15216"/>
    <cellStyle name="20% - Акцент5 3 4 2 2 4 4 2" xfId="38064"/>
    <cellStyle name="20% - Акцент5 3 4 2 2 4 5" xfId="26640"/>
    <cellStyle name="20% - Акцент5 3 4 2 2 5" xfId="4744"/>
    <cellStyle name="20% - Акцент5 3 4 2 2 5 2" xfId="16168"/>
    <cellStyle name="20% - Акцент5 3 4 2 2 5 2 2" xfId="39016"/>
    <cellStyle name="20% - Акцент5 3 4 2 2 5 3" xfId="27592"/>
    <cellStyle name="20% - Акцент5 3 4 2 2 6" xfId="8552"/>
    <cellStyle name="20% - Акцент5 3 4 2 2 6 2" xfId="19976"/>
    <cellStyle name="20% - Акцент5 3 4 2 2 6 2 2" xfId="42824"/>
    <cellStyle name="20% - Акцент5 3 4 2 2 6 3" xfId="31400"/>
    <cellStyle name="20% - Акцент5 3 4 2 2 7" xfId="12360"/>
    <cellStyle name="20% - Акцент5 3 4 2 2 7 2" xfId="35208"/>
    <cellStyle name="20% - Акцент5 3 4 2 2 8" xfId="23784"/>
    <cellStyle name="20% - Акцент5 3 4 2 3" xfId="1412"/>
    <cellStyle name="20% - Акцент5 3 4 2 3 2" xfId="5220"/>
    <cellStyle name="20% - Акцент5 3 4 2 3 2 2" xfId="16644"/>
    <cellStyle name="20% - Акцент5 3 4 2 3 2 2 2" xfId="39492"/>
    <cellStyle name="20% - Акцент5 3 4 2 3 2 3" xfId="28068"/>
    <cellStyle name="20% - Акцент5 3 4 2 3 3" xfId="9028"/>
    <cellStyle name="20% - Акцент5 3 4 2 3 3 2" xfId="20452"/>
    <cellStyle name="20% - Акцент5 3 4 2 3 3 2 2" xfId="43300"/>
    <cellStyle name="20% - Акцент5 3 4 2 3 3 3" xfId="31876"/>
    <cellStyle name="20% - Акцент5 3 4 2 3 4" xfId="12836"/>
    <cellStyle name="20% - Акцент5 3 4 2 3 4 2" xfId="35684"/>
    <cellStyle name="20% - Акцент5 3 4 2 3 5" xfId="24260"/>
    <cellStyle name="20% - Акцент5 3 4 2 4" xfId="2364"/>
    <cellStyle name="20% - Акцент5 3 4 2 4 2" xfId="6172"/>
    <cellStyle name="20% - Акцент5 3 4 2 4 2 2" xfId="17596"/>
    <cellStyle name="20% - Акцент5 3 4 2 4 2 2 2" xfId="40444"/>
    <cellStyle name="20% - Акцент5 3 4 2 4 2 3" xfId="29020"/>
    <cellStyle name="20% - Акцент5 3 4 2 4 3" xfId="9980"/>
    <cellStyle name="20% - Акцент5 3 4 2 4 3 2" xfId="21404"/>
    <cellStyle name="20% - Акцент5 3 4 2 4 3 2 2" xfId="44252"/>
    <cellStyle name="20% - Акцент5 3 4 2 4 3 3" xfId="32828"/>
    <cellStyle name="20% - Акцент5 3 4 2 4 4" xfId="13788"/>
    <cellStyle name="20% - Акцент5 3 4 2 4 4 2" xfId="36636"/>
    <cellStyle name="20% - Акцент5 3 4 2 4 5" xfId="25212"/>
    <cellStyle name="20% - Акцент5 3 4 2 5" xfId="3316"/>
    <cellStyle name="20% - Акцент5 3 4 2 5 2" xfId="7124"/>
    <cellStyle name="20% - Акцент5 3 4 2 5 2 2" xfId="18548"/>
    <cellStyle name="20% - Акцент5 3 4 2 5 2 2 2" xfId="41396"/>
    <cellStyle name="20% - Акцент5 3 4 2 5 2 3" xfId="29972"/>
    <cellStyle name="20% - Акцент5 3 4 2 5 3" xfId="10932"/>
    <cellStyle name="20% - Акцент5 3 4 2 5 3 2" xfId="22356"/>
    <cellStyle name="20% - Акцент5 3 4 2 5 3 2 2" xfId="45204"/>
    <cellStyle name="20% - Акцент5 3 4 2 5 3 3" xfId="33780"/>
    <cellStyle name="20% - Акцент5 3 4 2 5 4" xfId="14740"/>
    <cellStyle name="20% - Акцент5 3 4 2 5 4 2" xfId="37588"/>
    <cellStyle name="20% - Акцент5 3 4 2 5 5" xfId="26164"/>
    <cellStyle name="20% - Акцент5 3 4 2 6" xfId="4268"/>
    <cellStyle name="20% - Акцент5 3 4 2 6 2" xfId="15692"/>
    <cellStyle name="20% - Акцент5 3 4 2 6 2 2" xfId="38540"/>
    <cellStyle name="20% - Акцент5 3 4 2 6 3" xfId="27116"/>
    <cellStyle name="20% - Акцент5 3 4 2 7" xfId="8076"/>
    <cellStyle name="20% - Акцент5 3 4 2 7 2" xfId="19500"/>
    <cellStyle name="20% - Акцент5 3 4 2 7 2 2" xfId="42348"/>
    <cellStyle name="20% - Акцент5 3 4 2 7 3" xfId="30924"/>
    <cellStyle name="20% - Акцент5 3 4 2 8" xfId="11884"/>
    <cellStyle name="20% - Акцент5 3 4 2 8 2" xfId="34732"/>
    <cellStyle name="20% - Акцент5 3 4 2 9" xfId="23308"/>
    <cellStyle name="20% - Акцент5 3 4 3" xfId="712"/>
    <cellStyle name="20% - Акцент5 3 4 3 2" xfId="1664"/>
    <cellStyle name="20% - Акцент5 3 4 3 2 2" xfId="5472"/>
    <cellStyle name="20% - Акцент5 3 4 3 2 2 2" xfId="16896"/>
    <cellStyle name="20% - Акцент5 3 4 3 2 2 2 2" xfId="39744"/>
    <cellStyle name="20% - Акцент5 3 4 3 2 2 3" xfId="28320"/>
    <cellStyle name="20% - Акцент5 3 4 3 2 3" xfId="9280"/>
    <cellStyle name="20% - Акцент5 3 4 3 2 3 2" xfId="20704"/>
    <cellStyle name="20% - Акцент5 3 4 3 2 3 2 2" xfId="43552"/>
    <cellStyle name="20% - Акцент5 3 4 3 2 3 3" xfId="32128"/>
    <cellStyle name="20% - Акцент5 3 4 3 2 4" xfId="13088"/>
    <cellStyle name="20% - Акцент5 3 4 3 2 4 2" xfId="35936"/>
    <cellStyle name="20% - Акцент5 3 4 3 2 5" xfId="24512"/>
    <cellStyle name="20% - Акцент5 3 4 3 3" xfId="2616"/>
    <cellStyle name="20% - Акцент5 3 4 3 3 2" xfId="6424"/>
    <cellStyle name="20% - Акцент5 3 4 3 3 2 2" xfId="17848"/>
    <cellStyle name="20% - Акцент5 3 4 3 3 2 2 2" xfId="40696"/>
    <cellStyle name="20% - Акцент5 3 4 3 3 2 3" xfId="29272"/>
    <cellStyle name="20% - Акцент5 3 4 3 3 3" xfId="10232"/>
    <cellStyle name="20% - Акцент5 3 4 3 3 3 2" xfId="21656"/>
    <cellStyle name="20% - Акцент5 3 4 3 3 3 2 2" xfId="44504"/>
    <cellStyle name="20% - Акцент5 3 4 3 3 3 3" xfId="33080"/>
    <cellStyle name="20% - Акцент5 3 4 3 3 4" xfId="14040"/>
    <cellStyle name="20% - Акцент5 3 4 3 3 4 2" xfId="36888"/>
    <cellStyle name="20% - Акцент5 3 4 3 3 5" xfId="25464"/>
    <cellStyle name="20% - Акцент5 3 4 3 4" xfId="3568"/>
    <cellStyle name="20% - Акцент5 3 4 3 4 2" xfId="7376"/>
    <cellStyle name="20% - Акцент5 3 4 3 4 2 2" xfId="18800"/>
    <cellStyle name="20% - Акцент5 3 4 3 4 2 2 2" xfId="41648"/>
    <cellStyle name="20% - Акцент5 3 4 3 4 2 3" xfId="30224"/>
    <cellStyle name="20% - Акцент5 3 4 3 4 3" xfId="11184"/>
    <cellStyle name="20% - Акцент5 3 4 3 4 3 2" xfId="22608"/>
    <cellStyle name="20% - Акцент5 3 4 3 4 3 2 2" xfId="45456"/>
    <cellStyle name="20% - Акцент5 3 4 3 4 3 3" xfId="34032"/>
    <cellStyle name="20% - Акцент5 3 4 3 4 4" xfId="14992"/>
    <cellStyle name="20% - Акцент5 3 4 3 4 4 2" xfId="37840"/>
    <cellStyle name="20% - Акцент5 3 4 3 4 5" xfId="26416"/>
    <cellStyle name="20% - Акцент5 3 4 3 5" xfId="4520"/>
    <cellStyle name="20% - Акцент5 3 4 3 5 2" xfId="15944"/>
    <cellStyle name="20% - Акцент5 3 4 3 5 2 2" xfId="38792"/>
    <cellStyle name="20% - Акцент5 3 4 3 5 3" xfId="27368"/>
    <cellStyle name="20% - Акцент5 3 4 3 6" xfId="8328"/>
    <cellStyle name="20% - Акцент5 3 4 3 6 2" xfId="19752"/>
    <cellStyle name="20% - Акцент5 3 4 3 6 2 2" xfId="42600"/>
    <cellStyle name="20% - Акцент5 3 4 3 6 3" xfId="31176"/>
    <cellStyle name="20% - Акцент5 3 4 3 7" xfId="12136"/>
    <cellStyle name="20% - Акцент5 3 4 3 7 2" xfId="34984"/>
    <cellStyle name="20% - Акцент5 3 4 3 8" xfId="23560"/>
    <cellStyle name="20% - Акцент5 3 4 4" xfId="1188"/>
    <cellStyle name="20% - Акцент5 3 4 4 2" xfId="4996"/>
    <cellStyle name="20% - Акцент5 3 4 4 2 2" xfId="16420"/>
    <cellStyle name="20% - Акцент5 3 4 4 2 2 2" xfId="39268"/>
    <cellStyle name="20% - Акцент5 3 4 4 2 3" xfId="27844"/>
    <cellStyle name="20% - Акцент5 3 4 4 3" xfId="8804"/>
    <cellStyle name="20% - Акцент5 3 4 4 3 2" xfId="20228"/>
    <cellStyle name="20% - Акцент5 3 4 4 3 2 2" xfId="43076"/>
    <cellStyle name="20% - Акцент5 3 4 4 3 3" xfId="31652"/>
    <cellStyle name="20% - Акцент5 3 4 4 4" xfId="12612"/>
    <cellStyle name="20% - Акцент5 3 4 4 4 2" xfId="35460"/>
    <cellStyle name="20% - Акцент5 3 4 4 5" xfId="24036"/>
    <cellStyle name="20% - Акцент5 3 4 5" xfId="2140"/>
    <cellStyle name="20% - Акцент5 3 4 5 2" xfId="5948"/>
    <cellStyle name="20% - Акцент5 3 4 5 2 2" xfId="17372"/>
    <cellStyle name="20% - Акцент5 3 4 5 2 2 2" xfId="40220"/>
    <cellStyle name="20% - Акцент5 3 4 5 2 3" xfId="28796"/>
    <cellStyle name="20% - Акцент5 3 4 5 3" xfId="9756"/>
    <cellStyle name="20% - Акцент5 3 4 5 3 2" xfId="21180"/>
    <cellStyle name="20% - Акцент5 3 4 5 3 2 2" xfId="44028"/>
    <cellStyle name="20% - Акцент5 3 4 5 3 3" xfId="32604"/>
    <cellStyle name="20% - Акцент5 3 4 5 4" xfId="13564"/>
    <cellStyle name="20% - Акцент5 3 4 5 4 2" xfId="36412"/>
    <cellStyle name="20% - Акцент5 3 4 5 5" xfId="24988"/>
    <cellStyle name="20% - Акцент5 3 4 6" xfId="3092"/>
    <cellStyle name="20% - Акцент5 3 4 6 2" xfId="6900"/>
    <cellStyle name="20% - Акцент5 3 4 6 2 2" xfId="18324"/>
    <cellStyle name="20% - Акцент5 3 4 6 2 2 2" xfId="41172"/>
    <cellStyle name="20% - Акцент5 3 4 6 2 3" xfId="29748"/>
    <cellStyle name="20% - Акцент5 3 4 6 3" xfId="10708"/>
    <cellStyle name="20% - Акцент5 3 4 6 3 2" xfId="22132"/>
    <cellStyle name="20% - Акцент5 3 4 6 3 2 2" xfId="44980"/>
    <cellStyle name="20% - Акцент5 3 4 6 3 3" xfId="33556"/>
    <cellStyle name="20% - Акцент5 3 4 6 4" xfId="14516"/>
    <cellStyle name="20% - Акцент5 3 4 6 4 2" xfId="37364"/>
    <cellStyle name="20% - Акцент5 3 4 6 5" xfId="25940"/>
    <cellStyle name="20% - Акцент5 3 4 7" xfId="4044"/>
    <cellStyle name="20% - Акцент5 3 4 7 2" xfId="15468"/>
    <cellStyle name="20% - Акцент5 3 4 7 2 2" xfId="38316"/>
    <cellStyle name="20% - Акцент5 3 4 7 3" xfId="26892"/>
    <cellStyle name="20% - Акцент5 3 4 8" xfId="7852"/>
    <cellStyle name="20% - Акцент5 3 4 8 2" xfId="19276"/>
    <cellStyle name="20% - Акцент5 3 4 8 2 2" xfId="42124"/>
    <cellStyle name="20% - Акцент5 3 4 8 3" xfId="30700"/>
    <cellStyle name="20% - Акцент5 3 4 9" xfId="11660"/>
    <cellStyle name="20% - Акцент5 3 4 9 2" xfId="34508"/>
    <cellStyle name="20% - Акцент5 3 5" xfId="292"/>
    <cellStyle name="20% - Акцент5 3 5 2" xfId="768"/>
    <cellStyle name="20% - Акцент5 3 5 2 2" xfId="1720"/>
    <cellStyle name="20% - Акцент5 3 5 2 2 2" xfId="5528"/>
    <cellStyle name="20% - Акцент5 3 5 2 2 2 2" xfId="16952"/>
    <cellStyle name="20% - Акцент5 3 5 2 2 2 2 2" xfId="39800"/>
    <cellStyle name="20% - Акцент5 3 5 2 2 2 3" xfId="28376"/>
    <cellStyle name="20% - Акцент5 3 5 2 2 3" xfId="9336"/>
    <cellStyle name="20% - Акцент5 3 5 2 2 3 2" xfId="20760"/>
    <cellStyle name="20% - Акцент5 3 5 2 2 3 2 2" xfId="43608"/>
    <cellStyle name="20% - Акцент5 3 5 2 2 3 3" xfId="32184"/>
    <cellStyle name="20% - Акцент5 3 5 2 2 4" xfId="13144"/>
    <cellStyle name="20% - Акцент5 3 5 2 2 4 2" xfId="35992"/>
    <cellStyle name="20% - Акцент5 3 5 2 2 5" xfId="24568"/>
    <cellStyle name="20% - Акцент5 3 5 2 3" xfId="2672"/>
    <cellStyle name="20% - Акцент5 3 5 2 3 2" xfId="6480"/>
    <cellStyle name="20% - Акцент5 3 5 2 3 2 2" xfId="17904"/>
    <cellStyle name="20% - Акцент5 3 5 2 3 2 2 2" xfId="40752"/>
    <cellStyle name="20% - Акцент5 3 5 2 3 2 3" xfId="29328"/>
    <cellStyle name="20% - Акцент5 3 5 2 3 3" xfId="10288"/>
    <cellStyle name="20% - Акцент5 3 5 2 3 3 2" xfId="21712"/>
    <cellStyle name="20% - Акцент5 3 5 2 3 3 2 2" xfId="44560"/>
    <cellStyle name="20% - Акцент5 3 5 2 3 3 3" xfId="33136"/>
    <cellStyle name="20% - Акцент5 3 5 2 3 4" xfId="14096"/>
    <cellStyle name="20% - Акцент5 3 5 2 3 4 2" xfId="36944"/>
    <cellStyle name="20% - Акцент5 3 5 2 3 5" xfId="25520"/>
    <cellStyle name="20% - Акцент5 3 5 2 4" xfId="3624"/>
    <cellStyle name="20% - Акцент5 3 5 2 4 2" xfId="7432"/>
    <cellStyle name="20% - Акцент5 3 5 2 4 2 2" xfId="18856"/>
    <cellStyle name="20% - Акцент5 3 5 2 4 2 2 2" xfId="41704"/>
    <cellStyle name="20% - Акцент5 3 5 2 4 2 3" xfId="30280"/>
    <cellStyle name="20% - Акцент5 3 5 2 4 3" xfId="11240"/>
    <cellStyle name="20% - Акцент5 3 5 2 4 3 2" xfId="22664"/>
    <cellStyle name="20% - Акцент5 3 5 2 4 3 2 2" xfId="45512"/>
    <cellStyle name="20% - Акцент5 3 5 2 4 3 3" xfId="34088"/>
    <cellStyle name="20% - Акцент5 3 5 2 4 4" xfId="15048"/>
    <cellStyle name="20% - Акцент5 3 5 2 4 4 2" xfId="37896"/>
    <cellStyle name="20% - Акцент5 3 5 2 4 5" xfId="26472"/>
    <cellStyle name="20% - Акцент5 3 5 2 5" xfId="4576"/>
    <cellStyle name="20% - Акцент5 3 5 2 5 2" xfId="16000"/>
    <cellStyle name="20% - Акцент5 3 5 2 5 2 2" xfId="38848"/>
    <cellStyle name="20% - Акцент5 3 5 2 5 3" xfId="27424"/>
    <cellStyle name="20% - Акцент5 3 5 2 6" xfId="8384"/>
    <cellStyle name="20% - Акцент5 3 5 2 6 2" xfId="19808"/>
    <cellStyle name="20% - Акцент5 3 5 2 6 2 2" xfId="42656"/>
    <cellStyle name="20% - Акцент5 3 5 2 6 3" xfId="31232"/>
    <cellStyle name="20% - Акцент5 3 5 2 7" xfId="12192"/>
    <cellStyle name="20% - Акцент5 3 5 2 7 2" xfId="35040"/>
    <cellStyle name="20% - Акцент5 3 5 2 8" xfId="23616"/>
    <cellStyle name="20% - Акцент5 3 5 3" xfId="1244"/>
    <cellStyle name="20% - Акцент5 3 5 3 2" xfId="5052"/>
    <cellStyle name="20% - Акцент5 3 5 3 2 2" xfId="16476"/>
    <cellStyle name="20% - Акцент5 3 5 3 2 2 2" xfId="39324"/>
    <cellStyle name="20% - Акцент5 3 5 3 2 3" xfId="27900"/>
    <cellStyle name="20% - Акцент5 3 5 3 3" xfId="8860"/>
    <cellStyle name="20% - Акцент5 3 5 3 3 2" xfId="20284"/>
    <cellStyle name="20% - Акцент5 3 5 3 3 2 2" xfId="43132"/>
    <cellStyle name="20% - Акцент5 3 5 3 3 3" xfId="31708"/>
    <cellStyle name="20% - Акцент5 3 5 3 4" xfId="12668"/>
    <cellStyle name="20% - Акцент5 3 5 3 4 2" xfId="35516"/>
    <cellStyle name="20% - Акцент5 3 5 3 5" xfId="24092"/>
    <cellStyle name="20% - Акцент5 3 5 4" xfId="2196"/>
    <cellStyle name="20% - Акцент5 3 5 4 2" xfId="6004"/>
    <cellStyle name="20% - Акцент5 3 5 4 2 2" xfId="17428"/>
    <cellStyle name="20% - Акцент5 3 5 4 2 2 2" xfId="40276"/>
    <cellStyle name="20% - Акцент5 3 5 4 2 3" xfId="28852"/>
    <cellStyle name="20% - Акцент5 3 5 4 3" xfId="9812"/>
    <cellStyle name="20% - Акцент5 3 5 4 3 2" xfId="21236"/>
    <cellStyle name="20% - Акцент5 3 5 4 3 2 2" xfId="44084"/>
    <cellStyle name="20% - Акцент5 3 5 4 3 3" xfId="32660"/>
    <cellStyle name="20% - Акцент5 3 5 4 4" xfId="13620"/>
    <cellStyle name="20% - Акцент5 3 5 4 4 2" xfId="36468"/>
    <cellStyle name="20% - Акцент5 3 5 4 5" xfId="25044"/>
    <cellStyle name="20% - Акцент5 3 5 5" xfId="3148"/>
    <cellStyle name="20% - Акцент5 3 5 5 2" xfId="6956"/>
    <cellStyle name="20% - Акцент5 3 5 5 2 2" xfId="18380"/>
    <cellStyle name="20% - Акцент5 3 5 5 2 2 2" xfId="41228"/>
    <cellStyle name="20% - Акцент5 3 5 5 2 3" xfId="29804"/>
    <cellStyle name="20% - Акцент5 3 5 5 3" xfId="10764"/>
    <cellStyle name="20% - Акцент5 3 5 5 3 2" xfId="22188"/>
    <cellStyle name="20% - Акцент5 3 5 5 3 2 2" xfId="45036"/>
    <cellStyle name="20% - Акцент5 3 5 5 3 3" xfId="33612"/>
    <cellStyle name="20% - Акцент5 3 5 5 4" xfId="14572"/>
    <cellStyle name="20% - Акцент5 3 5 5 4 2" xfId="37420"/>
    <cellStyle name="20% - Акцент5 3 5 5 5" xfId="25996"/>
    <cellStyle name="20% - Акцент5 3 5 6" xfId="4100"/>
    <cellStyle name="20% - Акцент5 3 5 6 2" xfId="15524"/>
    <cellStyle name="20% - Акцент5 3 5 6 2 2" xfId="38372"/>
    <cellStyle name="20% - Акцент5 3 5 6 3" xfId="26948"/>
    <cellStyle name="20% - Акцент5 3 5 7" xfId="7908"/>
    <cellStyle name="20% - Акцент5 3 5 7 2" xfId="19332"/>
    <cellStyle name="20% - Акцент5 3 5 7 2 2" xfId="42180"/>
    <cellStyle name="20% - Акцент5 3 5 7 3" xfId="30756"/>
    <cellStyle name="20% - Акцент5 3 5 8" xfId="11716"/>
    <cellStyle name="20% - Акцент5 3 5 8 2" xfId="34564"/>
    <cellStyle name="20% - Акцент5 3 5 9" xfId="23140"/>
    <cellStyle name="20% - Акцент5 3 6" xfId="544"/>
    <cellStyle name="20% - Акцент5 3 6 2" xfId="1496"/>
    <cellStyle name="20% - Акцент5 3 6 2 2" xfId="5304"/>
    <cellStyle name="20% - Акцент5 3 6 2 2 2" xfId="16728"/>
    <cellStyle name="20% - Акцент5 3 6 2 2 2 2" xfId="39576"/>
    <cellStyle name="20% - Акцент5 3 6 2 2 3" xfId="28152"/>
    <cellStyle name="20% - Акцент5 3 6 2 3" xfId="9112"/>
    <cellStyle name="20% - Акцент5 3 6 2 3 2" xfId="20536"/>
    <cellStyle name="20% - Акцент5 3 6 2 3 2 2" xfId="43384"/>
    <cellStyle name="20% - Акцент5 3 6 2 3 3" xfId="31960"/>
    <cellStyle name="20% - Акцент5 3 6 2 4" xfId="12920"/>
    <cellStyle name="20% - Акцент5 3 6 2 4 2" xfId="35768"/>
    <cellStyle name="20% - Акцент5 3 6 2 5" xfId="24344"/>
    <cellStyle name="20% - Акцент5 3 6 3" xfId="2448"/>
    <cellStyle name="20% - Акцент5 3 6 3 2" xfId="6256"/>
    <cellStyle name="20% - Акцент5 3 6 3 2 2" xfId="17680"/>
    <cellStyle name="20% - Акцент5 3 6 3 2 2 2" xfId="40528"/>
    <cellStyle name="20% - Акцент5 3 6 3 2 3" xfId="29104"/>
    <cellStyle name="20% - Акцент5 3 6 3 3" xfId="10064"/>
    <cellStyle name="20% - Акцент5 3 6 3 3 2" xfId="21488"/>
    <cellStyle name="20% - Акцент5 3 6 3 3 2 2" xfId="44336"/>
    <cellStyle name="20% - Акцент5 3 6 3 3 3" xfId="32912"/>
    <cellStyle name="20% - Акцент5 3 6 3 4" xfId="13872"/>
    <cellStyle name="20% - Акцент5 3 6 3 4 2" xfId="36720"/>
    <cellStyle name="20% - Акцент5 3 6 3 5" xfId="25296"/>
    <cellStyle name="20% - Акцент5 3 6 4" xfId="3400"/>
    <cellStyle name="20% - Акцент5 3 6 4 2" xfId="7208"/>
    <cellStyle name="20% - Акцент5 3 6 4 2 2" xfId="18632"/>
    <cellStyle name="20% - Акцент5 3 6 4 2 2 2" xfId="41480"/>
    <cellStyle name="20% - Акцент5 3 6 4 2 3" xfId="30056"/>
    <cellStyle name="20% - Акцент5 3 6 4 3" xfId="11016"/>
    <cellStyle name="20% - Акцент5 3 6 4 3 2" xfId="22440"/>
    <cellStyle name="20% - Акцент5 3 6 4 3 2 2" xfId="45288"/>
    <cellStyle name="20% - Акцент5 3 6 4 3 3" xfId="33864"/>
    <cellStyle name="20% - Акцент5 3 6 4 4" xfId="14824"/>
    <cellStyle name="20% - Акцент5 3 6 4 4 2" xfId="37672"/>
    <cellStyle name="20% - Акцент5 3 6 4 5" xfId="26248"/>
    <cellStyle name="20% - Акцент5 3 6 5" xfId="4352"/>
    <cellStyle name="20% - Акцент5 3 6 5 2" xfId="15776"/>
    <cellStyle name="20% - Акцент5 3 6 5 2 2" xfId="38624"/>
    <cellStyle name="20% - Акцент5 3 6 5 3" xfId="27200"/>
    <cellStyle name="20% - Акцент5 3 6 6" xfId="8160"/>
    <cellStyle name="20% - Акцент5 3 6 6 2" xfId="19584"/>
    <cellStyle name="20% - Акцент5 3 6 6 2 2" xfId="42432"/>
    <cellStyle name="20% - Акцент5 3 6 6 3" xfId="31008"/>
    <cellStyle name="20% - Акцент5 3 6 7" xfId="11968"/>
    <cellStyle name="20% - Акцент5 3 6 7 2" xfId="34816"/>
    <cellStyle name="20% - Акцент5 3 6 8" xfId="23392"/>
    <cellStyle name="20% - Акцент5 3 7" xfId="1020"/>
    <cellStyle name="20% - Акцент5 3 7 2" xfId="4828"/>
    <cellStyle name="20% - Акцент5 3 7 2 2" xfId="16252"/>
    <cellStyle name="20% - Акцент5 3 7 2 2 2" xfId="39100"/>
    <cellStyle name="20% - Акцент5 3 7 2 3" xfId="27676"/>
    <cellStyle name="20% - Акцент5 3 7 3" xfId="8636"/>
    <cellStyle name="20% - Акцент5 3 7 3 2" xfId="20060"/>
    <cellStyle name="20% - Акцент5 3 7 3 2 2" xfId="42908"/>
    <cellStyle name="20% - Акцент5 3 7 3 3" xfId="31484"/>
    <cellStyle name="20% - Акцент5 3 7 4" xfId="12444"/>
    <cellStyle name="20% - Акцент5 3 7 4 2" xfId="35292"/>
    <cellStyle name="20% - Акцент5 3 7 5" xfId="23868"/>
    <cellStyle name="20% - Акцент5 3 8" xfId="1972"/>
    <cellStyle name="20% - Акцент5 3 8 2" xfId="5780"/>
    <cellStyle name="20% - Акцент5 3 8 2 2" xfId="17204"/>
    <cellStyle name="20% - Акцент5 3 8 2 2 2" xfId="40052"/>
    <cellStyle name="20% - Акцент5 3 8 2 3" xfId="28628"/>
    <cellStyle name="20% - Акцент5 3 8 3" xfId="9588"/>
    <cellStyle name="20% - Акцент5 3 8 3 2" xfId="21012"/>
    <cellStyle name="20% - Акцент5 3 8 3 2 2" xfId="43860"/>
    <cellStyle name="20% - Акцент5 3 8 3 3" xfId="32436"/>
    <cellStyle name="20% - Акцент5 3 8 4" xfId="13396"/>
    <cellStyle name="20% - Акцент5 3 8 4 2" xfId="36244"/>
    <cellStyle name="20% - Акцент5 3 8 5" xfId="24820"/>
    <cellStyle name="20% - Акцент5 3 9" xfId="2924"/>
    <cellStyle name="20% - Акцент5 3 9 2" xfId="6732"/>
    <cellStyle name="20% - Акцент5 3 9 2 2" xfId="18156"/>
    <cellStyle name="20% - Акцент5 3 9 2 2 2" xfId="41004"/>
    <cellStyle name="20% - Акцент5 3 9 2 3" xfId="29580"/>
    <cellStyle name="20% - Акцент5 3 9 3" xfId="10540"/>
    <cellStyle name="20% - Акцент5 3 9 3 2" xfId="21964"/>
    <cellStyle name="20% - Акцент5 3 9 3 2 2" xfId="44812"/>
    <cellStyle name="20% - Акцент5 3 9 3 3" xfId="33388"/>
    <cellStyle name="20% - Акцент5 3 9 4" xfId="14348"/>
    <cellStyle name="20% - Акцент5 3 9 4 2" xfId="37196"/>
    <cellStyle name="20% - Акцент5 3 9 5" xfId="25772"/>
    <cellStyle name="20% - Акцент5 4" xfId="96"/>
    <cellStyle name="20% - Акцент5 4 10" xfId="22944"/>
    <cellStyle name="20% - Акцент5 4 2" xfId="320"/>
    <cellStyle name="20% - Акцент5 4 2 2" xfId="796"/>
    <cellStyle name="20% - Акцент5 4 2 2 2" xfId="1748"/>
    <cellStyle name="20% - Акцент5 4 2 2 2 2" xfId="5556"/>
    <cellStyle name="20% - Акцент5 4 2 2 2 2 2" xfId="16980"/>
    <cellStyle name="20% - Акцент5 4 2 2 2 2 2 2" xfId="39828"/>
    <cellStyle name="20% - Акцент5 4 2 2 2 2 3" xfId="28404"/>
    <cellStyle name="20% - Акцент5 4 2 2 2 3" xfId="9364"/>
    <cellStyle name="20% - Акцент5 4 2 2 2 3 2" xfId="20788"/>
    <cellStyle name="20% - Акцент5 4 2 2 2 3 2 2" xfId="43636"/>
    <cellStyle name="20% - Акцент5 4 2 2 2 3 3" xfId="32212"/>
    <cellStyle name="20% - Акцент5 4 2 2 2 4" xfId="13172"/>
    <cellStyle name="20% - Акцент5 4 2 2 2 4 2" xfId="36020"/>
    <cellStyle name="20% - Акцент5 4 2 2 2 5" xfId="24596"/>
    <cellStyle name="20% - Акцент5 4 2 2 3" xfId="2700"/>
    <cellStyle name="20% - Акцент5 4 2 2 3 2" xfId="6508"/>
    <cellStyle name="20% - Акцент5 4 2 2 3 2 2" xfId="17932"/>
    <cellStyle name="20% - Акцент5 4 2 2 3 2 2 2" xfId="40780"/>
    <cellStyle name="20% - Акцент5 4 2 2 3 2 3" xfId="29356"/>
    <cellStyle name="20% - Акцент5 4 2 2 3 3" xfId="10316"/>
    <cellStyle name="20% - Акцент5 4 2 2 3 3 2" xfId="21740"/>
    <cellStyle name="20% - Акцент5 4 2 2 3 3 2 2" xfId="44588"/>
    <cellStyle name="20% - Акцент5 4 2 2 3 3 3" xfId="33164"/>
    <cellStyle name="20% - Акцент5 4 2 2 3 4" xfId="14124"/>
    <cellStyle name="20% - Акцент5 4 2 2 3 4 2" xfId="36972"/>
    <cellStyle name="20% - Акцент5 4 2 2 3 5" xfId="25548"/>
    <cellStyle name="20% - Акцент5 4 2 2 4" xfId="3652"/>
    <cellStyle name="20% - Акцент5 4 2 2 4 2" xfId="7460"/>
    <cellStyle name="20% - Акцент5 4 2 2 4 2 2" xfId="18884"/>
    <cellStyle name="20% - Акцент5 4 2 2 4 2 2 2" xfId="41732"/>
    <cellStyle name="20% - Акцент5 4 2 2 4 2 3" xfId="30308"/>
    <cellStyle name="20% - Акцент5 4 2 2 4 3" xfId="11268"/>
    <cellStyle name="20% - Акцент5 4 2 2 4 3 2" xfId="22692"/>
    <cellStyle name="20% - Акцент5 4 2 2 4 3 2 2" xfId="45540"/>
    <cellStyle name="20% - Акцент5 4 2 2 4 3 3" xfId="34116"/>
    <cellStyle name="20% - Акцент5 4 2 2 4 4" xfId="15076"/>
    <cellStyle name="20% - Акцент5 4 2 2 4 4 2" xfId="37924"/>
    <cellStyle name="20% - Акцент5 4 2 2 4 5" xfId="26500"/>
    <cellStyle name="20% - Акцент5 4 2 2 5" xfId="4604"/>
    <cellStyle name="20% - Акцент5 4 2 2 5 2" xfId="16028"/>
    <cellStyle name="20% - Акцент5 4 2 2 5 2 2" xfId="38876"/>
    <cellStyle name="20% - Акцент5 4 2 2 5 3" xfId="27452"/>
    <cellStyle name="20% - Акцент5 4 2 2 6" xfId="8412"/>
    <cellStyle name="20% - Акцент5 4 2 2 6 2" xfId="19836"/>
    <cellStyle name="20% - Акцент5 4 2 2 6 2 2" xfId="42684"/>
    <cellStyle name="20% - Акцент5 4 2 2 6 3" xfId="31260"/>
    <cellStyle name="20% - Акцент5 4 2 2 7" xfId="12220"/>
    <cellStyle name="20% - Акцент5 4 2 2 7 2" xfId="35068"/>
    <cellStyle name="20% - Акцент5 4 2 2 8" xfId="23644"/>
    <cellStyle name="20% - Акцент5 4 2 3" xfId="1272"/>
    <cellStyle name="20% - Акцент5 4 2 3 2" xfId="5080"/>
    <cellStyle name="20% - Акцент5 4 2 3 2 2" xfId="16504"/>
    <cellStyle name="20% - Акцент5 4 2 3 2 2 2" xfId="39352"/>
    <cellStyle name="20% - Акцент5 4 2 3 2 3" xfId="27928"/>
    <cellStyle name="20% - Акцент5 4 2 3 3" xfId="8888"/>
    <cellStyle name="20% - Акцент5 4 2 3 3 2" xfId="20312"/>
    <cellStyle name="20% - Акцент5 4 2 3 3 2 2" xfId="43160"/>
    <cellStyle name="20% - Акцент5 4 2 3 3 3" xfId="31736"/>
    <cellStyle name="20% - Акцент5 4 2 3 4" xfId="12696"/>
    <cellStyle name="20% - Акцент5 4 2 3 4 2" xfId="35544"/>
    <cellStyle name="20% - Акцент5 4 2 3 5" xfId="24120"/>
    <cellStyle name="20% - Акцент5 4 2 4" xfId="2224"/>
    <cellStyle name="20% - Акцент5 4 2 4 2" xfId="6032"/>
    <cellStyle name="20% - Акцент5 4 2 4 2 2" xfId="17456"/>
    <cellStyle name="20% - Акцент5 4 2 4 2 2 2" xfId="40304"/>
    <cellStyle name="20% - Акцент5 4 2 4 2 3" xfId="28880"/>
    <cellStyle name="20% - Акцент5 4 2 4 3" xfId="9840"/>
    <cellStyle name="20% - Акцент5 4 2 4 3 2" xfId="21264"/>
    <cellStyle name="20% - Акцент5 4 2 4 3 2 2" xfId="44112"/>
    <cellStyle name="20% - Акцент5 4 2 4 3 3" xfId="32688"/>
    <cellStyle name="20% - Акцент5 4 2 4 4" xfId="13648"/>
    <cellStyle name="20% - Акцент5 4 2 4 4 2" xfId="36496"/>
    <cellStyle name="20% - Акцент5 4 2 4 5" xfId="25072"/>
    <cellStyle name="20% - Акцент5 4 2 5" xfId="3176"/>
    <cellStyle name="20% - Акцент5 4 2 5 2" xfId="6984"/>
    <cellStyle name="20% - Акцент5 4 2 5 2 2" xfId="18408"/>
    <cellStyle name="20% - Акцент5 4 2 5 2 2 2" xfId="41256"/>
    <cellStyle name="20% - Акцент5 4 2 5 2 3" xfId="29832"/>
    <cellStyle name="20% - Акцент5 4 2 5 3" xfId="10792"/>
    <cellStyle name="20% - Акцент5 4 2 5 3 2" xfId="22216"/>
    <cellStyle name="20% - Акцент5 4 2 5 3 2 2" xfId="45064"/>
    <cellStyle name="20% - Акцент5 4 2 5 3 3" xfId="33640"/>
    <cellStyle name="20% - Акцент5 4 2 5 4" xfId="14600"/>
    <cellStyle name="20% - Акцент5 4 2 5 4 2" xfId="37448"/>
    <cellStyle name="20% - Акцент5 4 2 5 5" xfId="26024"/>
    <cellStyle name="20% - Акцент5 4 2 6" xfId="4128"/>
    <cellStyle name="20% - Акцент5 4 2 6 2" xfId="15552"/>
    <cellStyle name="20% - Акцент5 4 2 6 2 2" xfId="38400"/>
    <cellStyle name="20% - Акцент5 4 2 6 3" xfId="26976"/>
    <cellStyle name="20% - Акцент5 4 2 7" xfId="7936"/>
    <cellStyle name="20% - Акцент5 4 2 7 2" xfId="19360"/>
    <cellStyle name="20% - Акцент5 4 2 7 2 2" xfId="42208"/>
    <cellStyle name="20% - Акцент5 4 2 7 3" xfId="30784"/>
    <cellStyle name="20% - Акцент5 4 2 8" xfId="11744"/>
    <cellStyle name="20% - Акцент5 4 2 8 2" xfId="34592"/>
    <cellStyle name="20% - Акцент5 4 2 9" xfId="23168"/>
    <cellStyle name="20% - Акцент5 4 3" xfId="572"/>
    <cellStyle name="20% - Акцент5 4 3 2" xfId="1524"/>
    <cellStyle name="20% - Акцент5 4 3 2 2" xfId="5332"/>
    <cellStyle name="20% - Акцент5 4 3 2 2 2" xfId="16756"/>
    <cellStyle name="20% - Акцент5 4 3 2 2 2 2" xfId="39604"/>
    <cellStyle name="20% - Акцент5 4 3 2 2 3" xfId="28180"/>
    <cellStyle name="20% - Акцент5 4 3 2 3" xfId="9140"/>
    <cellStyle name="20% - Акцент5 4 3 2 3 2" xfId="20564"/>
    <cellStyle name="20% - Акцент5 4 3 2 3 2 2" xfId="43412"/>
    <cellStyle name="20% - Акцент5 4 3 2 3 3" xfId="31988"/>
    <cellStyle name="20% - Акцент5 4 3 2 4" xfId="12948"/>
    <cellStyle name="20% - Акцент5 4 3 2 4 2" xfId="35796"/>
    <cellStyle name="20% - Акцент5 4 3 2 5" xfId="24372"/>
    <cellStyle name="20% - Акцент5 4 3 3" xfId="2476"/>
    <cellStyle name="20% - Акцент5 4 3 3 2" xfId="6284"/>
    <cellStyle name="20% - Акцент5 4 3 3 2 2" xfId="17708"/>
    <cellStyle name="20% - Акцент5 4 3 3 2 2 2" xfId="40556"/>
    <cellStyle name="20% - Акцент5 4 3 3 2 3" xfId="29132"/>
    <cellStyle name="20% - Акцент5 4 3 3 3" xfId="10092"/>
    <cellStyle name="20% - Акцент5 4 3 3 3 2" xfId="21516"/>
    <cellStyle name="20% - Акцент5 4 3 3 3 2 2" xfId="44364"/>
    <cellStyle name="20% - Акцент5 4 3 3 3 3" xfId="32940"/>
    <cellStyle name="20% - Акцент5 4 3 3 4" xfId="13900"/>
    <cellStyle name="20% - Акцент5 4 3 3 4 2" xfId="36748"/>
    <cellStyle name="20% - Акцент5 4 3 3 5" xfId="25324"/>
    <cellStyle name="20% - Акцент5 4 3 4" xfId="3428"/>
    <cellStyle name="20% - Акцент5 4 3 4 2" xfId="7236"/>
    <cellStyle name="20% - Акцент5 4 3 4 2 2" xfId="18660"/>
    <cellStyle name="20% - Акцент5 4 3 4 2 2 2" xfId="41508"/>
    <cellStyle name="20% - Акцент5 4 3 4 2 3" xfId="30084"/>
    <cellStyle name="20% - Акцент5 4 3 4 3" xfId="11044"/>
    <cellStyle name="20% - Акцент5 4 3 4 3 2" xfId="22468"/>
    <cellStyle name="20% - Акцент5 4 3 4 3 2 2" xfId="45316"/>
    <cellStyle name="20% - Акцент5 4 3 4 3 3" xfId="33892"/>
    <cellStyle name="20% - Акцент5 4 3 4 4" xfId="14852"/>
    <cellStyle name="20% - Акцент5 4 3 4 4 2" xfId="37700"/>
    <cellStyle name="20% - Акцент5 4 3 4 5" xfId="26276"/>
    <cellStyle name="20% - Акцент5 4 3 5" xfId="4380"/>
    <cellStyle name="20% - Акцент5 4 3 5 2" xfId="15804"/>
    <cellStyle name="20% - Акцент5 4 3 5 2 2" xfId="38652"/>
    <cellStyle name="20% - Акцент5 4 3 5 3" xfId="27228"/>
    <cellStyle name="20% - Акцент5 4 3 6" xfId="8188"/>
    <cellStyle name="20% - Акцент5 4 3 6 2" xfId="19612"/>
    <cellStyle name="20% - Акцент5 4 3 6 2 2" xfId="42460"/>
    <cellStyle name="20% - Акцент5 4 3 6 3" xfId="31036"/>
    <cellStyle name="20% - Акцент5 4 3 7" xfId="11996"/>
    <cellStyle name="20% - Акцент5 4 3 7 2" xfId="34844"/>
    <cellStyle name="20% - Акцент5 4 3 8" xfId="23420"/>
    <cellStyle name="20% - Акцент5 4 4" xfId="1048"/>
    <cellStyle name="20% - Акцент5 4 4 2" xfId="4856"/>
    <cellStyle name="20% - Акцент5 4 4 2 2" xfId="16280"/>
    <cellStyle name="20% - Акцент5 4 4 2 2 2" xfId="39128"/>
    <cellStyle name="20% - Акцент5 4 4 2 3" xfId="27704"/>
    <cellStyle name="20% - Акцент5 4 4 3" xfId="8664"/>
    <cellStyle name="20% - Акцент5 4 4 3 2" xfId="20088"/>
    <cellStyle name="20% - Акцент5 4 4 3 2 2" xfId="42936"/>
    <cellStyle name="20% - Акцент5 4 4 3 3" xfId="31512"/>
    <cellStyle name="20% - Акцент5 4 4 4" xfId="12472"/>
    <cellStyle name="20% - Акцент5 4 4 4 2" xfId="35320"/>
    <cellStyle name="20% - Акцент5 4 4 5" xfId="23896"/>
    <cellStyle name="20% - Акцент5 4 5" xfId="2000"/>
    <cellStyle name="20% - Акцент5 4 5 2" xfId="5808"/>
    <cellStyle name="20% - Акцент5 4 5 2 2" xfId="17232"/>
    <cellStyle name="20% - Акцент5 4 5 2 2 2" xfId="40080"/>
    <cellStyle name="20% - Акцент5 4 5 2 3" xfId="28656"/>
    <cellStyle name="20% - Акцент5 4 5 3" xfId="9616"/>
    <cellStyle name="20% - Акцент5 4 5 3 2" xfId="21040"/>
    <cellStyle name="20% - Акцент5 4 5 3 2 2" xfId="43888"/>
    <cellStyle name="20% - Акцент5 4 5 3 3" xfId="32464"/>
    <cellStyle name="20% - Акцент5 4 5 4" xfId="13424"/>
    <cellStyle name="20% - Акцент5 4 5 4 2" xfId="36272"/>
    <cellStyle name="20% - Акцент5 4 5 5" xfId="24848"/>
    <cellStyle name="20% - Акцент5 4 6" xfId="2952"/>
    <cellStyle name="20% - Акцент5 4 6 2" xfId="6760"/>
    <cellStyle name="20% - Акцент5 4 6 2 2" xfId="18184"/>
    <cellStyle name="20% - Акцент5 4 6 2 2 2" xfId="41032"/>
    <cellStyle name="20% - Акцент5 4 6 2 3" xfId="29608"/>
    <cellStyle name="20% - Акцент5 4 6 3" xfId="10568"/>
    <cellStyle name="20% - Акцент5 4 6 3 2" xfId="21992"/>
    <cellStyle name="20% - Акцент5 4 6 3 2 2" xfId="44840"/>
    <cellStyle name="20% - Акцент5 4 6 3 3" xfId="33416"/>
    <cellStyle name="20% - Акцент5 4 6 4" xfId="14376"/>
    <cellStyle name="20% - Акцент5 4 6 4 2" xfId="37224"/>
    <cellStyle name="20% - Акцент5 4 6 5" xfId="25800"/>
    <cellStyle name="20% - Акцент5 4 7" xfId="3904"/>
    <cellStyle name="20% - Акцент5 4 7 2" xfId="15328"/>
    <cellStyle name="20% - Акцент5 4 7 2 2" xfId="38176"/>
    <cellStyle name="20% - Акцент5 4 7 3" xfId="26752"/>
    <cellStyle name="20% - Акцент5 4 8" xfId="7712"/>
    <cellStyle name="20% - Акцент5 4 8 2" xfId="19136"/>
    <cellStyle name="20% - Акцент5 4 8 2 2" xfId="41984"/>
    <cellStyle name="20% - Акцент5 4 8 3" xfId="30560"/>
    <cellStyle name="20% - Акцент5 4 9" xfId="11520"/>
    <cellStyle name="20% - Акцент5 4 9 2" xfId="34368"/>
    <cellStyle name="20% - Акцент5 5" xfId="152"/>
    <cellStyle name="20% - Акцент5 5 10" xfId="23000"/>
    <cellStyle name="20% - Акцент5 5 2" xfId="376"/>
    <cellStyle name="20% - Акцент5 5 2 2" xfId="852"/>
    <cellStyle name="20% - Акцент5 5 2 2 2" xfId="1804"/>
    <cellStyle name="20% - Акцент5 5 2 2 2 2" xfId="5612"/>
    <cellStyle name="20% - Акцент5 5 2 2 2 2 2" xfId="17036"/>
    <cellStyle name="20% - Акцент5 5 2 2 2 2 2 2" xfId="39884"/>
    <cellStyle name="20% - Акцент5 5 2 2 2 2 3" xfId="28460"/>
    <cellStyle name="20% - Акцент5 5 2 2 2 3" xfId="9420"/>
    <cellStyle name="20% - Акцент5 5 2 2 2 3 2" xfId="20844"/>
    <cellStyle name="20% - Акцент5 5 2 2 2 3 2 2" xfId="43692"/>
    <cellStyle name="20% - Акцент5 5 2 2 2 3 3" xfId="32268"/>
    <cellStyle name="20% - Акцент5 5 2 2 2 4" xfId="13228"/>
    <cellStyle name="20% - Акцент5 5 2 2 2 4 2" xfId="36076"/>
    <cellStyle name="20% - Акцент5 5 2 2 2 5" xfId="24652"/>
    <cellStyle name="20% - Акцент5 5 2 2 3" xfId="2756"/>
    <cellStyle name="20% - Акцент5 5 2 2 3 2" xfId="6564"/>
    <cellStyle name="20% - Акцент5 5 2 2 3 2 2" xfId="17988"/>
    <cellStyle name="20% - Акцент5 5 2 2 3 2 2 2" xfId="40836"/>
    <cellStyle name="20% - Акцент5 5 2 2 3 2 3" xfId="29412"/>
    <cellStyle name="20% - Акцент5 5 2 2 3 3" xfId="10372"/>
    <cellStyle name="20% - Акцент5 5 2 2 3 3 2" xfId="21796"/>
    <cellStyle name="20% - Акцент5 5 2 2 3 3 2 2" xfId="44644"/>
    <cellStyle name="20% - Акцент5 5 2 2 3 3 3" xfId="33220"/>
    <cellStyle name="20% - Акцент5 5 2 2 3 4" xfId="14180"/>
    <cellStyle name="20% - Акцент5 5 2 2 3 4 2" xfId="37028"/>
    <cellStyle name="20% - Акцент5 5 2 2 3 5" xfId="25604"/>
    <cellStyle name="20% - Акцент5 5 2 2 4" xfId="3708"/>
    <cellStyle name="20% - Акцент5 5 2 2 4 2" xfId="7516"/>
    <cellStyle name="20% - Акцент5 5 2 2 4 2 2" xfId="18940"/>
    <cellStyle name="20% - Акцент5 5 2 2 4 2 2 2" xfId="41788"/>
    <cellStyle name="20% - Акцент5 5 2 2 4 2 3" xfId="30364"/>
    <cellStyle name="20% - Акцент5 5 2 2 4 3" xfId="11324"/>
    <cellStyle name="20% - Акцент5 5 2 2 4 3 2" xfId="22748"/>
    <cellStyle name="20% - Акцент5 5 2 2 4 3 2 2" xfId="45596"/>
    <cellStyle name="20% - Акцент5 5 2 2 4 3 3" xfId="34172"/>
    <cellStyle name="20% - Акцент5 5 2 2 4 4" xfId="15132"/>
    <cellStyle name="20% - Акцент5 5 2 2 4 4 2" xfId="37980"/>
    <cellStyle name="20% - Акцент5 5 2 2 4 5" xfId="26556"/>
    <cellStyle name="20% - Акцент5 5 2 2 5" xfId="4660"/>
    <cellStyle name="20% - Акцент5 5 2 2 5 2" xfId="16084"/>
    <cellStyle name="20% - Акцент5 5 2 2 5 2 2" xfId="38932"/>
    <cellStyle name="20% - Акцент5 5 2 2 5 3" xfId="27508"/>
    <cellStyle name="20% - Акцент5 5 2 2 6" xfId="8468"/>
    <cellStyle name="20% - Акцент5 5 2 2 6 2" xfId="19892"/>
    <cellStyle name="20% - Акцент5 5 2 2 6 2 2" xfId="42740"/>
    <cellStyle name="20% - Акцент5 5 2 2 6 3" xfId="31316"/>
    <cellStyle name="20% - Акцент5 5 2 2 7" xfId="12276"/>
    <cellStyle name="20% - Акцент5 5 2 2 7 2" xfId="35124"/>
    <cellStyle name="20% - Акцент5 5 2 2 8" xfId="23700"/>
    <cellStyle name="20% - Акцент5 5 2 3" xfId="1328"/>
    <cellStyle name="20% - Акцент5 5 2 3 2" xfId="5136"/>
    <cellStyle name="20% - Акцент5 5 2 3 2 2" xfId="16560"/>
    <cellStyle name="20% - Акцент5 5 2 3 2 2 2" xfId="39408"/>
    <cellStyle name="20% - Акцент5 5 2 3 2 3" xfId="27984"/>
    <cellStyle name="20% - Акцент5 5 2 3 3" xfId="8944"/>
    <cellStyle name="20% - Акцент5 5 2 3 3 2" xfId="20368"/>
    <cellStyle name="20% - Акцент5 5 2 3 3 2 2" xfId="43216"/>
    <cellStyle name="20% - Акцент5 5 2 3 3 3" xfId="31792"/>
    <cellStyle name="20% - Акцент5 5 2 3 4" xfId="12752"/>
    <cellStyle name="20% - Акцент5 5 2 3 4 2" xfId="35600"/>
    <cellStyle name="20% - Акцент5 5 2 3 5" xfId="24176"/>
    <cellStyle name="20% - Акцент5 5 2 4" xfId="2280"/>
    <cellStyle name="20% - Акцент5 5 2 4 2" xfId="6088"/>
    <cellStyle name="20% - Акцент5 5 2 4 2 2" xfId="17512"/>
    <cellStyle name="20% - Акцент5 5 2 4 2 2 2" xfId="40360"/>
    <cellStyle name="20% - Акцент5 5 2 4 2 3" xfId="28936"/>
    <cellStyle name="20% - Акцент5 5 2 4 3" xfId="9896"/>
    <cellStyle name="20% - Акцент5 5 2 4 3 2" xfId="21320"/>
    <cellStyle name="20% - Акцент5 5 2 4 3 2 2" xfId="44168"/>
    <cellStyle name="20% - Акцент5 5 2 4 3 3" xfId="32744"/>
    <cellStyle name="20% - Акцент5 5 2 4 4" xfId="13704"/>
    <cellStyle name="20% - Акцент5 5 2 4 4 2" xfId="36552"/>
    <cellStyle name="20% - Акцент5 5 2 4 5" xfId="25128"/>
    <cellStyle name="20% - Акцент5 5 2 5" xfId="3232"/>
    <cellStyle name="20% - Акцент5 5 2 5 2" xfId="7040"/>
    <cellStyle name="20% - Акцент5 5 2 5 2 2" xfId="18464"/>
    <cellStyle name="20% - Акцент5 5 2 5 2 2 2" xfId="41312"/>
    <cellStyle name="20% - Акцент5 5 2 5 2 3" xfId="29888"/>
    <cellStyle name="20% - Акцент5 5 2 5 3" xfId="10848"/>
    <cellStyle name="20% - Акцент5 5 2 5 3 2" xfId="22272"/>
    <cellStyle name="20% - Акцент5 5 2 5 3 2 2" xfId="45120"/>
    <cellStyle name="20% - Акцент5 5 2 5 3 3" xfId="33696"/>
    <cellStyle name="20% - Акцент5 5 2 5 4" xfId="14656"/>
    <cellStyle name="20% - Акцент5 5 2 5 4 2" xfId="37504"/>
    <cellStyle name="20% - Акцент5 5 2 5 5" xfId="26080"/>
    <cellStyle name="20% - Акцент5 5 2 6" xfId="4184"/>
    <cellStyle name="20% - Акцент5 5 2 6 2" xfId="15608"/>
    <cellStyle name="20% - Акцент5 5 2 6 2 2" xfId="38456"/>
    <cellStyle name="20% - Акцент5 5 2 6 3" xfId="27032"/>
    <cellStyle name="20% - Акцент5 5 2 7" xfId="7992"/>
    <cellStyle name="20% - Акцент5 5 2 7 2" xfId="19416"/>
    <cellStyle name="20% - Акцент5 5 2 7 2 2" xfId="42264"/>
    <cellStyle name="20% - Акцент5 5 2 7 3" xfId="30840"/>
    <cellStyle name="20% - Акцент5 5 2 8" xfId="11800"/>
    <cellStyle name="20% - Акцент5 5 2 8 2" xfId="34648"/>
    <cellStyle name="20% - Акцент5 5 2 9" xfId="23224"/>
    <cellStyle name="20% - Акцент5 5 3" xfId="628"/>
    <cellStyle name="20% - Акцент5 5 3 2" xfId="1580"/>
    <cellStyle name="20% - Акцент5 5 3 2 2" xfId="5388"/>
    <cellStyle name="20% - Акцент5 5 3 2 2 2" xfId="16812"/>
    <cellStyle name="20% - Акцент5 5 3 2 2 2 2" xfId="39660"/>
    <cellStyle name="20% - Акцент5 5 3 2 2 3" xfId="28236"/>
    <cellStyle name="20% - Акцент5 5 3 2 3" xfId="9196"/>
    <cellStyle name="20% - Акцент5 5 3 2 3 2" xfId="20620"/>
    <cellStyle name="20% - Акцент5 5 3 2 3 2 2" xfId="43468"/>
    <cellStyle name="20% - Акцент5 5 3 2 3 3" xfId="32044"/>
    <cellStyle name="20% - Акцент5 5 3 2 4" xfId="13004"/>
    <cellStyle name="20% - Акцент5 5 3 2 4 2" xfId="35852"/>
    <cellStyle name="20% - Акцент5 5 3 2 5" xfId="24428"/>
    <cellStyle name="20% - Акцент5 5 3 3" xfId="2532"/>
    <cellStyle name="20% - Акцент5 5 3 3 2" xfId="6340"/>
    <cellStyle name="20% - Акцент5 5 3 3 2 2" xfId="17764"/>
    <cellStyle name="20% - Акцент5 5 3 3 2 2 2" xfId="40612"/>
    <cellStyle name="20% - Акцент5 5 3 3 2 3" xfId="29188"/>
    <cellStyle name="20% - Акцент5 5 3 3 3" xfId="10148"/>
    <cellStyle name="20% - Акцент5 5 3 3 3 2" xfId="21572"/>
    <cellStyle name="20% - Акцент5 5 3 3 3 2 2" xfId="44420"/>
    <cellStyle name="20% - Акцент5 5 3 3 3 3" xfId="32996"/>
    <cellStyle name="20% - Акцент5 5 3 3 4" xfId="13956"/>
    <cellStyle name="20% - Акцент5 5 3 3 4 2" xfId="36804"/>
    <cellStyle name="20% - Акцент5 5 3 3 5" xfId="25380"/>
    <cellStyle name="20% - Акцент5 5 3 4" xfId="3484"/>
    <cellStyle name="20% - Акцент5 5 3 4 2" xfId="7292"/>
    <cellStyle name="20% - Акцент5 5 3 4 2 2" xfId="18716"/>
    <cellStyle name="20% - Акцент5 5 3 4 2 2 2" xfId="41564"/>
    <cellStyle name="20% - Акцент5 5 3 4 2 3" xfId="30140"/>
    <cellStyle name="20% - Акцент5 5 3 4 3" xfId="11100"/>
    <cellStyle name="20% - Акцент5 5 3 4 3 2" xfId="22524"/>
    <cellStyle name="20% - Акцент5 5 3 4 3 2 2" xfId="45372"/>
    <cellStyle name="20% - Акцент5 5 3 4 3 3" xfId="33948"/>
    <cellStyle name="20% - Акцент5 5 3 4 4" xfId="14908"/>
    <cellStyle name="20% - Акцент5 5 3 4 4 2" xfId="37756"/>
    <cellStyle name="20% - Акцент5 5 3 4 5" xfId="26332"/>
    <cellStyle name="20% - Акцент5 5 3 5" xfId="4436"/>
    <cellStyle name="20% - Акцент5 5 3 5 2" xfId="15860"/>
    <cellStyle name="20% - Акцент5 5 3 5 2 2" xfId="38708"/>
    <cellStyle name="20% - Акцент5 5 3 5 3" xfId="27284"/>
    <cellStyle name="20% - Акцент5 5 3 6" xfId="8244"/>
    <cellStyle name="20% - Акцент5 5 3 6 2" xfId="19668"/>
    <cellStyle name="20% - Акцент5 5 3 6 2 2" xfId="42516"/>
    <cellStyle name="20% - Акцент5 5 3 6 3" xfId="31092"/>
    <cellStyle name="20% - Акцент5 5 3 7" xfId="12052"/>
    <cellStyle name="20% - Акцент5 5 3 7 2" xfId="34900"/>
    <cellStyle name="20% - Акцент5 5 3 8" xfId="23476"/>
    <cellStyle name="20% - Акцент5 5 4" xfId="1104"/>
    <cellStyle name="20% - Акцент5 5 4 2" xfId="4912"/>
    <cellStyle name="20% - Акцент5 5 4 2 2" xfId="16336"/>
    <cellStyle name="20% - Акцент5 5 4 2 2 2" xfId="39184"/>
    <cellStyle name="20% - Акцент5 5 4 2 3" xfId="27760"/>
    <cellStyle name="20% - Акцент5 5 4 3" xfId="8720"/>
    <cellStyle name="20% - Акцент5 5 4 3 2" xfId="20144"/>
    <cellStyle name="20% - Акцент5 5 4 3 2 2" xfId="42992"/>
    <cellStyle name="20% - Акцент5 5 4 3 3" xfId="31568"/>
    <cellStyle name="20% - Акцент5 5 4 4" xfId="12528"/>
    <cellStyle name="20% - Акцент5 5 4 4 2" xfId="35376"/>
    <cellStyle name="20% - Акцент5 5 4 5" xfId="23952"/>
    <cellStyle name="20% - Акцент5 5 5" xfId="2056"/>
    <cellStyle name="20% - Акцент5 5 5 2" xfId="5864"/>
    <cellStyle name="20% - Акцент5 5 5 2 2" xfId="17288"/>
    <cellStyle name="20% - Акцент5 5 5 2 2 2" xfId="40136"/>
    <cellStyle name="20% - Акцент5 5 5 2 3" xfId="28712"/>
    <cellStyle name="20% - Акцент5 5 5 3" xfId="9672"/>
    <cellStyle name="20% - Акцент5 5 5 3 2" xfId="21096"/>
    <cellStyle name="20% - Акцент5 5 5 3 2 2" xfId="43944"/>
    <cellStyle name="20% - Акцент5 5 5 3 3" xfId="32520"/>
    <cellStyle name="20% - Акцент5 5 5 4" xfId="13480"/>
    <cellStyle name="20% - Акцент5 5 5 4 2" xfId="36328"/>
    <cellStyle name="20% - Акцент5 5 5 5" xfId="24904"/>
    <cellStyle name="20% - Акцент5 5 6" xfId="3008"/>
    <cellStyle name="20% - Акцент5 5 6 2" xfId="6816"/>
    <cellStyle name="20% - Акцент5 5 6 2 2" xfId="18240"/>
    <cellStyle name="20% - Акцент5 5 6 2 2 2" xfId="41088"/>
    <cellStyle name="20% - Акцент5 5 6 2 3" xfId="29664"/>
    <cellStyle name="20% - Акцент5 5 6 3" xfId="10624"/>
    <cellStyle name="20% - Акцент5 5 6 3 2" xfId="22048"/>
    <cellStyle name="20% - Акцент5 5 6 3 2 2" xfId="44896"/>
    <cellStyle name="20% - Акцент5 5 6 3 3" xfId="33472"/>
    <cellStyle name="20% - Акцент5 5 6 4" xfId="14432"/>
    <cellStyle name="20% - Акцент5 5 6 4 2" xfId="37280"/>
    <cellStyle name="20% - Акцент5 5 6 5" xfId="25856"/>
    <cellStyle name="20% - Акцент5 5 7" xfId="3960"/>
    <cellStyle name="20% - Акцент5 5 7 2" xfId="15384"/>
    <cellStyle name="20% - Акцент5 5 7 2 2" xfId="38232"/>
    <cellStyle name="20% - Акцент5 5 7 3" xfId="26808"/>
    <cellStyle name="20% - Акцент5 5 8" xfId="7768"/>
    <cellStyle name="20% - Акцент5 5 8 2" xfId="19192"/>
    <cellStyle name="20% - Акцент5 5 8 2 2" xfId="42040"/>
    <cellStyle name="20% - Акцент5 5 8 3" xfId="30616"/>
    <cellStyle name="20% - Акцент5 5 9" xfId="11576"/>
    <cellStyle name="20% - Акцент5 5 9 2" xfId="34424"/>
    <cellStyle name="20% - Акцент5 6" xfId="208"/>
    <cellStyle name="20% - Акцент5 6 10" xfId="23056"/>
    <cellStyle name="20% - Акцент5 6 2" xfId="432"/>
    <cellStyle name="20% - Акцент5 6 2 2" xfId="908"/>
    <cellStyle name="20% - Акцент5 6 2 2 2" xfId="1860"/>
    <cellStyle name="20% - Акцент5 6 2 2 2 2" xfId="5668"/>
    <cellStyle name="20% - Акцент5 6 2 2 2 2 2" xfId="17092"/>
    <cellStyle name="20% - Акцент5 6 2 2 2 2 2 2" xfId="39940"/>
    <cellStyle name="20% - Акцент5 6 2 2 2 2 3" xfId="28516"/>
    <cellStyle name="20% - Акцент5 6 2 2 2 3" xfId="9476"/>
    <cellStyle name="20% - Акцент5 6 2 2 2 3 2" xfId="20900"/>
    <cellStyle name="20% - Акцент5 6 2 2 2 3 2 2" xfId="43748"/>
    <cellStyle name="20% - Акцент5 6 2 2 2 3 3" xfId="32324"/>
    <cellStyle name="20% - Акцент5 6 2 2 2 4" xfId="13284"/>
    <cellStyle name="20% - Акцент5 6 2 2 2 4 2" xfId="36132"/>
    <cellStyle name="20% - Акцент5 6 2 2 2 5" xfId="24708"/>
    <cellStyle name="20% - Акцент5 6 2 2 3" xfId="2812"/>
    <cellStyle name="20% - Акцент5 6 2 2 3 2" xfId="6620"/>
    <cellStyle name="20% - Акцент5 6 2 2 3 2 2" xfId="18044"/>
    <cellStyle name="20% - Акцент5 6 2 2 3 2 2 2" xfId="40892"/>
    <cellStyle name="20% - Акцент5 6 2 2 3 2 3" xfId="29468"/>
    <cellStyle name="20% - Акцент5 6 2 2 3 3" xfId="10428"/>
    <cellStyle name="20% - Акцент5 6 2 2 3 3 2" xfId="21852"/>
    <cellStyle name="20% - Акцент5 6 2 2 3 3 2 2" xfId="44700"/>
    <cellStyle name="20% - Акцент5 6 2 2 3 3 3" xfId="33276"/>
    <cellStyle name="20% - Акцент5 6 2 2 3 4" xfId="14236"/>
    <cellStyle name="20% - Акцент5 6 2 2 3 4 2" xfId="37084"/>
    <cellStyle name="20% - Акцент5 6 2 2 3 5" xfId="25660"/>
    <cellStyle name="20% - Акцент5 6 2 2 4" xfId="3764"/>
    <cellStyle name="20% - Акцент5 6 2 2 4 2" xfId="7572"/>
    <cellStyle name="20% - Акцент5 6 2 2 4 2 2" xfId="18996"/>
    <cellStyle name="20% - Акцент5 6 2 2 4 2 2 2" xfId="41844"/>
    <cellStyle name="20% - Акцент5 6 2 2 4 2 3" xfId="30420"/>
    <cellStyle name="20% - Акцент5 6 2 2 4 3" xfId="11380"/>
    <cellStyle name="20% - Акцент5 6 2 2 4 3 2" xfId="22804"/>
    <cellStyle name="20% - Акцент5 6 2 2 4 3 2 2" xfId="45652"/>
    <cellStyle name="20% - Акцент5 6 2 2 4 3 3" xfId="34228"/>
    <cellStyle name="20% - Акцент5 6 2 2 4 4" xfId="15188"/>
    <cellStyle name="20% - Акцент5 6 2 2 4 4 2" xfId="38036"/>
    <cellStyle name="20% - Акцент5 6 2 2 4 5" xfId="26612"/>
    <cellStyle name="20% - Акцент5 6 2 2 5" xfId="4716"/>
    <cellStyle name="20% - Акцент5 6 2 2 5 2" xfId="16140"/>
    <cellStyle name="20% - Акцент5 6 2 2 5 2 2" xfId="38988"/>
    <cellStyle name="20% - Акцент5 6 2 2 5 3" xfId="27564"/>
    <cellStyle name="20% - Акцент5 6 2 2 6" xfId="8524"/>
    <cellStyle name="20% - Акцент5 6 2 2 6 2" xfId="19948"/>
    <cellStyle name="20% - Акцент5 6 2 2 6 2 2" xfId="42796"/>
    <cellStyle name="20% - Акцент5 6 2 2 6 3" xfId="31372"/>
    <cellStyle name="20% - Акцент5 6 2 2 7" xfId="12332"/>
    <cellStyle name="20% - Акцент5 6 2 2 7 2" xfId="35180"/>
    <cellStyle name="20% - Акцент5 6 2 2 8" xfId="23756"/>
    <cellStyle name="20% - Акцент5 6 2 3" xfId="1384"/>
    <cellStyle name="20% - Акцент5 6 2 3 2" xfId="5192"/>
    <cellStyle name="20% - Акцент5 6 2 3 2 2" xfId="16616"/>
    <cellStyle name="20% - Акцент5 6 2 3 2 2 2" xfId="39464"/>
    <cellStyle name="20% - Акцент5 6 2 3 2 3" xfId="28040"/>
    <cellStyle name="20% - Акцент5 6 2 3 3" xfId="9000"/>
    <cellStyle name="20% - Акцент5 6 2 3 3 2" xfId="20424"/>
    <cellStyle name="20% - Акцент5 6 2 3 3 2 2" xfId="43272"/>
    <cellStyle name="20% - Акцент5 6 2 3 3 3" xfId="31848"/>
    <cellStyle name="20% - Акцент5 6 2 3 4" xfId="12808"/>
    <cellStyle name="20% - Акцент5 6 2 3 4 2" xfId="35656"/>
    <cellStyle name="20% - Акцент5 6 2 3 5" xfId="24232"/>
    <cellStyle name="20% - Акцент5 6 2 4" xfId="2336"/>
    <cellStyle name="20% - Акцент5 6 2 4 2" xfId="6144"/>
    <cellStyle name="20% - Акцент5 6 2 4 2 2" xfId="17568"/>
    <cellStyle name="20% - Акцент5 6 2 4 2 2 2" xfId="40416"/>
    <cellStyle name="20% - Акцент5 6 2 4 2 3" xfId="28992"/>
    <cellStyle name="20% - Акцент5 6 2 4 3" xfId="9952"/>
    <cellStyle name="20% - Акцент5 6 2 4 3 2" xfId="21376"/>
    <cellStyle name="20% - Акцент5 6 2 4 3 2 2" xfId="44224"/>
    <cellStyle name="20% - Акцент5 6 2 4 3 3" xfId="32800"/>
    <cellStyle name="20% - Акцент5 6 2 4 4" xfId="13760"/>
    <cellStyle name="20% - Акцент5 6 2 4 4 2" xfId="36608"/>
    <cellStyle name="20% - Акцент5 6 2 4 5" xfId="25184"/>
    <cellStyle name="20% - Акцент5 6 2 5" xfId="3288"/>
    <cellStyle name="20% - Акцент5 6 2 5 2" xfId="7096"/>
    <cellStyle name="20% - Акцент5 6 2 5 2 2" xfId="18520"/>
    <cellStyle name="20% - Акцент5 6 2 5 2 2 2" xfId="41368"/>
    <cellStyle name="20% - Акцент5 6 2 5 2 3" xfId="29944"/>
    <cellStyle name="20% - Акцент5 6 2 5 3" xfId="10904"/>
    <cellStyle name="20% - Акцент5 6 2 5 3 2" xfId="22328"/>
    <cellStyle name="20% - Акцент5 6 2 5 3 2 2" xfId="45176"/>
    <cellStyle name="20% - Акцент5 6 2 5 3 3" xfId="33752"/>
    <cellStyle name="20% - Акцент5 6 2 5 4" xfId="14712"/>
    <cellStyle name="20% - Акцент5 6 2 5 4 2" xfId="37560"/>
    <cellStyle name="20% - Акцент5 6 2 5 5" xfId="26136"/>
    <cellStyle name="20% - Акцент5 6 2 6" xfId="4240"/>
    <cellStyle name="20% - Акцент5 6 2 6 2" xfId="15664"/>
    <cellStyle name="20% - Акцент5 6 2 6 2 2" xfId="38512"/>
    <cellStyle name="20% - Акцент5 6 2 6 3" xfId="27088"/>
    <cellStyle name="20% - Акцент5 6 2 7" xfId="8048"/>
    <cellStyle name="20% - Акцент5 6 2 7 2" xfId="19472"/>
    <cellStyle name="20% - Акцент5 6 2 7 2 2" xfId="42320"/>
    <cellStyle name="20% - Акцент5 6 2 7 3" xfId="30896"/>
    <cellStyle name="20% - Акцент5 6 2 8" xfId="11856"/>
    <cellStyle name="20% - Акцент5 6 2 8 2" xfId="34704"/>
    <cellStyle name="20% - Акцент5 6 2 9" xfId="23280"/>
    <cellStyle name="20% - Акцент5 6 3" xfId="684"/>
    <cellStyle name="20% - Акцент5 6 3 2" xfId="1636"/>
    <cellStyle name="20% - Акцент5 6 3 2 2" xfId="5444"/>
    <cellStyle name="20% - Акцент5 6 3 2 2 2" xfId="16868"/>
    <cellStyle name="20% - Акцент5 6 3 2 2 2 2" xfId="39716"/>
    <cellStyle name="20% - Акцент5 6 3 2 2 3" xfId="28292"/>
    <cellStyle name="20% - Акцент5 6 3 2 3" xfId="9252"/>
    <cellStyle name="20% - Акцент5 6 3 2 3 2" xfId="20676"/>
    <cellStyle name="20% - Акцент5 6 3 2 3 2 2" xfId="43524"/>
    <cellStyle name="20% - Акцент5 6 3 2 3 3" xfId="32100"/>
    <cellStyle name="20% - Акцент5 6 3 2 4" xfId="13060"/>
    <cellStyle name="20% - Акцент5 6 3 2 4 2" xfId="35908"/>
    <cellStyle name="20% - Акцент5 6 3 2 5" xfId="24484"/>
    <cellStyle name="20% - Акцент5 6 3 3" xfId="2588"/>
    <cellStyle name="20% - Акцент5 6 3 3 2" xfId="6396"/>
    <cellStyle name="20% - Акцент5 6 3 3 2 2" xfId="17820"/>
    <cellStyle name="20% - Акцент5 6 3 3 2 2 2" xfId="40668"/>
    <cellStyle name="20% - Акцент5 6 3 3 2 3" xfId="29244"/>
    <cellStyle name="20% - Акцент5 6 3 3 3" xfId="10204"/>
    <cellStyle name="20% - Акцент5 6 3 3 3 2" xfId="21628"/>
    <cellStyle name="20% - Акцент5 6 3 3 3 2 2" xfId="44476"/>
    <cellStyle name="20% - Акцент5 6 3 3 3 3" xfId="33052"/>
    <cellStyle name="20% - Акцент5 6 3 3 4" xfId="14012"/>
    <cellStyle name="20% - Акцент5 6 3 3 4 2" xfId="36860"/>
    <cellStyle name="20% - Акцент5 6 3 3 5" xfId="25436"/>
    <cellStyle name="20% - Акцент5 6 3 4" xfId="3540"/>
    <cellStyle name="20% - Акцент5 6 3 4 2" xfId="7348"/>
    <cellStyle name="20% - Акцент5 6 3 4 2 2" xfId="18772"/>
    <cellStyle name="20% - Акцент5 6 3 4 2 2 2" xfId="41620"/>
    <cellStyle name="20% - Акцент5 6 3 4 2 3" xfId="30196"/>
    <cellStyle name="20% - Акцент5 6 3 4 3" xfId="11156"/>
    <cellStyle name="20% - Акцент5 6 3 4 3 2" xfId="22580"/>
    <cellStyle name="20% - Акцент5 6 3 4 3 2 2" xfId="45428"/>
    <cellStyle name="20% - Акцент5 6 3 4 3 3" xfId="34004"/>
    <cellStyle name="20% - Акцент5 6 3 4 4" xfId="14964"/>
    <cellStyle name="20% - Акцент5 6 3 4 4 2" xfId="37812"/>
    <cellStyle name="20% - Акцент5 6 3 4 5" xfId="26388"/>
    <cellStyle name="20% - Акцент5 6 3 5" xfId="4492"/>
    <cellStyle name="20% - Акцент5 6 3 5 2" xfId="15916"/>
    <cellStyle name="20% - Акцент5 6 3 5 2 2" xfId="38764"/>
    <cellStyle name="20% - Акцент5 6 3 5 3" xfId="27340"/>
    <cellStyle name="20% - Акцент5 6 3 6" xfId="8300"/>
    <cellStyle name="20% - Акцент5 6 3 6 2" xfId="19724"/>
    <cellStyle name="20% - Акцент5 6 3 6 2 2" xfId="42572"/>
    <cellStyle name="20% - Акцент5 6 3 6 3" xfId="31148"/>
    <cellStyle name="20% - Акцент5 6 3 7" xfId="12108"/>
    <cellStyle name="20% - Акцент5 6 3 7 2" xfId="34956"/>
    <cellStyle name="20% - Акцент5 6 3 8" xfId="23532"/>
    <cellStyle name="20% - Акцент5 6 4" xfId="1160"/>
    <cellStyle name="20% - Акцент5 6 4 2" xfId="4968"/>
    <cellStyle name="20% - Акцент5 6 4 2 2" xfId="16392"/>
    <cellStyle name="20% - Акцент5 6 4 2 2 2" xfId="39240"/>
    <cellStyle name="20% - Акцент5 6 4 2 3" xfId="27816"/>
    <cellStyle name="20% - Акцент5 6 4 3" xfId="8776"/>
    <cellStyle name="20% - Акцент5 6 4 3 2" xfId="20200"/>
    <cellStyle name="20% - Акцент5 6 4 3 2 2" xfId="43048"/>
    <cellStyle name="20% - Акцент5 6 4 3 3" xfId="31624"/>
    <cellStyle name="20% - Акцент5 6 4 4" xfId="12584"/>
    <cellStyle name="20% - Акцент5 6 4 4 2" xfId="35432"/>
    <cellStyle name="20% - Акцент5 6 4 5" xfId="24008"/>
    <cellStyle name="20% - Акцент5 6 5" xfId="2112"/>
    <cellStyle name="20% - Акцент5 6 5 2" xfId="5920"/>
    <cellStyle name="20% - Акцент5 6 5 2 2" xfId="17344"/>
    <cellStyle name="20% - Акцент5 6 5 2 2 2" xfId="40192"/>
    <cellStyle name="20% - Акцент5 6 5 2 3" xfId="28768"/>
    <cellStyle name="20% - Акцент5 6 5 3" xfId="9728"/>
    <cellStyle name="20% - Акцент5 6 5 3 2" xfId="21152"/>
    <cellStyle name="20% - Акцент5 6 5 3 2 2" xfId="44000"/>
    <cellStyle name="20% - Акцент5 6 5 3 3" xfId="32576"/>
    <cellStyle name="20% - Акцент5 6 5 4" xfId="13536"/>
    <cellStyle name="20% - Акцент5 6 5 4 2" xfId="36384"/>
    <cellStyle name="20% - Акцент5 6 5 5" xfId="24960"/>
    <cellStyle name="20% - Акцент5 6 6" xfId="3064"/>
    <cellStyle name="20% - Акцент5 6 6 2" xfId="6872"/>
    <cellStyle name="20% - Акцент5 6 6 2 2" xfId="18296"/>
    <cellStyle name="20% - Акцент5 6 6 2 2 2" xfId="41144"/>
    <cellStyle name="20% - Акцент5 6 6 2 3" xfId="29720"/>
    <cellStyle name="20% - Акцент5 6 6 3" xfId="10680"/>
    <cellStyle name="20% - Акцент5 6 6 3 2" xfId="22104"/>
    <cellStyle name="20% - Акцент5 6 6 3 2 2" xfId="44952"/>
    <cellStyle name="20% - Акцент5 6 6 3 3" xfId="33528"/>
    <cellStyle name="20% - Акцент5 6 6 4" xfId="14488"/>
    <cellStyle name="20% - Акцент5 6 6 4 2" xfId="37336"/>
    <cellStyle name="20% - Акцент5 6 6 5" xfId="25912"/>
    <cellStyle name="20% - Акцент5 6 7" xfId="4016"/>
    <cellStyle name="20% - Акцент5 6 7 2" xfId="15440"/>
    <cellStyle name="20% - Акцент5 6 7 2 2" xfId="38288"/>
    <cellStyle name="20% - Акцент5 6 7 3" xfId="26864"/>
    <cellStyle name="20% - Акцент5 6 8" xfId="7824"/>
    <cellStyle name="20% - Акцент5 6 8 2" xfId="19248"/>
    <cellStyle name="20% - Акцент5 6 8 2 2" xfId="42096"/>
    <cellStyle name="20% - Акцент5 6 8 3" xfId="30672"/>
    <cellStyle name="20% - Акцент5 6 9" xfId="11632"/>
    <cellStyle name="20% - Акцент5 6 9 2" xfId="34480"/>
    <cellStyle name="20% - Акцент5 7" xfId="264"/>
    <cellStyle name="20% - Акцент5 7 2" xfId="740"/>
    <cellStyle name="20% - Акцент5 7 2 2" xfId="1692"/>
    <cellStyle name="20% - Акцент5 7 2 2 2" xfId="5500"/>
    <cellStyle name="20% - Акцент5 7 2 2 2 2" xfId="16924"/>
    <cellStyle name="20% - Акцент5 7 2 2 2 2 2" xfId="39772"/>
    <cellStyle name="20% - Акцент5 7 2 2 2 3" xfId="28348"/>
    <cellStyle name="20% - Акцент5 7 2 2 3" xfId="9308"/>
    <cellStyle name="20% - Акцент5 7 2 2 3 2" xfId="20732"/>
    <cellStyle name="20% - Акцент5 7 2 2 3 2 2" xfId="43580"/>
    <cellStyle name="20% - Акцент5 7 2 2 3 3" xfId="32156"/>
    <cellStyle name="20% - Акцент5 7 2 2 4" xfId="13116"/>
    <cellStyle name="20% - Акцент5 7 2 2 4 2" xfId="35964"/>
    <cellStyle name="20% - Акцент5 7 2 2 5" xfId="24540"/>
    <cellStyle name="20% - Акцент5 7 2 3" xfId="2644"/>
    <cellStyle name="20% - Акцент5 7 2 3 2" xfId="6452"/>
    <cellStyle name="20% - Акцент5 7 2 3 2 2" xfId="17876"/>
    <cellStyle name="20% - Акцент5 7 2 3 2 2 2" xfId="40724"/>
    <cellStyle name="20% - Акцент5 7 2 3 2 3" xfId="29300"/>
    <cellStyle name="20% - Акцент5 7 2 3 3" xfId="10260"/>
    <cellStyle name="20% - Акцент5 7 2 3 3 2" xfId="21684"/>
    <cellStyle name="20% - Акцент5 7 2 3 3 2 2" xfId="44532"/>
    <cellStyle name="20% - Акцент5 7 2 3 3 3" xfId="33108"/>
    <cellStyle name="20% - Акцент5 7 2 3 4" xfId="14068"/>
    <cellStyle name="20% - Акцент5 7 2 3 4 2" xfId="36916"/>
    <cellStyle name="20% - Акцент5 7 2 3 5" xfId="25492"/>
    <cellStyle name="20% - Акцент5 7 2 4" xfId="3596"/>
    <cellStyle name="20% - Акцент5 7 2 4 2" xfId="7404"/>
    <cellStyle name="20% - Акцент5 7 2 4 2 2" xfId="18828"/>
    <cellStyle name="20% - Акцент5 7 2 4 2 2 2" xfId="41676"/>
    <cellStyle name="20% - Акцент5 7 2 4 2 3" xfId="30252"/>
    <cellStyle name="20% - Акцент5 7 2 4 3" xfId="11212"/>
    <cellStyle name="20% - Акцент5 7 2 4 3 2" xfId="22636"/>
    <cellStyle name="20% - Акцент5 7 2 4 3 2 2" xfId="45484"/>
    <cellStyle name="20% - Акцент5 7 2 4 3 3" xfId="34060"/>
    <cellStyle name="20% - Акцент5 7 2 4 4" xfId="15020"/>
    <cellStyle name="20% - Акцент5 7 2 4 4 2" xfId="37868"/>
    <cellStyle name="20% - Акцент5 7 2 4 5" xfId="26444"/>
    <cellStyle name="20% - Акцент5 7 2 5" xfId="4548"/>
    <cellStyle name="20% - Акцент5 7 2 5 2" xfId="15972"/>
    <cellStyle name="20% - Акцент5 7 2 5 2 2" xfId="38820"/>
    <cellStyle name="20% - Акцент5 7 2 5 3" xfId="27396"/>
    <cellStyle name="20% - Акцент5 7 2 6" xfId="8356"/>
    <cellStyle name="20% - Акцент5 7 2 6 2" xfId="19780"/>
    <cellStyle name="20% - Акцент5 7 2 6 2 2" xfId="42628"/>
    <cellStyle name="20% - Акцент5 7 2 6 3" xfId="31204"/>
    <cellStyle name="20% - Акцент5 7 2 7" xfId="12164"/>
    <cellStyle name="20% - Акцент5 7 2 7 2" xfId="35012"/>
    <cellStyle name="20% - Акцент5 7 2 8" xfId="23588"/>
    <cellStyle name="20% - Акцент5 7 3" xfId="1216"/>
    <cellStyle name="20% - Акцент5 7 3 2" xfId="5024"/>
    <cellStyle name="20% - Акцент5 7 3 2 2" xfId="16448"/>
    <cellStyle name="20% - Акцент5 7 3 2 2 2" xfId="39296"/>
    <cellStyle name="20% - Акцент5 7 3 2 3" xfId="27872"/>
    <cellStyle name="20% - Акцент5 7 3 3" xfId="8832"/>
    <cellStyle name="20% - Акцент5 7 3 3 2" xfId="20256"/>
    <cellStyle name="20% - Акцент5 7 3 3 2 2" xfId="43104"/>
    <cellStyle name="20% - Акцент5 7 3 3 3" xfId="31680"/>
    <cellStyle name="20% - Акцент5 7 3 4" xfId="12640"/>
    <cellStyle name="20% - Акцент5 7 3 4 2" xfId="35488"/>
    <cellStyle name="20% - Акцент5 7 3 5" xfId="24064"/>
    <cellStyle name="20% - Акцент5 7 4" xfId="2168"/>
    <cellStyle name="20% - Акцент5 7 4 2" xfId="5976"/>
    <cellStyle name="20% - Акцент5 7 4 2 2" xfId="17400"/>
    <cellStyle name="20% - Акцент5 7 4 2 2 2" xfId="40248"/>
    <cellStyle name="20% - Акцент5 7 4 2 3" xfId="28824"/>
    <cellStyle name="20% - Акцент5 7 4 3" xfId="9784"/>
    <cellStyle name="20% - Акцент5 7 4 3 2" xfId="21208"/>
    <cellStyle name="20% - Акцент5 7 4 3 2 2" xfId="44056"/>
    <cellStyle name="20% - Акцент5 7 4 3 3" xfId="32632"/>
    <cellStyle name="20% - Акцент5 7 4 4" xfId="13592"/>
    <cellStyle name="20% - Акцент5 7 4 4 2" xfId="36440"/>
    <cellStyle name="20% - Акцент5 7 4 5" xfId="25016"/>
    <cellStyle name="20% - Акцент5 7 5" xfId="3120"/>
    <cellStyle name="20% - Акцент5 7 5 2" xfId="6928"/>
    <cellStyle name="20% - Акцент5 7 5 2 2" xfId="18352"/>
    <cellStyle name="20% - Акцент5 7 5 2 2 2" xfId="41200"/>
    <cellStyle name="20% - Акцент5 7 5 2 3" xfId="29776"/>
    <cellStyle name="20% - Акцент5 7 5 3" xfId="10736"/>
    <cellStyle name="20% - Акцент5 7 5 3 2" xfId="22160"/>
    <cellStyle name="20% - Акцент5 7 5 3 2 2" xfId="45008"/>
    <cellStyle name="20% - Акцент5 7 5 3 3" xfId="33584"/>
    <cellStyle name="20% - Акцент5 7 5 4" xfId="14544"/>
    <cellStyle name="20% - Акцент5 7 5 4 2" xfId="37392"/>
    <cellStyle name="20% - Акцент5 7 5 5" xfId="25968"/>
    <cellStyle name="20% - Акцент5 7 6" xfId="4072"/>
    <cellStyle name="20% - Акцент5 7 6 2" xfId="15496"/>
    <cellStyle name="20% - Акцент5 7 6 2 2" xfId="38344"/>
    <cellStyle name="20% - Акцент5 7 6 3" xfId="26920"/>
    <cellStyle name="20% - Акцент5 7 7" xfId="7880"/>
    <cellStyle name="20% - Акцент5 7 7 2" xfId="19304"/>
    <cellStyle name="20% - Акцент5 7 7 2 2" xfId="42152"/>
    <cellStyle name="20% - Акцент5 7 7 3" xfId="30728"/>
    <cellStyle name="20% - Акцент5 7 8" xfId="11688"/>
    <cellStyle name="20% - Акцент5 7 8 2" xfId="34536"/>
    <cellStyle name="20% - Акцент5 7 9" xfId="23112"/>
    <cellStyle name="20% - Акцент5 8" xfId="488"/>
    <cellStyle name="20% - Акцент5 8 2" xfId="964"/>
    <cellStyle name="20% - Акцент5 8 2 2" xfId="1916"/>
    <cellStyle name="20% - Акцент5 8 2 2 2" xfId="5724"/>
    <cellStyle name="20% - Акцент5 8 2 2 2 2" xfId="17148"/>
    <cellStyle name="20% - Акцент5 8 2 2 2 2 2" xfId="39996"/>
    <cellStyle name="20% - Акцент5 8 2 2 2 3" xfId="28572"/>
    <cellStyle name="20% - Акцент5 8 2 2 3" xfId="9532"/>
    <cellStyle name="20% - Акцент5 8 2 2 3 2" xfId="20956"/>
    <cellStyle name="20% - Акцент5 8 2 2 3 2 2" xfId="43804"/>
    <cellStyle name="20% - Акцент5 8 2 2 3 3" xfId="32380"/>
    <cellStyle name="20% - Акцент5 8 2 2 4" xfId="13340"/>
    <cellStyle name="20% - Акцент5 8 2 2 4 2" xfId="36188"/>
    <cellStyle name="20% - Акцент5 8 2 2 5" xfId="24764"/>
    <cellStyle name="20% - Акцент5 8 2 3" xfId="2868"/>
    <cellStyle name="20% - Акцент5 8 2 3 2" xfId="6676"/>
    <cellStyle name="20% - Акцент5 8 2 3 2 2" xfId="18100"/>
    <cellStyle name="20% - Акцент5 8 2 3 2 2 2" xfId="40948"/>
    <cellStyle name="20% - Акцент5 8 2 3 2 3" xfId="29524"/>
    <cellStyle name="20% - Акцент5 8 2 3 3" xfId="10484"/>
    <cellStyle name="20% - Акцент5 8 2 3 3 2" xfId="21908"/>
    <cellStyle name="20% - Акцент5 8 2 3 3 2 2" xfId="44756"/>
    <cellStyle name="20% - Акцент5 8 2 3 3 3" xfId="33332"/>
    <cellStyle name="20% - Акцент5 8 2 3 4" xfId="14292"/>
    <cellStyle name="20% - Акцент5 8 2 3 4 2" xfId="37140"/>
    <cellStyle name="20% - Акцент5 8 2 3 5" xfId="25716"/>
    <cellStyle name="20% - Акцент5 8 2 4" xfId="3820"/>
    <cellStyle name="20% - Акцент5 8 2 4 2" xfId="7628"/>
    <cellStyle name="20% - Акцент5 8 2 4 2 2" xfId="19052"/>
    <cellStyle name="20% - Акцент5 8 2 4 2 2 2" xfId="41900"/>
    <cellStyle name="20% - Акцент5 8 2 4 2 3" xfId="30476"/>
    <cellStyle name="20% - Акцент5 8 2 4 3" xfId="11436"/>
    <cellStyle name="20% - Акцент5 8 2 4 3 2" xfId="22860"/>
    <cellStyle name="20% - Акцент5 8 2 4 3 2 2" xfId="45708"/>
    <cellStyle name="20% - Акцент5 8 2 4 3 3" xfId="34284"/>
    <cellStyle name="20% - Акцент5 8 2 4 4" xfId="15244"/>
    <cellStyle name="20% - Акцент5 8 2 4 4 2" xfId="38092"/>
    <cellStyle name="20% - Акцент5 8 2 4 5" xfId="26668"/>
    <cellStyle name="20% - Акцент5 8 2 5" xfId="4772"/>
    <cellStyle name="20% - Акцент5 8 2 5 2" xfId="16196"/>
    <cellStyle name="20% - Акцент5 8 2 5 2 2" xfId="39044"/>
    <cellStyle name="20% - Акцент5 8 2 5 3" xfId="27620"/>
    <cellStyle name="20% - Акцент5 8 2 6" xfId="8580"/>
    <cellStyle name="20% - Акцент5 8 2 6 2" xfId="20004"/>
    <cellStyle name="20% - Акцент5 8 2 6 2 2" xfId="42852"/>
    <cellStyle name="20% - Акцент5 8 2 6 3" xfId="31428"/>
    <cellStyle name="20% - Акцент5 8 2 7" xfId="12388"/>
    <cellStyle name="20% - Акцент5 8 2 7 2" xfId="35236"/>
    <cellStyle name="20% - Акцент5 8 2 8" xfId="23812"/>
    <cellStyle name="20% - Акцент5 8 3" xfId="1440"/>
    <cellStyle name="20% - Акцент5 8 3 2" xfId="5248"/>
    <cellStyle name="20% - Акцент5 8 3 2 2" xfId="16672"/>
    <cellStyle name="20% - Акцент5 8 3 2 2 2" xfId="39520"/>
    <cellStyle name="20% - Акцент5 8 3 2 3" xfId="28096"/>
    <cellStyle name="20% - Акцент5 8 3 3" xfId="9056"/>
    <cellStyle name="20% - Акцент5 8 3 3 2" xfId="20480"/>
    <cellStyle name="20% - Акцент5 8 3 3 2 2" xfId="43328"/>
    <cellStyle name="20% - Акцент5 8 3 3 3" xfId="31904"/>
    <cellStyle name="20% - Акцент5 8 3 4" xfId="12864"/>
    <cellStyle name="20% - Акцент5 8 3 4 2" xfId="35712"/>
    <cellStyle name="20% - Акцент5 8 3 5" xfId="24288"/>
    <cellStyle name="20% - Акцент5 8 4" xfId="2392"/>
    <cellStyle name="20% - Акцент5 8 4 2" xfId="6200"/>
    <cellStyle name="20% - Акцент5 8 4 2 2" xfId="17624"/>
    <cellStyle name="20% - Акцент5 8 4 2 2 2" xfId="40472"/>
    <cellStyle name="20% - Акцент5 8 4 2 3" xfId="29048"/>
    <cellStyle name="20% - Акцент5 8 4 3" xfId="10008"/>
    <cellStyle name="20% - Акцент5 8 4 3 2" xfId="21432"/>
    <cellStyle name="20% - Акцент5 8 4 3 2 2" xfId="44280"/>
    <cellStyle name="20% - Акцент5 8 4 3 3" xfId="32856"/>
    <cellStyle name="20% - Акцент5 8 4 4" xfId="13816"/>
    <cellStyle name="20% - Акцент5 8 4 4 2" xfId="36664"/>
    <cellStyle name="20% - Акцент5 8 4 5" xfId="25240"/>
    <cellStyle name="20% - Акцент5 8 5" xfId="3344"/>
    <cellStyle name="20% - Акцент5 8 5 2" xfId="7152"/>
    <cellStyle name="20% - Акцент5 8 5 2 2" xfId="18576"/>
    <cellStyle name="20% - Акцент5 8 5 2 2 2" xfId="41424"/>
    <cellStyle name="20% - Акцент5 8 5 2 3" xfId="30000"/>
    <cellStyle name="20% - Акцент5 8 5 3" xfId="10960"/>
    <cellStyle name="20% - Акцент5 8 5 3 2" xfId="22384"/>
    <cellStyle name="20% - Акцент5 8 5 3 2 2" xfId="45232"/>
    <cellStyle name="20% - Акцент5 8 5 3 3" xfId="33808"/>
    <cellStyle name="20% - Акцент5 8 5 4" xfId="14768"/>
    <cellStyle name="20% - Акцент5 8 5 4 2" xfId="37616"/>
    <cellStyle name="20% - Акцент5 8 5 5" xfId="26192"/>
    <cellStyle name="20% - Акцент5 8 6" xfId="4296"/>
    <cellStyle name="20% - Акцент5 8 6 2" xfId="15720"/>
    <cellStyle name="20% - Акцент5 8 6 2 2" xfId="38568"/>
    <cellStyle name="20% - Акцент5 8 6 3" xfId="27144"/>
    <cellStyle name="20% - Акцент5 8 7" xfId="8104"/>
    <cellStyle name="20% - Акцент5 8 7 2" xfId="19528"/>
    <cellStyle name="20% - Акцент5 8 7 2 2" xfId="42376"/>
    <cellStyle name="20% - Акцент5 8 7 3" xfId="30952"/>
    <cellStyle name="20% - Акцент5 8 8" xfId="11912"/>
    <cellStyle name="20% - Акцент5 8 8 2" xfId="34760"/>
    <cellStyle name="20% - Акцент5 8 9" xfId="23336"/>
    <cellStyle name="20% - Акцент5 9" xfId="516"/>
    <cellStyle name="20% - Акцент5 9 2" xfId="1468"/>
    <cellStyle name="20% - Акцент5 9 2 2" xfId="5276"/>
    <cellStyle name="20% - Акцент5 9 2 2 2" xfId="16700"/>
    <cellStyle name="20% - Акцент5 9 2 2 2 2" xfId="39548"/>
    <cellStyle name="20% - Акцент5 9 2 2 3" xfId="28124"/>
    <cellStyle name="20% - Акцент5 9 2 3" xfId="9084"/>
    <cellStyle name="20% - Акцент5 9 2 3 2" xfId="20508"/>
    <cellStyle name="20% - Акцент5 9 2 3 2 2" xfId="43356"/>
    <cellStyle name="20% - Акцент5 9 2 3 3" xfId="31932"/>
    <cellStyle name="20% - Акцент5 9 2 4" xfId="12892"/>
    <cellStyle name="20% - Акцент5 9 2 4 2" xfId="35740"/>
    <cellStyle name="20% - Акцент5 9 2 5" xfId="24316"/>
    <cellStyle name="20% - Акцент5 9 3" xfId="2420"/>
    <cellStyle name="20% - Акцент5 9 3 2" xfId="6228"/>
    <cellStyle name="20% - Акцент5 9 3 2 2" xfId="17652"/>
    <cellStyle name="20% - Акцент5 9 3 2 2 2" xfId="40500"/>
    <cellStyle name="20% - Акцент5 9 3 2 3" xfId="29076"/>
    <cellStyle name="20% - Акцент5 9 3 3" xfId="10036"/>
    <cellStyle name="20% - Акцент5 9 3 3 2" xfId="21460"/>
    <cellStyle name="20% - Акцент5 9 3 3 2 2" xfId="44308"/>
    <cellStyle name="20% - Акцент5 9 3 3 3" xfId="32884"/>
    <cellStyle name="20% - Акцент5 9 3 4" xfId="13844"/>
    <cellStyle name="20% - Акцент5 9 3 4 2" xfId="36692"/>
    <cellStyle name="20% - Акцент5 9 3 5" xfId="25268"/>
    <cellStyle name="20% - Акцент5 9 4" xfId="3372"/>
    <cellStyle name="20% - Акцент5 9 4 2" xfId="7180"/>
    <cellStyle name="20% - Акцент5 9 4 2 2" xfId="18604"/>
    <cellStyle name="20% - Акцент5 9 4 2 2 2" xfId="41452"/>
    <cellStyle name="20% - Акцент5 9 4 2 3" xfId="30028"/>
    <cellStyle name="20% - Акцент5 9 4 3" xfId="10988"/>
    <cellStyle name="20% - Акцент5 9 4 3 2" xfId="22412"/>
    <cellStyle name="20% - Акцент5 9 4 3 2 2" xfId="45260"/>
    <cellStyle name="20% - Акцент5 9 4 3 3" xfId="33836"/>
    <cellStyle name="20% - Акцент5 9 4 4" xfId="14796"/>
    <cellStyle name="20% - Акцент5 9 4 4 2" xfId="37644"/>
    <cellStyle name="20% - Акцент5 9 4 5" xfId="26220"/>
    <cellStyle name="20% - Акцент5 9 5" xfId="4324"/>
    <cellStyle name="20% - Акцент5 9 5 2" xfId="15748"/>
    <cellStyle name="20% - Акцент5 9 5 2 2" xfId="38596"/>
    <cellStyle name="20% - Акцент5 9 5 3" xfId="27172"/>
    <cellStyle name="20% - Акцент5 9 6" xfId="8132"/>
    <cellStyle name="20% - Акцент5 9 6 2" xfId="19556"/>
    <cellStyle name="20% - Акцент5 9 6 2 2" xfId="42404"/>
    <cellStyle name="20% - Акцент5 9 6 3" xfId="30980"/>
    <cellStyle name="20% - Акцент5 9 7" xfId="11940"/>
    <cellStyle name="20% - Акцент5 9 7 2" xfId="34788"/>
    <cellStyle name="20% - Акцент5 9 8" xfId="23364"/>
    <cellStyle name="20% - Акцент6" xfId="39" builtinId="50" customBuiltin="1"/>
    <cellStyle name="20% - Акцент6 10" xfId="994"/>
    <cellStyle name="20% - Акцент6 10 2" xfId="4802"/>
    <cellStyle name="20% - Акцент6 10 2 2" xfId="16226"/>
    <cellStyle name="20% - Акцент6 10 2 2 2" xfId="39074"/>
    <cellStyle name="20% - Акцент6 10 2 3" xfId="27650"/>
    <cellStyle name="20% - Акцент6 10 3" xfId="8610"/>
    <cellStyle name="20% - Акцент6 10 3 2" xfId="20034"/>
    <cellStyle name="20% - Акцент6 10 3 2 2" xfId="42882"/>
    <cellStyle name="20% - Акцент6 10 3 3" xfId="31458"/>
    <cellStyle name="20% - Акцент6 10 4" xfId="12418"/>
    <cellStyle name="20% - Акцент6 10 4 2" xfId="35266"/>
    <cellStyle name="20% - Акцент6 10 5" xfId="23842"/>
    <cellStyle name="20% - Акцент6 11" xfId="1946"/>
    <cellStyle name="20% - Акцент6 11 2" xfId="5754"/>
    <cellStyle name="20% - Акцент6 11 2 2" xfId="17178"/>
    <cellStyle name="20% - Акцент6 11 2 2 2" xfId="40026"/>
    <cellStyle name="20% - Акцент6 11 2 3" xfId="28602"/>
    <cellStyle name="20% - Акцент6 11 3" xfId="9562"/>
    <cellStyle name="20% - Акцент6 11 3 2" xfId="20986"/>
    <cellStyle name="20% - Акцент6 11 3 2 2" xfId="43834"/>
    <cellStyle name="20% - Акцент6 11 3 3" xfId="32410"/>
    <cellStyle name="20% - Акцент6 11 4" xfId="13370"/>
    <cellStyle name="20% - Акцент6 11 4 2" xfId="36218"/>
    <cellStyle name="20% - Акцент6 11 5" xfId="24794"/>
    <cellStyle name="20% - Акцент6 12" xfId="2898"/>
    <cellStyle name="20% - Акцент6 12 2" xfId="6706"/>
    <cellStyle name="20% - Акцент6 12 2 2" xfId="18130"/>
    <cellStyle name="20% - Акцент6 12 2 2 2" xfId="40978"/>
    <cellStyle name="20% - Акцент6 12 2 3" xfId="29554"/>
    <cellStyle name="20% - Акцент6 12 3" xfId="10514"/>
    <cellStyle name="20% - Акцент6 12 3 2" xfId="21938"/>
    <cellStyle name="20% - Акцент6 12 3 2 2" xfId="44786"/>
    <cellStyle name="20% - Акцент6 12 3 3" xfId="33362"/>
    <cellStyle name="20% - Акцент6 12 4" xfId="14322"/>
    <cellStyle name="20% - Акцент6 12 4 2" xfId="37170"/>
    <cellStyle name="20% - Акцент6 12 5" xfId="25746"/>
    <cellStyle name="20% - Акцент6 13" xfId="3850"/>
    <cellStyle name="20% - Акцент6 13 2" xfId="15274"/>
    <cellStyle name="20% - Акцент6 13 2 2" xfId="38122"/>
    <cellStyle name="20% - Акцент6 13 3" xfId="26698"/>
    <cellStyle name="20% - Акцент6 14" xfId="7658"/>
    <cellStyle name="20% - Акцент6 14 2" xfId="19082"/>
    <cellStyle name="20% - Акцент6 14 2 2" xfId="41930"/>
    <cellStyle name="20% - Акцент6 14 3" xfId="30506"/>
    <cellStyle name="20% - Акцент6 15" xfId="11466"/>
    <cellStyle name="20% - Акцент6 15 2" xfId="34314"/>
    <cellStyle name="20% - Акцент6 16" xfId="22890"/>
    <cellStyle name="20% - Акцент6 2" xfId="58"/>
    <cellStyle name="20% - Акцент6 2 10" xfId="1962"/>
    <cellStyle name="20% - Акцент6 2 10 2" xfId="5770"/>
    <cellStyle name="20% - Акцент6 2 10 2 2" xfId="17194"/>
    <cellStyle name="20% - Акцент6 2 10 2 2 2" xfId="40042"/>
    <cellStyle name="20% - Акцент6 2 10 2 3" xfId="28618"/>
    <cellStyle name="20% - Акцент6 2 10 3" xfId="9578"/>
    <cellStyle name="20% - Акцент6 2 10 3 2" xfId="21002"/>
    <cellStyle name="20% - Акцент6 2 10 3 2 2" xfId="43850"/>
    <cellStyle name="20% - Акцент6 2 10 3 3" xfId="32426"/>
    <cellStyle name="20% - Акцент6 2 10 4" xfId="13386"/>
    <cellStyle name="20% - Акцент6 2 10 4 2" xfId="36234"/>
    <cellStyle name="20% - Акцент6 2 10 5" xfId="24810"/>
    <cellStyle name="20% - Акцент6 2 11" xfId="2914"/>
    <cellStyle name="20% - Акцент6 2 11 2" xfId="6722"/>
    <cellStyle name="20% - Акцент6 2 11 2 2" xfId="18146"/>
    <cellStyle name="20% - Акцент6 2 11 2 2 2" xfId="40994"/>
    <cellStyle name="20% - Акцент6 2 11 2 3" xfId="29570"/>
    <cellStyle name="20% - Акцент6 2 11 3" xfId="10530"/>
    <cellStyle name="20% - Акцент6 2 11 3 2" xfId="21954"/>
    <cellStyle name="20% - Акцент6 2 11 3 2 2" xfId="44802"/>
    <cellStyle name="20% - Акцент6 2 11 3 3" xfId="33378"/>
    <cellStyle name="20% - Акцент6 2 11 4" xfId="14338"/>
    <cellStyle name="20% - Акцент6 2 11 4 2" xfId="37186"/>
    <cellStyle name="20% - Акцент6 2 11 5" xfId="25762"/>
    <cellStyle name="20% - Акцент6 2 12" xfId="3866"/>
    <cellStyle name="20% - Акцент6 2 12 2" xfId="15290"/>
    <cellStyle name="20% - Акцент6 2 12 2 2" xfId="38138"/>
    <cellStyle name="20% - Акцент6 2 12 3" xfId="26714"/>
    <cellStyle name="20% - Акцент6 2 13" xfId="7674"/>
    <cellStyle name="20% - Акцент6 2 13 2" xfId="19098"/>
    <cellStyle name="20% - Акцент6 2 13 2 2" xfId="41946"/>
    <cellStyle name="20% - Акцент6 2 13 3" xfId="30522"/>
    <cellStyle name="20% - Акцент6 2 14" xfId="11482"/>
    <cellStyle name="20% - Акцент6 2 14 2" xfId="34330"/>
    <cellStyle name="20% - Акцент6 2 15" xfId="22906"/>
    <cellStyle name="20% - Акцент6 2 2" xfId="86"/>
    <cellStyle name="20% - Акцент6 2 2 10" xfId="3894"/>
    <cellStyle name="20% - Акцент6 2 2 10 2" xfId="15318"/>
    <cellStyle name="20% - Акцент6 2 2 10 2 2" xfId="38166"/>
    <cellStyle name="20% - Акцент6 2 2 10 3" xfId="26742"/>
    <cellStyle name="20% - Акцент6 2 2 11" xfId="7702"/>
    <cellStyle name="20% - Акцент6 2 2 11 2" xfId="19126"/>
    <cellStyle name="20% - Акцент6 2 2 11 2 2" xfId="41974"/>
    <cellStyle name="20% - Акцент6 2 2 11 3" xfId="30550"/>
    <cellStyle name="20% - Акцент6 2 2 12" xfId="11510"/>
    <cellStyle name="20% - Акцент6 2 2 12 2" xfId="34358"/>
    <cellStyle name="20% - Акцент6 2 2 13" xfId="22934"/>
    <cellStyle name="20% - Акцент6 2 2 2" xfId="142"/>
    <cellStyle name="20% - Акцент6 2 2 2 10" xfId="22990"/>
    <cellStyle name="20% - Акцент6 2 2 2 2" xfId="366"/>
    <cellStyle name="20% - Акцент6 2 2 2 2 2" xfId="842"/>
    <cellStyle name="20% - Акцент6 2 2 2 2 2 2" xfId="1794"/>
    <cellStyle name="20% - Акцент6 2 2 2 2 2 2 2" xfId="5602"/>
    <cellStyle name="20% - Акцент6 2 2 2 2 2 2 2 2" xfId="17026"/>
    <cellStyle name="20% - Акцент6 2 2 2 2 2 2 2 2 2" xfId="39874"/>
    <cellStyle name="20% - Акцент6 2 2 2 2 2 2 2 3" xfId="28450"/>
    <cellStyle name="20% - Акцент6 2 2 2 2 2 2 3" xfId="9410"/>
    <cellStyle name="20% - Акцент6 2 2 2 2 2 2 3 2" xfId="20834"/>
    <cellStyle name="20% - Акцент6 2 2 2 2 2 2 3 2 2" xfId="43682"/>
    <cellStyle name="20% - Акцент6 2 2 2 2 2 2 3 3" xfId="32258"/>
    <cellStyle name="20% - Акцент6 2 2 2 2 2 2 4" xfId="13218"/>
    <cellStyle name="20% - Акцент6 2 2 2 2 2 2 4 2" xfId="36066"/>
    <cellStyle name="20% - Акцент6 2 2 2 2 2 2 5" xfId="24642"/>
    <cellStyle name="20% - Акцент6 2 2 2 2 2 3" xfId="2746"/>
    <cellStyle name="20% - Акцент6 2 2 2 2 2 3 2" xfId="6554"/>
    <cellStyle name="20% - Акцент6 2 2 2 2 2 3 2 2" xfId="17978"/>
    <cellStyle name="20% - Акцент6 2 2 2 2 2 3 2 2 2" xfId="40826"/>
    <cellStyle name="20% - Акцент6 2 2 2 2 2 3 2 3" xfId="29402"/>
    <cellStyle name="20% - Акцент6 2 2 2 2 2 3 3" xfId="10362"/>
    <cellStyle name="20% - Акцент6 2 2 2 2 2 3 3 2" xfId="21786"/>
    <cellStyle name="20% - Акцент6 2 2 2 2 2 3 3 2 2" xfId="44634"/>
    <cellStyle name="20% - Акцент6 2 2 2 2 2 3 3 3" xfId="33210"/>
    <cellStyle name="20% - Акцент6 2 2 2 2 2 3 4" xfId="14170"/>
    <cellStyle name="20% - Акцент6 2 2 2 2 2 3 4 2" xfId="37018"/>
    <cellStyle name="20% - Акцент6 2 2 2 2 2 3 5" xfId="25594"/>
    <cellStyle name="20% - Акцент6 2 2 2 2 2 4" xfId="3698"/>
    <cellStyle name="20% - Акцент6 2 2 2 2 2 4 2" xfId="7506"/>
    <cellStyle name="20% - Акцент6 2 2 2 2 2 4 2 2" xfId="18930"/>
    <cellStyle name="20% - Акцент6 2 2 2 2 2 4 2 2 2" xfId="41778"/>
    <cellStyle name="20% - Акцент6 2 2 2 2 2 4 2 3" xfId="30354"/>
    <cellStyle name="20% - Акцент6 2 2 2 2 2 4 3" xfId="11314"/>
    <cellStyle name="20% - Акцент6 2 2 2 2 2 4 3 2" xfId="22738"/>
    <cellStyle name="20% - Акцент6 2 2 2 2 2 4 3 2 2" xfId="45586"/>
    <cellStyle name="20% - Акцент6 2 2 2 2 2 4 3 3" xfId="34162"/>
    <cellStyle name="20% - Акцент6 2 2 2 2 2 4 4" xfId="15122"/>
    <cellStyle name="20% - Акцент6 2 2 2 2 2 4 4 2" xfId="37970"/>
    <cellStyle name="20% - Акцент6 2 2 2 2 2 4 5" xfId="26546"/>
    <cellStyle name="20% - Акцент6 2 2 2 2 2 5" xfId="4650"/>
    <cellStyle name="20% - Акцент6 2 2 2 2 2 5 2" xfId="16074"/>
    <cellStyle name="20% - Акцент6 2 2 2 2 2 5 2 2" xfId="38922"/>
    <cellStyle name="20% - Акцент6 2 2 2 2 2 5 3" xfId="27498"/>
    <cellStyle name="20% - Акцент6 2 2 2 2 2 6" xfId="8458"/>
    <cellStyle name="20% - Акцент6 2 2 2 2 2 6 2" xfId="19882"/>
    <cellStyle name="20% - Акцент6 2 2 2 2 2 6 2 2" xfId="42730"/>
    <cellStyle name="20% - Акцент6 2 2 2 2 2 6 3" xfId="31306"/>
    <cellStyle name="20% - Акцент6 2 2 2 2 2 7" xfId="12266"/>
    <cellStyle name="20% - Акцент6 2 2 2 2 2 7 2" xfId="35114"/>
    <cellStyle name="20% - Акцент6 2 2 2 2 2 8" xfId="23690"/>
    <cellStyle name="20% - Акцент6 2 2 2 2 3" xfId="1318"/>
    <cellStyle name="20% - Акцент6 2 2 2 2 3 2" xfId="5126"/>
    <cellStyle name="20% - Акцент6 2 2 2 2 3 2 2" xfId="16550"/>
    <cellStyle name="20% - Акцент6 2 2 2 2 3 2 2 2" xfId="39398"/>
    <cellStyle name="20% - Акцент6 2 2 2 2 3 2 3" xfId="27974"/>
    <cellStyle name="20% - Акцент6 2 2 2 2 3 3" xfId="8934"/>
    <cellStyle name="20% - Акцент6 2 2 2 2 3 3 2" xfId="20358"/>
    <cellStyle name="20% - Акцент6 2 2 2 2 3 3 2 2" xfId="43206"/>
    <cellStyle name="20% - Акцент6 2 2 2 2 3 3 3" xfId="31782"/>
    <cellStyle name="20% - Акцент6 2 2 2 2 3 4" xfId="12742"/>
    <cellStyle name="20% - Акцент6 2 2 2 2 3 4 2" xfId="35590"/>
    <cellStyle name="20% - Акцент6 2 2 2 2 3 5" xfId="24166"/>
    <cellStyle name="20% - Акцент6 2 2 2 2 4" xfId="2270"/>
    <cellStyle name="20% - Акцент6 2 2 2 2 4 2" xfId="6078"/>
    <cellStyle name="20% - Акцент6 2 2 2 2 4 2 2" xfId="17502"/>
    <cellStyle name="20% - Акцент6 2 2 2 2 4 2 2 2" xfId="40350"/>
    <cellStyle name="20% - Акцент6 2 2 2 2 4 2 3" xfId="28926"/>
    <cellStyle name="20% - Акцент6 2 2 2 2 4 3" xfId="9886"/>
    <cellStyle name="20% - Акцент6 2 2 2 2 4 3 2" xfId="21310"/>
    <cellStyle name="20% - Акцент6 2 2 2 2 4 3 2 2" xfId="44158"/>
    <cellStyle name="20% - Акцент6 2 2 2 2 4 3 3" xfId="32734"/>
    <cellStyle name="20% - Акцент6 2 2 2 2 4 4" xfId="13694"/>
    <cellStyle name="20% - Акцент6 2 2 2 2 4 4 2" xfId="36542"/>
    <cellStyle name="20% - Акцент6 2 2 2 2 4 5" xfId="25118"/>
    <cellStyle name="20% - Акцент6 2 2 2 2 5" xfId="3222"/>
    <cellStyle name="20% - Акцент6 2 2 2 2 5 2" xfId="7030"/>
    <cellStyle name="20% - Акцент6 2 2 2 2 5 2 2" xfId="18454"/>
    <cellStyle name="20% - Акцент6 2 2 2 2 5 2 2 2" xfId="41302"/>
    <cellStyle name="20% - Акцент6 2 2 2 2 5 2 3" xfId="29878"/>
    <cellStyle name="20% - Акцент6 2 2 2 2 5 3" xfId="10838"/>
    <cellStyle name="20% - Акцент6 2 2 2 2 5 3 2" xfId="22262"/>
    <cellStyle name="20% - Акцент6 2 2 2 2 5 3 2 2" xfId="45110"/>
    <cellStyle name="20% - Акцент6 2 2 2 2 5 3 3" xfId="33686"/>
    <cellStyle name="20% - Акцент6 2 2 2 2 5 4" xfId="14646"/>
    <cellStyle name="20% - Акцент6 2 2 2 2 5 4 2" xfId="37494"/>
    <cellStyle name="20% - Акцент6 2 2 2 2 5 5" xfId="26070"/>
    <cellStyle name="20% - Акцент6 2 2 2 2 6" xfId="4174"/>
    <cellStyle name="20% - Акцент6 2 2 2 2 6 2" xfId="15598"/>
    <cellStyle name="20% - Акцент6 2 2 2 2 6 2 2" xfId="38446"/>
    <cellStyle name="20% - Акцент6 2 2 2 2 6 3" xfId="27022"/>
    <cellStyle name="20% - Акцент6 2 2 2 2 7" xfId="7982"/>
    <cellStyle name="20% - Акцент6 2 2 2 2 7 2" xfId="19406"/>
    <cellStyle name="20% - Акцент6 2 2 2 2 7 2 2" xfId="42254"/>
    <cellStyle name="20% - Акцент6 2 2 2 2 7 3" xfId="30830"/>
    <cellStyle name="20% - Акцент6 2 2 2 2 8" xfId="11790"/>
    <cellStyle name="20% - Акцент6 2 2 2 2 8 2" xfId="34638"/>
    <cellStyle name="20% - Акцент6 2 2 2 2 9" xfId="23214"/>
    <cellStyle name="20% - Акцент6 2 2 2 3" xfId="618"/>
    <cellStyle name="20% - Акцент6 2 2 2 3 2" xfId="1570"/>
    <cellStyle name="20% - Акцент6 2 2 2 3 2 2" xfId="5378"/>
    <cellStyle name="20% - Акцент6 2 2 2 3 2 2 2" xfId="16802"/>
    <cellStyle name="20% - Акцент6 2 2 2 3 2 2 2 2" xfId="39650"/>
    <cellStyle name="20% - Акцент6 2 2 2 3 2 2 3" xfId="28226"/>
    <cellStyle name="20% - Акцент6 2 2 2 3 2 3" xfId="9186"/>
    <cellStyle name="20% - Акцент6 2 2 2 3 2 3 2" xfId="20610"/>
    <cellStyle name="20% - Акцент6 2 2 2 3 2 3 2 2" xfId="43458"/>
    <cellStyle name="20% - Акцент6 2 2 2 3 2 3 3" xfId="32034"/>
    <cellStyle name="20% - Акцент6 2 2 2 3 2 4" xfId="12994"/>
    <cellStyle name="20% - Акцент6 2 2 2 3 2 4 2" xfId="35842"/>
    <cellStyle name="20% - Акцент6 2 2 2 3 2 5" xfId="24418"/>
    <cellStyle name="20% - Акцент6 2 2 2 3 3" xfId="2522"/>
    <cellStyle name="20% - Акцент6 2 2 2 3 3 2" xfId="6330"/>
    <cellStyle name="20% - Акцент6 2 2 2 3 3 2 2" xfId="17754"/>
    <cellStyle name="20% - Акцент6 2 2 2 3 3 2 2 2" xfId="40602"/>
    <cellStyle name="20% - Акцент6 2 2 2 3 3 2 3" xfId="29178"/>
    <cellStyle name="20% - Акцент6 2 2 2 3 3 3" xfId="10138"/>
    <cellStyle name="20% - Акцент6 2 2 2 3 3 3 2" xfId="21562"/>
    <cellStyle name="20% - Акцент6 2 2 2 3 3 3 2 2" xfId="44410"/>
    <cellStyle name="20% - Акцент6 2 2 2 3 3 3 3" xfId="32986"/>
    <cellStyle name="20% - Акцент6 2 2 2 3 3 4" xfId="13946"/>
    <cellStyle name="20% - Акцент6 2 2 2 3 3 4 2" xfId="36794"/>
    <cellStyle name="20% - Акцент6 2 2 2 3 3 5" xfId="25370"/>
    <cellStyle name="20% - Акцент6 2 2 2 3 4" xfId="3474"/>
    <cellStyle name="20% - Акцент6 2 2 2 3 4 2" xfId="7282"/>
    <cellStyle name="20% - Акцент6 2 2 2 3 4 2 2" xfId="18706"/>
    <cellStyle name="20% - Акцент6 2 2 2 3 4 2 2 2" xfId="41554"/>
    <cellStyle name="20% - Акцент6 2 2 2 3 4 2 3" xfId="30130"/>
    <cellStyle name="20% - Акцент6 2 2 2 3 4 3" xfId="11090"/>
    <cellStyle name="20% - Акцент6 2 2 2 3 4 3 2" xfId="22514"/>
    <cellStyle name="20% - Акцент6 2 2 2 3 4 3 2 2" xfId="45362"/>
    <cellStyle name="20% - Акцент6 2 2 2 3 4 3 3" xfId="33938"/>
    <cellStyle name="20% - Акцент6 2 2 2 3 4 4" xfId="14898"/>
    <cellStyle name="20% - Акцент6 2 2 2 3 4 4 2" xfId="37746"/>
    <cellStyle name="20% - Акцент6 2 2 2 3 4 5" xfId="26322"/>
    <cellStyle name="20% - Акцент6 2 2 2 3 5" xfId="4426"/>
    <cellStyle name="20% - Акцент6 2 2 2 3 5 2" xfId="15850"/>
    <cellStyle name="20% - Акцент6 2 2 2 3 5 2 2" xfId="38698"/>
    <cellStyle name="20% - Акцент6 2 2 2 3 5 3" xfId="27274"/>
    <cellStyle name="20% - Акцент6 2 2 2 3 6" xfId="8234"/>
    <cellStyle name="20% - Акцент6 2 2 2 3 6 2" xfId="19658"/>
    <cellStyle name="20% - Акцент6 2 2 2 3 6 2 2" xfId="42506"/>
    <cellStyle name="20% - Акцент6 2 2 2 3 6 3" xfId="31082"/>
    <cellStyle name="20% - Акцент6 2 2 2 3 7" xfId="12042"/>
    <cellStyle name="20% - Акцент6 2 2 2 3 7 2" xfId="34890"/>
    <cellStyle name="20% - Акцент6 2 2 2 3 8" xfId="23466"/>
    <cellStyle name="20% - Акцент6 2 2 2 4" xfId="1094"/>
    <cellStyle name="20% - Акцент6 2 2 2 4 2" xfId="4902"/>
    <cellStyle name="20% - Акцент6 2 2 2 4 2 2" xfId="16326"/>
    <cellStyle name="20% - Акцент6 2 2 2 4 2 2 2" xfId="39174"/>
    <cellStyle name="20% - Акцент6 2 2 2 4 2 3" xfId="27750"/>
    <cellStyle name="20% - Акцент6 2 2 2 4 3" xfId="8710"/>
    <cellStyle name="20% - Акцент6 2 2 2 4 3 2" xfId="20134"/>
    <cellStyle name="20% - Акцент6 2 2 2 4 3 2 2" xfId="42982"/>
    <cellStyle name="20% - Акцент6 2 2 2 4 3 3" xfId="31558"/>
    <cellStyle name="20% - Акцент6 2 2 2 4 4" xfId="12518"/>
    <cellStyle name="20% - Акцент6 2 2 2 4 4 2" xfId="35366"/>
    <cellStyle name="20% - Акцент6 2 2 2 4 5" xfId="23942"/>
    <cellStyle name="20% - Акцент6 2 2 2 5" xfId="2046"/>
    <cellStyle name="20% - Акцент6 2 2 2 5 2" xfId="5854"/>
    <cellStyle name="20% - Акцент6 2 2 2 5 2 2" xfId="17278"/>
    <cellStyle name="20% - Акцент6 2 2 2 5 2 2 2" xfId="40126"/>
    <cellStyle name="20% - Акцент6 2 2 2 5 2 3" xfId="28702"/>
    <cellStyle name="20% - Акцент6 2 2 2 5 3" xfId="9662"/>
    <cellStyle name="20% - Акцент6 2 2 2 5 3 2" xfId="21086"/>
    <cellStyle name="20% - Акцент6 2 2 2 5 3 2 2" xfId="43934"/>
    <cellStyle name="20% - Акцент6 2 2 2 5 3 3" xfId="32510"/>
    <cellStyle name="20% - Акцент6 2 2 2 5 4" xfId="13470"/>
    <cellStyle name="20% - Акцент6 2 2 2 5 4 2" xfId="36318"/>
    <cellStyle name="20% - Акцент6 2 2 2 5 5" xfId="24894"/>
    <cellStyle name="20% - Акцент6 2 2 2 6" xfId="2998"/>
    <cellStyle name="20% - Акцент6 2 2 2 6 2" xfId="6806"/>
    <cellStyle name="20% - Акцент6 2 2 2 6 2 2" xfId="18230"/>
    <cellStyle name="20% - Акцент6 2 2 2 6 2 2 2" xfId="41078"/>
    <cellStyle name="20% - Акцент6 2 2 2 6 2 3" xfId="29654"/>
    <cellStyle name="20% - Акцент6 2 2 2 6 3" xfId="10614"/>
    <cellStyle name="20% - Акцент6 2 2 2 6 3 2" xfId="22038"/>
    <cellStyle name="20% - Акцент6 2 2 2 6 3 2 2" xfId="44886"/>
    <cellStyle name="20% - Акцент6 2 2 2 6 3 3" xfId="33462"/>
    <cellStyle name="20% - Акцент6 2 2 2 6 4" xfId="14422"/>
    <cellStyle name="20% - Акцент6 2 2 2 6 4 2" xfId="37270"/>
    <cellStyle name="20% - Акцент6 2 2 2 6 5" xfId="25846"/>
    <cellStyle name="20% - Акцент6 2 2 2 7" xfId="3950"/>
    <cellStyle name="20% - Акцент6 2 2 2 7 2" xfId="15374"/>
    <cellStyle name="20% - Акцент6 2 2 2 7 2 2" xfId="38222"/>
    <cellStyle name="20% - Акцент6 2 2 2 7 3" xfId="26798"/>
    <cellStyle name="20% - Акцент6 2 2 2 8" xfId="7758"/>
    <cellStyle name="20% - Акцент6 2 2 2 8 2" xfId="19182"/>
    <cellStyle name="20% - Акцент6 2 2 2 8 2 2" xfId="42030"/>
    <cellStyle name="20% - Акцент6 2 2 2 8 3" xfId="30606"/>
    <cellStyle name="20% - Акцент6 2 2 2 9" xfId="11566"/>
    <cellStyle name="20% - Акцент6 2 2 2 9 2" xfId="34414"/>
    <cellStyle name="20% - Акцент6 2 2 3" xfId="198"/>
    <cellStyle name="20% - Акцент6 2 2 3 10" xfId="23046"/>
    <cellStyle name="20% - Акцент6 2 2 3 2" xfId="422"/>
    <cellStyle name="20% - Акцент6 2 2 3 2 2" xfId="898"/>
    <cellStyle name="20% - Акцент6 2 2 3 2 2 2" xfId="1850"/>
    <cellStyle name="20% - Акцент6 2 2 3 2 2 2 2" xfId="5658"/>
    <cellStyle name="20% - Акцент6 2 2 3 2 2 2 2 2" xfId="17082"/>
    <cellStyle name="20% - Акцент6 2 2 3 2 2 2 2 2 2" xfId="39930"/>
    <cellStyle name="20% - Акцент6 2 2 3 2 2 2 2 3" xfId="28506"/>
    <cellStyle name="20% - Акцент6 2 2 3 2 2 2 3" xfId="9466"/>
    <cellStyle name="20% - Акцент6 2 2 3 2 2 2 3 2" xfId="20890"/>
    <cellStyle name="20% - Акцент6 2 2 3 2 2 2 3 2 2" xfId="43738"/>
    <cellStyle name="20% - Акцент6 2 2 3 2 2 2 3 3" xfId="32314"/>
    <cellStyle name="20% - Акцент6 2 2 3 2 2 2 4" xfId="13274"/>
    <cellStyle name="20% - Акцент6 2 2 3 2 2 2 4 2" xfId="36122"/>
    <cellStyle name="20% - Акцент6 2 2 3 2 2 2 5" xfId="24698"/>
    <cellStyle name="20% - Акцент6 2 2 3 2 2 3" xfId="2802"/>
    <cellStyle name="20% - Акцент6 2 2 3 2 2 3 2" xfId="6610"/>
    <cellStyle name="20% - Акцент6 2 2 3 2 2 3 2 2" xfId="18034"/>
    <cellStyle name="20% - Акцент6 2 2 3 2 2 3 2 2 2" xfId="40882"/>
    <cellStyle name="20% - Акцент6 2 2 3 2 2 3 2 3" xfId="29458"/>
    <cellStyle name="20% - Акцент6 2 2 3 2 2 3 3" xfId="10418"/>
    <cellStyle name="20% - Акцент6 2 2 3 2 2 3 3 2" xfId="21842"/>
    <cellStyle name="20% - Акцент6 2 2 3 2 2 3 3 2 2" xfId="44690"/>
    <cellStyle name="20% - Акцент6 2 2 3 2 2 3 3 3" xfId="33266"/>
    <cellStyle name="20% - Акцент6 2 2 3 2 2 3 4" xfId="14226"/>
    <cellStyle name="20% - Акцент6 2 2 3 2 2 3 4 2" xfId="37074"/>
    <cellStyle name="20% - Акцент6 2 2 3 2 2 3 5" xfId="25650"/>
    <cellStyle name="20% - Акцент6 2 2 3 2 2 4" xfId="3754"/>
    <cellStyle name="20% - Акцент6 2 2 3 2 2 4 2" xfId="7562"/>
    <cellStyle name="20% - Акцент6 2 2 3 2 2 4 2 2" xfId="18986"/>
    <cellStyle name="20% - Акцент6 2 2 3 2 2 4 2 2 2" xfId="41834"/>
    <cellStyle name="20% - Акцент6 2 2 3 2 2 4 2 3" xfId="30410"/>
    <cellStyle name="20% - Акцент6 2 2 3 2 2 4 3" xfId="11370"/>
    <cellStyle name="20% - Акцент6 2 2 3 2 2 4 3 2" xfId="22794"/>
    <cellStyle name="20% - Акцент6 2 2 3 2 2 4 3 2 2" xfId="45642"/>
    <cellStyle name="20% - Акцент6 2 2 3 2 2 4 3 3" xfId="34218"/>
    <cellStyle name="20% - Акцент6 2 2 3 2 2 4 4" xfId="15178"/>
    <cellStyle name="20% - Акцент6 2 2 3 2 2 4 4 2" xfId="38026"/>
    <cellStyle name="20% - Акцент6 2 2 3 2 2 4 5" xfId="26602"/>
    <cellStyle name="20% - Акцент6 2 2 3 2 2 5" xfId="4706"/>
    <cellStyle name="20% - Акцент6 2 2 3 2 2 5 2" xfId="16130"/>
    <cellStyle name="20% - Акцент6 2 2 3 2 2 5 2 2" xfId="38978"/>
    <cellStyle name="20% - Акцент6 2 2 3 2 2 5 3" xfId="27554"/>
    <cellStyle name="20% - Акцент6 2 2 3 2 2 6" xfId="8514"/>
    <cellStyle name="20% - Акцент6 2 2 3 2 2 6 2" xfId="19938"/>
    <cellStyle name="20% - Акцент6 2 2 3 2 2 6 2 2" xfId="42786"/>
    <cellStyle name="20% - Акцент6 2 2 3 2 2 6 3" xfId="31362"/>
    <cellStyle name="20% - Акцент6 2 2 3 2 2 7" xfId="12322"/>
    <cellStyle name="20% - Акцент6 2 2 3 2 2 7 2" xfId="35170"/>
    <cellStyle name="20% - Акцент6 2 2 3 2 2 8" xfId="23746"/>
    <cellStyle name="20% - Акцент6 2 2 3 2 3" xfId="1374"/>
    <cellStyle name="20% - Акцент6 2 2 3 2 3 2" xfId="5182"/>
    <cellStyle name="20% - Акцент6 2 2 3 2 3 2 2" xfId="16606"/>
    <cellStyle name="20% - Акцент6 2 2 3 2 3 2 2 2" xfId="39454"/>
    <cellStyle name="20% - Акцент6 2 2 3 2 3 2 3" xfId="28030"/>
    <cellStyle name="20% - Акцент6 2 2 3 2 3 3" xfId="8990"/>
    <cellStyle name="20% - Акцент6 2 2 3 2 3 3 2" xfId="20414"/>
    <cellStyle name="20% - Акцент6 2 2 3 2 3 3 2 2" xfId="43262"/>
    <cellStyle name="20% - Акцент6 2 2 3 2 3 3 3" xfId="31838"/>
    <cellStyle name="20% - Акцент6 2 2 3 2 3 4" xfId="12798"/>
    <cellStyle name="20% - Акцент6 2 2 3 2 3 4 2" xfId="35646"/>
    <cellStyle name="20% - Акцент6 2 2 3 2 3 5" xfId="24222"/>
    <cellStyle name="20% - Акцент6 2 2 3 2 4" xfId="2326"/>
    <cellStyle name="20% - Акцент6 2 2 3 2 4 2" xfId="6134"/>
    <cellStyle name="20% - Акцент6 2 2 3 2 4 2 2" xfId="17558"/>
    <cellStyle name="20% - Акцент6 2 2 3 2 4 2 2 2" xfId="40406"/>
    <cellStyle name="20% - Акцент6 2 2 3 2 4 2 3" xfId="28982"/>
    <cellStyle name="20% - Акцент6 2 2 3 2 4 3" xfId="9942"/>
    <cellStyle name="20% - Акцент6 2 2 3 2 4 3 2" xfId="21366"/>
    <cellStyle name="20% - Акцент6 2 2 3 2 4 3 2 2" xfId="44214"/>
    <cellStyle name="20% - Акцент6 2 2 3 2 4 3 3" xfId="32790"/>
    <cellStyle name="20% - Акцент6 2 2 3 2 4 4" xfId="13750"/>
    <cellStyle name="20% - Акцент6 2 2 3 2 4 4 2" xfId="36598"/>
    <cellStyle name="20% - Акцент6 2 2 3 2 4 5" xfId="25174"/>
    <cellStyle name="20% - Акцент6 2 2 3 2 5" xfId="3278"/>
    <cellStyle name="20% - Акцент6 2 2 3 2 5 2" xfId="7086"/>
    <cellStyle name="20% - Акцент6 2 2 3 2 5 2 2" xfId="18510"/>
    <cellStyle name="20% - Акцент6 2 2 3 2 5 2 2 2" xfId="41358"/>
    <cellStyle name="20% - Акцент6 2 2 3 2 5 2 3" xfId="29934"/>
    <cellStyle name="20% - Акцент6 2 2 3 2 5 3" xfId="10894"/>
    <cellStyle name="20% - Акцент6 2 2 3 2 5 3 2" xfId="22318"/>
    <cellStyle name="20% - Акцент6 2 2 3 2 5 3 2 2" xfId="45166"/>
    <cellStyle name="20% - Акцент6 2 2 3 2 5 3 3" xfId="33742"/>
    <cellStyle name="20% - Акцент6 2 2 3 2 5 4" xfId="14702"/>
    <cellStyle name="20% - Акцент6 2 2 3 2 5 4 2" xfId="37550"/>
    <cellStyle name="20% - Акцент6 2 2 3 2 5 5" xfId="26126"/>
    <cellStyle name="20% - Акцент6 2 2 3 2 6" xfId="4230"/>
    <cellStyle name="20% - Акцент6 2 2 3 2 6 2" xfId="15654"/>
    <cellStyle name="20% - Акцент6 2 2 3 2 6 2 2" xfId="38502"/>
    <cellStyle name="20% - Акцент6 2 2 3 2 6 3" xfId="27078"/>
    <cellStyle name="20% - Акцент6 2 2 3 2 7" xfId="8038"/>
    <cellStyle name="20% - Акцент6 2 2 3 2 7 2" xfId="19462"/>
    <cellStyle name="20% - Акцент6 2 2 3 2 7 2 2" xfId="42310"/>
    <cellStyle name="20% - Акцент6 2 2 3 2 7 3" xfId="30886"/>
    <cellStyle name="20% - Акцент6 2 2 3 2 8" xfId="11846"/>
    <cellStyle name="20% - Акцент6 2 2 3 2 8 2" xfId="34694"/>
    <cellStyle name="20% - Акцент6 2 2 3 2 9" xfId="23270"/>
    <cellStyle name="20% - Акцент6 2 2 3 3" xfId="674"/>
    <cellStyle name="20% - Акцент6 2 2 3 3 2" xfId="1626"/>
    <cellStyle name="20% - Акцент6 2 2 3 3 2 2" xfId="5434"/>
    <cellStyle name="20% - Акцент6 2 2 3 3 2 2 2" xfId="16858"/>
    <cellStyle name="20% - Акцент6 2 2 3 3 2 2 2 2" xfId="39706"/>
    <cellStyle name="20% - Акцент6 2 2 3 3 2 2 3" xfId="28282"/>
    <cellStyle name="20% - Акцент6 2 2 3 3 2 3" xfId="9242"/>
    <cellStyle name="20% - Акцент6 2 2 3 3 2 3 2" xfId="20666"/>
    <cellStyle name="20% - Акцент6 2 2 3 3 2 3 2 2" xfId="43514"/>
    <cellStyle name="20% - Акцент6 2 2 3 3 2 3 3" xfId="32090"/>
    <cellStyle name="20% - Акцент6 2 2 3 3 2 4" xfId="13050"/>
    <cellStyle name="20% - Акцент6 2 2 3 3 2 4 2" xfId="35898"/>
    <cellStyle name="20% - Акцент6 2 2 3 3 2 5" xfId="24474"/>
    <cellStyle name="20% - Акцент6 2 2 3 3 3" xfId="2578"/>
    <cellStyle name="20% - Акцент6 2 2 3 3 3 2" xfId="6386"/>
    <cellStyle name="20% - Акцент6 2 2 3 3 3 2 2" xfId="17810"/>
    <cellStyle name="20% - Акцент6 2 2 3 3 3 2 2 2" xfId="40658"/>
    <cellStyle name="20% - Акцент6 2 2 3 3 3 2 3" xfId="29234"/>
    <cellStyle name="20% - Акцент6 2 2 3 3 3 3" xfId="10194"/>
    <cellStyle name="20% - Акцент6 2 2 3 3 3 3 2" xfId="21618"/>
    <cellStyle name="20% - Акцент6 2 2 3 3 3 3 2 2" xfId="44466"/>
    <cellStyle name="20% - Акцент6 2 2 3 3 3 3 3" xfId="33042"/>
    <cellStyle name="20% - Акцент6 2 2 3 3 3 4" xfId="14002"/>
    <cellStyle name="20% - Акцент6 2 2 3 3 3 4 2" xfId="36850"/>
    <cellStyle name="20% - Акцент6 2 2 3 3 3 5" xfId="25426"/>
    <cellStyle name="20% - Акцент6 2 2 3 3 4" xfId="3530"/>
    <cellStyle name="20% - Акцент6 2 2 3 3 4 2" xfId="7338"/>
    <cellStyle name="20% - Акцент6 2 2 3 3 4 2 2" xfId="18762"/>
    <cellStyle name="20% - Акцент6 2 2 3 3 4 2 2 2" xfId="41610"/>
    <cellStyle name="20% - Акцент6 2 2 3 3 4 2 3" xfId="30186"/>
    <cellStyle name="20% - Акцент6 2 2 3 3 4 3" xfId="11146"/>
    <cellStyle name="20% - Акцент6 2 2 3 3 4 3 2" xfId="22570"/>
    <cellStyle name="20% - Акцент6 2 2 3 3 4 3 2 2" xfId="45418"/>
    <cellStyle name="20% - Акцент6 2 2 3 3 4 3 3" xfId="33994"/>
    <cellStyle name="20% - Акцент6 2 2 3 3 4 4" xfId="14954"/>
    <cellStyle name="20% - Акцент6 2 2 3 3 4 4 2" xfId="37802"/>
    <cellStyle name="20% - Акцент6 2 2 3 3 4 5" xfId="26378"/>
    <cellStyle name="20% - Акцент6 2 2 3 3 5" xfId="4482"/>
    <cellStyle name="20% - Акцент6 2 2 3 3 5 2" xfId="15906"/>
    <cellStyle name="20% - Акцент6 2 2 3 3 5 2 2" xfId="38754"/>
    <cellStyle name="20% - Акцент6 2 2 3 3 5 3" xfId="27330"/>
    <cellStyle name="20% - Акцент6 2 2 3 3 6" xfId="8290"/>
    <cellStyle name="20% - Акцент6 2 2 3 3 6 2" xfId="19714"/>
    <cellStyle name="20% - Акцент6 2 2 3 3 6 2 2" xfId="42562"/>
    <cellStyle name="20% - Акцент6 2 2 3 3 6 3" xfId="31138"/>
    <cellStyle name="20% - Акцент6 2 2 3 3 7" xfId="12098"/>
    <cellStyle name="20% - Акцент6 2 2 3 3 7 2" xfId="34946"/>
    <cellStyle name="20% - Акцент6 2 2 3 3 8" xfId="23522"/>
    <cellStyle name="20% - Акцент6 2 2 3 4" xfId="1150"/>
    <cellStyle name="20% - Акцент6 2 2 3 4 2" xfId="4958"/>
    <cellStyle name="20% - Акцент6 2 2 3 4 2 2" xfId="16382"/>
    <cellStyle name="20% - Акцент6 2 2 3 4 2 2 2" xfId="39230"/>
    <cellStyle name="20% - Акцент6 2 2 3 4 2 3" xfId="27806"/>
    <cellStyle name="20% - Акцент6 2 2 3 4 3" xfId="8766"/>
    <cellStyle name="20% - Акцент6 2 2 3 4 3 2" xfId="20190"/>
    <cellStyle name="20% - Акцент6 2 2 3 4 3 2 2" xfId="43038"/>
    <cellStyle name="20% - Акцент6 2 2 3 4 3 3" xfId="31614"/>
    <cellStyle name="20% - Акцент6 2 2 3 4 4" xfId="12574"/>
    <cellStyle name="20% - Акцент6 2 2 3 4 4 2" xfId="35422"/>
    <cellStyle name="20% - Акцент6 2 2 3 4 5" xfId="23998"/>
    <cellStyle name="20% - Акцент6 2 2 3 5" xfId="2102"/>
    <cellStyle name="20% - Акцент6 2 2 3 5 2" xfId="5910"/>
    <cellStyle name="20% - Акцент6 2 2 3 5 2 2" xfId="17334"/>
    <cellStyle name="20% - Акцент6 2 2 3 5 2 2 2" xfId="40182"/>
    <cellStyle name="20% - Акцент6 2 2 3 5 2 3" xfId="28758"/>
    <cellStyle name="20% - Акцент6 2 2 3 5 3" xfId="9718"/>
    <cellStyle name="20% - Акцент6 2 2 3 5 3 2" xfId="21142"/>
    <cellStyle name="20% - Акцент6 2 2 3 5 3 2 2" xfId="43990"/>
    <cellStyle name="20% - Акцент6 2 2 3 5 3 3" xfId="32566"/>
    <cellStyle name="20% - Акцент6 2 2 3 5 4" xfId="13526"/>
    <cellStyle name="20% - Акцент6 2 2 3 5 4 2" xfId="36374"/>
    <cellStyle name="20% - Акцент6 2 2 3 5 5" xfId="24950"/>
    <cellStyle name="20% - Акцент6 2 2 3 6" xfId="3054"/>
    <cellStyle name="20% - Акцент6 2 2 3 6 2" xfId="6862"/>
    <cellStyle name="20% - Акцент6 2 2 3 6 2 2" xfId="18286"/>
    <cellStyle name="20% - Акцент6 2 2 3 6 2 2 2" xfId="41134"/>
    <cellStyle name="20% - Акцент6 2 2 3 6 2 3" xfId="29710"/>
    <cellStyle name="20% - Акцент6 2 2 3 6 3" xfId="10670"/>
    <cellStyle name="20% - Акцент6 2 2 3 6 3 2" xfId="22094"/>
    <cellStyle name="20% - Акцент6 2 2 3 6 3 2 2" xfId="44942"/>
    <cellStyle name="20% - Акцент6 2 2 3 6 3 3" xfId="33518"/>
    <cellStyle name="20% - Акцент6 2 2 3 6 4" xfId="14478"/>
    <cellStyle name="20% - Акцент6 2 2 3 6 4 2" xfId="37326"/>
    <cellStyle name="20% - Акцент6 2 2 3 6 5" xfId="25902"/>
    <cellStyle name="20% - Акцент6 2 2 3 7" xfId="4006"/>
    <cellStyle name="20% - Акцент6 2 2 3 7 2" xfId="15430"/>
    <cellStyle name="20% - Акцент6 2 2 3 7 2 2" xfId="38278"/>
    <cellStyle name="20% - Акцент6 2 2 3 7 3" xfId="26854"/>
    <cellStyle name="20% - Акцент6 2 2 3 8" xfId="7814"/>
    <cellStyle name="20% - Акцент6 2 2 3 8 2" xfId="19238"/>
    <cellStyle name="20% - Акцент6 2 2 3 8 2 2" xfId="42086"/>
    <cellStyle name="20% - Акцент6 2 2 3 8 3" xfId="30662"/>
    <cellStyle name="20% - Акцент6 2 2 3 9" xfId="11622"/>
    <cellStyle name="20% - Акцент6 2 2 3 9 2" xfId="34470"/>
    <cellStyle name="20% - Акцент6 2 2 4" xfId="254"/>
    <cellStyle name="20% - Акцент6 2 2 4 10" xfId="23102"/>
    <cellStyle name="20% - Акцент6 2 2 4 2" xfId="478"/>
    <cellStyle name="20% - Акцент6 2 2 4 2 2" xfId="954"/>
    <cellStyle name="20% - Акцент6 2 2 4 2 2 2" xfId="1906"/>
    <cellStyle name="20% - Акцент6 2 2 4 2 2 2 2" xfId="5714"/>
    <cellStyle name="20% - Акцент6 2 2 4 2 2 2 2 2" xfId="17138"/>
    <cellStyle name="20% - Акцент6 2 2 4 2 2 2 2 2 2" xfId="39986"/>
    <cellStyle name="20% - Акцент6 2 2 4 2 2 2 2 3" xfId="28562"/>
    <cellStyle name="20% - Акцент6 2 2 4 2 2 2 3" xfId="9522"/>
    <cellStyle name="20% - Акцент6 2 2 4 2 2 2 3 2" xfId="20946"/>
    <cellStyle name="20% - Акцент6 2 2 4 2 2 2 3 2 2" xfId="43794"/>
    <cellStyle name="20% - Акцент6 2 2 4 2 2 2 3 3" xfId="32370"/>
    <cellStyle name="20% - Акцент6 2 2 4 2 2 2 4" xfId="13330"/>
    <cellStyle name="20% - Акцент6 2 2 4 2 2 2 4 2" xfId="36178"/>
    <cellStyle name="20% - Акцент6 2 2 4 2 2 2 5" xfId="24754"/>
    <cellStyle name="20% - Акцент6 2 2 4 2 2 3" xfId="2858"/>
    <cellStyle name="20% - Акцент6 2 2 4 2 2 3 2" xfId="6666"/>
    <cellStyle name="20% - Акцент6 2 2 4 2 2 3 2 2" xfId="18090"/>
    <cellStyle name="20% - Акцент6 2 2 4 2 2 3 2 2 2" xfId="40938"/>
    <cellStyle name="20% - Акцент6 2 2 4 2 2 3 2 3" xfId="29514"/>
    <cellStyle name="20% - Акцент6 2 2 4 2 2 3 3" xfId="10474"/>
    <cellStyle name="20% - Акцент6 2 2 4 2 2 3 3 2" xfId="21898"/>
    <cellStyle name="20% - Акцент6 2 2 4 2 2 3 3 2 2" xfId="44746"/>
    <cellStyle name="20% - Акцент6 2 2 4 2 2 3 3 3" xfId="33322"/>
    <cellStyle name="20% - Акцент6 2 2 4 2 2 3 4" xfId="14282"/>
    <cellStyle name="20% - Акцент6 2 2 4 2 2 3 4 2" xfId="37130"/>
    <cellStyle name="20% - Акцент6 2 2 4 2 2 3 5" xfId="25706"/>
    <cellStyle name="20% - Акцент6 2 2 4 2 2 4" xfId="3810"/>
    <cellStyle name="20% - Акцент6 2 2 4 2 2 4 2" xfId="7618"/>
    <cellStyle name="20% - Акцент6 2 2 4 2 2 4 2 2" xfId="19042"/>
    <cellStyle name="20% - Акцент6 2 2 4 2 2 4 2 2 2" xfId="41890"/>
    <cellStyle name="20% - Акцент6 2 2 4 2 2 4 2 3" xfId="30466"/>
    <cellStyle name="20% - Акцент6 2 2 4 2 2 4 3" xfId="11426"/>
    <cellStyle name="20% - Акцент6 2 2 4 2 2 4 3 2" xfId="22850"/>
    <cellStyle name="20% - Акцент6 2 2 4 2 2 4 3 2 2" xfId="45698"/>
    <cellStyle name="20% - Акцент6 2 2 4 2 2 4 3 3" xfId="34274"/>
    <cellStyle name="20% - Акцент6 2 2 4 2 2 4 4" xfId="15234"/>
    <cellStyle name="20% - Акцент6 2 2 4 2 2 4 4 2" xfId="38082"/>
    <cellStyle name="20% - Акцент6 2 2 4 2 2 4 5" xfId="26658"/>
    <cellStyle name="20% - Акцент6 2 2 4 2 2 5" xfId="4762"/>
    <cellStyle name="20% - Акцент6 2 2 4 2 2 5 2" xfId="16186"/>
    <cellStyle name="20% - Акцент6 2 2 4 2 2 5 2 2" xfId="39034"/>
    <cellStyle name="20% - Акцент6 2 2 4 2 2 5 3" xfId="27610"/>
    <cellStyle name="20% - Акцент6 2 2 4 2 2 6" xfId="8570"/>
    <cellStyle name="20% - Акцент6 2 2 4 2 2 6 2" xfId="19994"/>
    <cellStyle name="20% - Акцент6 2 2 4 2 2 6 2 2" xfId="42842"/>
    <cellStyle name="20% - Акцент6 2 2 4 2 2 6 3" xfId="31418"/>
    <cellStyle name="20% - Акцент6 2 2 4 2 2 7" xfId="12378"/>
    <cellStyle name="20% - Акцент6 2 2 4 2 2 7 2" xfId="35226"/>
    <cellStyle name="20% - Акцент6 2 2 4 2 2 8" xfId="23802"/>
    <cellStyle name="20% - Акцент6 2 2 4 2 3" xfId="1430"/>
    <cellStyle name="20% - Акцент6 2 2 4 2 3 2" xfId="5238"/>
    <cellStyle name="20% - Акцент6 2 2 4 2 3 2 2" xfId="16662"/>
    <cellStyle name="20% - Акцент6 2 2 4 2 3 2 2 2" xfId="39510"/>
    <cellStyle name="20% - Акцент6 2 2 4 2 3 2 3" xfId="28086"/>
    <cellStyle name="20% - Акцент6 2 2 4 2 3 3" xfId="9046"/>
    <cellStyle name="20% - Акцент6 2 2 4 2 3 3 2" xfId="20470"/>
    <cellStyle name="20% - Акцент6 2 2 4 2 3 3 2 2" xfId="43318"/>
    <cellStyle name="20% - Акцент6 2 2 4 2 3 3 3" xfId="31894"/>
    <cellStyle name="20% - Акцент6 2 2 4 2 3 4" xfId="12854"/>
    <cellStyle name="20% - Акцент6 2 2 4 2 3 4 2" xfId="35702"/>
    <cellStyle name="20% - Акцент6 2 2 4 2 3 5" xfId="24278"/>
    <cellStyle name="20% - Акцент6 2 2 4 2 4" xfId="2382"/>
    <cellStyle name="20% - Акцент6 2 2 4 2 4 2" xfId="6190"/>
    <cellStyle name="20% - Акцент6 2 2 4 2 4 2 2" xfId="17614"/>
    <cellStyle name="20% - Акцент6 2 2 4 2 4 2 2 2" xfId="40462"/>
    <cellStyle name="20% - Акцент6 2 2 4 2 4 2 3" xfId="29038"/>
    <cellStyle name="20% - Акцент6 2 2 4 2 4 3" xfId="9998"/>
    <cellStyle name="20% - Акцент6 2 2 4 2 4 3 2" xfId="21422"/>
    <cellStyle name="20% - Акцент6 2 2 4 2 4 3 2 2" xfId="44270"/>
    <cellStyle name="20% - Акцент6 2 2 4 2 4 3 3" xfId="32846"/>
    <cellStyle name="20% - Акцент6 2 2 4 2 4 4" xfId="13806"/>
    <cellStyle name="20% - Акцент6 2 2 4 2 4 4 2" xfId="36654"/>
    <cellStyle name="20% - Акцент6 2 2 4 2 4 5" xfId="25230"/>
    <cellStyle name="20% - Акцент6 2 2 4 2 5" xfId="3334"/>
    <cellStyle name="20% - Акцент6 2 2 4 2 5 2" xfId="7142"/>
    <cellStyle name="20% - Акцент6 2 2 4 2 5 2 2" xfId="18566"/>
    <cellStyle name="20% - Акцент6 2 2 4 2 5 2 2 2" xfId="41414"/>
    <cellStyle name="20% - Акцент6 2 2 4 2 5 2 3" xfId="29990"/>
    <cellStyle name="20% - Акцент6 2 2 4 2 5 3" xfId="10950"/>
    <cellStyle name="20% - Акцент6 2 2 4 2 5 3 2" xfId="22374"/>
    <cellStyle name="20% - Акцент6 2 2 4 2 5 3 2 2" xfId="45222"/>
    <cellStyle name="20% - Акцент6 2 2 4 2 5 3 3" xfId="33798"/>
    <cellStyle name="20% - Акцент6 2 2 4 2 5 4" xfId="14758"/>
    <cellStyle name="20% - Акцент6 2 2 4 2 5 4 2" xfId="37606"/>
    <cellStyle name="20% - Акцент6 2 2 4 2 5 5" xfId="26182"/>
    <cellStyle name="20% - Акцент6 2 2 4 2 6" xfId="4286"/>
    <cellStyle name="20% - Акцент6 2 2 4 2 6 2" xfId="15710"/>
    <cellStyle name="20% - Акцент6 2 2 4 2 6 2 2" xfId="38558"/>
    <cellStyle name="20% - Акцент6 2 2 4 2 6 3" xfId="27134"/>
    <cellStyle name="20% - Акцент6 2 2 4 2 7" xfId="8094"/>
    <cellStyle name="20% - Акцент6 2 2 4 2 7 2" xfId="19518"/>
    <cellStyle name="20% - Акцент6 2 2 4 2 7 2 2" xfId="42366"/>
    <cellStyle name="20% - Акцент6 2 2 4 2 7 3" xfId="30942"/>
    <cellStyle name="20% - Акцент6 2 2 4 2 8" xfId="11902"/>
    <cellStyle name="20% - Акцент6 2 2 4 2 8 2" xfId="34750"/>
    <cellStyle name="20% - Акцент6 2 2 4 2 9" xfId="23326"/>
    <cellStyle name="20% - Акцент6 2 2 4 3" xfId="730"/>
    <cellStyle name="20% - Акцент6 2 2 4 3 2" xfId="1682"/>
    <cellStyle name="20% - Акцент6 2 2 4 3 2 2" xfId="5490"/>
    <cellStyle name="20% - Акцент6 2 2 4 3 2 2 2" xfId="16914"/>
    <cellStyle name="20% - Акцент6 2 2 4 3 2 2 2 2" xfId="39762"/>
    <cellStyle name="20% - Акцент6 2 2 4 3 2 2 3" xfId="28338"/>
    <cellStyle name="20% - Акцент6 2 2 4 3 2 3" xfId="9298"/>
    <cellStyle name="20% - Акцент6 2 2 4 3 2 3 2" xfId="20722"/>
    <cellStyle name="20% - Акцент6 2 2 4 3 2 3 2 2" xfId="43570"/>
    <cellStyle name="20% - Акцент6 2 2 4 3 2 3 3" xfId="32146"/>
    <cellStyle name="20% - Акцент6 2 2 4 3 2 4" xfId="13106"/>
    <cellStyle name="20% - Акцент6 2 2 4 3 2 4 2" xfId="35954"/>
    <cellStyle name="20% - Акцент6 2 2 4 3 2 5" xfId="24530"/>
    <cellStyle name="20% - Акцент6 2 2 4 3 3" xfId="2634"/>
    <cellStyle name="20% - Акцент6 2 2 4 3 3 2" xfId="6442"/>
    <cellStyle name="20% - Акцент6 2 2 4 3 3 2 2" xfId="17866"/>
    <cellStyle name="20% - Акцент6 2 2 4 3 3 2 2 2" xfId="40714"/>
    <cellStyle name="20% - Акцент6 2 2 4 3 3 2 3" xfId="29290"/>
    <cellStyle name="20% - Акцент6 2 2 4 3 3 3" xfId="10250"/>
    <cellStyle name="20% - Акцент6 2 2 4 3 3 3 2" xfId="21674"/>
    <cellStyle name="20% - Акцент6 2 2 4 3 3 3 2 2" xfId="44522"/>
    <cellStyle name="20% - Акцент6 2 2 4 3 3 3 3" xfId="33098"/>
    <cellStyle name="20% - Акцент6 2 2 4 3 3 4" xfId="14058"/>
    <cellStyle name="20% - Акцент6 2 2 4 3 3 4 2" xfId="36906"/>
    <cellStyle name="20% - Акцент6 2 2 4 3 3 5" xfId="25482"/>
    <cellStyle name="20% - Акцент6 2 2 4 3 4" xfId="3586"/>
    <cellStyle name="20% - Акцент6 2 2 4 3 4 2" xfId="7394"/>
    <cellStyle name="20% - Акцент6 2 2 4 3 4 2 2" xfId="18818"/>
    <cellStyle name="20% - Акцент6 2 2 4 3 4 2 2 2" xfId="41666"/>
    <cellStyle name="20% - Акцент6 2 2 4 3 4 2 3" xfId="30242"/>
    <cellStyle name="20% - Акцент6 2 2 4 3 4 3" xfId="11202"/>
    <cellStyle name="20% - Акцент6 2 2 4 3 4 3 2" xfId="22626"/>
    <cellStyle name="20% - Акцент6 2 2 4 3 4 3 2 2" xfId="45474"/>
    <cellStyle name="20% - Акцент6 2 2 4 3 4 3 3" xfId="34050"/>
    <cellStyle name="20% - Акцент6 2 2 4 3 4 4" xfId="15010"/>
    <cellStyle name="20% - Акцент6 2 2 4 3 4 4 2" xfId="37858"/>
    <cellStyle name="20% - Акцент6 2 2 4 3 4 5" xfId="26434"/>
    <cellStyle name="20% - Акцент6 2 2 4 3 5" xfId="4538"/>
    <cellStyle name="20% - Акцент6 2 2 4 3 5 2" xfId="15962"/>
    <cellStyle name="20% - Акцент6 2 2 4 3 5 2 2" xfId="38810"/>
    <cellStyle name="20% - Акцент6 2 2 4 3 5 3" xfId="27386"/>
    <cellStyle name="20% - Акцент6 2 2 4 3 6" xfId="8346"/>
    <cellStyle name="20% - Акцент6 2 2 4 3 6 2" xfId="19770"/>
    <cellStyle name="20% - Акцент6 2 2 4 3 6 2 2" xfId="42618"/>
    <cellStyle name="20% - Акцент6 2 2 4 3 6 3" xfId="31194"/>
    <cellStyle name="20% - Акцент6 2 2 4 3 7" xfId="12154"/>
    <cellStyle name="20% - Акцент6 2 2 4 3 7 2" xfId="35002"/>
    <cellStyle name="20% - Акцент6 2 2 4 3 8" xfId="23578"/>
    <cellStyle name="20% - Акцент6 2 2 4 4" xfId="1206"/>
    <cellStyle name="20% - Акцент6 2 2 4 4 2" xfId="5014"/>
    <cellStyle name="20% - Акцент6 2 2 4 4 2 2" xfId="16438"/>
    <cellStyle name="20% - Акцент6 2 2 4 4 2 2 2" xfId="39286"/>
    <cellStyle name="20% - Акцент6 2 2 4 4 2 3" xfId="27862"/>
    <cellStyle name="20% - Акцент6 2 2 4 4 3" xfId="8822"/>
    <cellStyle name="20% - Акцент6 2 2 4 4 3 2" xfId="20246"/>
    <cellStyle name="20% - Акцент6 2 2 4 4 3 2 2" xfId="43094"/>
    <cellStyle name="20% - Акцент6 2 2 4 4 3 3" xfId="31670"/>
    <cellStyle name="20% - Акцент6 2 2 4 4 4" xfId="12630"/>
    <cellStyle name="20% - Акцент6 2 2 4 4 4 2" xfId="35478"/>
    <cellStyle name="20% - Акцент6 2 2 4 4 5" xfId="24054"/>
    <cellStyle name="20% - Акцент6 2 2 4 5" xfId="2158"/>
    <cellStyle name="20% - Акцент6 2 2 4 5 2" xfId="5966"/>
    <cellStyle name="20% - Акцент6 2 2 4 5 2 2" xfId="17390"/>
    <cellStyle name="20% - Акцент6 2 2 4 5 2 2 2" xfId="40238"/>
    <cellStyle name="20% - Акцент6 2 2 4 5 2 3" xfId="28814"/>
    <cellStyle name="20% - Акцент6 2 2 4 5 3" xfId="9774"/>
    <cellStyle name="20% - Акцент6 2 2 4 5 3 2" xfId="21198"/>
    <cellStyle name="20% - Акцент6 2 2 4 5 3 2 2" xfId="44046"/>
    <cellStyle name="20% - Акцент6 2 2 4 5 3 3" xfId="32622"/>
    <cellStyle name="20% - Акцент6 2 2 4 5 4" xfId="13582"/>
    <cellStyle name="20% - Акцент6 2 2 4 5 4 2" xfId="36430"/>
    <cellStyle name="20% - Акцент6 2 2 4 5 5" xfId="25006"/>
    <cellStyle name="20% - Акцент6 2 2 4 6" xfId="3110"/>
    <cellStyle name="20% - Акцент6 2 2 4 6 2" xfId="6918"/>
    <cellStyle name="20% - Акцент6 2 2 4 6 2 2" xfId="18342"/>
    <cellStyle name="20% - Акцент6 2 2 4 6 2 2 2" xfId="41190"/>
    <cellStyle name="20% - Акцент6 2 2 4 6 2 3" xfId="29766"/>
    <cellStyle name="20% - Акцент6 2 2 4 6 3" xfId="10726"/>
    <cellStyle name="20% - Акцент6 2 2 4 6 3 2" xfId="22150"/>
    <cellStyle name="20% - Акцент6 2 2 4 6 3 2 2" xfId="44998"/>
    <cellStyle name="20% - Акцент6 2 2 4 6 3 3" xfId="33574"/>
    <cellStyle name="20% - Акцент6 2 2 4 6 4" xfId="14534"/>
    <cellStyle name="20% - Акцент6 2 2 4 6 4 2" xfId="37382"/>
    <cellStyle name="20% - Акцент6 2 2 4 6 5" xfId="25958"/>
    <cellStyle name="20% - Акцент6 2 2 4 7" xfId="4062"/>
    <cellStyle name="20% - Акцент6 2 2 4 7 2" xfId="15486"/>
    <cellStyle name="20% - Акцент6 2 2 4 7 2 2" xfId="38334"/>
    <cellStyle name="20% - Акцент6 2 2 4 7 3" xfId="26910"/>
    <cellStyle name="20% - Акцент6 2 2 4 8" xfId="7870"/>
    <cellStyle name="20% - Акцент6 2 2 4 8 2" xfId="19294"/>
    <cellStyle name="20% - Акцент6 2 2 4 8 2 2" xfId="42142"/>
    <cellStyle name="20% - Акцент6 2 2 4 8 3" xfId="30718"/>
    <cellStyle name="20% - Акцент6 2 2 4 9" xfId="11678"/>
    <cellStyle name="20% - Акцент6 2 2 4 9 2" xfId="34526"/>
    <cellStyle name="20% - Акцент6 2 2 5" xfId="310"/>
    <cellStyle name="20% - Акцент6 2 2 5 2" xfId="786"/>
    <cellStyle name="20% - Акцент6 2 2 5 2 2" xfId="1738"/>
    <cellStyle name="20% - Акцент6 2 2 5 2 2 2" xfId="5546"/>
    <cellStyle name="20% - Акцент6 2 2 5 2 2 2 2" xfId="16970"/>
    <cellStyle name="20% - Акцент6 2 2 5 2 2 2 2 2" xfId="39818"/>
    <cellStyle name="20% - Акцент6 2 2 5 2 2 2 3" xfId="28394"/>
    <cellStyle name="20% - Акцент6 2 2 5 2 2 3" xfId="9354"/>
    <cellStyle name="20% - Акцент6 2 2 5 2 2 3 2" xfId="20778"/>
    <cellStyle name="20% - Акцент6 2 2 5 2 2 3 2 2" xfId="43626"/>
    <cellStyle name="20% - Акцент6 2 2 5 2 2 3 3" xfId="32202"/>
    <cellStyle name="20% - Акцент6 2 2 5 2 2 4" xfId="13162"/>
    <cellStyle name="20% - Акцент6 2 2 5 2 2 4 2" xfId="36010"/>
    <cellStyle name="20% - Акцент6 2 2 5 2 2 5" xfId="24586"/>
    <cellStyle name="20% - Акцент6 2 2 5 2 3" xfId="2690"/>
    <cellStyle name="20% - Акцент6 2 2 5 2 3 2" xfId="6498"/>
    <cellStyle name="20% - Акцент6 2 2 5 2 3 2 2" xfId="17922"/>
    <cellStyle name="20% - Акцент6 2 2 5 2 3 2 2 2" xfId="40770"/>
    <cellStyle name="20% - Акцент6 2 2 5 2 3 2 3" xfId="29346"/>
    <cellStyle name="20% - Акцент6 2 2 5 2 3 3" xfId="10306"/>
    <cellStyle name="20% - Акцент6 2 2 5 2 3 3 2" xfId="21730"/>
    <cellStyle name="20% - Акцент6 2 2 5 2 3 3 2 2" xfId="44578"/>
    <cellStyle name="20% - Акцент6 2 2 5 2 3 3 3" xfId="33154"/>
    <cellStyle name="20% - Акцент6 2 2 5 2 3 4" xfId="14114"/>
    <cellStyle name="20% - Акцент6 2 2 5 2 3 4 2" xfId="36962"/>
    <cellStyle name="20% - Акцент6 2 2 5 2 3 5" xfId="25538"/>
    <cellStyle name="20% - Акцент6 2 2 5 2 4" xfId="3642"/>
    <cellStyle name="20% - Акцент6 2 2 5 2 4 2" xfId="7450"/>
    <cellStyle name="20% - Акцент6 2 2 5 2 4 2 2" xfId="18874"/>
    <cellStyle name="20% - Акцент6 2 2 5 2 4 2 2 2" xfId="41722"/>
    <cellStyle name="20% - Акцент6 2 2 5 2 4 2 3" xfId="30298"/>
    <cellStyle name="20% - Акцент6 2 2 5 2 4 3" xfId="11258"/>
    <cellStyle name="20% - Акцент6 2 2 5 2 4 3 2" xfId="22682"/>
    <cellStyle name="20% - Акцент6 2 2 5 2 4 3 2 2" xfId="45530"/>
    <cellStyle name="20% - Акцент6 2 2 5 2 4 3 3" xfId="34106"/>
    <cellStyle name="20% - Акцент6 2 2 5 2 4 4" xfId="15066"/>
    <cellStyle name="20% - Акцент6 2 2 5 2 4 4 2" xfId="37914"/>
    <cellStyle name="20% - Акцент6 2 2 5 2 4 5" xfId="26490"/>
    <cellStyle name="20% - Акцент6 2 2 5 2 5" xfId="4594"/>
    <cellStyle name="20% - Акцент6 2 2 5 2 5 2" xfId="16018"/>
    <cellStyle name="20% - Акцент6 2 2 5 2 5 2 2" xfId="38866"/>
    <cellStyle name="20% - Акцент6 2 2 5 2 5 3" xfId="27442"/>
    <cellStyle name="20% - Акцент6 2 2 5 2 6" xfId="8402"/>
    <cellStyle name="20% - Акцент6 2 2 5 2 6 2" xfId="19826"/>
    <cellStyle name="20% - Акцент6 2 2 5 2 6 2 2" xfId="42674"/>
    <cellStyle name="20% - Акцент6 2 2 5 2 6 3" xfId="31250"/>
    <cellStyle name="20% - Акцент6 2 2 5 2 7" xfId="12210"/>
    <cellStyle name="20% - Акцент6 2 2 5 2 7 2" xfId="35058"/>
    <cellStyle name="20% - Акцент6 2 2 5 2 8" xfId="23634"/>
    <cellStyle name="20% - Акцент6 2 2 5 3" xfId="1262"/>
    <cellStyle name="20% - Акцент6 2 2 5 3 2" xfId="5070"/>
    <cellStyle name="20% - Акцент6 2 2 5 3 2 2" xfId="16494"/>
    <cellStyle name="20% - Акцент6 2 2 5 3 2 2 2" xfId="39342"/>
    <cellStyle name="20% - Акцент6 2 2 5 3 2 3" xfId="27918"/>
    <cellStyle name="20% - Акцент6 2 2 5 3 3" xfId="8878"/>
    <cellStyle name="20% - Акцент6 2 2 5 3 3 2" xfId="20302"/>
    <cellStyle name="20% - Акцент6 2 2 5 3 3 2 2" xfId="43150"/>
    <cellStyle name="20% - Акцент6 2 2 5 3 3 3" xfId="31726"/>
    <cellStyle name="20% - Акцент6 2 2 5 3 4" xfId="12686"/>
    <cellStyle name="20% - Акцент6 2 2 5 3 4 2" xfId="35534"/>
    <cellStyle name="20% - Акцент6 2 2 5 3 5" xfId="24110"/>
    <cellStyle name="20% - Акцент6 2 2 5 4" xfId="2214"/>
    <cellStyle name="20% - Акцент6 2 2 5 4 2" xfId="6022"/>
    <cellStyle name="20% - Акцент6 2 2 5 4 2 2" xfId="17446"/>
    <cellStyle name="20% - Акцент6 2 2 5 4 2 2 2" xfId="40294"/>
    <cellStyle name="20% - Акцент6 2 2 5 4 2 3" xfId="28870"/>
    <cellStyle name="20% - Акцент6 2 2 5 4 3" xfId="9830"/>
    <cellStyle name="20% - Акцент6 2 2 5 4 3 2" xfId="21254"/>
    <cellStyle name="20% - Акцент6 2 2 5 4 3 2 2" xfId="44102"/>
    <cellStyle name="20% - Акцент6 2 2 5 4 3 3" xfId="32678"/>
    <cellStyle name="20% - Акцент6 2 2 5 4 4" xfId="13638"/>
    <cellStyle name="20% - Акцент6 2 2 5 4 4 2" xfId="36486"/>
    <cellStyle name="20% - Акцент6 2 2 5 4 5" xfId="25062"/>
    <cellStyle name="20% - Акцент6 2 2 5 5" xfId="3166"/>
    <cellStyle name="20% - Акцент6 2 2 5 5 2" xfId="6974"/>
    <cellStyle name="20% - Акцент6 2 2 5 5 2 2" xfId="18398"/>
    <cellStyle name="20% - Акцент6 2 2 5 5 2 2 2" xfId="41246"/>
    <cellStyle name="20% - Акцент6 2 2 5 5 2 3" xfId="29822"/>
    <cellStyle name="20% - Акцент6 2 2 5 5 3" xfId="10782"/>
    <cellStyle name="20% - Акцент6 2 2 5 5 3 2" xfId="22206"/>
    <cellStyle name="20% - Акцент6 2 2 5 5 3 2 2" xfId="45054"/>
    <cellStyle name="20% - Акцент6 2 2 5 5 3 3" xfId="33630"/>
    <cellStyle name="20% - Акцент6 2 2 5 5 4" xfId="14590"/>
    <cellStyle name="20% - Акцент6 2 2 5 5 4 2" xfId="37438"/>
    <cellStyle name="20% - Акцент6 2 2 5 5 5" xfId="26014"/>
    <cellStyle name="20% - Акцент6 2 2 5 6" xfId="4118"/>
    <cellStyle name="20% - Акцент6 2 2 5 6 2" xfId="15542"/>
    <cellStyle name="20% - Акцент6 2 2 5 6 2 2" xfId="38390"/>
    <cellStyle name="20% - Акцент6 2 2 5 6 3" xfId="26966"/>
    <cellStyle name="20% - Акцент6 2 2 5 7" xfId="7926"/>
    <cellStyle name="20% - Акцент6 2 2 5 7 2" xfId="19350"/>
    <cellStyle name="20% - Акцент6 2 2 5 7 2 2" xfId="42198"/>
    <cellStyle name="20% - Акцент6 2 2 5 7 3" xfId="30774"/>
    <cellStyle name="20% - Акцент6 2 2 5 8" xfId="11734"/>
    <cellStyle name="20% - Акцент6 2 2 5 8 2" xfId="34582"/>
    <cellStyle name="20% - Акцент6 2 2 5 9" xfId="23158"/>
    <cellStyle name="20% - Акцент6 2 2 6" xfId="562"/>
    <cellStyle name="20% - Акцент6 2 2 6 2" xfId="1514"/>
    <cellStyle name="20% - Акцент6 2 2 6 2 2" xfId="5322"/>
    <cellStyle name="20% - Акцент6 2 2 6 2 2 2" xfId="16746"/>
    <cellStyle name="20% - Акцент6 2 2 6 2 2 2 2" xfId="39594"/>
    <cellStyle name="20% - Акцент6 2 2 6 2 2 3" xfId="28170"/>
    <cellStyle name="20% - Акцент6 2 2 6 2 3" xfId="9130"/>
    <cellStyle name="20% - Акцент6 2 2 6 2 3 2" xfId="20554"/>
    <cellStyle name="20% - Акцент6 2 2 6 2 3 2 2" xfId="43402"/>
    <cellStyle name="20% - Акцент6 2 2 6 2 3 3" xfId="31978"/>
    <cellStyle name="20% - Акцент6 2 2 6 2 4" xfId="12938"/>
    <cellStyle name="20% - Акцент6 2 2 6 2 4 2" xfId="35786"/>
    <cellStyle name="20% - Акцент6 2 2 6 2 5" xfId="24362"/>
    <cellStyle name="20% - Акцент6 2 2 6 3" xfId="2466"/>
    <cellStyle name="20% - Акцент6 2 2 6 3 2" xfId="6274"/>
    <cellStyle name="20% - Акцент6 2 2 6 3 2 2" xfId="17698"/>
    <cellStyle name="20% - Акцент6 2 2 6 3 2 2 2" xfId="40546"/>
    <cellStyle name="20% - Акцент6 2 2 6 3 2 3" xfId="29122"/>
    <cellStyle name="20% - Акцент6 2 2 6 3 3" xfId="10082"/>
    <cellStyle name="20% - Акцент6 2 2 6 3 3 2" xfId="21506"/>
    <cellStyle name="20% - Акцент6 2 2 6 3 3 2 2" xfId="44354"/>
    <cellStyle name="20% - Акцент6 2 2 6 3 3 3" xfId="32930"/>
    <cellStyle name="20% - Акцент6 2 2 6 3 4" xfId="13890"/>
    <cellStyle name="20% - Акцент6 2 2 6 3 4 2" xfId="36738"/>
    <cellStyle name="20% - Акцент6 2 2 6 3 5" xfId="25314"/>
    <cellStyle name="20% - Акцент6 2 2 6 4" xfId="3418"/>
    <cellStyle name="20% - Акцент6 2 2 6 4 2" xfId="7226"/>
    <cellStyle name="20% - Акцент6 2 2 6 4 2 2" xfId="18650"/>
    <cellStyle name="20% - Акцент6 2 2 6 4 2 2 2" xfId="41498"/>
    <cellStyle name="20% - Акцент6 2 2 6 4 2 3" xfId="30074"/>
    <cellStyle name="20% - Акцент6 2 2 6 4 3" xfId="11034"/>
    <cellStyle name="20% - Акцент6 2 2 6 4 3 2" xfId="22458"/>
    <cellStyle name="20% - Акцент6 2 2 6 4 3 2 2" xfId="45306"/>
    <cellStyle name="20% - Акцент6 2 2 6 4 3 3" xfId="33882"/>
    <cellStyle name="20% - Акцент6 2 2 6 4 4" xfId="14842"/>
    <cellStyle name="20% - Акцент6 2 2 6 4 4 2" xfId="37690"/>
    <cellStyle name="20% - Акцент6 2 2 6 4 5" xfId="26266"/>
    <cellStyle name="20% - Акцент6 2 2 6 5" xfId="4370"/>
    <cellStyle name="20% - Акцент6 2 2 6 5 2" xfId="15794"/>
    <cellStyle name="20% - Акцент6 2 2 6 5 2 2" xfId="38642"/>
    <cellStyle name="20% - Акцент6 2 2 6 5 3" xfId="27218"/>
    <cellStyle name="20% - Акцент6 2 2 6 6" xfId="8178"/>
    <cellStyle name="20% - Акцент6 2 2 6 6 2" xfId="19602"/>
    <cellStyle name="20% - Акцент6 2 2 6 6 2 2" xfId="42450"/>
    <cellStyle name="20% - Акцент6 2 2 6 6 3" xfId="31026"/>
    <cellStyle name="20% - Акцент6 2 2 6 7" xfId="11986"/>
    <cellStyle name="20% - Акцент6 2 2 6 7 2" xfId="34834"/>
    <cellStyle name="20% - Акцент6 2 2 6 8" xfId="23410"/>
    <cellStyle name="20% - Акцент6 2 2 7" xfId="1038"/>
    <cellStyle name="20% - Акцент6 2 2 7 2" xfId="4846"/>
    <cellStyle name="20% - Акцент6 2 2 7 2 2" xfId="16270"/>
    <cellStyle name="20% - Акцент6 2 2 7 2 2 2" xfId="39118"/>
    <cellStyle name="20% - Акцент6 2 2 7 2 3" xfId="27694"/>
    <cellStyle name="20% - Акцент6 2 2 7 3" xfId="8654"/>
    <cellStyle name="20% - Акцент6 2 2 7 3 2" xfId="20078"/>
    <cellStyle name="20% - Акцент6 2 2 7 3 2 2" xfId="42926"/>
    <cellStyle name="20% - Акцент6 2 2 7 3 3" xfId="31502"/>
    <cellStyle name="20% - Акцент6 2 2 7 4" xfId="12462"/>
    <cellStyle name="20% - Акцент6 2 2 7 4 2" xfId="35310"/>
    <cellStyle name="20% - Акцент6 2 2 7 5" xfId="23886"/>
    <cellStyle name="20% - Акцент6 2 2 8" xfId="1990"/>
    <cellStyle name="20% - Акцент6 2 2 8 2" xfId="5798"/>
    <cellStyle name="20% - Акцент6 2 2 8 2 2" xfId="17222"/>
    <cellStyle name="20% - Акцент6 2 2 8 2 2 2" xfId="40070"/>
    <cellStyle name="20% - Акцент6 2 2 8 2 3" xfId="28646"/>
    <cellStyle name="20% - Акцент6 2 2 8 3" xfId="9606"/>
    <cellStyle name="20% - Акцент6 2 2 8 3 2" xfId="21030"/>
    <cellStyle name="20% - Акцент6 2 2 8 3 2 2" xfId="43878"/>
    <cellStyle name="20% - Акцент6 2 2 8 3 3" xfId="32454"/>
    <cellStyle name="20% - Акцент6 2 2 8 4" xfId="13414"/>
    <cellStyle name="20% - Акцент6 2 2 8 4 2" xfId="36262"/>
    <cellStyle name="20% - Акцент6 2 2 8 5" xfId="24838"/>
    <cellStyle name="20% - Акцент6 2 2 9" xfId="2942"/>
    <cellStyle name="20% - Акцент6 2 2 9 2" xfId="6750"/>
    <cellStyle name="20% - Акцент6 2 2 9 2 2" xfId="18174"/>
    <cellStyle name="20% - Акцент6 2 2 9 2 2 2" xfId="41022"/>
    <cellStyle name="20% - Акцент6 2 2 9 2 3" xfId="29598"/>
    <cellStyle name="20% - Акцент6 2 2 9 3" xfId="10558"/>
    <cellStyle name="20% - Акцент6 2 2 9 3 2" xfId="21982"/>
    <cellStyle name="20% - Акцент6 2 2 9 3 2 2" xfId="44830"/>
    <cellStyle name="20% - Акцент6 2 2 9 3 3" xfId="33406"/>
    <cellStyle name="20% - Акцент6 2 2 9 4" xfId="14366"/>
    <cellStyle name="20% - Акцент6 2 2 9 4 2" xfId="37214"/>
    <cellStyle name="20% - Акцент6 2 2 9 5" xfId="25790"/>
    <cellStyle name="20% - Акцент6 2 3" xfId="114"/>
    <cellStyle name="20% - Акцент6 2 3 10" xfId="22962"/>
    <cellStyle name="20% - Акцент6 2 3 2" xfId="338"/>
    <cellStyle name="20% - Акцент6 2 3 2 2" xfId="814"/>
    <cellStyle name="20% - Акцент6 2 3 2 2 2" xfId="1766"/>
    <cellStyle name="20% - Акцент6 2 3 2 2 2 2" xfId="5574"/>
    <cellStyle name="20% - Акцент6 2 3 2 2 2 2 2" xfId="16998"/>
    <cellStyle name="20% - Акцент6 2 3 2 2 2 2 2 2" xfId="39846"/>
    <cellStyle name="20% - Акцент6 2 3 2 2 2 2 3" xfId="28422"/>
    <cellStyle name="20% - Акцент6 2 3 2 2 2 3" xfId="9382"/>
    <cellStyle name="20% - Акцент6 2 3 2 2 2 3 2" xfId="20806"/>
    <cellStyle name="20% - Акцент6 2 3 2 2 2 3 2 2" xfId="43654"/>
    <cellStyle name="20% - Акцент6 2 3 2 2 2 3 3" xfId="32230"/>
    <cellStyle name="20% - Акцент6 2 3 2 2 2 4" xfId="13190"/>
    <cellStyle name="20% - Акцент6 2 3 2 2 2 4 2" xfId="36038"/>
    <cellStyle name="20% - Акцент6 2 3 2 2 2 5" xfId="24614"/>
    <cellStyle name="20% - Акцент6 2 3 2 2 3" xfId="2718"/>
    <cellStyle name="20% - Акцент6 2 3 2 2 3 2" xfId="6526"/>
    <cellStyle name="20% - Акцент6 2 3 2 2 3 2 2" xfId="17950"/>
    <cellStyle name="20% - Акцент6 2 3 2 2 3 2 2 2" xfId="40798"/>
    <cellStyle name="20% - Акцент6 2 3 2 2 3 2 3" xfId="29374"/>
    <cellStyle name="20% - Акцент6 2 3 2 2 3 3" xfId="10334"/>
    <cellStyle name="20% - Акцент6 2 3 2 2 3 3 2" xfId="21758"/>
    <cellStyle name="20% - Акцент6 2 3 2 2 3 3 2 2" xfId="44606"/>
    <cellStyle name="20% - Акцент6 2 3 2 2 3 3 3" xfId="33182"/>
    <cellStyle name="20% - Акцент6 2 3 2 2 3 4" xfId="14142"/>
    <cellStyle name="20% - Акцент6 2 3 2 2 3 4 2" xfId="36990"/>
    <cellStyle name="20% - Акцент6 2 3 2 2 3 5" xfId="25566"/>
    <cellStyle name="20% - Акцент6 2 3 2 2 4" xfId="3670"/>
    <cellStyle name="20% - Акцент6 2 3 2 2 4 2" xfId="7478"/>
    <cellStyle name="20% - Акцент6 2 3 2 2 4 2 2" xfId="18902"/>
    <cellStyle name="20% - Акцент6 2 3 2 2 4 2 2 2" xfId="41750"/>
    <cellStyle name="20% - Акцент6 2 3 2 2 4 2 3" xfId="30326"/>
    <cellStyle name="20% - Акцент6 2 3 2 2 4 3" xfId="11286"/>
    <cellStyle name="20% - Акцент6 2 3 2 2 4 3 2" xfId="22710"/>
    <cellStyle name="20% - Акцент6 2 3 2 2 4 3 2 2" xfId="45558"/>
    <cellStyle name="20% - Акцент6 2 3 2 2 4 3 3" xfId="34134"/>
    <cellStyle name="20% - Акцент6 2 3 2 2 4 4" xfId="15094"/>
    <cellStyle name="20% - Акцент6 2 3 2 2 4 4 2" xfId="37942"/>
    <cellStyle name="20% - Акцент6 2 3 2 2 4 5" xfId="26518"/>
    <cellStyle name="20% - Акцент6 2 3 2 2 5" xfId="4622"/>
    <cellStyle name="20% - Акцент6 2 3 2 2 5 2" xfId="16046"/>
    <cellStyle name="20% - Акцент6 2 3 2 2 5 2 2" xfId="38894"/>
    <cellStyle name="20% - Акцент6 2 3 2 2 5 3" xfId="27470"/>
    <cellStyle name="20% - Акцент6 2 3 2 2 6" xfId="8430"/>
    <cellStyle name="20% - Акцент6 2 3 2 2 6 2" xfId="19854"/>
    <cellStyle name="20% - Акцент6 2 3 2 2 6 2 2" xfId="42702"/>
    <cellStyle name="20% - Акцент6 2 3 2 2 6 3" xfId="31278"/>
    <cellStyle name="20% - Акцент6 2 3 2 2 7" xfId="12238"/>
    <cellStyle name="20% - Акцент6 2 3 2 2 7 2" xfId="35086"/>
    <cellStyle name="20% - Акцент6 2 3 2 2 8" xfId="23662"/>
    <cellStyle name="20% - Акцент6 2 3 2 3" xfId="1290"/>
    <cellStyle name="20% - Акцент6 2 3 2 3 2" xfId="5098"/>
    <cellStyle name="20% - Акцент6 2 3 2 3 2 2" xfId="16522"/>
    <cellStyle name="20% - Акцент6 2 3 2 3 2 2 2" xfId="39370"/>
    <cellStyle name="20% - Акцент6 2 3 2 3 2 3" xfId="27946"/>
    <cellStyle name="20% - Акцент6 2 3 2 3 3" xfId="8906"/>
    <cellStyle name="20% - Акцент6 2 3 2 3 3 2" xfId="20330"/>
    <cellStyle name="20% - Акцент6 2 3 2 3 3 2 2" xfId="43178"/>
    <cellStyle name="20% - Акцент6 2 3 2 3 3 3" xfId="31754"/>
    <cellStyle name="20% - Акцент6 2 3 2 3 4" xfId="12714"/>
    <cellStyle name="20% - Акцент6 2 3 2 3 4 2" xfId="35562"/>
    <cellStyle name="20% - Акцент6 2 3 2 3 5" xfId="24138"/>
    <cellStyle name="20% - Акцент6 2 3 2 4" xfId="2242"/>
    <cellStyle name="20% - Акцент6 2 3 2 4 2" xfId="6050"/>
    <cellStyle name="20% - Акцент6 2 3 2 4 2 2" xfId="17474"/>
    <cellStyle name="20% - Акцент6 2 3 2 4 2 2 2" xfId="40322"/>
    <cellStyle name="20% - Акцент6 2 3 2 4 2 3" xfId="28898"/>
    <cellStyle name="20% - Акцент6 2 3 2 4 3" xfId="9858"/>
    <cellStyle name="20% - Акцент6 2 3 2 4 3 2" xfId="21282"/>
    <cellStyle name="20% - Акцент6 2 3 2 4 3 2 2" xfId="44130"/>
    <cellStyle name="20% - Акцент6 2 3 2 4 3 3" xfId="32706"/>
    <cellStyle name="20% - Акцент6 2 3 2 4 4" xfId="13666"/>
    <cellStyle name="20% - Акцент6 2 3 2 4 4 2" xfId="36514"/>
    <cellStyle name="20% - Акцент6 2 3 2 4 5" xfId="25090"/>
    <cellStyle name="20% - Акцент6 2 3 2 5" xfId="3194"/>
    <cellStyle name="20% - Акцент6 2 3 2 5 2" xfId="7002"/>
    <cellStyle name="20% - Акцент6 2 3 2 5 2 2" xfId="18426"/>
    <cellStyle name="20% - Акцент6 2 3 2 5 2 2 2" xfId="41274"/>
    <cellStyle name="20% - Акцент6 2 3 2 5 2 3" xfId="29850"/>
    <cellStyle name="20% - Акцент6 2 3 2 5 3" xfId="10810"/>
    <cellStyle name="20% - Акцент6 2 3 2 5 3 2" xfId="22234"/>
    <cellStyle name="20% - Акцент6 2 3 2 5 3 2 2" xfId="45082"/>
    <cellStyle name="20% - Акцент6 2 3 2 5 3 3" xfId="33658"/>
    <cellStyle name="20% - Акцент6 2 3 2 5 4" xfId="14618"/>
    <cellStyle name="20% - Акцент6 2 3 2 5 4 2" xfId="37466"/>
    <cellStyle name="20% - Акцент6 2 3 2 5 5" xfId="26042"/>
    <cellStyle name="20% - Акцент6 2 3 2 6" xfId="4146"/>
    <cellStyle name="20% - Акцент6 2 3 2 6 2" xfId="15570"/>
    <cellStyle name="20% - Акцент6 2 3 2 6 2 2" xfId="38418"/>
    <cellStyle name="20% - Акцент6 2 3 2 6 3" xfId="26994"/>
    <cellStyle name="20% - Акцент6 2 3 2 7" xfId="7954"/>
    <cellStyle name="20% - Акцент6 2 3 2 7 2" xfId="19378"/>
    <cellStyle name="20% - Акцент6 2 3 2 7 2 2" xfId="42226"/>
    <cellStyle name="20% - Акцент6 2 3 2 7 3" xfId="30802"/>
    <cellStyle name="20% - Акцент6 2 3 2 8" xfId="11762"/>
    <cellStyle name="20% - Акцент6 2 3 2 8 2" xfId="34610"/>
    <cellStyle name="20% - Акцент6 2 3 2 9" xfId="23186"/>
    <cellStyle name="20% - Акцент6 2 3 3" xfId="590"/>
    <cellStyle name="20% - Акцент6 2 3 3 2" xfId="1542"/>
    <cellStyle name="20% - Акцент6 2 3 3 2 2" xfId="5350"/>
    <cellStyle name="20% - Акцент6 2 3 3 2 2 2" xfId="16774"/>
    <cellStyle name="20% - Акцент6 2 3 3 2 2 2 2" xfId="39622"/>
    <cellStyle name="20% - Акцент6 2 3 3 2 2 3" xfId="28198"/>
    <cellStyle name="20% - Акцент6 2 3 3 2 3" xfId="9158"/>
    <cellStyle name="20% - Акцент6 2 3 3 2 3 2" xfId="20582"/>
    <cellStyle name="20% - Акцент6 2 3 3 2 3 2 2" xfId="43430"/>
    <cellStyle name="20% - Акцент6 2 3 3 2 3 3" xfId="32006"/>
    <cellStyle name="20% - Акцент6 2 3 3 2 4" xfId="12966"/>
    <cellStyle name="20% - Акцент6 2 3 3 2 4 2" xfId="35814"/>
    <cellStyle name="20% - Акцент6 2 3 3 2 5" xfId="24390"/>
    <cellStyle name="20% - Акцент6 2 3 3 3" xfId="2494"/>
    <cellStyle name="20% - Акцент6 2 3 3 3 2" xfId="6302"/>
    <cellStyle name="20% - Акцент6 2 3 3 3 2 2" xfId="17726"/>
    <cellStyle name="20% - Акцент6 2 3 3 3 2 2 2" xfId="40574"/>
    <cellStyle name="20% - Акцент6 2 3 3 3 2 3" xfId="29150"/>
    <cellStyle name="20% - Акцент6 2 3 3 3 3" xfId="10110"/>
    <cellStyle name="20% - Акцент6 2 3 3 3 3 2" xfId="21534"/>
    <cellStyle name="20% - Акцент6 2 3 3 3 3 2 2" xfId="44382"/>
    <cellStyle name="20% - Акцент6 2 3 3 3 3 3" xfId="32958"/>
    <cellStyle name="20% - Акцент6 2 3 3 3 4" xfId="13918"/>
    <cellStyle name="20% - Акцент6 2 3 3 3 4 2" xfId="36766"/>
    <cellStyle name="20% - Акцент6 2 3 3 3 5" xfId="25342"/>
    <cellStyle name="20% - Акцент6 2 3 3 4" xfId="3446"/>
    <cellStyle name="20% - Акцент6 2 3 3 4 2" xfId="7254"/>
    <cellStyle name="20% - Акцент6 2 3 3 4 2 2" xfId="18678"/>
    <cellStyle name="20% - Акцент6 2 3 3 4 2 2 2" xfId="41526"/>
    <cellStyle name="20% - Акцент6 2 3 3 4 2 3" xfId="30102"/>
    <cellStyle name="20% - Акцент6 2 3 3 4 3" xfId="11062"/>
    <cellStyle name="20% - Акцент6 2 3 3 4 3 2" xfId="22486"/>
    <cellStyle name="20% - Акцент6 2 3 3 4 3 2 2" xfId="45334"/>
    <cellStyle name="20% - Акцент6 2 3 3 4 3 3" xfId="33910"/>
    <cellStyle name="20% - Акцент6 2 3 3 4 4" xfId="14870"/>
    <cellStyle name="20% - Акцент6 2 3 3 4 4 2" xfId="37718"/>
    <cellStyle name="20% - Акцент6 2 3 3 4 5" xfId="26294"/>
    <cellStyle name="20% - Акцент6 2 3 3 5" xfId="4398"/>
    <cellStyle name="20% - Акцент6 2 3 3 5 2" xfId="15822"/>
    <cellStyle name="20% - Акцент6 2 3 3 5 2 2" xfId="38670"/>
    <cellStyle name="20% - Акцент6 2 3 3 5 3" xfId="27246"/>
    <cellStyle name="20% - Акцент6 2 3 3 6" xfId="8206"/>
    <cellStyle name="20% - Акцент6 2 3 3 6 2" xfId="19630"/>
    <cellStyle name="20% - Акцент6 2 3 3 6 2 2" xfId="42478"/>
    <cellStyle name="20% - Акцент6 2 3 3 6 3" xfId="31054"/>
    <cellStyle name="20% - Акцент6 2 3 3 7" xfId="12014"/>
    <cellStyle name="20% - Акцент6 2 3 3 7 2" xfId="34862"/>
    <cellStyle name="20% - Акцент6 2 3 3 8" xfId="23438"/>
    <cellStyle name="20% - Акцент6 2 3 4" xfId="1066"/>
    <cellStyle name="20% - Акцент6 2 3 4 2" xfId="4874"/>
    <cellStyle name="20% - Акцент6 2 3 4 2 2" xfId="16298"/>
    <cellStyle name="20% - Акцент6 2 3 4 2 2 2" xfId="39146"/>
    <cellStyle name="20% - Акцент6 2 3 4 2 3" xfId="27722"/>
    <cellStyle name="20% - Акцент6 2 3 4 3" xfId="8682"/>
    <cellStyle name="20% - Акцент6 2 3 4 3 2" xfId="20106"/>
    <cellStyle name="20% - Акцент6 2 3 4 3 2 2" xfId="42954"/>
    <cellStyle name="20% - Акцент6 2 3 4 3 3" xfId="31530"/>
    <cellStyle name="20% - Акцент6 2 3 4 4" xfId="12490"/>
    <cellStyle name="20% - Акцент6 2 3 4 4 2" xfId="35338"/>
    <cellStyle name="20% - Акцент6 2 3 4 5" xfId="23914"/>
    <cellStyle name="20% - Акцент6 2 3 5" xfId="2018"/>
    <cellStyle name="20% - Акцент6 2 3 5 2" xfId="5826"/>
    <cellStyle name="20% - Акцент6 2 3 5 2 2" xfId="17250"/>
    <cellStyle name="20% - Акцент6 2 3 5 2 2 2" xfId="40098"/>
    <cellStyle name="20% - Акцент6 2 3 5 2 3" xfId="28674"/>
    <cellStyle name="20% - Акцент6 2 3 5 3" xfId="9634"/>
    <cellStyle name="20% - Акцент6 2 3 5 3 2" xfId="21058"/>
    <cellStyle name="20% - Акцент6 2 3 5 3 2 2" xfId="43906"/>
    <cellStyle name="20% - Акцент6 2 3 5 3 3" xfId="32482"/>
    <cellStyle name="20% - Акцент6 2 3 5 4" xfId="13442"/>
    <cellStyle name="20% - Акцент6 2 3 5 4 2" xfId="36290"/>
    <cellStyle name="20% - Акцент6 2 3 5 5" xfId="24866"/>
    <cellStyle name="20% - Акцент6 2 3 6" xfId="2970"/>
    <cellStyle name="20% - Акцент6 2 3 6 2" xfId="6778"/>
    <cellStyle name="20% - Акцент6 2 3 6 2 2" xfId="18202"/>
    <cellStyle name="20% - Акцент6 2 3 6 2 2 2" xfId="41050"/>
    <cellStyle name="20% - Акцент6 2 3 6 2 3" xfId="29626"/>
    <cellStyle name="20% - Акцент6 2 3 6 3" xfId="10586"/>
    <cellStyle name="20% - Акцент6 2 3 6 3 2" xfId="22010"/>
    <cellStyle name="20% - Акцент6 2 3 6 3 2 2" xfId="44858"/>
    <cellStyle name="20% - Акцент6 2 3 6 3 3" xfId="33434"/>
    <cellStyle name="20% - Акцент6 2 3 6 4" xfId="14394"/>
    <cellStyle name="20% - Акцент6 2 3 6 4 2" xfId="37242"/>
    <cellStyle name="20% - Акцент6 2 3 6 5" xfId="25818"/>
    <cellStyle name="20% - Акцент6 2 3 7" xfId="3922"/>
    <cellStyle name="20% - Акцент6 2 3 7 2" xfId="15346"/>
    <cellStyle name="20% - Акцент6 2 3 7 2 2" xfId="38194"/>
    <cellStyle name="20% - Акцент6 2 3 7 3" xfId="26770"/>
    <cellStyle name="20% - Акцент6 2 3 8" xfId="7730"/>
    <cellStyle name="20% - Акцент6 2 3 8 2" xfId="19154"/>
    <cellStyle name="20% - Акцент6 2 3 8 2 2" xfId="42002"/>
    <cellStyle name="20% - Акцент6 2 3 8 3" xfId="30578"/>
    <cellStyle name="20% - Акцент6 2 3 9" xfId="11538"/>
    <cellStyle name="20% - Акцент6 2 3 9 2" xfId="34386"/>
    <cellStyle name="20% - Акцент6 2 4" xfId="170"/>
    <cellStyle name="20% - Акцент6 2 4 10" xfId="23018"/>
    <cellStyle name="20% - Акцент6 2 4 2" xfId="394"/>
    <cellStyle name="20% - Акцент6 2 4 2 2" xfId="870"/>
    <cellStyle name="20% - Акцент6 2 4 2 2 2" xfId="1822"/>
    <cellStyle name="20% - Акцент6 2 4 2 2 2 2" xfId="5630"/>
    <cellStyle name="20% - Акцент6 2 4 2 2 2 2 2" xfId="17054"/>
    <cellStyle name="20% - Акцент6 2 4 2 2 2 2 2 2" xfId="39902"/>
    <cellStyle name="20% - Акцент6 2 4 2 2 2 2 3" xfId="28478"/>
    <cellStyle name="20% - Акцент6 2 4 2 2 2 3" xfId="9438"/>
    <cellStyle name="20% - Акцент6 2 4 2 2 2 3 2" xfId="20862"/>
    <cellStyle name="20% - Акцент6 2 4 2 2 2 3 2 2" xfId="43710"/>
    <cellStyle name="20% - Акцент6 2 4 2 2 2 3 3" xfId="32286"/>
    <cellStyle name="20% - Акцент6 2 4 2 2 2 4" xfId="13246"/>
    <cellStyle name="20% - Акцент6 2 4 2 2 2 4 2" xfId="36094"/>
    <cellStyle name="20% - Акцент6 2 4 2 2 2 5" xfId="24670"/>
    <cellStyle name="20% - Акцент6 2 4 2 2 3" xfId="2774"/>
    <cellStyle name="20% - Акцент6 2 4 2 2 3 2" xfId="6582"/>
    <cellStyle name="20% - Акцент6 2 4 2 2 3 2 2" xfId="18006"/>
    <cellStyle name="20% - Акцент6 2 4 2 2 3 2 2 2" xfId="40854"/>
    <cellStyle name="20% - Акцент6 2 4 2 2 3 2 3" xfId="29430"/>
    <cellStyle name="20% - Акцент6 2 4 2 2 3 3" xfId="10390"/>
    <cellStyle name="20% - Акцент6 2 4 2 2 3 3 2" xfId="21814"/>
    <cellStyle name="20% - Акцент6 2 4 2 2 3 3 2 2" xfId="44662"/>
    <cellStyle name="20% - Акцент6 2 4 2 2 3 3 3" xfId="33238"/>
    <cellStyle name="20% - Акцент6 2 4 2 2 3 4" xfId="14198"/>
    <cellStyle name="20% - Акцент6 2 4 2 2 3 4 2" xfId="37046"/>
    <cellStyle name="20% - Акцент6 2 4 2 2 3 5" xfId="25622"/>
    <cellStyle name="20% - Акцент6 2 4 2 2 4" xfId="3726"/>
    <cellStyle name="20% - Акцент6 2 4 2 2 4 2" xfId="7534"/>
    <cellStyle name="20% - Акцент6 2 4 2 2 4 2 2" xfId="18958"/>
    <cellStyle name="20% - Акцент6 2 4 2 2 4 2 2 2" xfId="41806"/>
    <cellStyle name="20% - Акцент6 2 4 2 2 4 2 3" xfId="30382"/>
    <cellStyle name="20% - Акцент6 2 4 2 2 4 3" xfId="11342"/>
    <cellStyle name="20% - Акцент6 2 4 2 2 4 3 2" xfId="22766"/>
    <cellStyle name="20% - Акцент6 2 4 2 2 4 3 2 2" xfId="45614"/>
    <cellStyle name="20% - Акцент6 2 4 2 2 4 3 3" xfId="34190"/>
    <cellStyle name="20% - Акцент6 2 4 2 2 4 4" xfId="15150"/>
    <cellStyle name="20% - Акцент6 2 4 2 2 4 4 2" xfId="37998"/>
    <cellStyle name="20% - Акцент6 2 4 2 2 4 5" xfId="26574"/>
    <cellStyle name="20% - Акцент6 2 4 2 2 5" xfId="4678"/>
    <cellStyle name="20% - Акцент6 2 4 2 2 5 2" xfId="16102"/>
    <cellStyle name="20% - Акцент6 2 4 2 2 5 2 2" xfId="38950"/>
    <cellStyle name="20% - Акцент6 2 4 2 2 5 3" xfId="27526"/>
    <cellStyle name="20% - Акцент6 2 4 2 2 6" xfId="8486"/>
    <cellStyle name="20% - Акцент6 2 4 2 2 6 2" xfId="19910"/>
    <cellStyle name="20% - Акцент6 2 4 2 2 6 2 2" xfId="42758"/>
    <cellStyle name="20% - Акцент6 2 4 2 2 6 3" xfId="31334"/>
    <cellStyle name="20% - Акцент6 2 4 2 2 7" xfId="12294"/>
    <cellStyle name="20% - Акцент6 2 4 2 2 7 2" xfId="35142"/>
    <cellStyle name="20% - Акцент6 2 4 2 2 8" xfId="23718"/>
    <cellStyle name="20% - Акцент6 2 4 2 3" xfId="1346"/>
    <cellStyle name="20% - Акцент6 2 4 2 3 2" xfId="5154"/>
    <cellStyle name="20% - Акцент6 2 4 2 3 2 2" xfId="16578"/>
    <cellStyle name="20% - Акцент6 2 4 2 3 2 2 2" xfId="39426"/>
    <cellStyle name="20% - Акцент6 2 4 2 3 2 3" xfId="28002"/>
    <cellStyle name="20% - Акцент6 2 4 2 3 3" xfId="8962"/>
    <cellStyle name="20% - Акцент6 2 4 2 3 3 2" xfId="20386"/>
    <cellStyle name="20% - Акцент6 2 4 2 3 3 2 2" xfId="43234"/>
    <cellStyle name="20% - Акцент6 2 4 2 3 3 3" xfId="31810"/>
    <cellStyle name="20% - Акцент6 2 4 2 3 4" xfId="12770"/>
    <cellStyle name="20% - Акцент6 2 4 2 3 4 2" xfId="35618"/>
    <cellStyle name="20% - Акцент6 2 4 2 3 5" xfId="24194"/>
    <cellStyle name="20% - Акцент6 2 4 2 4" xfId="2298"/>
    <cellStyle name="20% - Акцент6 2 4 2 4 2" xfId="6106"/>
    <cellStyle name="20% - Акцент6 2 4 2 4 2 2" xfId="17530"/>
    <cellStyle name="20% - Акцент6 2 4 2 4 2 2 2" xfId="40378"/>
    <cellStyle name="20% - Акцент6 2 4 2 4 2 3" xfId="28954"/>
    <cellStyle name="20% - Акцент6 2 4 2 4 3" xfId="9914"/>
    <cellStyle name="20% - Акцент6 2 4 2 4 3 2" xfId="21338"/>
    <cellStyle name="20% - Акцент6 2 4 2 4 3 2 2" xfId="44186"/>
    <cellStyle name="20% - Акцент6 2 4 2 4 3 3" xfId="32762"/>
    <cellStyle name="20% - Акцент6 2 4 2 4 4" xfId="13722"/>
    <cellStyle name="20% - Акцент6 2 4 2 4 4 2" xfId="36570"/>
    <cellStyle name="20% - Акцент6 2 4 2 4 5" xfId="25146"/>
    <cellStyle name="20% - Акцент6 2 4 2 5" xfId="3250"/>
    <cellStyle name="20% - Акцент6 2 4 2 5 2" xfId="7058"/>
    <cellStyle name="20% - Акцент6 2 4 2 5 2 2" xfId="18482"/>
    <cellStyle name="20% - Акцент6 2 4 2 5 2 2 2" xfId="41330"/>
    <cellStyle name="20% - Акцент6 2 4 2 5 2 3" xfId="29906"/>
    <cellStyle name="20% - Акцент6 2 4 2 5 3" xfId="10866"/>
    <cellStyle name="20% - Акцент6 2 4 2 5 3 2" xfId="22290"/>
    <cellStyle name="20% - Акцент6 2 4 2 5 3 2 2" xfId="45138"/>
    <cellStyle name="20% - Акцент6 2 4 2 5 3 3" xfId="33714"/>
    <cellStyle name="20% - Акцент6 2 4 2 5 4" xfId="14674"/>
    <cellStyle name="20% - Акцент6 2 4 2 5 4 2" xfId="37522"/>
    <cellStyle name="20% - Акцент6 2 4 2 5 5" xfId="26098"/>
    <cellStyle name="20% - Акцент6 2 4 2 6" xfId="4202"/>
    <cellStyle name="20% - Акцент6 2 4 2 6 2" xfId="15626"/>
    <cellStyle name="20% - Акцент6 2 4 2 6 2 2" xfId="38474"/>
    <cellStyle name="20% - Акцент6 2 4 2 6 3" xfId="27050"/>
    <cellStyle name="20% - Акцент6 2 4 2 7" xfId="8010"/>
    <cellStyle name="20% - Акцент6 2 4 2 7 2" xfId="19434"/>
    <cellStyle name="20% - Акцент6 2 4 2 7 2 2" xfId="42282"/>
    <cellStyle name="20% - Акцент6 2 4 2 7 3" xfId="30858"/>
    <cellStyle name="20% - Акцент6 2 4 2 8" xfId="11818"/>
    <cellStyle name="20% - Акцент6 2 4 2 8 2" xfId="34666"/>
    <cellStyle name="20% - Акцент6 2 4 2 9" xfId="23242"/>
    <cellStyle name="20% - Акцент6 2 4 3" xfId="646"/>
    <cellStyle name="20% - Акцент6 2 4 3 2" xfId="1598"/>
    <cellStyle name="20% - Акцент6 2 4 3 2 2" xfId="5406"/>
    <cellStyle name="20% - Акцент6 2 4 3 2 2 2" xfId="16830"/>
    <cellStyle name="20% - Акцент6 2 4 3 2 2 2 2" xfId="39678"/>
    <cellStyle name="20% - Акцент6 2 4 3 2 2 3" xfId="28254"/>
    <cellStyle name="20% - Акцент6 2 4 3 2 3" xfId="9214"/>
    <cellStyle name="20% - Акцент6 2 4 3 2 3 2" xfId="20638"/>
    <cellStyle name="20% - Акцент6 2 4 3 2 3 2 2" xfId="43486"/>
    <cellStyle name="20% - Акцент6 2 4 3 2 3 3" xfId="32062"/>
    <cellStyle name="20% - Акцент6 2 4 3 2 4" xfId="13022"/>
    <cellStyle name="20% - Акцент6 2 4 3 2 4 2" xfId="35870"/>
    <cellStyle name="20% - Акцент6 2 4 3 2 5" xfId="24446"/>
    <cellStyle name="20% - Акцент6 2 4 3 3" xfId="2550"/>
    <cellStyle name="20% - Акцент6 2 4 3 3 2" xfId="6358"/>
    <cellStyle name="20% - Акцент6 2 4 3 3 2 2" xfId="17782"/>
    <cellStyle name="20% - Акцент6 2 4 3 3 2 2 2" xfId="40630"/>
    <cellStyle name="20% - Акцент6 2 4 3 3 2 3" xfId="29206"/>
    <cellStyle name="20% - Акцент6 2 4 3 3 3" xfId="10166"/>
    <cellStyle name="20% - Акцент6 2 4 3 3 3 2" xfId="21590"/>
    <cellStyle name="20% - Акцент6 2 4 3 3 3 2 2" xfId="44438"/>
    <cellStyle name="20% - Акцент6 2 4 3 3 3 3" xfId="33014"/>
    <cellStyle name="20% - Акцент6 2 4 3 3 4" xfId="13974"/>
    <cellStyle name="20% - Акцент6 2 4 3 3 4 2" xfId="36822"/>
    <cellStyle name="20% - Акцент6 2 4 3 3 5" xfId="25398"/>
    <cellStyle name="20% - Акцент6 2 4 3 4" xfId="3502"/>
    <cellStyle name="20% - Акцент6 2 4 3 4 2" xfId="7310"/>
    <cellStyle name="20% - Акцент6 2 4 3 4 2 2" xfId="18734"/>
    <cellStyle name="20% - Акцент6 2 4 3 4 2 2 2" xfId="41582"/>
    <cellStyle name="20% - Акцент6 2 4 3 4 2 3" xfId="30158"/>
    <cellStyle name="20% - Акцент6 2 4 3 4 3" xfId="11118"/>
    <cellStyle name="20% - Акцент6 2 4 3 4 3 2" xfId="22542"/>
    <cellStyle name="20% - Акцент6 2 4 3 4 3 2 2" xfId="45390"/>
    <cellStyle name="20% - Акцент6 2 4 3 4 3 3" xfId="33966"/>
    <cellStyle name="20% - Акцент6 2 4 3 4 4" xfId="14926"/>
    <cellStyle name="20% - Акцент6 2 4 3 4 4 2" xfId="37774"/>
    <cellStyle name="20% - Акцент6 2 4 3 4 5" xfId="26350"/>
    <cellStyle name="20% - Акцент6 2 4 3 5" xfId="4454"/>
    <cellStyle name="20% - Акцент6 2 4 3 5 2" xfId="15878"/>
    <cellStyle name="20% - Акцент6 2 4 3 5 2 2" xfId="38726"/>
    <cellStyle name="20% - Акцент6 2 4 3 5 3" xfId="27302"/>
    <cellStyle name="20% - Акцент6 2 4 3 6" xfId="8262"/>
    <cellStyle name="20% - Акцент6 2 4 3 6 2" xfId="19686"/>
    <cellStyle name="20% - Акцент6 2 4 3 6 2 2" xfId="42534"/>
    <cellStyle name="20% - Акцент6 2 4 3 6 3" xfId="31110"/>
    <cellStyle name="20% - Акцент6 2 4 3 7" xfId="12070"/>
    <cellStyle name="20% - Акцент6 2 4 3 7 2" xfId="34918"/>
    <cellStyle name="20% - Акцент6 2 4 3 8" xfId="23494"/>
    <cellStyle name="20% - Акцент6 2 4 4" xfId="1122"/>
    <cellStyle name="20% - Акцент6 2 4 4 2" xfId="4930"/>
    <cellStyle name="20% - Акцент6 2 4 4 2 2" xfId="16354"/>
    <cellStyle name="20% - Акцент6 2 4 4 2 2 2" xfId="39202"/>
    <cellStyle name="20% - Акцент6 2 4 4 2 3" xfId="27778"/>
    <cellStyle name="20% - Акцент6 2 4 4 3" xfId="8738"/>
    <cellStyle name="20% - Акцент6 2 4 4 3 2" xfId="20162"/>
    <cellStyle name="20% - Акцент6 2 4 4 3 2 2" xfId="43010"/>
    <cellStyle name="20% - Акцент6 2 4 4 3 3" xfId="31586"/>
    <cellStyle name="20% - Акцент6 2 4 4 4" xfId="12546"/>
    <cellStyle name="20% - Акцент6 2 4 4 4 2" xfId="35394"/>
    <cellStyle name="20% - Акцент6 2 4 4 5" xfId="23970"/>
    <cellStyle name="20% - Акцент6 2 4 5" xfId="2074"/>
    <cellStyle name="20% - Акцент6 2 4 5 2" xfId="5882"/>
    <cellStyle name="20% - Акцент6 2 4 5 2 2" xfId="17306"/>
    <cellStyle name="20% - Акцент6 2 4 5 2 2 2" xfId="40154"/>
    <cellStyle name="20% - Акцент6 2 4 5 2 3" xfId="28730"/>
    <cellStyle name="20% - Акцент6 2 4 5 3" xfId="9690"/>
    <cellStyle name="20% - Акцент6 2 4 5 3 2" xfId="21114"/>
    <cellStyle name="20% - Акцент6 2 4 5 3 2 2" xfId="43962"/>
    <cellStyle name="20% - Акцент6 2 4 5 3 3" xfId="32538"/>
    <cellStyle name="20% - Акцент6 2 4 5 4" xfId="13498"/>
    <cellStyle name="20% - Акцент6 2 4 5 4 2" xfId="36346"/>
    <cellStyle name="20% - Акцент6 2 4 5 5" xfId="24922"/>
    <cellStyle name="20% - Акцент6 2 4 6" xfId="3026"/>
    <cellStyle name="20% - Акцент6 2 4 6 2" xfId="6834"/>
    <cellStyle name="20% - Акцент6 2 4 6 2 2" xfId="18258"/>
    <cellStyle name="20% - Акцент6 2 4 6 2 2 2" xfId="41106"/>
    <cellStyle name="20% - Акцент6 2 4 6 2 3" xfId="29682"/>
    <cellStyle name="20% - Акцент6 2 4 6 3" xfId="10642"/>
    <cellStyle name="20% - Акцент6 2 4 6 3 2" xfId="22066"/>
    <cellStyle name="20% - Акцент6 2 4 6 3 2 2" xfId="44914"/>
    <cellStyle name="20% - Акцент6 2 4 6 3 3" xfId="33490"/>
    <cellStyle name="20% - Акцент6 2 4 6 4" xfId="14450"/>
    <cellStyle name="20% - Акцент6 2 4 6 4 2" xfId="37298"/>
    <cellStyle name="20% - Акцент6 2 4 6 5" xfId="25874"/>
    <cellStyle name="20% - Акцент6 2 4 7" xfId="3978"/>
    <cellStyle name="20% - Акцент6 2 4 7 2" xfId="15402"/>
    <cellStyle name="20% - Акцент6 2 4 7 2 2" xfId="38250"/>
    <cellStyle name="20% - Акцент6 2 4 7 3" xfId="26826"/>
    <cellStyle name="20% - Акцент6 2 4 8" xfId="7786"/>
    <cellStyle name="20% - Акцент6 2 4 8 2" xfId="19210"/>
    <cellStyle name="20% - Акцент6 2 4 8 2 2" xfId="42058"/>
    <cellStyle name="20% - Акцент6 2 4 8 3" xfId="30634"/>
    <cellStyle name="20% - Акцент6 2 4 9" xfId="11594"/>
    <cellStyle name="20% - Акцент6 2 4 9 2" xfId="34442"/>
    <cellStyle name="20% - Акцент6 2 5" xfId="226"/>
    <cellStyle name="20% - Акцент6 2 5 10" xfId="23074"/>
    <cellStyle name="20% - Акцент6 2 5 2" xfId="450"/>
    <cellStyle name="20% - Акцент6 2 5 2 2" xfId="926"/>
    <cellStyle name="20% - Акцент6 2 5 2 2 2" xfId="1878"/>
    <cellStyle name="20% - Акцент6 2 5 2 2 2 2" xfId="5686"/>
    <cellStyle name="20% - Акцент6 2 5 2 2 2 2 2" xfId="17110"/>
    <cellStyle name="20% - Акцент6 2 5 2 2 2 2 2 2" xfId="39958"/>
    <cellStyle name="20% - Акцент6 2 5 2 2 2 2 3" xfId="28534"/>
    <cellStyle name="20% - Акцент6 2 5 2 2 2 3" xfId="9494"/>
    <cellStyle name="20% - Акцент6 2 5 2 2 2 3 2" xfId="20918"/>
    <cellStyle name="20% - Акцент6 2 5 2 2 2 3 2 2" xfId="43766"/>
    <cellStyle name="20% - Акцент6 2 5 2 2 2 3 3" xfId="32342"/>
    <cellStyle name="20% - Акцент6 2 5 2 2 2 4" xfId="13302"/>
    <cellStyle name="20% - Акцент6 2 5 2 2 2 4 2" xfId="36150"/>
    <cellStyle name="20% - Акцент6 2 5 2 2 2 5" xfId="24726"/>
    <cellStyle name="20% - Акцент6 2 5 2 2 3" xfId="2830"/>
    <cellStyle name="20% - Акцент6 2 5 2 2 3 2" xfId="6638"/>
    <cellStyle name="20% - Акцент6 2 5 2 2 3 2 2" xfId="18062"/>
    <cellStyle name="20% - Акцент6 2 5 2 2 3 2 2 2" xfId="40910"/>
    <cellStyle name="20% - Акцент6 2 5 2 2 3 2 3" xfId="29486"/>
    <cellStyle name="20% - Акцент6 2 5 2 2 3 3" xfId="10446"/>
    <cellStyle name="20% - Акцент6 2 5 2 2 3 3 2" xfId="21870"/>
    <cellStyle name="20% - Акцент6 2 5 2 2 3 3 2 2" xfId="44718"/>
    <cellStyle name="20% - Акцент6 2 5 2 2 3 3 3" xfId="33294"/>
    <cellStyle name="20% - Акцент6 2 5 2 2 3 4" xfId="14254"/>
    <cellStyle name="20% - Акцент6 2 5 2 2 3 4 2" xfId="37102"/>
    <cellStyle name="20% - Акцент6 2 5 2 2 3 5" xfId="25678"/>
    <cellStyle name="20% - Акцент6 2 5 2 2 4" xfId="3782"/>
    <cellStyle name="20% - Акцент6 2 5 2 2 4 2" xfId="7590"/>
    <cellStyle name="20% - Акцент6 2 5 2 2 4 2 2" xfId="19014"/>
    <cellStyle name="20% - Акцент6 2 5 2 2 4 2 2 2" xfId="41862"/>
    <cellStyle name="20% - Акцент6 2 5 2 2 4 2 3" xfId="30438"/>
    <cellStyle name="20% - Акцент6 2 5 2 2 4 3" xfId="11398"/>
    <cellStyle name="20% - Акцент6 2 5 2 2 4 3 2" xfId="22822"/>
    <cellStyle name="20% - Акцент6 2 5 2 2 4 3 2 2" xfId="45670"/>
    <cellStyle name="20% - Акцент6 2 5 2 2 4 3 3" xfId="34246"/>
    <cellStyle name="20% - Акцент6 2 5 2 2 4 4" xfId="15206"/>
    <cellStyle name="20% - Акцент6 2 5 2 2 4 4 2" xfId="38054"/>
    <cellStyle name="20% - Акцент6 2 5 2 2 4 5" xfId="26630"/>
    <cellStyle name="20% - Акцент6 2 5 2 2 5" xfId="4734"/>
    <cellStyle name="20% - Акцент6 2 5 2 2 5 2" xfId="16158"/>
    <cellStyle name="20% - Акцент6 2 5 2 2 5 2 2" xfId="39006"/>
    <cellStyle name="20% - Акцент6 2 5 2 2 5 3" xfId="27582"/>
    <cellStyle name="20% - Акцент6 2 5 2 2 6" xfId="8542"/>
    <cellStyle name="20% - Акцент6 2 5 2 2 6 2" xfId="19966"/>
    <cellStyle name="20% - Акцент6 2 5 2 2 6 2 2" xfId="42814"/>
    <cellStyle name="20% - Акцент6 2 5 2 2 6 3" xfId="31390"/>
    <cellStyle name="20% - Акцент6 2 5 2 2 7" xfId="12350"/>
    <cellStyle name="20% - Акцент6 2 5 2 2 7 2" xfId="35198"/>
    <cellStyle name="20% - Акцент6 2 5 2 2 8" xfId="23774"/>
    <cellStyle name="20% - Акцент6 2 5 2 3" xfId="1402"/>
    <cellStyle name="20% - Акцент6 2 5 2 3 2" xfId="5210"/>
    <cellStyle name="20% - Акцент6 2 5 2 3 2 2" xfId="16634"/>
    <cellStyle name="20% - Акцент6 2 5 2 3 2 2 2" xfId="39482"/>
    <cellStyle name="20% - Акцент6 2 5 2 3 2 3" xfId="28058"/>
    <cellStyle name="20% - Акцент6 2 5 2 3 3" xfId="9018"/>
    <cellStyle name="20% - Акцент6 2 5 2 3 3 2" xfId="20442"/>
    <cellStyle name="20% - Акцент6 2 5 2 3 3 2 2" xfId="43290"/>
    <cellStyle name="20% - Акцент6 2 5 2 3 3 3" xfId="31866"/>
    <cellStyle name="20% - Акцент6 2 5 2 3 4" xfId="12826"/>
    <cellStyle name="20% - Акцент6 2 5 2 3 4 2" xfId="35674"/>
    <cellStyle name="20% - Акцент6 2 5 2 3 5" xfId="24250"/>
    <cellStyle name="20% - Акцент6 2 5 2 4" xfId="2354"/>
    <cellStyle name="20% - Акцент6 2 5 2 4 2" xfId="6162"/>
    <cellStyle name="20% - Акцент6 2 5 2 4 2 2" xfId="17586"/>
    <cellStyle name="20% - Акцент6 2 5 2 4 2 2 2" xfId="40434"/>
    <cellStyle name="20% - Акцент6 2 5 2 4 2 3" xfId="29010"/>
    <cellStyle name="20% - Акцент6 2 5 2 4 3" xfId="9970"/>
    <cellStyle name="20% - Акцент6 2 5 2 4 3 2" xfId="21394"/>
    <cellStyle name="20% - Акцент6 2 5 2 4 3 2 2" xfId="44242"/>
    <cellStyle name="20% - Акцент6 2 5 2 4 3 3" xfId="32818"/>
    <cellStyle name="20% - Акцент6 2 5 2 4 4" xfId="13778"/>
    <cellStyle name="20% - Акцент6 2 5 2 4 4 2" xfId="36626"/>
    <cellStyle name="20% - Акцент6 2 5 2 4 5" xfId="25202"/>
    <cellStyle name="20% - Акцент6 2 5 2 5" xfId="3306"/>
    <cellStyle name="20% - Акцент6 2 5 2 5 2" xfId="7114"/>
    <cellStyle name="20% - Акцент6 2 5 2 5 2 2" xfId="18538"/>
    <cellStyle name="20% - Акцент6 2 5 2 5 2 2 2" xfId="41386"/>
    <cellStyle name="20% - Акцент6 2 5 2 5 2 3" xfId="29962"/>
    <cellStyle name="20% - Акцент6 2 5 2 5 3" xfId="10922"/>
    <cellStyle name="20% - Акцент6 2 5 2 5 3 2" xfId="22346"/>
    <cellStyle name="20% - Акцент6 2 5 2 5 3 2 2" xfId="45194"/>
    <cellStyle name="20% - Акцент6 2 5 2 5 3 3" xfId="33770"/>
    <cellStyle name="20% - Акцент6 2 5 2 5 4" xfId="14730"/>
    <cellStyle name="20% - Акцент6 2 5 2 5 4 2" xfId="37578"/>
    <cellStyle name="20% - Акцент6 2 5 2 5 5" xfId="26154"/>
    <cellStyle name="20% - Акцент6 2 5 2 6" xfId="4258"/>
    <cellStyle name="20% - Акцент6 2 5 2 6 2" xfId="15682"/>
    <cellStyle name="20% - Акцент6 2 5 2 6 2 2" xfId="38530"/>
    <cellStyle name="20% - Акцент6 2 5 2 6 3" xfId="27106"/>
    <cellStyle name="20% - Акцент6 2 5 2 7" xfId="8066"/>
    <cellStyle name="20% - Акцент6 2 5 2 7 2" xfId="19490"/>
    <cellStyle name="20% - Акцент6 2 5 2 7 2 2" xfId="42338"/>
    <cellStyle name="20% - Акцент6 2 5 2 7 3" xfId="30914"/>
    <cellStyle name="20% - Акцент6 2 5 2 8" xfId="11874"/>
    <cellStyle name="20% - Акцент6 2 5 2 8 2" xfId="34722"/>
    <cellStyle name="20% - Акцент6 2 5 2 9" xfId="23298"/>
    <cellStyle name="20% - Акцент6 2 5 3" xfId="702"/>
    <cellStyle name="20% - Акцент6 2 5 3 2" xfId="1654"/>
    <cellStyle name="20% - Акцент6 2 5 3 2 2" xfId="5462"/>
    <cellStyle name="20% - Акцент6 2 5 3 2 2 2" xfId="16886"/>
    <cellStyle name="20% - Акцент6 2 5 3 2 2 2 2" xfId="39734"/>
    <cellStyle name="20% - Акцент6 2 5 3 2 2 3" xfId="28310"/>
    <cellStyle name="20% - Акцент6 2 5 3 2 3" xfId="9270"/>
    <cellStyle name="20% - Акцент6 2 5 3 2 3 2" xfId="20694"/>
    <cellStyle name="20% - Акцент6 2 5 3 2 3 2 2" xfId="43542"/>
    <cellStyle name="20% - Акцент6 2 5 3 2 3 3" xfId="32118"/>
    <cellStyle name="20% - Акцент6 2 5 3 2 4" xfId="13078"/>
    <cellStyle name="20% - Акцент6 2 5 3 2 4 2" xfId="35926"/>
    <cellStyle name="20% - Акцент6 2 5 3 2 5" xfId="24502"/>
    <cellStyle name="20% - Акцент6 2 5 3 3" xfId="2606"/>
    <cellStyle name="20% - Акцент6 2 5 3 3 2" xfId="6414"/>
    <cellStyle name="20% - Акцент6 2 5 3 3 2 2" xfId="17838"/>
    <cellStyle name="20% - Акцент6 2 5 3 3 2 2 2" xfId="40686"/>
    <cellStyle name="20% - Акцент6 2 5 3 3 2 3" xfId="29262"/>
    <cellStyle name="20% - Акцент6 2 5 3 3 3" xfId="10222"/>
    <cellStyle name="20% - Акцент6 2 5 3 3 3 2" xfId="21646"/>
    <cellStyle name="20% - Акцент6 2 5 3 3 3 2 2" xfId="44494"/>
    <cellStyle name="20% - Акцент6 2 5 3 3 3 3" xfId="33070"/>
    <cellStyle name="20% - Акцент6 2 5 3 3 4" xfId="14030"/>
    <cellStyle name="20% - Акцент6 2 5 3 3 4 2" xfId="36878"/>
    <cellStyle name="20% - Акцент6 2 5 3 3 5" xfId="25454"/>
    <cellStyle name="20% - Акцент6 2 5 3 4" xfId="3558"/>
    <cellStyle name="20% - Акцент6 2 5 3 4 2" xfId="7366"/>
    <cellStyle name="20% - Акцент6 2 5 3 4 2 2" xfId="18790"/>
    <cellStyle name="20% - Акцент6 2 5 3 4 2 2 2" xfId="41638"/>
    <cellStyle name="20% - Акцент6 2 5 3 4 2 3" xfId="30214"/>
    <cellStyle name="20% - Акцент6 2 5 3 4 3" xfId="11174"/>
    <cellStyle name="20% - Акцент6 2 5 3 4 3 2" xfId="22598"/>
    <cellStyle name="20% - Акцент6 2 5 3 4 3 2 2" xfId="45446"/>
    <cellStyle name="20% - Акцент6 2 5 3 4 3 3" xfId="34022"/>
    <cellStyle name="20% - Акцент6 2 5 3 4 4" xfId="14982"/>
    <cellStyle name="20% - Акцент6 2 5 3 4 4 2" xfId="37830"/>
    <cellStyle name="20% - Акцент6 2 5 3 4 5" xfId="26406"/>
    <cellStyle name="20% - Акцент6 2 5 3 5" xfId="4510"/>
    <cellStyle name="20% - Акцент6 2 5 3 5 2" xfId="15934"/>
    <cellStyle name="20% - Акцент6 2 5 3 5 2 2" xfId="38782"/>
    <cellStyle name="20% - Акцент6 2 5 3 5 3" xfId="27358"/>
    <cellStyle name="20% - Акцент6 2 5 3 6" xfId="8318"/>
    <cellStyle name="20% - Акцент6 2 5 3 6 2" xfId="19742"/>
    <cellStyle name="20% - Акцент6 2 5 3 6 2 2" xfId="42590"/>
    <cellStyle name="20% - Акцент6 2 5 3 6 3" xfId="31166"/>
    <cellStyle name="20% - Акцент6 2 5 3 7" xfId="12126"/>
    <cellStyle name="20% - Акцент6 2 5 3 7 2" xfId="34974"/>
    <cellStyle name="20% - Акцент6 2 5 3 8" xfId="23550"/>
    <cellStyle name="20% - Акцент6 2 5 4" xfId="1178"/>
    <cellStyle name="20% - Акцент6 2 5 4 2" xfId="4986"/>
    <cellStyle name="20% - Акцент6 2 5 4 2 2" xfId="16410"/>
    <cellStyle name="20% - Акцент6 2 5 4 2 2 2" xfId="39258"/>
    <cellStyle name="20% - Акцент6 2 5 4 2 3" xfId="27834"/>
    <cellStyle name="20% - Акцент6 2 5 4 3" xfId="8794"/>
    <cellStyle name="20% - Акцент6 2 5 4 3 2" xfId="20218"/>
    <cellStyle name="20% - Акцент6 2 5 4 3 2 2" xfId="43066"/>
    <cellStyle name="20% - Акцент6 2 5 4 3 3" xfId="31642"/>
    <cellStyle name="20% - Акцент6 2 5 4 4" xfId="12602"/>
    <cellStyle name="20% - Акцент6 2 5 4 4 2" xfId="35450"/>
    <cellStyle name="20% - Акцент6 2 5 4 5" xfId="24026"/>
    <cellStyle name="20% - Акцент6 2 5 5" xfId="2130"/>
    <cellStyle name="20% - Акцент6 2 5 5 2" xfId="5938"/>
    <cellStyle name="20% - Акцент6 2 5 5 2 2" xfId="17362"/>
    <cellStyle name="20% - Акцент6 2 5 5 2 2 2" xfId="40210"/>
    <cellStyle name="20% - Акцент6 2 5 5 2 3" xfId="28786"/>
    <cellStyle name="20% - Акцент6 2 5 5 3" xfId="9746"/>
    <cellStyle name="20% - Акцент6 2 5 5 3 2" xfId="21170"/>
    <cellStyle name="20% - Акцент6 2 5 5 3 2 2" xfId="44018"/>
    <cellStyle name="20% - Акцент6 2 5 5 3 3" xfId="32594"/>
    <cellStyle name="20% - Акцент6 2 5 5 4" xfId="13554"/>
    <cellStyle name="20% - Акцент6 2 5 5 4 2" xfId="36402"/>
    <cellStyle name="20% - Акцент6 2 5 5 5" xfId="24978"/>
    <cellStyle name="20% - Акцент6 2 5 6" xfId="3082"/>
    <cellStyle name="20% - Акцент6 2 5 6 2" xfId="6890"/>
    <cellStyle name="20% - Акцент6 2 5 6 2 2" xfId="18314"/>
    <cellStyle name="20% - Акцент6 2 5 6 2 2 2" xfId="41162"/>
    <cellStyle name="20% - Акцент6 2 5 6 2 3" xfId="29738"/>
    <cellStyle name="20% - Акцент6 2 5 6 3" xfId="10698"/>
    <cellStyle name="20% - Акцент6 2 5 6 3 2" xfId="22122"/>
    <cellStyle name="20% - Акцент6 2 5 6 3 2 2" xfId="44970"/>
    <cellStyle name="20% - Акцент6 2 5 6 3 3" xfId="33546"/>
    <cellStyle name="20% - Акцент6 2 5 6 4" xfId="14506"/>
    <cellStyle name="20% - Акцент6 2 5 6 4 2" xfId="37354"/>
    <cellStyle name="20% - Акцент6 2 5 6 5" xfId="25930"/>
    <cellStyle name="20% - Акцент6 2 5 7" xfId="4034"/>
    <cellStyle name="20% - Акцент6 2 5 7 2" xfId="15458"/>
    <cellStyle name="20% - Акцент6 2 5 7 2 2" xfId="38306"/>
    <cellStyle name="20% - Акцент6 2 5 7 3" xfId="26882"/>
    <cellStyle name="20% - Акцент6 2 5 8" xfId="7842"/>
    <cellStyle name="20% - Акцент6 2 5 8 2" xfId="19266"/>
    <cellStyle name="20% - Акцент6 2 5 8 2 2" xfId="42114"/>
    <cellStyle name="20% - Акцент6 2 5 8 3" xfId="30690"/>
    <cellStyle name="20% - Акцент6 2 5 9" xfId="11650"/>
    <cellStyle name="20% - Акцент6 2 5 9 2" xfId="34498"/>
    <cellStyle name="20% - Акцент6 2 6" xfId="282"/>
    <cellStyle name="20% - Акцент6 2 6 2" xfId="758"/>
    <cellStyle name="20% - Акцент6 2 6 2 2" xfId="1710"/>
    <cellStyle name="20% - Акцент6 2 6 2 2 2" xfId="5518"/>
    <cellStyle name="20% - Акцент6 2 6 2 2 2 2" xfId="16942"/>
    <cellStyle name="20% - Акцент6 2 6 2 2 2 2 2" xfId="39790"/>
    <cellStyle name="20% - Акцент6 2 6 2 2 2 3" xfId="28366"/>
    <cellStyle name="20% - Акцент6 2 6 2 2 3" xfId="9326"/>
    <cellStyle name="20% - Акцент6 2 6 2 2 3 2" xfId="20750"/>
    <cellStyle name="20% - Акцент6 2 6 2 2 3 2 2" xfId="43598"/>
    <cellStyle name="20% - Акцент6 2 6 2 2 3 3" xfId="32174"/>
    <cellStyle name="20% - Акцент6 2 6 2 2 4" xfId="13134"/>
    <cellStyle name="20% - Акцент6 2 6 2 2 4 2" xfId="35982"/>
    <cellStyle name="20% - Акцент6 2 6 2 2 5" xfId="24558"/>
    <cellStyle name="20% - Акцент6 2 6 2 3" xfId="2662"/>
    <cellStyle name="20% - Акцент6 2 6 2 3 2" xfId="6470"/>
    <cellStyle name="20% - Акцент6 2 6 2 3 2 2" xfId="17894"/>
    <cellStyle name="20% - Акцент6 2 6 2 3 2 2 2" xfId="40742"/>
    <cellStyle name="20% - Акцент6 2 6 2 3 2 3" xfId="29318"/>
    <cellStyle name="20% - Акцент6 2 6 2 3 3" xfId="10278"/>
    <cellStyle name="20% - Акцент6 2 6 2 3 3 2" xfId="21702"/>
    <cellStyle name="20% - Акцент6 2 6 2 3 3 2 2" xfId="44550"/>
    <cellStyle name="20% - Акцент6 2 6 2 3 3 3" xfId="33126"/>
    <cellStyle name="20% - Акцент6 2 6 2 3 4" xfId="14086"/>
    <cellStyle name="20% - Акцент6 2 6 2 3 4 2" xfId="36934"/>
    <cellStyle name="20% - Акцент6 2 6 2 3 5" xfId="25510"/>
    <cellStyle name="20% - Акцент6 2 6 2 4" xfId="3614"/>
    <cellStyle name="20% - Акцент6 2 6 2 4 2" xfId="7422"/>
    <cellStyle name="20% - Акцент6 2 6 2 4 2 2" xfId="18846"/>
    <cellStyle name="20% - Акцент6 2 6 2 4 2 2 2" xfId="41694"/>
    <cellStyle name="20% - Акцент6 2 6 2 4 2 3" xfId="30270"/>
    <cellStyle name="20% - Акцент6 2 6 2 4 3" xfId="11230"/>
    <cellStyle name="20% - Акцент6 2 6 2 4 3 2" xfId="22654"/>
    <cellStyle name="20% - Акцент6 2 6 2 4 3 2 2" xfId="45502"/>
    <cellStyle name="20% - Акцент6 2 6 2 4 3 3" xfId="34078"/>
    <cellStyle name="20% - Акцент6 2 6 2 4 4" xfId="15038"/>
    <cellStyle name="20% - Акцент6 2 6 2 4 4 2" xfId="37886"/>
    <cellStyle name="20% - Акцент6 2 6 2 4 5" xfId="26462"/>
    <cellStyle name="20% - Акцент6 2 6 2 5" xfId="4566"/>
    <cellStyle name="20% - Акцент6 2 6 2 5 2" xfId="15990"/>
    <cellStyle name="20% - Акцент6 2 6 2 5 2 2" xfId="38838"/>
    <cellStyle name="20% - Акцент6 2 6 2 5 3" xfId="27414"/>
    <cellStyle name="20% - Акцент6 2 6 2 6" xfId="8374"/>
    <cellStyle name="20% - Акцент6 2 6 2 6 2" xfId="19798"/>
    <cellStyle name="20% - Акцент6 2 6 2 6 2 2" xfId="42646"/>
    <cellStyle name="20% - Акцент6 2 6 2 6 3" xfId="31222"/>
    <cellStyle name="20% - Акцент6 2 6 2 7" xfId="12182"/>
    <cellStyle name="20% - Акцент6 2 6 2 7 2" xfId="35030"/>
    <cellStyle name="20% - Акцент6 2 6 2 8" xfId="23606"/>
    <cellStyle name="20% - Акцент6 2 6 3" xfId="1234"/>
    <cellStyle name="20% - Акцент6 2 6 3 2" xfId="5042"/>
    <cellStyle name="20% - Акцент6 2 6 3 2 2" xfId="16466"/>
    <cellStyle name="20% - Акцент6 2 6 3 2 2 2" xfId="39314"/>
    <cellStyle name="20% - Акцент6 2 6 3 2 3" xfId="27890"/>
    <cellStyle name="20% - Акцент6 2 6 3 3" xfId="8850"/>
    <cellStyle name="20% - Акцент6 2 6 3 3 2" xfId="20274"/>
    <cellStyle name="20% - Акцент6 2 6 3 3 2 2" xfId="43122"/>
    <cellStyle name="20% - Акцент6 2 6 3 3 3" xfId="31698"/>
    <cellStyle name="20% - Акцент6 2 6 3 4" xfId="12658"/>
    <cellStyle name="20% - Акцент6 2 6 3 4 2" xfId="35506"/>
    <cellStyle name="20% - Акцент6 2 6 3 5" xfId="24082"/>
    <cellStyle name="20% - Акцент6 2 6 4" xfId="2186"/>
    <cellStyle name="20% - Акцент6 2 6 4 2" xfId="5994"/>
    <cellStyle name="20% - Акцент6 2 6 4 2 2" xfId="17418"/>
    <cellStyle name="20% - Акцент6 2 6 4 2 2 2" xfId="40266"/>
    <cellStyle name="20% - Акцент6 2 6 4 2 3" xfId="28842"/>
    <cellStyle name="20% - Акцент6 2 6 4 3" xfId="9802"/>
    <cellStyle name="20% - Акцент6 2 6 4 3 2" xfId="21226"/>
    <cellStyle name="20% - Акцент6 2 6 4 3 2 2" xfId="44074"/>
    <cellStyle name="20% - Акцент6 2 6 4 3 3" xfId="32650"/>
    <cellStyle name="20% - Акцент6 2 6 4 4" xfId="13610"/>
    <cellStyle name="20% - Акцент6 2 6 4 4 2" xfId="36458"/>
    <cellStyle name="20% - Акцент6 2 6 4 5" xfId="25034"/>
    <cellStyle name="20% - Акцент6 2 6 5" xfId="3138"/>
    <cellStyle name="20% - Акцент6 2 6 5 2" xfId="6946"/>
    <cellStyle name="20% - Акцент6 2 6 5 2 2" xfId="18370"/>
    <cellStyle name="20% - Акцент6 2 6 5 2 2 2" xfId="41218"/>
    <cellStyle name="20% - Акцент6 2 6 5 2 3" xfId="29794"/>
    <cellStyle name="20% - Акцент6 2 6 5 3" xfId="10754"/>
    <cellStyle name="20% - Акцент6 2 6 5 3 2" xfId="22178"/>
    <cellStyle name="20% - Акцент6 2 6 5 3 2 2" xfId="45026"/>
    <cellStyle name="20% - Акцент6 2 6 5 3 3" xfId="33602"/>
    <cellStyle name="20% - Акцент6 2 6 5 4" xfId="14562"/>
    <cellStyle name="20% - Акцент6 2 6 5 4 2" xfId="37410"/>
    <cellStyle name="20% - Акцент6 2 6 5 5" xfId="25986"/>
    <cellStyle name="20% - Акцент6 2 6 6" xfId="4090"/>
    <cellStyle name="20% - Акцент6 2 6 6 2" xfId="15514"/>
    <cellStyle name="20% - Акцент6 2 6 6 2 2" xfId="38362"/>
    <cellStyle name="20% - Акцент6 2 6 6 3" xfId="26938"/>
    <cellStyle name="20% - Акцент6 2 6 7" xfId="7898"/>
    <cellStyle name="20% - Акцент6 2 6 7 2" xfId="19322"/>
    <cellStyle name="20% - Акцент6 2 6 7 2 2" xfId="42170"/>
    <cellStyle name="20% - Акцент6 2 6 7 3" xfId="30746"/>
    <cellStyle name="20% - Акцент6 2 6 8" xfId="11706"/>
    <cellStyle name="20% - Акцент6 2 6 8 2" xfId="34554"/>
    <cellStyle name="20% - Акцент6 2 6 9" xfId="23130"/>
    <cellStyle name="20% - Акцент6 2 7" xfId="506"/>
    <cellStyle name="20% - Акцент6 2 7 2" xfId="982"/>
    <cellStyle name="20% - Акцент6 2 7 2 2" xfId="1934"/>
    <cellStyle name="20% - Акцент6 2 7 2 2 2" xfId="5742"/>
    <cellStyle name="20% - Акцент6 2 7 2 2 2 2" xfId="17166"/>
    <cellStyle name="20% - Акцент6 2 7 2 2 2 2 2" xfId="40014"/>
    <cellStyle name="20% - Акцент6 2 7 2 2 2 3" xfId="28590"/>
    <cellStyle name="20% - Акцент6 2 7 2 2 3" xfId="9550"/>
    <cellStyle name="20% - Акцент6 2 7 2 2 3 2" xfId="20974"/>
    <cellStyle name="20% - Акцент6 2 7 2 2 3 2 2" xfId="43822"/>
    <cellStyle name="20% - Акцент6 2 7 2 2 3 3" xfId="32398"/>
    <cellStyle name="20% - Акцент6 2 7 2 2 4" xfId="13358"/>
    <cellStyle name="20% - Акцент6 2 7 2 2 4 2" xfId="36206"/>
    <cellStyle name="20% - Акцент6 2 7 2 2 5" xfId="24782"/>
    <cellStyle name="20% - Акцент6 2 7 2 3" xfId="2886"/>
    <cellStyle name="20% - Акцент6 2 7 2 3 2" xfId="6694"/>
    <cellStyle name="20% - Акцент6 2 7 2 3 2 2" xfId="18118"/>
    <cellStyle name="20% - Акцент6 2 7 2 3 2 2 2" xfId="40966"/>
    <cellStyle name="20% - Акцент6 2 7 2 3 2 3" xfId="29542"/>
    <cellStyle name="20% - Акцент6 2 7 2 3 3" xfId="10502"/>
    <cellStyle name="20% - Акцент6 2 7 2 3 3 2" xfId="21926"/>
    <cellStyle name="20% - Акцент6 2 7 2 3 3 2 2" xfId="44774"/>
    <cellStyle name="20% - Акцент6 2 7 2 3 3 3" xfId="33350"/>
    <cellStyle name="20% - Акцент6 2 7 2 3 4" xfId="14310"/>
    <cellStyle name="20% - Акцент6 2 7 2 3 4 2" xfId="37158"/>
    <cellStyle name="20% - Акцент6 2 7 2 3 5" xfId="25734"/>
    <cellStyle name="20% - Акцент6 2 7 2 4" xfId="3838"/>
    <cellStyle name="20% - Акцент6 2 7 2 4 2" xfId="7646"/>
    <cellStyle name="20% - Акцент6 2 7 2 4 2 2" xfId="19070"/>
    <cellStyle name="20% - Акцент6 2 7 2 4 2 2 2" xfId="41918"/>
    <cellStyle name="20% - Акцент6 2 7 2 4 2 3" xfId="30494"/>
    <cellStyle name="20% - Акцент6 2 7 2 4 3" xfId="11454"/>
    <cellStyle name="20% - Акцент6 2 7 2 4 3 2" xfId="22878"/>
    <cellStyle name="20% - Акцент6 2 7 2 4 3 2 2" xfId="45726"/>
    <cellStyle name="20% - Акцент6 2 7 2 4 3 3" xfId="34302"/>
    <cellStyle name="20% - Акцент6 2 7 2 4 4" xfId="15262"/>
    <cellStyle name="20% - Акцент6 2 7 2 4 4 2" xfId="38110"/>
    <cellStyle name="20% - Акцент6 2 7 2 4 5" xfId="26686"/>
    <cellStyle name="20% - Акцент6 2 7 2 5" xfId="4790"/>
    <cellStyle name="20% - Акцент6 2 7 2 5 2" xfId="16214"/>
    <cellStyle name="20% - Акцент6 2 7 2 5 2 2" xfId="39062"/>
    <cellStyle name="20% - Акцент6 2 7 2 5 3" xfId="27638"/>
    <cellStyle name="20% - Акцент6 2 7 2 6" xfId="8598"/>
    <cellStyle name="20% - Акцент6 2 7 2 6 2" xfId="20022"/>
    <cellStyle name="20% - Акцент6 2 7 2 6 2 2" xfId="42870"/>
    <cellStyle name="20% - Акцент6 2 7 2 6 3" xfId="31446"/>
    <cellStyle name="20% - Акцент6 2 7 2 7" xfId="12406"/>
    <cellStyle name="20% - Акцент6 2 7 2 7 2" xfId="35254"/>
    <cellStyle name="20% - Акцент6 2 7 2 8" xfId="23830"/>
    <cellStyle name="20% - Акцент6 2 7 3" xfId="1458"/>
    <cellStyle name="20% - Акцент6 2 7 3 2" xfId="5266"/>
    <cellStyle name="20% - Акцент6 2 7 3 2 2" xfId="16690"/>
    <cellStyle name="20% - Акцент6 2 7 3 2 2 2" xfId="39538"/>
    <cellStyle name="20% - Акцент6 2 7 3 2 3" xfId="28114"/>
    <cellStyle name="20% - Акцент6 2 7 3 3" xfId="9074"/>
    <cellStyle name="20% - Акцент6 2 7 3 3 2" xfId="20498"/>
    <cellStyle name="20% - Акцент6 2 7 3 3 2 2" xfId="43346"/>
    <cellStyle name="20% - Акцент6 2 7 3 3 3" xfId="31922"/>
    <cellStyle name="20% - Акцент6 2 7 3 4" xfId="12882"/>
    <cellStyle name="20% - Акцент6 2 7 3 4 2" xfId="35730"/>
    <cellStyle name="20% - Акцент6 2 7 3 5" xfId="24306"/>
    <cellStyle name="20% - Акцент6 2 7 4" xfId="2410"/>
    <cellStyle name="20% - Акцент6 2 7 4 2" xfId="6218"/>
    <cellStyle name="20% - Акцент6 2 7 4 2 2" xfId="17642"/>
    <cellStyle name="20% - Акцент6 2 7 4 2 2 2" xfId="40490"/>
    <cellStyle name="20% - Акцент6 2 7 4 2 3" xfId="29066"/>
    <cellStyle name="20% - Акцент6 2 7 4 3" xfId="10026"/>
    <cellStyle name="20% - Акцент6 2 7 4 3 2" xfId="21450"/>
    <cellStyle name="20% - Акцент6 2 7 4 3 2 2" xfId="44298"/>
    <cellStyle name="20% - Акцент6 2 7 4 3 3" xfId="32874"/>
    <cellStyle name="20% - Акцент6 2 7 4 4" xfId="13834"/>
    <cellStyle name="20% - Акцент6 2 7 4 4 2" xfId="36682"/>
    <cellStyle name="20% - Акцент6 2 7 4 5" xfId="25258"/>
    <cellStyle name="20% - Акцент6 2 7 5" xfId="3362"/>
    <cellStyle name="20% - Акцент6 2 7 5 2" xfId="7170"/>
    <cellStyle name="20% - Акцент6 2 7 5 2 2" xfId="18594"/>
    <cellStyle name="20% - Акцент6 2 7 5 2 2 2" xfId="41442"/>
    <cellStyle name="20% - Акцент6 2 7 5 2 3" xfId="30018"/>
    <cellStyle name="20% - Акцент6 2 7 5 3" xfId="10978"/>
    <cellStyle name="20% - Акцент6 2 7 5 3 2" xfId="22402"/>
    <cellStyle name="20% - Акцент6 2 7 5 3 2 2" xfId="45250"/>
    <cellStyle name="20% - Акцент6 2 7 5 3 3" xfId="33826"/>
    <cellStyle name="20% - Акцент6 2 7 5 4" xfId="14786"/>
    <cellStyle name="20% - Акцент6 2 7 5 4 2" xfId="37634"/>
    <cellStyle name="20% - Акцент6 2 7 5 5" xfId="26210"/>
    <cellStyle name="20% - Акцент6 2 7 6" xfId="4314"/>
    <cellStyle name="20% - Акцент6 2 7 6 2" xfId="15738"/>
    <cellStyle name="20% - Акцент6 2 7 6 2 2" xfId="38586"/>
    <cellStyle name="20% - Акцент6 2 7 6 3" xfId="27162"/>
    <cellStyle name="20% - Акцент6 2 7 7" xfId="8122"/>
    <cellStyle name="20% - Акцент6 2 7 7 2" xfId="19546"/>
    <cellStyle name="20% - Акцент6 2 7 7 2 2" xfId="42394"/>
    <cellStyle name="20% - Акцент6 2 7 7 3" xfId="30970"/>
    <cellStyle name="20% - Акцент6 2 7 8" xfId="11930"/>
    <cellStyle name="20% - Акцент6 2 7 8 2" xfId="34778"/>
    <cellStyle name="20% - Акцент6 2 7 9" xfId="23354"/>
    <cellStyle name="20% - Акцент6 2 8" xfId="534"/>
    <cellStyle name="20% - Акцент6 2 8 2" xfId="1486"/>
    <cellStyle name="20% - Акцент6 2 8 2 2" xfId="5294"/>
    <cellStyle name="20% - Акцент6 2 8 2 2 2" xfId="16718"/>
    <cellStyle name="20% - Акцент6 2 8 2 2 2 2" xfId="39566"/>
    <cellStyle name="20% - Акцент6 2 8 2 2 3" xfId="28142"/>
    <cellStyle name="20% - Акцент6 2 8 2 3" xfId="9102"/>
    <cellStyle name="20% - Акцент6 2 8 2 3 2" xfId="20526"/>
    <cellStyle name="20% - Акцент6 2 8 2 3 2 2" xfId="43374"/>
    <cellStyle name="20% - Акцент6 2 8 2 3 3" xfId="31950"/>
    <cellStyle name="20% - Акцент6 2 8 2 4" xfId="12910"/>
    <cellStyle name="20% - Акцент6 2 8 2 4 2" xfId="35758"/>
    <cellStyle name="20% - Акцент6 2 8 2 5" xfId="24334"/>
    <cellStyle name="20% - Акцент6 2 8 3" xfId="2438"/>
    <cellStyle name="20% - Акцент6 2 8 3 2" xfId="6246"/>
    <cellStyle name="20% - Акцент6 2 8 3 2 2" xfId="17670"/>
    <cellStyle name="20% - Акцент6 2 8 3 2 2 2" xfId="40518"/>
    <cellStyle name="20% - Акцент6 2 8 3 2 3" xfId="29094"/>
    <cellStyle name="20% - Акцент6 2 8 3 3" xfId="10054"/>
    <cellStyle name="20% - Акцент6 2 8 3 3 2" xfId="21478"/>
    <cellStyle name="20% - Акцент6 2 8 3 3 2 2" xfId="44326"/>
    <cellStyle name="20% - Акцент6 2 8 3 3 3" xfId="32902"/>
    <cellStyle name="20% - Акцент6 2 8 3 4" xfId="13862"/>
    <cellStyle name="20% - Акцент6 2 8 3 4 2" xfId="36710"/>
    <cellStyle name="20% - Акцент6 2 8 3 5" xfId="25286"/>
    <cellStyle name="20% - Акцент6 2 8 4" xfId="3390"/>
    <cellStyle name="20% - Акцент6 2 8 4 2" xfId="7198"/>
    <cellStyle name="20% - Акцент6 2 8 4 2 2" xfId="18622"/>
    <cellStyle name="20% - Акцент6 2 8 4 2 2 2" xfId="41470"/>
    <cellStyle name="20% - Акцент6 2 8 4 2 3" xfId="30046"/>
    <cellStyle name="20% - Акцент6 2 8 4 3" xfId="11006"/>
    <cellStyle name="20% - Акцент6 2 8 4 3 2" xfId="22430"/>
    <cellStyle name="20% - Акцент6 2 8 4 3 2 2" xfId="45278"/>
    <cellStyle name="20% - Акцент6 2 8 4 3 3" xfId="33854"/>
    <cellStyle name="20% - Акцент6 2 8 4 4" xfId="14814"/>
    <cellStyle name="20% - Акцент6 2 8 4 4 2" xfId="37662"/>
    <cellStyle name="20% - Акцент6 2 8 4 5" xfId="26238"/>
    <cellStyle name="20% - Акцент6 2 8 5" xfId="4342"/>
    <cellStyle name="20% - Акцент6 2 8 5 2" xfId="15766"/>
    <cellStyle name="20% - Акцент6 2 8 5 2 2" xfId="38614"/>
    <cellStyle name="20% - Акцент6 2 8 5 3" xfId="27190"/>
    <cellStyle name="20% - Акцент6 2 8 6" xfId="8150"/>
    <cellStyle name="20% - Акцент6 2 8 6 2" xfId="19574"/>
    <cellStyle name="20% - Акцент6 2 8 6 2 2" xfId="42422"/>
    <cellStyle name="20% - Акцент6 2 8 6 3" xfId="30998"/>
    <cellStyle name="20% - Акцент6 2 8 7" xfId="11958"/>
    <cellStyle name="20% - Акцент6 2 8 7 2" xfId="34806"/>
    <cellStyle name="20% - Акцент6 2 8 8" xfId="23382"/>
    <cellStyle name="20% - Акцент6 2 9" xfId="1010"/>
    <cellStyle name="20% - Акцент6 2 9 2" xfId="4818"/>
    <cellStyle name="20% - Акцент6 2 9 2 2" xfId="16242"/>
    <cellStyle name="20% - Акцент6 2 9 2 2 2" xfId="39090"/>
    <cellStyle name="20% - Акцент6 2 9 2 3" xfId="27666"/>
    <cellStyle name="20% - Акцент6 2 9 3" xfId="8626"/>
    <cellStyle name="20% - Акцент6 2 9 3 2" xfId="20050"/>
    <cellStyle name="20% - Акцент6 2 9 3 2 2" xfId="42898"/>
    <cellStyle name="20% - Акцент6 2 9 3 3" xfId="31474"/>
    <cellStyle name="20% - Акцент6 2 9 4" xfId="12434"/>
    <cellStyle name="20% - Акцент6 2 9 4 2" xfId="35282"/>
    <cellStyle name="20% - Акцент6 2 9 5" xfId="23858"/>
    <cellStyle name="20% - Акцент6 3" xfId="70"/>
    <cellStyle name="20% - Акцент6 3 10" xfId="3878"/>
    <cellStyle name="20% - Акцент6 3 10 2" xfId="15302"/>
    <cellStyle name="20% - Акцент6 3 10 2 2" xfId="38150"/>
    <cellStyle name="20% - Акцент6 3 10 3" xfId="26726"/>
    <cellStyle name="20% - Акцент6 3 11" xfId="7686"/>
    <cellStyle name="20% - Акцент6 3 11 2" xfId="19110"/>
    <cellStyle name="20% - Акцент6 3 11 2 2" xfId="41958"/>
    <cellStyle name="20% - Акцент6 3 11 3" xfId="30534"/>
    <cellStyle name="20% - Акцент6 3 12" xfId="11494"/>
    <cellStyle name="20% - Акцент6 3 12 2" xfId="34342"/>
    <cellStyle name="20% - Акцент6 3 13" xfId="22918"/>
    <cellStyle name="20% - Акцент6 3 2" xfId="126"/>
    <cellStyle name="20% - Акцент6 3 2 10" xfId="22974"/>
    <cellStyle name="20% - Акцент6 3 2 2" xfId="350"/>
    <cellStyle name="20% - Акцент6 3 2 2 2" xfId="826"/>
    <cellStyle name="20% - Акцент6 3 2 2 2 2" xfId="1778"/>
    <cellStyle name="20% - Акцент6 3 2 2 2 2 2" xfId="5586"/>
    <cellStyle name="20% - Акцент6 3 2 2 2 2 2 2" xfId="17010"/>
    <cellStyle name="20% - Акцент6 3 2 2 2 2 2 2 2" xfId="39858"/>
    <cellStyle name="20% - Акцент6 3 2 2 2 2 2 3" xfId="28434"/>
    <cellStyle name="20% - Акцент6 3 2 2 2 2 3" xfId="9394"/>
    <cellStyle name="20% - Акцент6 3 2 2 2 2 3 2" xfId="20818"/>
    <cellStyle name="20% - Акцент6 3 2 2 2 2 3 2 2" xfId="43666"/>
    <cellStyle name="20% - Акцент6 3 2 2 2 2 3 3" xfId="32242"/>
    <cellStyle name="20% - Акцент6 3 2 2 2 2 4" xfId="13202"/>
    <cellStyle name="20% - Акцент6 3 2 2 2 2 4 2" xfId="36050"/>
    <cellStyle name="20% - Акцент6 3 2 2 2 2 5" xfId="24626"/>
    <cellStyle name="20% - Акцент6 3 2 2 2 3" xfId="2730"/>
    <cellStyle name="20% - Акцент6 3 2 2 2 3 2" xfId="6538"/>
    <cellStyle name="20% - Акцент6 3 2 2 2 3 2 2" xfId="17962"/>
    <cellStyle name="20% - Акцент6 3 2 2 2 3 2 2 2" xfId="40810"/>
    <cellStyle name="20% - Акцент6 3 2 2 2 3 2 3" xfId="29386"/>
    <cellStyle name="20% - Акцент6 3 2 2 2 3 3" xfId="10346"/>
    <cellStyle name="20% - Акцент6 3 2 2 2 3 3 2" xfId="21770"/>
    <cellStyle name="20% - Акцент6 3 2 2 2 3 3 2 2" xfId="44618"/>
    <cellStyle name="20% - Акцент6 3 2 2 2 3 3 3" xfId="33194"/>
    <cellStyle name="20% - Акцент6 3 2 2 2 3 4" xfId="14154"/>
    <cellStyle name="20% - Акцент6 3 2 2 2 3 4 2" xfId="37002"/>
    <cellStyle name="20% - Акцент6 3 2 2 2 3 5" xfId="25578"/>
    <cellStyle name="20% - Акцент6 3 2 2 2 4" xfId="3682"/>
    <cellStyle name="20% - Акцент6 3 2 2 2 4 2" xfId="7490"/>
    <cellStyle name="20% - Акцент6 3 2 2 2 4 2 2" xfId="18914"/>
    <cellStyle name="20% - Акцент6 3 2 2 2 4 2 2 2" xfId="41762"/>
    <cellStyle name="20% - Акцент6 3 2 2 2 4 2 3" xfId="30338"/>
    <cellStyle name="20% - Акцент6 3 2 2 2 4 3" xfId="11298"/>
    <cellStyle name="20% - Акцент6 3 2 2 2 4 3 2" xfId="22722"/>
    <cellStyle name="20% - Акцент6 3 2 2 2 4 3 2 2" xfId="45570"/>
    <cellStyle name="20% - Акцент6 3 2 2 2 4 3 3" xfId="34146"/>
    <cellStyle name="20% - Акцент6 3 2 2 2 4 4" xfId="15106"/>
    <cellStyle name="20% - Акцент6 3 2 2 2 4 4 2" xfId="37954"/>
    <cellStyle name="20% - Акцент6 3 2 2 2 4 5" xfId="26530"/>
    <cellStyle name="20% - Акцент6 3 2 2 2 5" xfId="4634"/>
    <cellStyle name="20% - Акцент6 3 2 2 2 5 2" xfId="16058"/>
    <cellStyle name="20% - Акцент6 3 2 2 2 5 2 2" xfId="38906"/>
    <cellStyle name="20% - Акцент6 3 2 2 2 5 3" xfId="27482"/>
    <cellStyle name="20% - Акцент6 3 2 2 2 6" xfId="8442"/>
    <cellStyle name="20% - Акцент6 3 2 2 2 6 2" xfId="19866"/>
    <cellStyle name="20% - Акцент6 3 2 2 2 6 2 2" xfId="42714"/>
    <cellStyle name="20% - Акцент6 3 2 2 2 6 3" xfId="31290"/>
    <cellStyle name="20% - Акцент6 3 2 2 2 7" xfId="12250"/>
    <cellStyle name="20% - Акцент6 3 2 2 2 7 2" xfId="35098"/>
    <cellStyle name="20% - Акцент6 3 2 2 2 8" xfId="23674"/>
    <cellStyle name="20% - Акцент6 3 2 2 3" xfId="1302"/>
    <cellStyle name="20% - Акцент6 3 2 2 3 2" xfId="5110"/>
    <cellStyle name="20% - Акцент6 3 2 2 3 2 2" xfId="16534"/>
    <cellStyle name="20% - Акцент6 3 2 2 3 2 2 2" xfId="39382"/>
    <cellStyle name="20% - Акцент6 3 2 2 3 2 3" xfId="27958"/>
    <cellStyle name="20% - Акцент6 3 2 2 3 3" xfId="8918"/>
    <cellStyle name="20% - Акцент6 3 2 2 3 3 2" xfId="20342"/>
    <cellStyle name="20% - Акцент6 3 2 2 3 3 2 2" xfId="43190"/>
    <cellStyle name="20% - Акцент6 3 2 2 3 3 3" xfId="31766"/>
    <cellStyle name="20% - Акцент6 3 2 2 3 4" xfId="12726"/>
    <cellStyle name="20% - Акцент6 3 2 2 3 4 2" xfId="35574"/>
    <cellStyle name="20% - Акцент6 3 2 2 3 5" xfId="24150"/>
    <cellStyle name="20% - Акцент6 3 2 2 4" xfId="2254"/>
    <cellStyle name="20% - Акцент6 3 2 2 4 2" xfId="6062"/>
    <cellStyle name="20% - Акцент6 3 2 2 4 2 2" xfId="17486"/>
    <cellStyle name="20% - Акцент6 3 2 2 4 2 2 2" xfId="40334"/>
    <cellStyle name="20% - Акцент6 3 2 2 4 2 3" xfId="28910"/>
    <cellStyle name="20% - Акцент6 3 2 2 4 3" xfId="9870"/>
    <cellStyle name="20% - Акцент6 3 2 2 4 3 2" xfId="21294"/>
    <cellStyle name="20% - Акцент6 3 2 2 4 3 2 2" xfId="44142"/>
    <cellStyle name="20% - Акцент6 3 2 2 4 3 3" xfId="32718"/>
    <cellStyle name="20% - Акцент6 3 2 2 4 4" xfId="13678"/>
    <cellStyle name="20% - Акцент6 3 2 2 4 4 2" xfId="36526"/>
    <cellStyle name="20% - Акцент6 3 2 2 4 5" xfId="25102"/>
    <cellStyle name="20% - Акцент6 3 2 2 5" xfId="3206"/>
    <cellStyle name="20% - Акцент6 3 2 2 5 2" xfId="7014"/>
    <cellStyle name="20% - Акцент6 3 2 2 5 2 2" xfId="18438"/>
    <cellStyle name="20% - Акцент6 3 2 2 5 2 2 2" xfId="41286"/>
    <cellStyle name="20% - Акцент6 3 2 2 5 2 3" xfId="29862"/>
    <cellStyle name="20% - Акцент6 3 2 2 5 3" xfId="10822"/>
    <cellStyle name="20% - Акцент6 3 2 2 5 3 2" xfId="22246"/>
    <cellStyle name="20% - Акцент6 3 2 2 5 3 2 2" xfId="45094"/>
    <cellStyle name="20% - Акцент6 3 2 2 5 3 3" xfId="33670"/>
    <cellStyle name="20% - Акцент6 3 2 2 5 4" xfId="14630"/>
    <cellStyle name="20% - Акцент6 3 2 2 5 4 2" xfId="37478"/>
    <cellStyle name="20% - Акцент6 3 2 2 5 5" xfId="26054"/>
    <cellStyle name="20% - Акцент6 3 2 2 6" xfId="4158"/>
    <cellStyle name="20% - Акцент6 3 2 2 6 2" xfId="15582"/>
    <cellStyle name="20% - Акцент6 3 2 2 6 2 2" xfId="38430"/>
    <cellStyle name="20% - Акцент6 3 2 2 6 3" xfId="27006"/>
    <cellStyle name="20% - Акцент6 3 2 2 7" xfId="7966"/>
    <cellStyle name="20% - Акцент6 3 2 2 7 2" xfId="19390"/>
    <cellStyle name="20% - Акцент6 3 2 2 7 2 2" xfId="42238"/>
    <cellStyle name="20% - Акцент6 3 2 2 7 3" xfId="30814"/>
    <cellStyle name="20% - Акцент6 3 2 2 8" xfId="11774"/>
    <cellStyle name="20% - Акцент6 3 2 2 8 2" xfId="34622"/>
    <cellStyle name="20% - Акцент6 3 2 2 9" xfId="23198"/>
    <cellStyle name="20% - Акцент6 3 2 3" xfId="602"/>
    <cellStyle name="20% - Акцент6 3 2 3 2" xfId="1554"/>
    <cellStyle name="20% - Акцент6 3 2 3 2 2" xfId="5362"/>
    <cellStyle name="20% - Акцент6 3 2 3 2 2 2" xfId="16786"/>
    <cellStyle name="20% - Акцент6 3 2 3 2 2 2 2" xfId="39634"/>
    <cellStyle name="20% - Акцент6 3 2 3 2 2 3" xfId="28210"/>
    <cellStyle name="20% - Акцент6 3 2 3 2 3" xfId="9170"/>
    <cellStyle name="20% - Акцент6 3 2 3 2 3 2" xfId="20594"/>
    <cellStyle name="20% - Акцент6 3 2 3 2 3 2 2" xfId="43442"/>
    <cellStyle name="20% - Акцент6 3 2 3 2 3 3" xfId="32018"/>
    <cellStyle name="20% - Акцент6 3 2 3 2 4" xfId="12978"/>
    <cellStyle name="20% - Акцент6 3 2 3 2 4 2" xfId="35826"/>
    <cellStyle name="20% - Акцент6 3 2 3 2 5" xfId="24402"/>
    <cellStyle name="20% - Акцент6 3 2 3 3" xfId="2506"/>
    <cellStyle name="20% - Акцент6 3 2 3 3 2" xfId="6314"/>
    <cellStyle name="20% - Акцент6 3 2 3 3 2 2" xfId="17738"/>
    <cellStyle name="20% - Акцент6 3 2 3 3 2 2 2" xfId="40586"/>
    <cellStyle name="20% - Акцент6 3 2 3 3 2 3" xfId="29162"/>
    <cellStyle name="20% - Акцент6 3 2 3 3 3" xfId="10122"/>
    <cellStyle name="20% - Акцент6 3 2 3 3 3 2" xfId="21546"/>
    <cellStyle name="20% - Акцент6 3 2 3 3 3 2 2" xfId="44394"/>
    <cellStyle name="20% - Акцент6 3 2 3 3 3 3" xfId="32970"/>
    <cellStyle name="20% - Акцент6 3 2 3 3 4" xfId="13930"/>
    <cellStyle name="20% - Акцент6 3 2 3 3 4 2" xfId="36778"/>
    <cellStyle name="20% - Акцент6 3 2 3 3 5" xfId="25354"/>
    <cellStyle name="20% - Акцент6 3 2 3 4" xfId="3458"/>
    <cellStyle name="20% - Акцент6 3 2 3 4 2" xfId="7266"/>
    <cellStyle name="20% - Акцент6 3 2 3 4 2 2" xfId="18690"/>
    <cellStyle name="20% - Акцент6 3 2 3 4 2 2 2" xfId="41538"/>
    <cellStyle name="20% - Акцент6 3 2 3 4 2 3" xfId="30114"/>
    <cellStyle name="20% - Акцент6 3 2 3 4 3" xfId="11074"/>
    <cellStyle name="20% - Акцент6 3 2 3 4 3 2" xfId="22498"/>
    <cellStyle name="20% - Акцент6 3 2 3 4 3 2 2" xfId="45346"/>
    <cellStyle name="20% - Акцент6 3 2 3 4 3 3" xfId="33922"/>
    <cellStyle name="20% - Акцент6 3 2 3 4 4" xfId="14882"/>
    <cellStyle name="20% - Акцент6 3 2 3 4 4 2" xfId="37730"/>
    <cellStyle name="20% - Акцент6 3 2 3 4 5" xfId="26306"/>
    <cellStyle name="20% - Акцент6 3 2 3 5" xfId="4410"/>
    <cellStyle name="20% - Акцент6 3 2 3 5 2" xfId="15834"/>
    <cellStyle name="20% - Акцент6 3 2 3 5 2 2" xfId="38682"/>
    <cellStyle name="20% - Акцент6 3 2 3 5 3" xfId="27258"/>
    <cellStyle name="20% - Акцент6 3 2 3 6" xfId="8218"/>
    <cellStyle name="20% - Акцент6 3 2 3 6 2" xfId="19642"/>
    <cellStyle name="20% - Акцент6 3 2 3 6 2 2" xfId="42490"/>
    <cellStyle name="20% - Акцент6 3 2 3 6 3" xfId="31066"/>
    <cellStyle name="20% - Акцент6 3 2 3 7" xfId="12026"/>
    <cellStyle name="20% - Акцент6 3 2 3 7 2" xfId="34874"/>
    <cellStyle name="20% - Акцент6 3 2 3 8" xfId="23450"/>
    <cellStyle name="20% - Акцент6 3 2 4" xfId="1078"/>
    <cellStyle name="20% - Акцент6 3 2 4 2" xfId="4886"/>
    <cellStyle name="20% - Акцент6 3 2 4 2 2" xfId="16310"/>
    <cellStyle name="20% - Акцент6 3 2 4 2 2 2" xfId="39158"/>
    <cellStyle name="20% - Акцент6 3 2 4 2 3" xfId="27734"/>
    <cellStyle name="20% - Акцент6 3 2 4 3" xfId="8694"/>
    <cellStyle name="20% - Акцент6 3 2 4 3 2" xfId="20118"/>
    <cellStyle name="20% - Акцент6 3 2 4 3 2 2" xfId="42966"/>
    <cellStyle name="20% - Акцент6 3 2 4 3 3" xfId="31542"/>
    <cellStyle name="20% - Акцент6 3 2 4 4" xfId="12502"/>
    <cellStyle name="20% - Акцент6 3 2 4 4 2" xfId="35350"/>
    <cellStyle name="20% - Акцент6 3 2 4 5" xfId="23926"/>
    <cellStyle name="20% - Акцент6 3 2 5" xfId="2030"/>
    <cellStyle name="20% - Акцент6 3 2 5 2" xfId="5838"/>
    <cellStyle name="20% - Акцент6 3 2 5 2 2" xfId="17262"/>
    <cellStyle name="20% - Акцент6 3 2 5 2 2 2" xfId="40110"/>
    <cellStyle name="20% - Акцент6 3 2 5 2 3" xfId="28686"/>
    <cellStyle name="20% - Акцент6 3 2 5 3" xfId="9646"/>
    <cellStyle name="20% - Акцент6 3 2 5 3 2" xfId="21070"/>
    <cellStyle name="20% - Акцент6 3 2 5 3 2 2" xfId="43918"/>
    <cellStyle name="20% - Акцент6 3 2 5 3 3" xfId="32494"/>
    <cellStyle name="20% - Акцент6 3 2 5 4" xfId="13454"/>
    <cellStyle name="20% - Акцент6 3 2 5 4 2" xfId="36302"/>
    <cellStyle name="20% - Акцент6 3 2 5 5" xfId="24878"/>
    <cellStyle name="20% - Акцент6 3 2 6" xfId="2982"/>
    <cellStyle name="20% - Акцент6 3 2 6 2" xfId="6790"/>
    <cellStyle name="20% - Акцент6 3 2 6 2 2" xfId="18214"/>
    <cellStyle name="20% - Акцент6 3 2 6 2 2 2" xfId="41062"/>
    <cellStyle name="20% - Акцент6 3 2 6 2 3" xfId="29638"/>
    <cellStyle name="20% - Акцент6 3 2 6 3" xfId="10598"/>
    <cellStyle name="20% - Акцент6 3 2 6 3 2" xfId="22022"/>
    <cellStyle name="20% - Акцент6 3 2 6 3 2 2" xfId="44870"/>
    <cellStyle name="20% - Акцент6 3 2 6 3 3" xfId="33446"/>
    <cellStyle name="20% - Акцент6 3 2 6 4" xfId="14406"/>
    <cellStyle name="20% - Акцент6 3 2 6 4 2" xfId="37254"/>
    <cellStyle name="20% - Акцент6 3 2 6 5" xfId="25830"/>
    <cellStyle name="20% - Акцент6 3 2 7" xfId="3934"/>
    <cellStyle name="20% - Акцент6 3 2 7 2" xfId="15358"/>
    <cellStyle name="20% - Акцент6 3 2 7 2 2" xfId="38206"/>
    <cellStyle name="20% - Акцент6 3 2 7 3" xfId="26782"/>
    <cellStyle name="20% - Акцент6 3 2 8" xfId="7742"/>
    <cellStyle name="20% - Акцент6 3 2 8 2" xfId="19166"/>
    <cellStyle name="20% - Акцент6 3 2 8 2 2" xfId="42014"/>
    <cellStyle name="20% - Акцент6 3 2 8 3" xfId="30590"/>
    <cellStyle name="20% - Акцент6 3 2 9" xfId="11550"/>
    <cellStyle name="20% - Акцент6 3 2 9 2" xfId="34398"/>
    <cellStyle name="20% - Акцент6 3 3" xfId="182"/>
    <cellStyle name="20% - Акцент6 3 3 10" xfId="23030"/>
    <cellStyle name="20% - Акцент6 3 3 2" xfId="406"/>
    <cellStyle name="20% - Акцент6 3 3 2 2" xfId="882"/>
    <cellStyle name="20% - Акцент6 3 3 2 2 2" xfId="1834"/>
    <cellStyle name="20% - Акцент6 3 3 2 2 2 2" xfId="5642"/>
    <cellStyle name="20% - Акцент6 3 3 2 2 2 2 2" xfId="17066"/>
    <cellStyle name="20% - Акцент6 3 3 2 2 2 2 2 2" xfId="39914"/>
    <cellStyle name="20% - Акцент6 3 3 2 2 2 2 3" xfId="28490"/>
    <cellStyle name="20% - Акцент6 3 3 2 2 2 3" xfId="9450"/>
    <cellStyle name="20% - Акцент6 3 3 2 2 2 3 2" xfId="20874"/>
    <cellStyle name="20% - Акцент6 3 3 2 2 2 3 2 2" xfId="43722"/>
    <cellStyle name="20% - Акцент6 3 3 2 2 2 3 3" xfId="32298"/>
    <cellStyle name="20% - Акцент6 3 3 2 2 2 4" xfId="13258"/>
    <cellStyle name="20% - Акцент6 3 3 2 2 2 4 2" xfId="36106"/>
    <cellStyle name="20% - Акцент6 3 3 2 2 2 5" xfId="24682"/>
    <cellStyle name="20% - Акцент6 3 3 2 2 3" xfId="2786"/>
    <cellStyle name="20% - Акцент6 3 3 2 2 3 2" xfId="6594"/>
    <cellStyle name="20% - Акцент6 3 3 2 2 3 2 2" xfId="18018"/>
    <cellStyle name="20% - Акцент6 3 3 2 2 3 2 2 2" xfId="40866"/>
    <cellStyle name="20% - Акцент6 3 3 2 2 3 2 3" xfId="29442"/>
    <cellStyle name="20% - Акцент6 3 3 2 2 3 3" xfId="10402"/>
    <cellStyle name="20% - Акцент6 3 3 2 2 3 3 2" xfId="21826"/>
    <cellStyle name="20% - Акцент6 3 3 2 2 3 3 2 2" xfId="44674"/>
    <cellStyle name="20% - Акцент6 3 3 2 2 3 3 3" xfId="33250"/>
    <cellStyle name="20% - Акцент6 3 3 2 2 3 4" xfId="14210"/>
    <cellStyle name="20% - Акцент6 3 3 2 2 3 4 2" xfId="37058"/>
    <cellStyle name="20% - Акцент6 3 3 2 2 3 5" xfId="25634"/>
    <cellStyle name="20% - Акцент6 3 3 2 2 4" xfId="3738"/>
    <cellStyle name="20% - Акцент6 3 3 2 2 4 2" xfId="7546"/>
    <cellStyle name="20% - Акцент6 3 3 2 2 4 2 2" xfId="18970"/>
    <cellStyle name="20% - Акцент6 3 3 2 2 4 2 2 2" xfId="41818"/>
    <cellStyle name="20% - Акцент6 3 3 2 2 4 2 3" xfId="30394"/>
    <cellStyle name="20% - Акцент6 3 3 2 2 4 3" xfId="11354"/>
    <cellStyle name="20% - Акцент6 3 3 2 2 4 3 2" xfId="22778"/>
    <cellStyle name="20% - Акцент6 3 3 2 2 4 3 2 2" xfId="45626"/>
    <cellStyle name="20% - Акцент6 3 3 2 2 4 3 3" xfId="34202"/>
    <cellStyle name="20% - Акцент6 3 3 2 2 4 4" xfId="15162"/>
    <cellStyle name="20% - Акцент6 3 3 2 2 4 4 2" xfId="38010"/>
    <cellStyle name="20% - Акцент6 3 3 2 2 4 5" xfId="26586"/>
    <cellStyle name="20% - Акцент6 3 3 2 2 5" xfId="4690"/>
    <cellStyle name="20% - Акцент6 3 3 2 2 5 2" xfId="16114"/>
    <cellStyle name="20% - Акцент6 3 3 2 2 5 2 2" xfId="38962"/>
    <cellStyle name="20% - Акцент6 3 3 2 2 5 3" xfId="27538"/>
    <cellStyle name="20% - Акцент6 3 3 2 2 6" xfId="8498"/>
    <cellStyle name="20% - Акцент6 3 3 2 2 6 2" xfId="19922"/>
    <cellStyle name="20% - Акцент6 3 3 2 2 6 2 2" xfId="42770"/>
    <cellStyle name="20% - Акцент6 3 3 2 2 6 3" xfId="31346"/>
    <cellStyle name="20% - Акцент6 3 3 2 2 7" xfId="12306"/>
    <cellStyle name="20% - Акцент6 3 3 2 2 7 2" xfId="35154"/>
    <cellStyle name="20% - Акцент6 3 3 2 2 8" xfId="23730"/>
    <cellStyle name="20% - Акцент6 3 3 2 3" xfId="1358"/>
    <cellStyle name="20% - Акцент6 3 3 2 3 2" xfId="5166"/>
    <cellStyle name="20% - Акцент6 3 3 2 3 2 2" xfId="16590"/>
    <cellStyle name="20% - Акцент6 3 3 2 3 2 2 2" xfId="39438"/>
    <cellStyle name="20% - Акцент6 3 3 2 3 2 3" xfId="28014"/>
    <cellStyle name="20% - Акцент6 3 3 2 3 3" xfId="8974"/>
    <cellStyle name="20% - Акцент6 3 3 2 3 3 2" xfId="20398"/>
    <cellStyle name="20% - Акцент6 3 3 2 3 3 2 2" xfId="43246"/>
    <cellStyle name="20% - Акцент6 3 3 2 3 3 3" xfId="31822"/>
    <cellStyle name="20% - Акцент6 3 3 2 3 4" xfId="12782"/>
    <cellStyle name="20% - Акцент6 3 3 2 3 4 2" xfId="35630"/>
    <cellStyle name="20% - Акцент6 3 3 2 3 5" xfId="24206"/>
    <cellStyle name="20% - Акцент6 3 3 2 4" xfId="2310"/>
    <cellStyle name="20% - Акцент6 3 3 2 4 2" xfId="6118"/>
    <cellStyle name="20% - Акцент6 3 3 2 4 2 2" xfId="17542"/>
    <cellStyle name="20% - Акцент6 3 3 2 4 2 2 2" xfId="40390"/>
    <cellStyle name="20% - Акцент6 3 3 2 4 2 3" xfId="28966"/>
    <cellStyle name="20% - Акцент6 3 3 2 4 3" xfId="9926"/>
    <cellStyle name="20% - Акцент6 3 3 2 4 3 2" xfId="21350"/>
    <cellStyle name="20% - Акцент6 3 3 2 4 3 2 2" xfId="44198"/>
    <cellStyle name="20% - Акцент6 3 3 2 4 3 3" xfId="32774"/>
    <cellStyle name="20% - Акцент6 3 3 2 4 4" xfId="13734"/>
    <cellStyle name="20% - Акцент6 3 3 2 4 4 2" xfId="36582"/>
    <cellStyle name="20% - Акцент6 3 3 2 4 5" xfId="25158"/>
    <cellStyle name="20% - Акцент6 3 3 2 5" xfId="3262"/>
    <cellStyle name="20% - Акцент6 3 3 2 5 2" xfId="7070"/>
    <cellStyle name="20% - Акцент6 3 3 2 5 2 2" xfId="18494"/>
    <cellStyle name="20% - Акцент6 3 3 2 5 2 2 2" xfId="41342"/>
    <cellStyle name="20% - Акцент6 3 3 2 5 2 3" xfId="29918"/>
    <cellStyle name="20% - Акцент6 3 3 2 5 3" xfId="10878"/>
    <cellStyle name="20% - Акцент6 3 3 2 5 3 2" xfId="22302"/>
    <cellStyle name="20% - Акцент6 3 3 2 5 3 2 2" xfId="45150"/>
    <cellStyle name="20% - Акцент6 3 3 2 5 3 3" xfId="33726"/>
    <cellStyle name="20% - Акцент6 3 3 2 5 4" xfId="14686"/>
    <cellStyle name="20% - Акцент6 3 3 2 5 4 2" xfId="37534"/>
    <cellStyle name="20% - Акцент6 3 3 2 5 5" xfId="26110"/>
    <cellStyle name="20% - Акцент6 3 3 2 6" xfId="4214"/>
    <cellStyle name="20% - Акцент6 3 3 2 6 2" xfId="15638"/>
    <cellStyle name="20% - Акцент6 3 3 2 6 2 2" xfId="38486"/>
    <cellStyle name="20% - Акцент6 3 3 2 6 3" xfId="27062"/>
    <cellStyle name="20% - Акцент6 3 3 2 7" xfId="8022"/>
    <cellStyle name="20% - Акцент6 3 3 2 7 2" xfId="19446"/>
    <cellStyle name="20% - Акцент6 3 3 2 7 2 2" xfId="42294"/>
    <cellStyle name="20% - Акцент6 3 3 2 7 3" xfId="30870"/>
    <cellStyle name="20% - Акцент6 3 3 2 8" xfId="11830"/>
    <cellStyle name="20% - Акцент6 3 3 2 8 2" xfId="34678"/>
    <cellStyle name="20% - Акцент6 3 3 2 9" xfId="23254"/>
    <cellStyle name="20% - Акцент6 3 3 3" xfId="658"/>
    <cellStyle name="20% - Акцент6 3 3 3 2" xfId="1610"/>
    <cellStyle name="20% - Акцент6 3 3 3 2 2" xfId="5418"/>
    <cellStyle name="20% - Акцент6 3 3 3 2 2 2" xfId="16842"/>
    <cellStyle name="20% - Акцент6 3 3 3 2 2 2 2" xfId="39690"/>
    <cellStyle name="20% - Акцент6 3 3 3 2 2 3" xfId="28266"/>
    <cellStyle name="20% - Акцент6 3 3 3 2 3" xfId="9226"/>
    <cellStyle name="20% - Акцент6 3 3 3 2 3 2" xfId="20650"/>
    <cellStyle name="20% - Акцент6 3 3 3 2 3 2 2" xfId="43498"/>
    <cellStyle name="20% - Акцент6 3 3 3 2 3 3" xfId="32074"/>
    <cellStyle name="20% - Акцент6 3 3 3 2 4" xfId="13034"/>
    <cellStyle name="20% - Акцент6 3 3 3 2 4 2" xfId="35882"/>
    <cellStyle name="20% - Акцент6 3 3 3 2 5" xfId="24458"/>
    <cellStyle name="20% - Акцент6 3 3 3 3" xfId="2562"/>
    <cellStyle name="20% - Акцент6 3 3 3 3 2" xfId="6370"/>
    <cellStyle name="20% - Акцент6 3 3 3 3 2 2" xfId="17794"/>
    <cellStyle name="20% - Акцент6 3 3 3 3 2 2 2" xfId="40642"/>
    <cellStyle name="20% - Акцент6 3 3 3 3 2 3" xfId="29218"/>
    <cellStyle name="20% - Акцент6 3 3 3 3 3" xfId="10178"/>
    <cellStyle name="20% - Акцент6 3 3 3 3 3 2" xfId="21602"/>
    <cellStyle name="20% - Акцент6 3 3 3 3 3 2 2" xfId="44450"/>
    <cellStyle name="20% - Акцент6 3 3 3 3 3 3" xfId="33026"/>
    <cellStyle name="20% - Акцент6 3 3 3 3 4" xfId="13986"/>
    <cellStyle name="20% - Акцент6 3 3 3 3 4 2" xfId="36834"/>
    <cellStyle name="20% - Акцент6 3 3 3 3 5" xfId="25410"/>
    <cellStyle name="20% - Акцент6 3 3 3 4" xfId="3514"/>
    <cellStyle name="20% - Акцент6 3 3 3 4 2" xfId="7322"/>
    <cellStyle name="20% - Акцент6 3 3 3 4 2 2" xfId="18746"/>
    <cellStyle name="20% - Акцент6 3 3 3 4 2 2 2" xfId="41594"/>
    <cellStyle name="20% - Акцент6 3 3 3 4 2 3" xfId="30170"/>
    <cellStyle name="20% - Акцент6 3 3 3 4 3" xfId="11130"/>
    <cellStyle name="20% - Акцент6 3 3 3 4 3 2" xfId="22554"/>
    <cellStyle name="20% - Акцент6 3 3 3 4 3 2 2" xfId="45402"/>
    <cellStyle name="20% - Акцент6 3 3 3 4 3 3" xfId="33978"/>
    <cellStyle name="20% - Акцент6 3 3 3 4 4" xfId="14938"/>
    <cellStyle name="20% - Акцент6 3 3 3 4 4 2" xfId="37786"/>
    <cellStyle name="20% - Акцент6 3 3 3 4 5" xfId="26362"/>
    <cellStyle name="20% - Акцент6 3 3 3 5" xfId="4466"/>
    <cellStyle name="20% - Акцент6 3 3 3 5 2" xfId="15890"/>
    <cellStyle name="20% - Акцент6 3 3 3 5 2 2" xfId="38738"/>
    <cellStyle name="20% - Акцент6 3 3 3 5 3" xfId="27314"/>
    <cellStyle name="20% - Акцент6 3 3 3 6" xfId="8274"/>
    <cellStyle name="20% - Акцент6 3 3 3 6 2" xfId="19698"/>
    <cellStyle name="20% - Акцент6 3 3 3 6 2 2" xfId="42546"/>
    <cellStyle name="20% - Акцент6 3 3 3 6 3" xfId="31122"/>
    <cellStyle name="20% - Акцент6 3 3 3 7" xfId="12082"/>
    <cellStyle name="20% - Акцент6 3 3 3 7 2" xfId="34930"/>
    <cellStyle name="20% - Акцент6 3 3 3 8" xfId="23506"/>
    <cellStyle name="20% - Акцент6 3 3 4" xfId="1134"/>
    <cellStyle name="20% - Акцент6 3 3 4 2" xfId="4942"/>
    <cellStyle name="20% - Акцент6 3 3 4 2 2" xfId="16366"/>
    <cellStyle name="20% - Акцент6 3 3 4 2 2 2" xfId="39214"/>
    <cellStyle name="20% - Акцент6 3 3 4 2 3" xfId="27790"/>
    <cellStyle name="20% - Акцент6 3 3 4 3" xfId="8750"/>
    <cellStyle name="20% - Акцент6 3 3 4 3 2" xfId="20174"/>
    <cellStyle name="20% - Акцент6 3 3 4 3 2 2" xfId="43022"/>
    <cellStyle name="20% - Акцент6 3 3 4 3 3" xfId="31598"/>
    <cellStyle name="20% - Акцент6 3 3 4 4" xfId="12558"/>
    <cellStyle name="20% - Акцент6 3 3 4 4 2" xfId="35406"/>
    <cellStyle name="20% - Акцент6 3 3 4 5" xfId="23982"/>
    <cellStyle name="20% - Акцент6 3 3 5" xfId="2086"/>
    <cellStyle name="20% - Акцент6 3 3 5 2" xfId="5894"/>
    <cellStyle name="20% - Акцент6 3 3 5 2 2" xfId="17318"/>
    <cellStyle name="20% - Акцент6 3 3 5 2 2 2" xfId="40166"/>
    <cellStyle name="20% - Акцент6 3 3 5 2 3" xfId="28742"/>
    <cellStyle name="20% - Акцент6 3 3 5 3" xfId="9702"/>
    <cellStyle name="20% - Акцент6 3 3 5 3 2" xfId="21126"/>
    <cellStyle name="20% - Акцент6 3 3 5 3 2 2" xfId="43974"/>
    <cellStyle name="20% - Акцент6 3 3 5 3 3" xfId="32550"/>
    <cellStyle name="20% - Акцент6 3 3 5 4" xfId="13510"/>
    <cellStyle name="20% - Акцент6 3 3 5 4 2" xfId="36358"/>
    <cellStyle name="20% - Акцент6 3 3 5 5" xfId="24934"/>
    <cellStyle name="20% - Акцент6 3 3 6" xfId="3038"/>
    <cellStyle name="20% - Акцент6 3 3 6 2" xfId="6846"/>
    <cellStyle name="20% - Акцент6 3 3 6 2 2" xfId="18270"/>
    <cellStyle name="20% - Акцент6 3 3 6 2 2 2" xfId="41118"/>
    <cellStyle name="20% - Акцент6 3 3 6 2 3" xfId="29694"/>
    <cellStyle name="20% - Акцент6 3 3 6 3" xfId="10654"/>
    <cellStyle name="20% - Акцент6 3 3 6 3 2" xfId="22078"/>
    <cellStyle name="20% - Акцент6 3 3 6 3 2 2" xfId="44926"/>
    <cellStyle name="20% - Акцент6 3 3 6 3 3" xfId="33502"/>
    <cellStyle name="20% - Акцент6 3 3 6 4" xfId="14462"/>
    <cellStyle name="20% - Акцент6 3 3 6 4 2" xfId="37310"/>
    <cellStyle name="20% - Акцент6 3 3 6 5" xfId="25886"/>
    <cellStyle name="20% - Акцент6 3 3 7" xfId="3990"/>
    <cellStyle name="20% - Акцент6 3 3 7 2" xfId="15414"/>
    <cellStyle name="20% - Акцент6 3 3 7 2 2" xfId="38262"/>
    <cellStyle name="20% - Акцент6 3 3 7 3" xfId="26838"/>
    <cellStyle name="20% - Акцент6 3 3 8" xfId="7798"/>
    <cellStyle name="20% - Акцент6 3 3 8 2" xfId="19222"/>
    <cellStyle name="20% - Акцент6 3 3 8 2 2" xfId="42070"/>
    <cellStyle name="20% - Акцент6 3 3 8 3" xfId="30646"/>
    <cellStyle name="20% - Акцент6 3 3 9" xfId="11606"/>
    <cellStyle name="20% - Акцент6 3 3 9 2" xfId="34454"/>
    <cellStyle name="20% - Акцент6 3 4" xfId="238"/>
    <cellStyle name="20% - Акцент6 3 4 10" xfId="23086"/>
    <cellStyle name="20% - Акцент6 3 4 2" xfId="462"/>
    <cellStyle name="20% - Акцент6 3 4 2 2" xfId="938"/>
    <cellStyle name="20% - Акцент6 3 4 2 2 2" xfId="1890"/>
    <cellStyle name="20% - Акцент6 3 4 2 2 2 2" xfId="5698"/>
    <cellStyle name="20% - Акцент6 3 4 2 2 2 2 2" xfId="17122"/>
    <cellStyle name="20% - Акцент6 3 4 2 2 2 2 2 2" xfId="39970"/>
    <cellStyle name="20% - Акцент6 3 4 2 2 2 2 3" xfId="28546"/>
    <cellStyle name="20% - Акцент6 3 4 2 2 2 3" xfId="9506"/>
    <cellStyle name="20% - Акцент6 3 4 2 2 2 3 2" xfId="20930"/>
    <cellStyle name="20% - Акцент6 3 4 2 2 2 3 2 2" xfId="43778"/>
    <cellStyle name="20% - Акцент6 3 4 2 2 2 3 3" xfId="32354"/>
    <cellStyle name="20% - Акцент6 3 4 2 2 2 4" xfId="13314"/>
    <cellStyle name="20% - Акцент6 3 4 2 2 2 4 2" xfId="36162"/>
    <cellStyle name="20% - Акцент6 3 4 2 2 2 5" xfId="24738"/>
    <cellStyle name="20% - Акцент6 3 4 2 2 3" xfId="2842"/>
    <cellStyle name="20% - Акцент6 3 4 2 2 3 2" xfId="6650"/>
    <cellStyle name="20% - Акцент6 3 4 2 2 3 2 2" xfId="18074"/>
    <cellStyle name="20% - Акцент6 3 4 2 2 3 2 2 2" xfId="40922"/>
    <cellStyle name="20% - Акцент6 3 4 2 2 3 2 3" xfId="29498"/>
    <cellStyle name="20% - Акцент6 3 4 2 2 3 3" xfId="10458"/>
    <cellStyle name="20% - Акцент6 3 4 2 2 3 3 2" xfId="21882"/>
    <cellStyle name="20% - Акцент6 3 4 2 2 3 3 2 2" xfId="44730"/>
    <cellStyle name="20% - Акцент6 3 4 2 2 3 3 3" xfId="33306"/>
    <cellStyle name="20% - Акцент6 3 4 2 2 3 4" xfId="14266"/>
    <cellStyle name="20% - Акцент6 3 4 2 2 3 4 2" xfId="37114"/>
    <cellStyle name="20% - Акцент6 3 4 2 2 3 5" xfId="25690"/>
    <cellStyle name="20% - Акцент6 3 4 2 2 4" xfId="3794"/>
    <cellStyle name="20% - Акцент6 3 4 2 2 4 2" xfId="7602"/>
    <cellStyle name="20% - Акцент6 3 4 2 2 4 2 2" xfId="19026"/>
    <cellStyle name="20% - Акцент6 3 4 2 2 4 2 2 2" xfId="41874"/>
    <cellStyle name="20% - Акцент6 3 4 2 2 4 2 3" xfId="30450"/>
    <cellStyle name="20% - Акцент6 3 4 2 2 4 3" xfId="11410"/>
    <cellStyle name="20% - Акцент6 3 4 2 2 4 3 2" xfId="22834"/>
    <cellStyle name="20% - Акцент6 3 4 2 2 4 3 2 2" xfId="45682"/>
    <cellStyle name="20% - Акцент6 3 4 2 2 4 3 3" xfId="34258"/>
    <cellStyle name="20% - Акцент6 3 4 2 2 4 4" xfId="15218"/>
    <cellStyle name="20% - Акцент6 3 4 2 2 4 4 2" xfId="38066"/>
    <cellStyle name="20% - Акцент6 3 4 2 2 4 5" xfId="26642"/>
    <cellStyle name="20% - Акцент6 3 4 2 2 5" xfId="4746"/>
    <cellStyle name="20% - Акцент6 3 4 2 2 5 2" xfId="16170"/>
    <cellStyle name="20% - Акцент6 3 4 2 2 5 2 2" xfId="39018"/>
    <cellStyle name="20% - Акцент6 3 4 2 2 5 3" xfId="27594"/>
    <cellStyle name="20% - Акцент6 3 4 2 2 6" xfId="8554"/>
    <cellStyle name="20% - Акцент6 3 4 2 2 6 2" xfId="19978"/>
    <cellStyle name="20% - Акцент6 3 4 2 2 6 2 2" xfId="42826"/>
    <cellStyle name="20% - Акцент6 3 4 2 2 6 3" xfId="31402"/>
    <cellStyle name="20% - Акцент6 3 4 2 2 7" xfId="12362"/>
    <cellStyle name="20% - Акцент6 3 4 2 2 7 2" xfId="35210"/>
    <cellStyle name="20% - Акцент6 3 4 2 2 8" xfId="23786"/>
    <cellStyle name="20% - Акцент6 3 4 2 3" xfId="1414"/>
    <cellStyle name="20% - Акцент6 3 4 2 3 2" xfId="5222"/>
    <cellStyle name="20% - Акцент6 3 4 2 3 2 2" xfId="16646"/>
    <cellStyle name="20% - Акцент6 3 4 2 3 2 2 2" xfId="39494"/>
    <cellStyle name="20% - Акцент6 3 4 2 3 2 3" xfId="28070"/>
    <cellStyle name="20% - Акцент6 3 4 2 3 3" xfId="9030"/>
    <cellStyle name="20% - Акцент6 3 4 2 3 3 2" xfId="20454"/>
    <cellStyle name="20% - Акцент6 3 4 2 3 3 2 2" xfId="43302"/>
    <cellStyle name="20% - Акцент6 3 4 2 3 3 3" xfId="31878"/>
    <cellStyle name="20% - Акцент6 3 4 2 3 4" xfId="12838"/>
    <cellStyle name="20% - Акцент6 3 4 2 3 4 2" xfId="35686"/>
    <cellStyle name="20% - Акцент6 3 4 2 3 5" xfId="24262"/>
    <cellStyle name="20% - Акцент6 3 4 2 4" xfId="2366"/>
    <cellStyle name="20% - Акцент6 3 4 2 4 2" xfId="6174"/>
    <cellStyle name="20% - Акцент6 3 4 2 4 2 2" xfId="17598"/>
    <cellStyle name="20% - Акцент6 3 4 2 4 2 2 2" xfId="40446"/>
    <cellStyle name="20% - Акцент6 3 4 2 4 2 3" xfId="29022"/>
    <cellStyle name="20% - Акцент6 3 4 2 4 3" xfId="9982"/>
    <cellStyle name="20% - Акцент6 3 4 2 4 3 2" xfId="21406"/>
    <cellStyle name="20% - Акцент6 3 4 2 4 3 2 2" xfId="44254"/>
    <cellStyle name="20% - Акцент6 3 4 2 4 3 3" xfId="32830"/>
    <cellStyle name="20% - Акцент6 3 4 2 4 4" xfId="13790"/>
    <cellStyle name="20% - Акцент6 3 4 2 4 4 2" xfId="36638"/>
    <cellStyle name="20% - Акцент6 3 4 2 4 5" xfId="25214"/>
    <cellStyle name="20% - Акцент6 3 4 2 5" xfId="3318"/>
    <cellStyle name="20% - Акцент6 3 4 2 5 2" xfId="7126"/>
    <cellStyle name="20% - Акцент6 3 4 2 5 2 2" xfId="18550"/>
    <cellStyle name="20% - Акцент6 3 4 2 5 2 2 2" xfId="41398"/>
    <cellStyle name="20% - Акцент6 3 4 2 5 2 3" xfId="29974"/>
    <cellStyle name="20% - Акцент6 3 4 2 5 3" xfId="10934"/>
    <cellStyle name="20% - Акцент6 3 4 2 5 3 2" xfId="22358"/>
    <cellStyle name="20% - Акцент6 3 4 2 5 3 2 2" xfId="45206"/>
    <cellStyle name="20% - Акцент6 3 4 2 5 3 3" xfId="33782"/>
    <cellStyle name="20% - Акцент6 3 4 2 5 4" xfId="14742"/>
    <cellStyle name="20% - Акцент6 3 4 2 5 4 2" xfId="37590"/>
    <cellStyle name="20% - Акцент6 3 4 2 5 5" xfId="26166"/>
    <cellStyle name="20% - Акцент6 3 4 2 6" xfId="4270"/>
    <cellStyle name="20% - Акцент6 3 4 2 6 2" xfId="15694"/>
    <cellStyle name="20% - Акцент6 3 4 2 6 2 2" xfId="38542"/>
    <cellStyle name="20% - Акцент6 3 4 2 6 3" xfId="27118"/>
    <cellStyle name="20% - Акцент6 3 4 2 7" xfId="8078"/>
    <cellStyle name="20% - Акцент6 3 4 2 7 2" xfId="19502"/>
    <cellStyle name="20% - Акцент6 3 4 2 7 2 2" xfId="42350"/>
    <cellStyle name="20% - Акцент6 3 4 2 7 3" xfId="30926"/>
    <cellStyle name="20% - Акцент6 3 4 2 8" xfId="11886"/>
    <cellStyle name="20% - Акцент6 3 4 2 8 2" xfId="34734"/>
    <cellStyle name="20% - Акцент6 3 4 2 9" xfId="23310"/>
    <cellStyle name="20% - Акцент6 3 4 3" xfId="714"/>
    <cellStyle name="20% - Акцент6 3 4 3 2" xfId="1666"/>
    <cellStyle name="20% - Акцент6 3 4 3 2 2" xfId="5474"/>
    <cellStyle name="20% - Акцент6 3 4 3 2 2 2" xfId="16898"/>
    <cellStyle name="20% - Акцент6 3 4 3 2 2 2 2" xfId="39746"/>
    <cellStyle name="20% - Акцент6 3 4 3 2 2 3" xfId="28322"/>
    <cellStyle name="20% - Акцент6 3 4 3 2 3" xfId="9282"/>
    <cellStyle name="20% - Акцент6 3 4 3 2 3 2" xfId="20706"/>
    <cellStyle name="20% - Акцент6 3 4 3 2 3 2 2" xfId="43554"/>
    <cellStyle name="20% - Акцент6 3 4 3 2 3 3" xfId="32130"/>
    <cellStyle name="20% - Акцент6 3 4 3 2 4" xfId="13090"/>
    <cellStyle name="20% - Акцент6 3 4 3 2 4 2" xfId="35938"/>
    <cellStyle name="20% - Акцент6 3 4 3 2 5" xfId="24514"/>
    <cellStyle name="20% - Акцент6 3 4 3 3" xfId="2618"/>
    <cellStyle name="20% - Акцент6 3 4 3 3 2" xfId="6426"/>
    <cellStyle name="20% - Акцент6 3 4 3 3 2 2" xfId="17850"/>
    <cellStyle name="20% - Акцент6 3 4 3 3 2 2 2" xfId="40698"/>
    <cellStyle name="20% - Акцент6 3 4 3 3 2 3" xfId="29274"/>
    <cellStyle name="20% - Акцент6 3 4 3 3 3" xfId="10234"/>
    <cellStyle name="20% - Акцент6 3 4 3 3 3 2" xfId="21658"/>
    <cellStyle name="20% - Акцент6 3 4 3 3 3 2 2" xfId="44506"/>
    <cellStyle name="20% - Акцент6 3 4 3 3 3 3" xfId="33082"/>
    <cellStyle name="20% - Акцент6 3 4 3 3 4" xfId="14042"/>
    <cellStyle name="20% - Акцент6 3 4 3 3 4 2" xfId="36890"/>
    <cellStyle name="20% - Акцент6 3 4 3 3 5" xfId="25466"/>
    <cellStyle name="20% - Акцент6 3 4 3 4" xfId="3570"/>
    <cellStyle name="20% - Акцент6 3 4 3 4 2" xfId="7378"/>
    <cellStyle name="20% - Акцент6 3 4 3 4 2 2" xfId="18802"/>
    <cellStyle name="20% - Акцент6 3 4 3 4 2 2 2" xfId="41650"/>
    <cellStyle name="20% - Акцент6 3 4 3 4 2 3" xfId="30226"/>
    <cellStyle name="20% - Акцент6 3 4 3 4 3" xfId="11186"/>
    <cellStyle name="20% - Акцент6 3 4 3 4 3 2" xfId="22610"/>
    <cellStyle name="20% - Акцент6 3 4 3 4 3 2 2" xfId="45458"/>
    <cellStyle name="20% - Акцент6 3 4 3 4 3 3" xfId="34034"/>
    <cellStyle name="20% - Акцент6 3 4 3 4 4" xfId="14994"/>
    <cellStyle name="20% - Акцент6 3 4 3 4 4 2" xfId="37842"/>
    <cellStyle name="20% - Акцент6 3 4 3 4 5" xfId="26418"/>
    <cellStyle name="20% - Акцент6 3 4 3 5" xfId="4522"/>
    <cellStyle name="20% - Акцент6 3 4 3 5 2" xfId="15946"/>
    <cellStyle name="20% - Акцент6 3 4 3 5 2 2" xfId="38794"/>
    <cellStyle name="20% - Акцент6 3 4 3 5 3" xfId="27370"/>
    <cellStyle name="20% - Акцент6 3 4 3 6" xfId="8330"/>
    <cellStyle name="20% - Акцент6 3 4 3 6 2" xfId="19754"/>
    <cellStyle name="20% - Акцент6 3 4 3 6 2 2" xfId="42602"/>
    <cellStyle name="20% - Акцент6 3 4 3 6 3" xfId="31178"/>
    <cellStyle name="20% - Акцент6 3 4 3 7" xfId="12138"/>
    <cellStyle name="20% - Акцент6 3 4 3 7 2" xfId="34986"/>
    <cellStyle name="20% - Акцент6 3 4 3 8" xfId="23562"/>
    <cellStyle name="20% - Акцент6 3 4 4" xfId="1190"/>
    <cellStyle name="20% - Акцент6 3 4 4 2" xfId="4998"/>
    <cellStyle name="20% - Акцент6 3 4 4 2 2" xfId="16422"/>
    <cellStyle name="20% - Акцент6 3 4 4 2 2 2" xfId="39270"/>
    <cellStyle name="20% - Акцент6 3 4 4 2 3" xfId="27846"/>
    <cellStyle name="20% - Акцент6 3 4 4 3" xfId="8806"/>
    <cellStyle name="20% - Акцент6 3 4 4 3 2" xfId="20230"/>
    <cellStyle name="20% - Акцент6 3 4 4 3 2 2" xfId="43078"/>
    <cellStyle name="20% - Акцент6 3 4 4 3 3" xfId="31654"/>
    <cellStyle name="20% - Акцент6 3 4 4 4" xfId="12614"/>
    <cellStyle name="20% - Акцент6 3 4 4 4 2" xfId="35462"/>
    <cellStyle name="20% - Акцент6 3 4 4 5" xfId="24038"/>
    <cellStyle name="20% - Акцент6 3 4 5" xfId="2142"/>
    <cellStyle name="20% - Акцент6 3 4 5 2" xfId="5950"/>
    <cellStyle name="20% - Акцент6 3 4 5 2 2" xfId="17374"/>
    <cellStyle name="20% - Акцент6 3 4 5 2 2 2" xfId="40222"/>
    <cellStyle name="20% - Акцент6 3 4 5 2 3" xfId="28798"/>
    <cellStyle name="20% - Акцент6 3 4 5 3" xfId="9758"/>
    <cellStyle name="20% - Акцент6 3 4 5 3 2" xfId="21182"/>
    <cellStyle name="20% - Акцент6 3 4 5 3 2 2" xfId="44030"/>
    <cellStyle name="20% - Акцент6 3 4 5 3 3" xfId="32606"/>
    <cellStyle name="20% - Акцент6 3 4 5 4" xfId="13566"/>
    <cellStyle name="20% - Акцент6 3 4 5 4 2" xfId="36414"/>
    <cellStyle name="20% - Акцент6 3 4 5 5" xfId="24990"/>
    <cellStyle name="20% - Акцент6 3 4 6" xfId="3094"/>
    <cellStyle name="20% - Акцент6 3 4 6 2" xfId="6902"/>
    <cellStyle name="20% - Акцент6 3 4 6 2 2" xfId="18326"/>
    <cellStyle name="20% - Акцент6 3 4 6 2 2 2" xfId="41174"/>
    <cellStyle name="20% - Акцент6 3 4 6 2 3" xfId="29750"/>
    <cellStyle name="20% - Акцент6 3 4 6 3" xfId="10710"/>
    <cellStyle name="20% - Акцент6 3 4 6 3 2" xfId="22134"/>
    <cellStyle name="20% - Акцент6 3 4 6 3 2 2" xfId="44982"/>
    <cellStyle name="20% - Акцент6 3 4 6 3 3" xfId="33558"/>
    <cellStyle name="20% - Акцент6 3 4 6 4" xfId="14518"/>
    <cellStyle name="20% - Акцент6 3 4 6 4 2" xfId="37366"/>
    <cellStyle name="20% - Акцент6 3 4 6 5" xfId="25942"/>
    <cellStyle name="20% - Акцент6 3 4 7" xfId="4046"/>
    <cellStyle name="20% - Акцент6 3 4 7 2" xfId="15470"/>
    <cellStyle name="20% - Акцент6 3 4 7 2 2" xfId="38318"/>
    <cellStyle name="20% - Акцент6 3 4 7 3" xfId="26894"/>
    <cellStyle name="20% - Акцент6 3 4 8" xfId="7854"/>
    <cellStyle name="20% - Акцент6 3 4 8 2" xfId="19278"/>
    <cellStyle name="20% - Акцент6 3 4 8 2 2" xfId="42126"/>
    <cellStyle name="20% - Акцент6 3 4 8 3" xfId="30702"/>
    <cellStyle name="20% - Акцент6 3 4 9" xfId="11662"/>
    <cellStyle name="20% - Акцент6 3 4 9 2" xfId="34510"/>
    <cellStyle name="20% - Акцент6 3 5" xfId="294"/>
    <cellStyle name="20% - Акцент6 3 5 2" xfId="770"/>
    <cellStyle name="20% - Акцент6 3 5 2 2" xfId="1722"/>
    <cellStyle name="20% - Акцент6 3 5 2 2 2" xfId="5530"/>
    <cellStyle name="20% - Акцент6 3 5 2 2 2 2" xfId="16954"/>
    <cellStyle name="20% - Акцент6 3 5 2 2 2 2 2" xfId="39802"/>
    <cellStyle name="20% - Акцент6 3 5 2 2 2 3" xfId="28378"/>
    <cellStyle name="20% - Акцент6 3 5 2 2 3" xfId="9338"/>
    <cellStyle name="20% - Акцент6 3 5 2 2 3 2" xfId="20762"/>
    <cellStyle name="20% - Акцент6 3 5 2 2 3 2 2" xfId="43610"/>
    <cellStyle name="20% - Акцент6 3 5 2 2 3 3" xfId="32186"/>
    <cellStyle name="20% - Акцент6 3 5 2 2 4" xfId="13146"/>
    <cellStyle name="20% - Акцент6 3 5 2 2 4 2" xfId="35994"/>
    <cellStyle name="20% - Акцент6 3 5 2 2 5" xfId="24570"/>
    <cellStyle name="20% - Акцент6 3 5 2 3" xfId="2674"/>
    <cellStyle name="20% - Акцент6 3 5 2 3 2" xfId="6482"/>
    <cellStyle name="20% - Акцент6 3 5 2 3 2 2" xfId="17906"/>
    <cellStyle name="20% - Акцент6 3 5 2 3 2 2 2" xfId="40754"/>
    <cellStyle name="20% - Акцент6 3 5 2 3 2 3" xfId="29330"/>
    <cellStyle name="20% - Акцент6 3 5 2 3 3" xfId="10290"/>
    <cellStyle name="20% - Акцент6 3 5 2 3 3 2" xfId="21714"/>
    <cellStyle name="20% - Акцент6 3 5 2 3 3 2 2" xfId="44562"/>
    <cellStyle name="20% - Акцент6 3 5 2 3 3 3" xfId="33138"/>
    <cellStyle name="20% - Акцент6 3 5 2 3 4" xfId="14098"/>
    <cellStyle name="20% - Акцент6 3 5 2 3 4 2" xfId="36946"/>
    <cellStyle name="20% - Акцент6 3 5 2 3 5" xfId="25522"/>
    <cellStyle name="20% - Акцент6 3 5 2 4" xfId="3626"/>
    <cellStyle name="20% - Акцент6 3 5 2 4 2" xfId="7434"/>
    <cellStyle name="20% - Акцент6 3 5 2 4 2 2" xfId="18858"/>
    <cellStyle name="20% - Акцент6 3 5 2 4 2 2 2" xfId="41706"/>
    <cellStyle name="20% - Акцент6 3 5 2 4 2 3" xfId="30282"/>
    <cellStyle name="20% - Акцент6 3 5 2 4 3" xfId="11242"/>
    <cellStyle name="20% - Акцент6 3 5 2 4 3 2" xfId="22666"/>
    <cellStyle name="20% - Акцент6 3 5 2 4 3 2 2" xfId="45514"/>
    <cellStyle name="20% - Акцент6 3 5 2 4 3 3" xfId="34090"/>
    <cellStyle name="20% - Акцент6 3 5 2 4 4" xfId="15050"/>
    <cellStyle name="20% - Акцент6 3 5 2 4 4 2" xfId="37898"/>
    <cellStyle name="20% - Акцент6 3 5 2 4 5" xfId="26474"/>
    <cellStyle name="20% - Акцент6 3 5 2 5" xfId="4578"/>
    <cellStyle name="20% - Акцент6 3 5 2 5 2" xfId="16002"/>
    <cellStyle name="20% - Акцент6 3 5 2 5 2 2" xfId="38850"/>
    <cellStyle name="20% - Акцент6 3 5 2 5 3" xfId="27426"/>
    <cellStyle name="20% - Акцент6 3 5 2 6" xfId="8386"/>
    <cellStyle name="20% - Акцент6 3 5 2 6 2" xfId="19810"/>
    <cellStyle name="20% - Акцент6 3 5 2 6 2 2" xfId="42658"/>
    <cellStyle name="20% - Акцент6 3 5 2 6 3" xfId="31234"/>
    <cellStyle name="20% - Акцент6 3 5 2 7" xfId="12194"/>
    <cellStyle name="20% - Акцент6 3 5 2 7 2" xfId="35042"/>
    <cellStyle name="20% - Акцент6 3 5 2 8" xfId="23618"/>
    <cellStyle name="20% - Акцент6 3 5 3" xfId="1246"/>
    <cellStyle name="20% - Акцент6 3 5 3 2" xfId="5054"/>
    <cellStyle name="20% - Акцент6 3 5 3 2 2" xfId="16478"/>
    <cellStyle name="20% - Акцент6 3 5 3 2 2 2" xfId="39326"/>
    <cellStyle name="20% - Акцент6 3 5 3 2 3" xfId="27902"/>
    <cellStyle name="20% - Акцент6 3 5 3 3" xfId="8862"/>
    <cellStyle name="20% - Акцент6 3 5 3 3 2" xfId="20286"/>
    <cellStyle name="20% - Акцент6 3 5 3 3 2 2" xfId="43134"/>
    <cellStyle name="20% - Акцент6 3 5 3 3 3" xfId="31710"/>
    <cellStyle name="20% - Акцент6 3 5 3 4" xfId="12670"/>
    <cellStyle name="20% - Акцент6 3 5 3 4 2" xfId="35518"/>
    <cellStyle name="20% - Акцент6 3 5 3 5" xfId="24094"/>
    <cellStyle name="20% - Акцент6 3 5 4" xfId="2198"/>
    <cellStyle name="20% - Акцент6 3 5 4 2" xfId="6006"/>
    <cellStyle name="20% - Акцент6 3 5 4 2 2" xfId="17430"/>
    <cellStyle name="20% - Акцент6 3 5 4 2 2 2" xfId="40278"/>
    <cellStyle name="20% - Акцент6 3 5 4 2 3" xfId="28854"/>
    <cellStyle name="20% - Акцент6 3 5 4 3" xfId="9814"/>
    <cellStyle name="20% - Акцент6 3 5 4 3 2" xfId="21238"/>
    <cellStyle name="20% - Акцент6 3 5 4 3 2 2" xfId="44086"/>
    <cellStyle name="20% - Акцент6 3 5 4 3 3" xfId="32662"/>
    <cellStyle name="20% - Акцент6 3 5 4 4" xfId="13622"/>
    <cellStyle name="20% - Акцент6 3 5 4 4 2" xfId="36470"/>
    <cellStyle name="20% - Акцент6 3 5 4 5" xfId="25046"/>
    <cellStyle name="20% - Акцент6 3 5 5" xfId="3150"/>
    <cellStyle name="20% - Акцент6 3 5 5 2" xfId="6958"/>
    <cellStyle name="20% - Акцент6 3 5 5 2 2" xfId="18382"/>
    <cellStyle name="20% - Акцент6 3 5 5 2 2 2" xfId="41230"/>
    <cellStyle name="20% - Акцент6 3 5 5 2 3" xfId="29806"/>
    <cellStyle name="20% - Акцент6 3 5 5 3" xfId="10766"/>
    <cellStyle name="20% - Акцент6 3 5 5 3 2" xfId="22190"/>
    <cellStyle name="20% - Акцент6 3 5 5 3 2 2" xfId="45038"/>
    <cellStyle name="20% - Акцент6 3 5 5 3 3" xfId="33614"/>
    <cellStyle name="20% - Акцент6 3 5 5 4" xfId="14574"/>
    <cellStyle name="20% - Акцент6 3 5 5 4 2" xfId="37422"/>
    <cellStyle name="20% - Акцент6 3 5 5 5" xfId="25998"/>
    <cellStyle name="20% - Акцент6 3 5 6" xfId="4102"/>
    <cellStyle name="20% - Акцент6 3 5 6 2" xfId="15526"/>
    <cellStyle name="20% - Акцент6 3 5 6 2 2" xfId="38374"/>
    <cellStyle name="20% - Акцент6 3 5 6 3" xfId="26950"/>
    <cellStyle name="20% - Акцент6 3 5 7" xfId="7910"/>
    <cellStyle name="20% - Акцент6 3 5 7 2" xfId="19334"/>
    <cellStyle name="20% - Акцент6 3 5 7 2 2" xfId="42182"/>
    <cellStyle name="20% - Акцент6 3 5 7 3" xfId="30758"/>
    <cellStyle name="20% - Акцент6 3 5 8" xfId="11718"/>
    <cellStyle name="20% - Акцент6 3 5 8 2" xfId="34566"/>
    <cellStyle name="20% - Акцент6 3 5 9" xfId="23142"/>
    <cellStyle name="20% - Акцент6 3 6" xfId="546"/>
    <cellStyle name="20% - Акцент6 3 6 2" xfId="1498"/>
    <cellStyle name="20% - Акцент6 3 6 2 2" xfId="5306"/>
    <cellStyle name="20% - Акцент6 3 6 2 2 2" xfId="16730"/>
    <cellStyle name="20% - Акцент6 3 6 2 2 2 2" xfId="39578"/>
    <cellStyle name="20% - Акцент6 3 6 2 2 3" xfId="28154"/>
    <cellStyle name="20% - Акцент6 3 6 2 3" xfId="9114"/>
    <cellStyle name="20% - Акцент6 3 6 2 3 2" xfId="20538"/>
    <cellStyle name="20% - Акцент6 3 6 2 3 2 2" xfId="43386"/>
    <cellStyle name="20% - Акцент6 3 6 2 3 3" xfId="31962"/>
    <cellStyle name="20% - Акцент6 3 6 2 4" xfId="12922"/>
    <cellStyle name="20% - Акцент6 3 6 2 4 2" xfId="35770"/>
    <cellStyle name="20% - Акцент6 3 6 2 5" xfId="24346"/>
    <cellStyle name="20% - Акцент6 3 6 3" xfId="2450"/>
    <cellStyle name="20% - Акцент6 3 6 3 2" xfId="6258"/>
    <cellStyle name="20% - Акцент6 3 6 3 2 2" xfId="17682"/>
    <cellStyle name="20% - Акцент6 3 6 3 2 2 2" xfId="40530"/>
    <cellStyle name="20% - Акцент6 3 6 3 2 3" xfId="29106"/>
    <cellStyle name="20% - Акцент6 3 6 3 3" xfId="10066"/>
    <cellStyle name="20% - Акцент6 3 6 3 3 2" xfId="21490"/>
    <cellStyle name="20% - Акцент6 3 6 3 3 2 2" xfId="44338"/>
    <cellStyle name="20% - Акцент6 3 6 3 3 3" xfId="32914"/>
    <cellStyle name="20% - Акцент6 3 6 3 4" xfId="13874"/>
    <cellStyle name="20% - Акцент6 3 6 3 4 2" xfId="36722"/>
    <cellStyle name="20% - Акцент6 3 6 3 5" xfId="25298"/>
    <cellStyle name="20% - Акцент6 3 6 4" xfId="3402"/>
    <cellStyle name="20% - Акцент6 3 6 4 2" xfId="7210"/>
    <cellStyle name="20% - Акцент6 3 6 4 2 2" xfId="18634"/>
    <cellStyle name="20% - Акцент6 3 6 4 2 2 2" xfId="41482"/>
    <cellStyle name="20% - Акцент6 3 6 4 2 3" xfId="30058"/>
    <cellStyle name="20% - Акцент6 3 6 4 3" xfId="11018"/>
    <cellStyle name="20% - Акцент6 3 6 4 3 2" xfId="22442"/>
    <cellStyle name="20% - Акцент6 3 6 4 3 2 2" xfId="45290"/>
    <cellStyle name="20% - Акцент6 3 6 4 3 3" xfId="33866"/>
    <cellStyle name="20% - Акцент6 3 6 4 4" xfId="14826"/>
    <cellStyle name="20% - Акцент6 3 6 4 4 2" xfId="37674"/>
    <cellStyle name="20% - Акцент6 3 6 4 5" xfId="26250"/>
    <cellStyle name="20% - Акцент6 3 6 5" xfId="4354"/>
    <cellStyle name="20% - Акцент6 3 6 5 2" xfId="15778"/>
    <cellStyle name="20% - Акцент6 3 6 5 2 2" xfId="38626"/>
    <cellStyle name="20% - Акцент6 3 6 5 3" xfId="27202"/>
    <cellStyle name="20% - Акцент6 3 6 6" xfId="8162"/>
    <cellStyle name="20% - Акцент6 3 6 6 2" xfId="19586"/>
    <cellStyle name="20% - Акцент6 3 6 6 2 2" xfId="42434"/>
    <cellStyle name="20% - Акцент6 3 6 6 3" xfId="31010"/>
    <cellStyle name="20% - Акцент6 3 6 7" xfId="11970"/>
    <cellStyle name="20% - Акцент6 3 6 7 2" xfId="34818"/>
    <cellStyle name="20% - Акцент6 3 6 8" xfId="23394"/>
    <cellStyle name="20% - Акцент6 3 7" xfId="1022"/>
    <cellStyle name="20% - Акцент6 3 7 2" xfId="4830"/>
    <cellStyle name="20% - Акцент6 3 7 2 2" xfId="16254"/>
    <cellStyle name="20% - Акцент6 3 7 2 2 2" xfId="39102"/>
    <cellStyle name="20% - Акцент6 3 7 2 3" xfId="27678"/>
    <cellStyle name="20% - Акцент6 3 7 3" xfId="8638"/>
    <cellStyle name="20% - Акцент6 3 7 3 2" xfId="20062"/>
    <cellStyle name="20% - Акцент6 3 7 3 2 2" xfId="42910"/>
    <cellStyle name="20% - Акцент6 3 7 3 3" xfId="31486"/>
    <cellStyle name="20% - Акцент6 3 7 4" xfId="12446"/>
    <cellStyle name="20% - Акцент6 3 7 4 2" xfId="35294"/>
    <cellStyle name="20% - Акцент6 3 7 5" xfId="23870"/>
    <cellStyle name="20% - Акцент6 3 8" xfId="1974"/>
    <cellStyle name="20% - Акцент6 3 8 2" xfId="5782"/>
    <cellStyle name="20% - Акцент6 3 8 2 2" xfId="17206"/>
    <cellStyle name="20% - Акцент6 3 8 2 2 2" xfId="40054"/>
    <cellStyle name="20% - Акцент6 3 8 2 3" xfId="28630"/>
    <cellStyle name="20% - Акцент6 3 8 3" xfId="9590"/>
    <cellStyle name="20% - Акцент6 3 8 3 2" xfId="21014"/>
    <cellStyle name="20% - Акцент6 3 8 3 2 2" xfId="43862"/>
    <cellStyle name="20% - Акцент6 3 8 3 3" xfId="32438"/>
    <cellStyle name="20% - Акцент6 3 8 4" xfId="13398"/>
    <cellStyle name="20% - Акцент6 3 8 4 2" xfId="36246"/>
    <cellStyle name="20% - Акцент6 3 8 5" xfId="24822"/>
    <cellStyle name="20% - Акцент6 3 9" xfId="2926"/>
    <cellStyle name="20% - Акцент6 3 9 2" xfId="6734"/>
    <cellStyle name="20% - Акцент6 3 9 2 2" xfId="18158"/>
    <cellStyle name="20% - Акцент6 3 9 2 2 2" xfId="41006"/>
    <cellStyle name="20% - Акцент6 3 9 2 3" xfId="29582"/>
    <cellStyle name="20% - Акцент6 3 9 3" xfId="10542"/>
    <cellStyle name="20% - Акцент6 3 9 3 2" xfId="21966"/>
    <cellStyle name="20% - Акцент6 3 9 3 2 2" xfId="44814"/>
    <cellStyle name="20% - Акцент6 3 9 3 3" xfId="33390"/>
    <cellStyle name="20% - Акцент6 3 9 4" xfId="14350"/>
    <cellStyle name="20% - Акцент6 3 9 4 2" xfId="37198"/>
    <cellStyle name="20% - Акцент6 3 9 5" xfId="25774"/>
    <cellStyle name="20% - Акцент6 4" xfId="98"/>
    <cellStyle name="20% - Акцент6 4 10" xfId="22946"/>
    <cellStyle name="20% - Акцент6 4 2" xfId="322"/>
    <cellStyle name="20% - Акцент6 4 2 2" xfId="798"/>
    <cellStyle name="20% - Акцент6 4 2 2 2" xfId="1750"/>
    <cellStyle name="20% - Акцент6 4 2 2 2 2" xfId="5558"/>
    <cellStyle name="20% - Акцент6 4 2 2 2 2 2" xfId="16982"/>
    <cellStyle name="20% - Акцент6 4 2 2 2 2 2 2" xfId="39830"/>
    <cellStyle name="20% - Акцент6 4 2 2 2 2 3" xfId="28406"/>
    <cellStyle name="20% - Акцент6 4 2 2 2 3" xfId="9366"/>
    <cellStyle name="20% - Акцент6 4 2 2 2 3 2" xfId="20790"/>
    <cellStyle name="20% - Акцент6 4 2 2 2 3 2 2" xfId="43638"/>
    <cellStyle name="20% - Акцент6 4 2 2 2 3 3" xfId="32214"/>
    <cellStyle name="20% - Акцент6 4 2 2 2 4" xfId="13174"/>
    <cellStyle name="20% - Акцент6 4 2 2 2 4 2" xfId="36022"/>
    <cellStyle name="20% - Акцент6 4 2 2 2 5" xfId="24598"/>
    <cellStyle name="20% - Акцент6 4 2 2 3" xfId="2702"/>
    <cellStyle name="20% - Акцент6 4 2 2 3 2" xfId="6510"/>
    <cellStyle name="20% - Акцент6 4 2 2 3 2 2" xfId="17934"/>
    <cellStyle name="20% - Акцент6 4 2 2 3 2 2 2" xfId="40782"/>
    <cellStyle name="20% - Акцент6 4 2 2 3 2 3" xfId="29358"/>
    <cellStyle name="20% - Акцент6 4 2 2 3 3" xfId="10318"/>
    <cellStyle name="20% - Акцент6 4 2 2 3 3 2" xfId="21742"/>
    <cellStyle name="20% - Акцент6 4 2 2 3 3 2 2" xfId="44590"/>
    <cellStyle name="20% - Акцент6 4 2 2 3 3 3" xfId="33166"/>
    <cellStyle name="20% - Акцент6 4 2 2 3 4" xfId="14126"/>
    <cellStyle name="20% - Акцент6 4 2 2 3 4 2" xfId="36974"/>
    <cellStyle name="20% - Акцент6 4 2 2 3 5" xfId="25550"/>
    <cellStyle name="20% - Акцент6 4 2 2 4" xfId="3654"/>
    <cellStyle name="20% - Акцент6 4 2 2 4 2" xfId="7462"/>
    <cellStyle name="20% - Акцент6 4 2 2 4 2 2" xfId="18886"/>
    <cellStyle name="20% - Акцент6 4 2 2 4 2 2 2" xfId="41734"/>
    <cellStyle name="20% - Акцент6 4 2 2 4 2 3" xfId="30310"/>
    <cellStyle name="20% - Акцент6 4 2 2 4 3" xfId="11270"/>
    <cellStyle name="20% - Акцент6 4 2 2 4 3 2" xfId="22694"/>
    <cellStyle name="20% - Акцент6 4 2 2 4 3 2 2" xfId="45542"/>
    <cellStyle name="20% - Акцент6 4 2 2 4 3 3" xfId="34118"/>
    <cellStyle name="20% - Акцент6 4 2 2 4 4" xfId="15078"/>
    <cellStyle name="20% - Акцент6 4 2 2 4 4 2" xfId="37926"/>
    <cellStyle name="20% - Акцент6 4 2 2 4 5" xfId="26502"/>
    <cellStyle name="20% - Акцент6 4 2 2 5" xfId="4606"/>
    <cellStyle name="20% - Акцент6 4 2 2 5 2" xfId="16030"/>
    <cellStyle name="20% - Акцент6 4 2 2 5 2 2" xfId="38878"/>
    <cellStyle name="20% - Акцент6 4 2 2 5 3" xfId="27454"/>
    <cellStyle name="20% - Акцент6 4 2 2 6" xfId="8414"/>
    <cellStyle name="20% - Акцент6 4 2 2 6 2" xfId="19838"/>
    <cellStyle name="20% - Акцент6 4 2 2 6 2 2" xfId="42686"/>
    <cellStyle name="20% - Акцент6 4 2 2 6 3" xfId="31262"/>
    <cellStyle name="20% - Акцент6 4 2 2 7" xfId="12222"/>
    <cellStyle name="20% - Акцент6 4 2 2 7 2" xfId="35070"/>
    <cellStyle name="20% - Акцент6 4 2 2 8" xfId="23646"/>
    <cellStyle name="20% - Акцент6 4 2 3" xfId="1274"/>
    <cellStyle name="20% - Акцент6 4 2 3 2" xfId="5082"/>
    <cellStyle name="20% - Акцент6 4 2 3 2 2" xfId="16506"/>
    <cellStyle name="20% - Акцент6 4 2 3 2 2 2" xfId="39354"/>
    <cellStyle name="20% - Акцент6 4 2 3 2 3" xfId="27930"/>
    <cellStyle name="20% - Акцент6 4 2 3 3" xfId="8890"/>
    <cellStyle name="20% - Акцент6 4 2 3 3 2" xfId="20314"/>
    <cellStyle name="20% - Акцент6 4 2 3 3 2 2" xfId="43162"/>
    <cellStyle name="20% - Акцент6 4 2 3 3 3" xfId="31738"/>
    <cellStyle name="20% - Акцент6 4 2 3 4" xfId="12698"/>
    <cellStyle name="20% - Акцент6 4 2 3 4 2" xfId="35546"/>
    <cellStyle name="20% - Акцент6 4 2 3 5" xfId="24122"/>
    <cellStyle name="20% - Акцент6 4 2 4" xfId="2226"/>
    <cellStyle name="20% - Акцент6 4 2 4 2" xfId="6034"/>
    <cellStyle name="20% - Акцент6 4 2 4 2 2" xfId="17458"/>
    <cellStyle name="20% - Акцент6 4 2 4 2 2 2" xfId="40306"/>
    <cellStyle name="20% - Акцент6 4 2 4 2 3" xfId="28882"/>
    <cellStyle name="20% - Акцент6 4 2 4 3" xfId="9842"/>
    <cellStyle name="20% - Акцент6 4 2 4 3 2" xfId="21266"/>
    <cellStyle name="20% - Акцент6 4 2 4 3 2 2" xfId="44114"/>
    <cellStyle name="20% - Акцент6 4 2 4 3 3" xfId="32690"/>
    <cellStyle name="20% - Акцент6 4 2 4 4" xfId="13650"/>
    <cellStyle name="20% - Акцент6 4 2 4 4 2" xfId="36498"/>
    <cellStyle name="20% - Акцент6 4 2 4 5" xfId="25074"/>
    <cellStyle name="20% - Акцент6 4 2 5" xfId="3178"/>
    <cellStyle name="20% - Акцент6 4 2 5 2" xfId="6986"/>
    <cellStyle name="20% - Акцент6 4 2 5 2 2" xfId="18410"/>
    <cellStyle name="20% - Акцент6 4 2 5 2 2 2" xfId="41258"/>
    <cellStyle name="20% - Акцент6 4 2 5 2 3" xfId="29834"/>
    <cellStyle name="20% - Акцент6 4 2 5 3" xfId="10794"/>
    <cellStyle name="20% - Акцент6 4 2 5 3 2" xfId="22218"/>
    <cellStyle name="20% - Акцент6 4 2 5 3 2 2" xfId="45066"/>
    <cellStyle name="20% - Акцент6 4 2 5 3 3" xfId="33642"/>
    <cellStyle name="20% - Акцент6 4 2 5 4" xfId="14602"/>
    <cellStyle name="20% - Акцент6 4 2 5 4 2" xfId="37450"/>
    <cellStyle name="20% - Акцент6 4 2 5 5" xfId="26026"/>
    <cellStyle name="20% - Акцент6 4 2 6" xfId="4130"/>
    <cellStyle name="20% - Акцент6 4 2 6 2" xfId="15554"/>
    <cellStyle name="20% - Акцент6 4 2 6 2 2" xfId="38402"/>
    <cellStyle name="20% - Акцент6 4 2 6 3" xfId="26978"/>
    <cellStyle name="20% - Акцент6 4 2 7" xfId="7938"/>
    <cellStyle name="20% - Акцент6 4 2 7 2" xfId="19362"/>
    <cellStyle name="20% - Акцент6 4 2 7 2 2" xfId="42210"/>
    <cellStyle name="20% - Акцент6 4 2 7 3" xfId="30786"/>
    <cellStyle name="20% - Акцент6 4 2 8" xfId="11746"/>
    <cellStyle name="20% - Акцент6 4 2 8 2" xfId="34594"/>
    <cellStyle name="20% - Акцент6 4 2 9" xfId="23170"/>
    <cellStyle name="20% - Акцент6 4 3" xfId="574"/>
    <cellStyle name="20% - Акцент6 4 3 2" xfId="1526"/>
    <cellStyle name="20% - Акцент6 4 3 2 2" xfId="5334"/>
    <cellStyle name="20% - Акцент6 4 3 2 2 2" xfId="16758"/>
    <cellStyle name="20% - Акцент6 4 3 2 2 2 2" xfId="39606"/>
    <cellStyle name="20% - Акцент6 4 3 2 2 3" xfId="28182"/>
    <cellStyle name="20% - Акцент6 4 3 2 3" xfId="9142"/>
    <cellStyle name="20% - Акцент6 4 3 2 3 2" xfId="20566"/>
    <cellStyle name="20% - Акцент6 4 3 2 3 2 2" xfId="43414"/>
    <cellStyle name="20% - Акцент6 4 3 2 3 3" xfId="31990"/>
    <cellStyle name="20% - Акцент6 4 3 2 4" xfId="12950"/>
    <cellStyle name="20% - Акцент6 4 3 2 4 2" xfId="35798"/>
    <cellStyle name="20% - Акцент6 4 3 2 5" xfId="24374"/>
    <cellStyle name="20% - Акцент6 4 3 3" xfId="2478"/>
    <cellStyle name="20% - Акцент6 4 3 3 2" xfId="6286"/>
    <cellStyle name="20% - Акцент6 4 3 3 2 2" xfId="17710"/>
    <cellStyle name="20% - Акцент6 4 3 3 2 2 2" xfId="40558"/>
    <cellStyle name="20% - Акцент6 4 3 3 2 3" xfId="29134"/>
    <cellStyle name="20% - Акцент6 4 3 3 3" xfId="10094"/>
    <cellStyle name="20% - Акцент6 4 3 3 3 2" xfId="21518"/>
    <cellStyle name="20% - Акцент6 4 3 3 3 2 2" xfId="44366"/>
    <cellStyle name="20% - Акцент6 4 3 3 3 3" xfId="32942"/>
    <cellStyle name="20% - Акцент6 4 3 3 4" xfId="13902"/>
    <cellStyle name="20% - Акцент6 4 3 3 4 2" xfId="36750"/>
    <cellStyle name="20% - Акцент6 4 3 3 5" xfId="25326"/>
    <cellStyle name="20% - Акцент6 4 3 4" xfId="3430"/>
    <cellStyle name="20% - Акцент6 4 3 4 2" xfId="7238"/>
    <cellStyle name="20% - Акцент6 4 3 4 2 2" xfId="18662"/>
    <cellStyle name="20% - Акцент6 4 3 4 2 2 2" xfId="41510"/>
    <cellStyle name="20% - Акцент6 4 3 4 2 3" xfId="30086"/>
    <cellStyle name="20% - Акцент6 4 3 4 3" xfId="11046"/>
    <cellStyle name="20% - Акцент6 4 3 4 3 2" xfId="22470"/>
    <cellStyle name="20% - Акцент6 4 3 4 3 2 2" xfId="45318"/>
    <cellStyle name="20% - Акцент6 4 3 4 3 3" xfId="33894"/>
    <cellStyle name="20% - Акцент6 4 3 4 4" xfId="14854"/>
    <cellStyle name="20% - Акцент6 4 3 4 4 2" xfId="37702"/>
    <cellStyle name="20% - Акцент6 4 3 4 5" xfId="26278"/>
    <cellStyle name="20% - Акцент6 4 3 5" xfId="4382"/>
    <cellStyle name="20% - Акцент6 4 3 5 2" xfId="15806"/>
    <cellStyle name="20% - Акцент6 4 3 5 2 2" xfId="38654"/>
    <cellStyle name="20% - Акцент6 4 3 5 3" xfId="27230"/>
    <cellStyle name="20% - Акцент6 4 3 6" xfId="8190"/>
    <cellStyle name="20% - Акцент6 4 3 6 2" xfId="19614"/>
    <cellStyle name="20% - Акцент6 4 3 6 2 2" xfId="42462"/>
    <cellStyle name="20% - Акцент6 4 3 6 3" xfId="31038"/>
    <cellStyle name="20% - Акцент6 4 3 7" xfId="11998"/>
    <cellStyle name="20% - Акцент6 4 3 7 2" xfId="34846"/>
    <cellStyle name="20% - Акцент6 4 3 8" xfId="23422"/>
    <cellStyle name="20% - Акцент6 4 4" xfId="1050"/>
    <cellStyle name="20% - Акцент6 4 4 2" xfId="4858"/>
    <cellStyle name="20% - Акцент6 4 4 2 2" xfId="16282"/>
    <cellStyle name="20% - Акцент6 4 4 2 2 2" xfId="39130"/>
    <cellStyle name="20% - Акцент6 4 4 2 3" xfId="27706"/>
    <cellStyle name="20% - Акцент6 4 4 3" xfId="8666"/>
    <cellStyle name="20% - Акцент6 4 4 3 2" xfId="20090"/>
    <cellStyle name="20% - Акцент6 4 4 3 2 2" xfId="42938"/>
    <cellStyle name="20% - Акцент6 4 4 3 3" xfId="31514"/>
    <cellStyle name="20% - Акцент6 4 4 4" xfId="12474"/>
    <cellStyle name="20% - Акцент6 4 4 4 2" xfId="35322"/>
    <cellStyle name="20% - Акцент6 4 4 5" xfId="23898"/>
    <cellStyle name="20% - Акцент6 4 5" xfId="2002"/>
    <cellStyle name="20% - Акцент6 4 5 2" xfId="5810"/>
    <cellStyle name="20% - Акцент6 4 5 2 2" xfId="17234"/>
    <cellStyle name="20% - Акцент6 4 5 2 2 2" xfId="40082"/>
    <cellStyle name="20% - Акцент6 4 5 2 3" xfId="28658"/>
    <cellStyle name="20% - Акцент6 4 5 3" xfId="9618"/>
    <cellStyle name="20% - Акцент6 4 5 3 2" xfId="21042"/>
    <cellStyle name="20% - Акцент6 4 5 3 2 2" xfId="43890"/>
    <cellStyle name="20% - Акцент6 4 5 3 3" xfId="32466"/>
    <cellStyle name="20% - Акцент6 4 5 4" xfId="13426"/>
    <cellStyle name="20% - Акцент6 4 5 4 2" xfId="36274"/>
    <cellStyle name="20% - Акцент6 4 5 5" xfId="24850"/>
    <cellStyle name="20% - Акцент6 4 6" xfId="2954"/>
    <cellStyle name="20% - Акцент6 4 6 2" xfId="6762"/>
    <cellStyle name="20% - Акцент6 4 6 2 2" xfId="18186"/>
    <cellStyle name="20% - Акцент6 4 6 2 2 2" xfId="41034"/>
    <cellStyle name="20% - Акцент6 4 6 2 3" xfId="29610"/>
    <cellStyle name="20% - Акцент6 4 6 3" xfId="10570"/>
    <cellStyle name="20% - Акцент6 4 6 3 2" xfId="21994"/>
    <cellStyle name="20% - Акцент6 4 6 3 2 2" xfId="44842"/>
    <cellStyle name="20% - Акцент6 4 6 3 3" xfId="33418"/>
    <cellStyle name="20% - Акцент6 4 6 4" xfId="14378"/>
    <cellStyle name="20% - Акцент6 4 6 4 2" xfId="37226"/>
    <cellStyle name="20% - Акцент6 4 6 5" xfId="25802"/>
    <cellStyle name="20% - Акцент6 4 7" xfId="3906"/>
    <cellStyle name="20% - Акцент6 4 7 2" xfId="15330"/>
    <cellStyle name="20% - Акцент6 4 7 2 2" xfId="38178"/>
    <cellStyle name="20% - Акцент6 4 7 3" xfId="26754"/>
    <cellStyle name="20% - Акцент6 4 8" xfId="7714"/>
    <cellStyle name="20% - Акцент6 4 8 2" xfId="19138"/>
    <cellStyle name="20% - Акцент6 4 8 2 2" xfId="41986"/>
    <cellStyle name="20% - Акцент6 4 8 3" xfId="30562"/>
    <cellStyle name="20% - Акцент6 4 9" xfId="11522"/>
    <cellStyle name="20% - Акцент6 4 9 2" xfId="34370"/>
    <cellStyle name="20% - Акцент6 5" xfId="154"/>
    <cellStyle name="20% - Акцент6 5 10" xfId="23002"/>
    <cellStyle name="20% - Акцент6 5 2" xfId="378"/>
    <cellStyle name="20% - Акцент6 5 2 2" xfId="854"/>
    <cellStyle name="20% - Акцент6 5 2 2 2" xfId="1806"/>
    <cellStyle name="20% - Акцент6 5 2 2 2 2" xfId="5614"/>
    <cellStyle name="20% - Акцент6 5 2 2 2 2 2" xfId="17038"/>
    <cellStyle name="20% - Акцент6 5 2 2 2 2 2 2" xfId="39886"/>
    <cellStyle name="20% - Акцент6 5 2 2 2 2 3" xfId="28462"/>
    <cellStyle name="20% - Акцент6 5 2 2 2 3" xfId="9422"/>
    <cellStyle name="20% - Акцент6 5 2 2 2 3 2" xfId="20846"/>
    <cellStyle name="20% - Акцент6 5 2 2 2 3 2 2" xfId="43694"/>
    <cellStyle name="20% - Акцент6 5 2 2 2 3 3" xfId="32270"/>
    <cellStyle name="20% - Акцент6 5 2 2 2 4" xfId="13230"/>
    <cellStyle name="20% - Акцент6 5 2 2 2 4 2" xfId="36078"/>
    <cellStyle name="20% - Акцент6 5 2 2 2 5" xfId="24654"/>
    <cellStyle name="20% - Акцент6 5 2 2 3" xfId="2758"/>
    <cellStyle name="20% - Акцент6 5 2 2 3 2" xfId="6566"/>
    <cellStyle name="20% - Акцент6 5 2 2 3 2 2" xfId="17990"/>
    <cellStyle name="20% - Акцент6 5 2 2 3 2 2 2" xfId="40838"/>
    <cellStyle name="20% - Акцент6 5 2 2 3 2 3" xfId="29414"/>
    <cellStyle name="20% - Акцент6 5 2 2 3 3" xfId="10374"/>
    <cellStyle name="20% - Акцент6 5 2 2 3 3 2" xfId="21798"/>
    <cellStyle name="20% - Акцент6 5 2 2 3 3 2 2" xfId="44646"/>
    <cellStyle name="20% - Акцент6 5 2 2 3 3 3" xfId="33222"/>
    <cellStyle name="20% - Акцент6 5 2 2 3 4" xfId="14182"/>
    <cellStyle name="20% - Акцент6 5 2 2 3 4 2" xfId="37030"/>
    <cellStyle name="20% - Акцент6 5 2 2 3 5" xfId="25606"/>
    <cellStyle name="20% - Акцент6 5 2 2 4" xfId="3710"/>
    <cellStyle name="20% - Акцент6 5 2 2 4 2" xfId="7518"/>
    <cellStyle name="20% - Акцент6 5 2 2 4 2 2" xfId="18942"/>
    <cellStyle name="20% - Акцент6 5 2 2 4 2 2 2" xfId="41790"/>
    <cellStyle name="20% - Акцент6 5 2 2 4 2 3" xfId="30366"/>
    <cellStyle name="20% - Акцент6 5 2 2 4 3" xfId="11326"/>
    <cellStyle name="20% - Акцент6 5 2 2 4 3 2" xfId="22750"/>
    <cellStyle name="20% - Акцент6 5 2 2 4 3 2 2" xfId="45598"/>
    <cellStyle name="20% - Акцент6 5 2 2 4 3 3" xfId="34174"/>
    <cellStyle name="20% - Акцент6 5 2 2 4 4" xfId="15134"/>
    <cellStyle name="20% - Акцент6 5 2 2 4 4 2" xfId="37982"/>
    <cellStyle name="20% - Акцент6 5 2 2 4 5" xfId="26558"/>
    <cellStyle name="20% - Акцент6 5 2 2 5" xfId="4662"/>
    <cellStyle name="20% - Акцент6 5 2 2 5 2" xfId="16086"/>
    <cellStyle name="20% - Акцент6 5 2 2 5 2 2" xfId="38934"/>
    <cellStyle name="20% - Акцент6 5 2 2 5 3" xfId="27510"/>
    <cellStyle name="20% - Акцент6 5 2 2 6" xfId="8470"/>
    <cellStyle name="20% - Акцент6 5 2 2 6 2" xfId="19894"/>
    <cellStyle name="20% - Акцент6 5 2 2 6 2 2" xfId="42742"/>
    <cellStyle name="20% - Акцент6 5 2 2 6 3" xfId="31318"/>
    <cellStyle name="20% - Акцент6 5 2 2 7" xfId="12278"/>
    <cellStyle name="20% - Акцент6 5 2 2 7 2" xfId="35126"/>
    <cellStyle name="20% - Акцент6 5 2 2 8" xfId="23702"/>
    <cellStyle name="20% - Акцент6 5 2 3" xfId="1330"/>
    <cellStyle name="20% - Акцент6 5 2 3 2" xfId="5138"/>
    <cellStyle name="20% - Акцент6 5 2 3 2 2" xfId="16562"/>
    <cellStyle name="20% - Акцент6 5 2 3 2 2 2" xfId="39410"/>
    <cellStyle name="20% - Акцент6 5 2 3 2 3" xfId="27986"/>
    <cellStyle name="20% - Акцент6 5 2 3 3" xfId="8946"/>
    <cellStyle name="20% - Акцент6 5 2 3 3 2" xfId="20370"/>
    <cellStyle name="20% - Акцент6 5 2 3 3 2 2" xfId="43218"/>
    <cellStyle name="20% - Акцент6 5 2 3 3 3" xfId="31794"/>
    <cellStyle name="20% - Акцент6 5 2 3 4" xfId="12754"/>
    <cellStyle name="20% - Акцент6 5 2 3 4 2" xfId="35602"/>
    <cellStyle name="20% - Акцент6 5 2 3 5" xfId="24178"/>
    <cellStyle name="20% - Акцент6 5 2 4" xfId="2282"/>
    <cellStyle name="20% - Акцент6 5 2 4 2" xfId="6090"/>
    <cellStyle name="20% - Акцент6 5 2 4 2 2" xfId="17514"/>
    <cellStyle name="20% - Акцент6 5 2 4 2 2 2" xfId="40362"/>
    <cellStyle name="20% - Акцент6 5 2 4 2 3" xfId="28938"/>
    <cellStyle name="20% - Акцент6 5 2 4 3" xfId="9898"/>
    <cellStyle name="20% - Акцент6 5 2 4 3 2" xfId="21322"/>
    <cellStyle name="20% - Акцент6 5 2 4 3 2 2" xfId="44170"/>
    <cellStyle name="20% - Акцент6 5 2 4 3 3" xfId="32746"/>
    <cellStyle name="20% - Акцент6 5 2 4 4" xfId="13706"/>
    <cellStyle name="20% - Акцент6 5 2 4 4 2" xfId="36554"/>
    <cellStyle name="20% - Акцент6 5 2 4 5" xfId="25130"/>
    <cellStyle name="20% - Акцент6 5 2 5" xfId="3234"/>
    <cellStyle name="20% - Акцент6 5 2 5 2" xfId="7042"/>
    <cellStyle name="20% - Акцент6 5 2 5 2 2" xfId="18466"/>
    <cellStyle name="20% - Акцент6 5 2 5 2 2 2" xfId="41314"/>
    <cellStyle name="20% - Акцент6 5 2 5 2 3" xfId="29890"/>
    <cellStyle name="20% - Акцент6 5 2 5 3" xfId="10850"/>
    <cellStyle name="20% - Акцент6 5 2 5 3 2" xfId="22274"/>
    <cellStyle name="20% - Акцент6 5 2 5 3 2 2" xfId="45122"/>
    <cellStyle name="20% - Акцент6 5 2 5 3 3" xfId="33698"/>
    <cellStyle name="20% - Акцент6 5 2 5 4" xfId="14658"/>
    <cellStyle name="20% - Акцент6 5 2 5 4 2" xfId="37506"/>
    <cellStyle name="20% - Акцент6 5 2 5 5" xfId="26082"/>
    <cellStyle name="20% - Акцент6 5 2 6" xfId="4186"/>
    <cellStyle name="20% - Акцент6 5 2 6 2" xfId="15610"/>
    <cellStyle name="20% - Акцент6 5 2 6 2 2" xfId="38458"/>
    <cellStyle name="20% - Акцент6 5 2 6 3" xfId="27034"/>
    <cellStyle name="20% - Акцент6 5 2 7" xfId="7994"/>
    <cellStyle name="20% - Акцент6 5 2 7 2" xfId="19418"/>
    <cellStyle name="20% - Акцент6 5 2 7 2 2" xfId="42266"/>
    <cellStyle name="20% - Акцент6 5 2 7 3" xfId="30842"/>
    <cellStyle name="20% - Акцент6 5 2 8" xfId="11802"/>
    <cellStyle name="20% - Акцент6 5 2 8 2" xfId="34650"/>
    <cellStyle name="20% - Акцент6 5 2 9" xfId="23226"/>
    <cellStyle name="20% - Акцент6 5 3" xfId="630"/>
    <cellStyle name="20% - Акцент6 5 3 2" xfId="1582"/>
    <cellStyle name="20% - Акцент6 5 3 2 2" xfId="5390"/>
    <cellStyle name="20% - Акцент6 5 3 2 2 2" xfId="16814"/>
    <cellStyle name="20% - Акцент6 5 3 2 2 2 2" xfId="39662"/>
    <cellStyle name="20% - Акцент6 5 3 2 2 3" xfId="28238"/>
    <cellStyle name="20% - Акцент6 5 3 2 3" xfId="9198"/>
    <cellStyle name="20% - Акцент6 5 3 2 3 2" xfId="20622"/>
    <cellStyle name="20% - Акцент6 5 3 2 3 2 2" xfId="43470"/>
    <cellStyle name="20% - Акцент6 5 3 2 3 3" xfId="32046"/>
    <cellStyle name="20% - Акцент6 5 3 2 4" xfId="13006"/>
    <cellStyle name="20% - Акцент6 5 3 2 4 2" xfId="35854"/>
    <cellStyle name="20% - Акцент6 5 3 2 5" xfId="24430"/>
    <cellStyle name="20% - Акцент6 5 3 3" xfId="2534"/>
    <cellStyle name="20% - Акцент6 5 3 3 2" xfId="6342"/>
    <cellStyle name="20% - Акцент6 5 3 3 2 2" xfId="17766"/>
    <cellStyle name="20% - Акцент6 5 3 3 2 2 2" xfId="40614"/>
    <cellStyle name="20% - Акцент6 5 3 3 2 3" xfId="29190"/>
    <cellStyle name="20% - Акцент6 5 3 3 3" xfId="10150"/>
    <cellStyle name="20% - Акцент6 5 3 3 3 2" xfId="21574"/>
    <cellStyle name="20% - Акцент6 5 3 3 3 2 2" xfId="44422"/>
    <cellStyle name="20% - Акцент6 5 3 3 3 3" xfId="32998"/>
    <cellStyle name="20% - Акцент6 5 3 3 4" xfId="13958"/>
    <cellStyle name="20% - Акцент6 5 3 3 4 2" xfId="36806"/>
    <cellStyle name="20% - Акцент6 5 3 3 5" xfId="25382"/>
    <cellStyle name="20% - Акцент6 5 3 4" xfId="3486"/>
    <cellStyle name="20% - Акцент6 5 3 4 2" xfId="7294"/>
    <cellStyle name="20% - Акцент6 5 3 4 2 2" xfId="18718"/>
    <cellStyle name="20% - Акцент6 5 3 4 2 2 2" xfId="41566"/>
    <cellStyle name="20% - Акцент6 5 3 4 2 3" xfId="30142"/>
    <cellStyle name="20% - Акцент6 5 3 4 3" xfId="11102"/>
    <cellStyle name="20% - Акцент6 5 3 4 3 2" xfId="22526"/>
    <cellStyle name="20% - Акцент6 5 3 4 3 2 2" xfId="45374"/>
    <cellStyle name="20% - Акцент6 5 3 4 3 3" xfId="33950"/>
    <cellStyle name="20% - Акцент6 5 3 4 4" xfId="14910"/>
    <cellStyle name="20% - Акцент6 5 3 4 4 2" xfId="37758"/>
    <cellStyle name="20% - Акцент6 5 3 4 5" xfId="26334"/>
    <cellStyle name="20% - Акцент6 5 3 5" xfId="4438"/>
    <cellStyle name="20% - Акцент6 5 3 5 2" xfId="15862"/>
    <cellStyle name="20% - Акцент6 5 3 5 2 2" xfId="38710"/>
    <cellStyle name="20% - Акцент6 5 3 5 3" xfId="27286"/>
    <cellStyle name="20% - Акцент6 5 3 6" xfId="8246"/>
    <cellStyle name="20% - Акцент6 5 3 6 2" xfId="19670"/>
    <cellStyle name="20% - Акцент6 5 3 6 2 2" xfId="42518"/>
    <cellStyle name="20% - Акцент6 5 3 6 3" xfId="31094"/>
    <cellStyle name="20% - Акцент6 5 3 7" xfId="12054"/>
    <cellStyle name="20% - Акцент6 5 3 7 2" xfId="34902"/>
    <cellStyle name="20% - Акцент6 5 3 8" xfId="23478"/>
    <cellStyle name="20% - Акцент6 5 4" xfId="1106"/>
    <cellStyle name="20% - Акцент6 5 4 2" xfId="4914"/>
    <cellStyle name="20% - Акцент6 5 4 2 2" xfId="16338"/>
    <cellStyle name="20% - Акцент6 5 4 2 2 2" xfId="39186"/>
    <cellStyle name="20% - Акцент6 5 4 2 3" xfId="27762"/>
    <cellStyle name="20% - Акцент6 5 4 3" xfId="8722"/>
    <cellStyle name="20% - Акцент6 5 4 3 2" xfId="20146"/>
    <cellStyle name="20% - Акцент6 5 4 3 2 2" xfId="42994"/>
    <cellStyle name="20% - Акцент6 5 4 3 3" xfId="31570"/>
    <cellStyle name="20% - Акцент6 5 4 4" xfId="12530"/>
    <cellStyle name="20% - Акцент6 5 4 4 2" xfId="35378"/>
    <cellStyle name="20% - Акцент6 5 4 5" xfId="23954"/>
    <cellStyle name="20% - Акцент6 5 5" xfId="2058"/>
    <cellStyle name="20% - Акцент6 5 5 2" xfId="5866"/>
    <cellStyle name="20% - Акцент6 5 5 2 2" xfId="17290"/>
    <cellStyle name="20% - Акцент6 5 5 2 2 2" xfId="40138"/>
    <cellStyle name="20% - Акцент6 5 5 2 3" xfId="28714"/>
    <cellStyle name="20% - Акцент6 5 5 3" xfId="9674"/>
    <cellStyle name="20% - Акцент6 5 5 3 2" xfId="21098"/>
    <cellStyle name="20% - Акцент6 5 5 3 2 2" xfId="43946"/>
    <cellStyle name="20% - Акцент6 5 5 3 3" xfId="32522"/>
    <cellStyle name="20% - Акцент6 5 5 4" xfId="13482"/>
    <cellStyle name="20% - Акцент6 5 5 4 2" xfId="36330"/>
    <cellStyle name="20% - Акцент6 5 5 5" xfId="24906"/>
    <cellStyle name="20% - Акцент6 5 6" xfId="3010"/>
    <cellStyle name="20% - Акцент6 5 6 2" xfId="6818"/>
    <cellStyle name="20% - Акцент6 5 6 2 2" xfId="18242"/>
    <cellStyle name="20% - Акцент6 5 6 2 2 2" xfId="41090"/>
    <cellStyle name="20% - Акцент6 5 6 2 3" xfId="29666"/>
    <cellStyle name="20% - Акцент6 5 6 3" xfId="10626"/>
    <cellStyle name="20% - Акцент6 5 6 3 2" xfId="22050"/>
    <cellStyle name="20% - Акцент6 5 6 3 2 2" xfId="44898"/>
    <cellStyle name="20% - Акцент6 5 6 3 3" xfId="33474"/>
    <cellStyle name="20% - Акцент6 5 6 4" xfId="14434"/>
    <cellStyle name="20% - Акцент6 5 6 4 2" xfId="37282"/>
    <cellStyle name="20% - Акцент6 5 6 5" xfId="25858"/>
    <cellStyle name="20% - Акцент6 5 7" xfId="3962"/>
    <cellStyle name="20% - Акцент6 5 7 2" xfId="15386"/>
    <cellStyle name="20% - Акцент6 5 7 2 2" xfId="38234"/>
    <cellStyle name="20% - Акцент6 5 7 3" xfId="26810"/>
    <cellStyle name="20% - Акцент6 5 8" xfId="7770"/>
    <cellStyle name="20% - Акцент6 5 8 2" xfId="19194"/>
    <cellStyle name="20% - Акцент6 5 8 2 2" xfId="42042"/>
    <cellStyle name="20% - Акцент6 5 8 3" xfId="30618"/>
    <cellStyle name="20% - Акцент6 5 9" xfId="11578"/>
    <cellStyle name="20% - Акцент6 5 9 2" xfId="34426"/>
    <cellStyle name="20% - Акцент6 6" xfId="210"/>
    <cellStyle name="20% - Акцент6 6 10" xfId="23058"/>
    <cellStyle name="20% - Акцент6 6 2" xfId="434"/>
    <cellStyle name="20% - Акцент6 6 2 2" xfId="910"/>
    <cellStyle name="20% - Акцент6 6 2 2 2" xfId="1862"/>
    <cellStyle name="20% - Акцент6 6 2 2 2 2" xfId="5670"/>
    <cellStyle name="20% - Акцент6 6 2 2 2 2 2" xfId="17094"/>
    <cellStyle name="20% - Акцент6 6 2 2 2 2 2 2" xfId="39942"/>
    <cellStyle name="20% - Акцент6 6 2 2 2 2 3" xfId="28518"/>
    <cellStyle name="20% - Акцент6 6 2 2 2 3" xfId="9478"/>
    <cellStyle name="20% - Акцент6 6 2 2 2 3 2" xfId="20902"/>
    <cellStyle name="20% - Акцент6 6 2 2 2 3 2 2" xfId="43750"/>
    <cellStyle name="20% - Акцент6 6 2 2 2 3 3" xfId="32326"/>
    <cellStyle name="20% - Акцент6 6 2 2 2 4" xfId="13286"/>
    <cellStyle name="20% - Акцент6 6 2 2 2 4 2" xfId="36134"/>
    <cellStyle name="20% - Акцент6 6 2 2 2 5" xfId="24710"/>
    <cellStyle name="20% - Акцент6 6 2 2 3" xfId="2814"/>
    <cellStyle name="20% - Акцент6 6 2 2 3 2" xfId="6622"/>
    <cellStyle name="20% - Акцент6 6 2 2 3 2 2" xfId="18046"/>
    <cellStyle name="20% - Акцент6 6 2 2 3 2 2 2" xfId="40894"/>
    <cellStyle name="20% - Акцент6 6 2 2 3 2 3" xfId="29470"/>
    <cellStyle name="20% - Акцент6 6 2 2 3 3" xfId="10430"/>
    <cellStyle name="20% - Акцент6 6 2 2 3 3 2" xfId="21854"/>
    <cellStyle name="20% - Акцент6 6 2 2 3 3 2 2" xfId="44702"/>
    <cellStyle name="20% - Акцент6 6 2 2 3 3 3" xfId="33278"/>
    <cellStyle name="20% - Акцент6 6 2 2 3 4" xfId="14238"/>
    <cellStyle name="20% - Акцент6 6 2 2 3 4 2" xfId="37086"/>
    <cellStyle name="20% - Акцент6 6 2 2 3 5" xfId="25662"/>
    <cellStyle name="20% - Акцент6 6 2 2 4" xfId="3766"/>
    <cellStyle name="20% - Акцент6 6 2 2 4 2" xfId="7574"/>
    <cellStyle name="20% - Акцент6 6 2 2 4 2 2" xfId="18998"/>
    <cellStyle name="20% - Акцент6 6 2 2 4 2 2 2" xfId="41846"/>
    <cellStyle name="20% - Акцент6 6 2 2 4 2 3" xfId="30422"/>
    <cellStyle name="20% - Акцент6 6 2 2 4 3" xfId="11382"/>
    <cellStyle name="20% - Акцент6 6 2 2 4 3 2" xfId="22806"/>
    <cellStyle name="20% - Акцент6 6 2 2 4 3 2 2" xfId="45654"/>
    <cellStyle name="20% - Акцент6 6 2 2 4 3 3" xfId="34230"/>
    <cellStyle name="20% - Акцент6 6 2 2 4 4" xfId="15190"/>
    <cellStyle name="20% - Акцент6 6 2 2 4 4 2" xfId="38038"/>
    <cellStyle name="20% - Акцент6 6 2 2 4 5" xfId="26614"/>
    <cellStyle name="20% - Акцент6 6 2 2 5" xfId="4718"/>
    <cellStyle name="20% - Акцент6 6 2 2 5 2" xfId="16142"/>
    <cellStyle name="20% - Акцент6 6 2 2 5 2 2" xfId="38990"/>
    <cellStyle name="20% - Акцент6 6 2 2 5 3" xfId="27566"/>
    <cellStyle name="20% - Акцент6 6 2 2 6" xfId="8526"/>
    <cellStyle name="20% - Акцент6 6 2 2 6 2" xfId="19950"/>
    <cellStyle name="20% - Акцент6 6 2 2 6 2 2" xfId="42798"/>
    <cellStyle name="20% - Акцент6 6 2 2 6 3" xfId="31374"/>
    <cellStyle name="20% - Акцент6 6 2 2 7" xfId="12334"/>
    <cellStyle name="20% - Акцент6 6 2 2 7 2" xfId="35182"/>
    <cellStyle name="20% - Акцент6 6 2 2 8" xfId="23758"/>
    <cellStyle name="20% - Акцент6 6 2 3" xfId="1386"/>
    <cellStyle name="20% - Акцент6 6 2 3 2" xfId="5194"/>
    <cellStyle name="20% - Акцент6 6 2 3 2 2" xfId="16618"/>
    <cellStyle name="20% - Акцент6 6 2 3 2 2 2" xfId="39466"/>
    <cellStyle name="20% - Акцент6 6 2 3 2 3" xfId="28042"/>
    <cellStyle name="20% - Акцент6 6 2 3 3" xfId="9002"/>
    <cellStyle name="20% - Акцент6 6 2 3 3 2" xfId="20426"/>
    <cellStyle name="20% - Акцент6 6 2 3 3 2 2" xfId="43274"/>
    <cellStyle name="20% - Акцент6 6 2 3 3 3" xfId="31850"/>
    <cellStyle name="20% - Акцент6 6 2 3 4" xfId="12810"/>
    <cellStyle name="20% - Акцент6 6 2 3 4 2" xfId="35658"/>
    <cellStyle name="20% - Акцент6 6 2 3 5" xfId="24234"/>
    <cellStyle name="20% - Акцент6 6 2 4" xfId="2338"/>
    <cellStyle name="20% - Акцент6 6 2 4 2" xfId="6146"/>
    <cellStyle name="20% - Акцент6 6 2 4 2 2" xfId="17570"/>
    <cellStyle name="20% - Акцент6 6 2 4 2 2 2" xfId="40418"/>
    <cellStyle name="20% - Акцент6 6 2 4 2 3" xfId="28994"/>
    <cellStyle name="20% - Акцент6 6 2 4 3" xfId="9954"/>
    <cellStyle name="20% - Акцент6 6 2 4 3 2" xfId="21378"/>
    <cellStyle name="20% - Акцент6 6 2 4 3 2 2" xfId="44226"/>
    <cellStyle name="20% - Акцент6 6 2 4 3 3" xfId="32802"/>
    <cellStyle name="20% - Акцент6 6 2 4 4" xfId="13762"/>
    <cellStyle name="20% - Акцент6 6 2 4 4 2" xfId="36610"/>
    <cellStyle name="20% - Акцент6 6 2 4 5" xfId="25186"/>
    <cellStyle name="20% - Акцент6 6 2 5" xfId="3290"/>
    <cellStyle name="20% - Акцент6 6 2 5 2" xfId="7098"/>
    <cellStyle name="20% - Акцент6 6 2 5 2 2" xfId="18522"/>
    <cellStyle name="20% - Акцент6 6 2 5 2 2 2" xfId="41370"/>
    <cellStyle name="20% - Акцент6 6 2 5 2 3" xfId="29946"/>
    <cellStyle name="20% - Акцент6 6 2 5 3" xfId="10906"/>
    <cellStyle name="20% - Акцент6 6 2 5 3 2" xfId="22330"/>
    <cellStyle name="20% - Акцент6 6 2 5 3 2 2" xfId="45178"/>
    <cellStyle name="20% - Акцент6 6 2 5 3 3" xfId="33754"/>
    <cellStyle name="20% - Акцент6 6 2 5 4" xfId="14714"/>
    <cellStyle name="20% - Акцент6 6 2 5 4 2" xfId="37562"/>
    <cellStyle name="20% - Акцент6 6 2 5 5" xfId="26138"/>
    <cellStyle name="20% - Акцент6 6 2 6" xfId="4242"/>
    <cellStyle name="20% - Акцент6 6 2 6 2" xfId="15666"/>
    <cellStyle name="20% - Акцент6 6 2 6 2 2" xfId="38514"/>
    <cellStyle name="20% - Акцент6 6 2 6 3" xfId="27090"/>
    <cellStyle name="20% - Акцент6 6 2 7" xfId="8050"/>
    <cellStyle name="20% - Акцент6 6 2 7 2" xfId="19474"/>
    <cellStyle name="20% - Акцент6 6 2 7 2 2" xfId="42322"/>
    <cellStyle name="20% - Акцент6 6 2 7 3" xfId="30898"/>
    <cellStyle name="20% - Акцент6 6 2 8" xfId="11858"/>
    <cellStyle name="20% - Акцент6 6 2 8 2" xfId="34706"/>
    <cellStyle name="20% - Акцент6 6 2 9" xfId="23282"/>
    <cellStyle name="20% - Акцент6 6 3" xfId="686"/>
    <cellStyle name="20% - Акцент6 6 3 2" xfId="1638"/>
    <cellStyle name="20% - Акцент6 6 3 2 2" xfId="5446"/>
    <cellStyle name="20% - Акцент6 6 3 2 2 2" xfId="16870"/>
    <cellStyle name="20% - Акцент6 6 3 2 2 2 2" xfId="39718"/>
    <cellStyle name="20% - Акцент6 6 3 2 2 3" xfId="28294"/>
    <cellStyle name="20% - Акцент6 6 3 2 3" xfId="9254"/>
    <cellStyle name="20% - Акцент6 6 3 2 3 2" xfId="20678"/>
    <cellStyle name="20% - Акцент6 6 3 2 3 2 2" xfId="43526"/>
    <cellStyle name="20% - Акцент6 6 3 2 3 3" xfId="32102"/>
    <cellStyle name="20% - Акцент6 6 3 2 4" xfId="13062"/>
    <cellStyle name="20% - Акцент6 6 3 2 4 2" xfId="35910"/>
    <cellStyle name="20% - Акцент6 6 3 2 5" xfId="24486"/>
    <cellStyle name="20% - Акцент6 6 3 3" xfId="2590"/>
    <cellStyle name="20% - Акцент6 6 3 3 2" xfId="6398"/>
    <cellStyle name="20% - Акцент6 6 3 3 2 2" xfId="17822"/>
    <cellStyle name="20% - Акцент6 6 3 3 2 2 2" xfId="40670"/>
    <cellStyle name="20% - Акцент6 6 3 3 2 3" xfId="29246"/>
    <cellStyle name="20% - Акцент6 6 3 3 3" xfId="10206"/>
    <cellStyle name="20% - Акцент6 6 3 3 3 2" xfId="21630"/>
    <cellStyle name="20% - Акцент6 6 3 3 3 2 2" xfId="44478"/>
    <cellStyle name="20% - Акцент6 6 3 3 3 3" xfId="33054"/>
    <cellStyle name="20% - Акцент6 6 3 3 4" xfId="14014"/>
    <cellStyle name="20% - Акцент6 6 3 3 4 2" xfId="36862"/>
    <cellStyle name="20% - Акцент6 6 3 3 5" xfId="25438"/>
    <cellStyle name="20% - Акцент6 6 3 4" xfId="3542"/>
    <cellStyle name="20% - Акцент6 6 3 4 2" xfId="7350"/>
    <cellStyle name="20% - Акцент6 6 3 4 2 2" xfId="18774"/>
    <cellStyle name="20% - Акцент6 6 3 4 2 2 2" xfId="41622"/>
    <cellStyle name="20% - Акцент6 6 3 4 2 3" xfId="30198"/>
    <cellStyle name="20% - Акцент6 6 3 4 3" xfId="11158"/>
    <cellStyle name="20% - Акцент6 6 3 4 3 2" xfId="22582"/>
    <cellStyle name="20% - Акцент6 6 3 4 3 2 2" xfId="45430"/>
    <cellStyle name="20% - Акцент6 6 3 4 3 3" xfId="34006"/>
    <cellStyle name="20% - Акцент6 6 3 4 4" xfId="14966"/>
    <cellStyle name="20% - Акцент6 6 3 4 4 2" xfId="37814"/>
    <cellStyle name="20% - Акцент6 6 3 4 5" xfId="26390"/>
    <cellStyle name="20% - Акцент6 6 3 5" xfId="4494"/>
    <cellStyle name="20% - Акцент6 6 3 5 2" xfId="15918"/>
    <cellStyle name="20% - Акцент6 6 3 5 2 2" xfId="38766"/>
    <cellStyle name="20% - Акцент6 6 3 5 3" xfId="27342"/>
    <cellStyle name="20% - Акцент6 6 3 6" xfId="8302"/>
    <cellStyle name="20% - Акцент6 6 3 6 2" xfId="19726"/>
    <cellStyle name="20% - Акцент6 6 3 6 2 2" xfId="42574"/>
    <cellStyle name="20% - Акцент6 6 3 6 3" xfId="31150"/>
    <cellStyle name="20% - Акцент6 6 3 7" xfId="12110"/>
    <cellStyle name="20% - Акцент6 6 3 7 2" xfId="34958"/>
    <cellStyle name="20% - Акцент6 6 3 8" xfId="23534"/>
    <cellStyle name="20% - Акцент6 6 4" xfId="1162"/>
    <cellStyle name="20% - Акцент6 6 4 2" xfId="4970"/>
    <cellStyle name="20% - Акцент6 6 4 2 2" xfId="16394"/>
    <cellStyle name="20% - Акцент6 6 4 2 2 2" xfId="39242"/>
    <cellStyle name="20% - Акцент6 6 4 2 3" xfId="27818"/>
    <cellStyle name="20% - Акцент6 6 4 3" xfId="8778"/>
    <cellStyle name="20% - Акцент6 6 4 3 2" xfId="20202"/>
    <cellStyle name="20% - Акцент6 6 4 3 2 2" xfId="43050"/>
    <cellStyle name="20% - Акцент6 6 4 3 3" xfId="31626"/>
    <cellStyle name="20% - Акцент6 6 4 4" xfId="12586"/>
    <cellStyle name="20% - Акцент6 6 4 4 2" xfId="35434"/>
    <cellStyle name="20% - Акцент6 6 4 5" xfId="24010"/>
    <cellStyle name="20% - Акцент6 6 5" xfId="2114"/>
    <cellStyle name="20% - Акцент6 6 5 2" xfId="5922"/>
    <cellStyle name="20% - Акцент6 6 5 2 2" xfId="17346"/>
    <cellStyle name="20% - Акцент6 6 5 2 2 2" xfId="40194"/>
    <cellStyle name="20% - Акцент6 6 5 2 3" xfId="28770"/>
    <cellStyle name="20% - Акцент6 6 5 3" xfId="9730"/>
    <cellStyle name="20% - Акцент6 6 5 3 2" xfId="21154"/>
    <cellStyle name="20% - Акцент6 6 5 3 2 2" xfId="44002"/>
    <cellStyle name="20% - Акцент6 6 5 3 3" xfId="32578"/>
    <cellStyle name="20% - Акцент6 6 5 4" xfId="13538"/>
    <cellStyle name="20% - Акцент6 6 5 4 2" xfId="36386"/>
    <cellStyle name="20% - Акцент6 6 5 5" xfId="24962"/>
    <cellStyle name="20% - Акцент6 6 6" xfId="3066"/>
    <cellStyle name="20% - Акцент6 6 6 2" xfId="6874"/>
    <cellStyle name="20% - Акцент6 6 6 2 2" xfId="18298"/>
    <cellStyle name="20% - Акцент6 6 6 2 2 2" xfId="41146"/>
    <cellStyle name="20% - Акцент6 6 6 2 3" xfId="29722"/>
    <cellStyle name="20% - Акцент6 6 6 3" xfId="10682"/>
    <cellStyle name="20% - Акцент6 6 6 3 2" xfId="22106"/>
    <cellStyle name="20% - Акцент6 6 6 3 2 2" xfId="44954"/>
    <cellStyle name="20% - Акцент6 6 6 3 3" xfId="33530"/>
    <cellStyle name="20% - Акцент6 6 6 4" xfId="14490"/>
    <cellStyle name="20% - Акцент6 6 6 4 2" xfId="37338"/>
    <cellStyle name="20% - Акцент6 6 6 5" xfId="25914"/>
    <cellStyle name="20% - Акцент6 6 7" xfId="4018"/>
    <cellStyle name="20% - Акцент6 6 7 2" xfId="15442"/>
    <cellStyle name="20% - Акцент6 6 7 2 2" xfId="38290"/>
    <cellStyle name="20% - Акцент6 6 7 3" xfId="26866"/>
    <cellStyle name="20% - Акцент6 6 8" xfId="7826"/>
    <cellStyle name="20% - Акцент6 6 8 2" xfId="19250"/>
    <cellStyle name="20% - Акцент6 6 8 2 2" xfId="42098"/>
    <cellStyle name="20% - Акцент6 6 8 3" xfId="30674"/>
    <cellStyle name="20% - Акцент6 6 9" xfId="11634"/>
    <cellStyle name="20% - Акцент6 6 9 2" xfId="34482"/>
    <cellStyle name="20% - Акцент6 7" xfId="266"/>
    <cellStyle name="20% - Акцент6 7 2" xfId="742"/>
    <cellStyle name="20% - Акцент6 7 2 2" xfId="1694"/>
    <cellStyle name="20% - Акцент6 7 2 2 2" xfId="5502"/>
    <cellStyle name="20% - Акцент6 7 2 2 2 2" xfId="16926"/>
    <cellStyle name="20% - Акцент6 7 2 2 2 2 2" xfId="39774"/>
    <cellStyle name="20% - Акцент6 7 2 2 2 3" xfId="28350"/>
    <cellStyle name="20% - Акцент6 7 2 2 3" xfId="9310"/>
    <cellStyle name="20% - Акцент6 7 2 2 3 2" xfId="20734"/>
    <cellStyle name="20% - Акцент6 7 2 2 3 2 2" xfId="43582"/>
    <cellStyle name="20% - Акцент6 7 2 2 3 3" xfId="32158"/>
    <cellStyle name="20% - Акцент6 7 2 2 4" xfId="13118"/>
    <cellStyle name="20% - Акцент6 7 2 2 4 2" xfId="35966"/>
    <cellStyle name="20% - Акцент6 7 2 2 5" xfId="24542"/>
    <cellStyle name="20% - Акцент6 7 2 3" xfId="2646"/>
    <cellStyle name="20% - Акцент6 7 2 3 2" xfId="6454"/>
    <cellStyle name="20% - Акцент6 7 2 3 2 2" xfId="17878"/>
    <cellStyle name="20% - Акцент6 7 2 3 2 2 2" xfId="40726"/>
    <cellStyle name="20% - Акцент6 7 2 3 2 3" xfId="29302"/>
    <cellStyle name="20% - Акцент6 7 2 3 3" xfId="10262"/>
    <cellStyle name="20% - Акцент6 7 2 3 3 2" xfId="21686"/>
    <cellStyle name="20% - Акцент6 7 2 3 3 2 2" xfId="44534"/>
    <cellStyle name="20% - Акцент6 7 2 3 3 3" xfId="33110"/>
    <cellStyle name="20% - Акцент6 7 2 3 4" xfId="14070"/>
    <cellStyle name="20% - Акцент6 7 2 3 4 2" xfId="36918"/>
    <cellStyle name="20% - Акцент6 7 2 3 5" xfId="25494"/>
    <cellStyle name="20% - Акцент6 7 2 4" xfId="3598"/>
    <cellStyle name="20% - Акцент6 7 2 4 2" xfId="7406"/>
    <cellStyle name="20% - Акцент6 7 2 4 2 2" xfId="18830"/>
    <cellStyle name="20% - Акцент6 7 2 4 2 2 2" xfId="41678"/>
    <cellStyle name="20% - Акцент6 7 2 4 2 3" xfId="30254"/>
    <cellStyle name="20% - Акцент6 7 2 4 3" xfId="11214"/>
    <cellStyle name="20% - Акцент6 7 2 4 3 2" xfId="22638"/>
    <cellStyle name="20% - Акцент6 7 2 4 3 2 2" xfId="45486"/>
    <cellStyle name="20% - Акцент6 7 2 4 3 3" xfId="34062"/>
    <cellStyle name="20% - Акцент6 7 2 4 4" xfId="15022"/>
    <cellStyle name="20% - Акцент6 7 2 4 4 2" xfId="37870"/>
    <cellStyle name="20% - Акцент6 7 2 4 5" xfId="26446"/>
    <cellStyle name="20% - Акцент6 7 2 5" xfId="4550"/>
    <cellStyle name="20% - Акцент6 7 2 5 2" xfId="15974"/>
    <cellStyle name="20% - Акцент6 7 2 5 2 2" xfId="38822"/>
    <cellStyle name="20% - Акцент6 7 2 5 3" xfId="27398"/>
    <cellStyle name="20% - Акцент6 7 2 6" xfId="8358"/>
    <cellStyle name="20% - Акцент6 7 2 6 2" xfId="19782"/>
    <cellStyle name="20% - Акцент6 7 2 6 2 2" xfId="42630"/>
    <cellStyle name="20% - Акцент6 7 2 6 3" xfId="31206"/>
    <cellStyle name="20% - Акцент6 7 2 7" xfId="12166"/>
    <cellStyle name="20% - Акцент6 7 2 7 2" xfId="35014"/>
    <cellStyle name="20% - Акцент6 7 2 8" xfId="23590"/>
    <cellStyle name="20% - Акцент6 7 3" xfId="1218"/>
    <cellStyle name="20% - Акцент6 7 3 2" xfId="5026"/>
    <cellStyle name="20% - Акцент6 7 3 2 2" xfId="16450"/>
    <cellStyle name="20% - Акцент6 7 3 2 2 2" xfId="39298"/>
    <cellStyle name="20% - Акцент6 7 3 2 3" xfId="27874"/>
    <cellStyle name="20% - Акцент6 7 3 3" xfId="8834"/>
    <cellStyle name="20% - Акцент6 7 3 3 2" xfId="20258"/>
    <cellStyle name="20% - Акцент6 7 3 3 2 2" xfId="43106"/>
    <cellStyle name="20% - Акцент6 7 3 3 3" xfId="31682"/>
    <cellStyle name="20% - Акцент6 7 3 4" xfId="12642"/>
    <cellStyle name="20% - Акцент6 7 3 4 2" xfId="35490"/>
    <cellStyle name="20% - Акцент6 7 3 5" xfId="24066"/>
    <cellStyle name="20% - Акцент6 7 4" xfId="2170"/>
    <cellStyle name="20% - Акцент6 7 4 2" xfId="5978"/>
    <cellStyle name="20% - Акцент6 7 4 2 2" xfId="17402"/>
    <cellStyle name="20% - Акцент6 7 4 2 2 2" xfId="40250"/>
    <cellStyle name="20% - Акцент6 7 4 2 3" xfId="28826"/>
    <cellStyle name="20% - Акцент6 7 4 3" xfId="9786"/>
    <cellStyle name="20% - Акцент6 7 4 3 2" xfId="21210"/>
    <cellStyle name="20% - Акцент6 7 4 3 2 2" xfId="44058"/>
    <cellStyle name="20% - Акцент6 7 4 3 3" xfId="32634"/>
    <cellStyle name="20% - Акцент6 7 4 4" xfId="13594"/>
    <cellStyle name="20% - Акцент6 7 4 4 2" xfId="36442"/>
    <cellStyle name="20% - Акцент6 7 4 5" xfId="25018"/>
    <cellStyle name="20% - Акцент6 7 5" xfId="3122"/>
    <cellStyle name="20% - Акцент6 7 5 2" xfId="6930"/>
    <cellStyle name="20% - Акцент6 7 5 2 2" xfId="18354"/>
    <cellStyle name="20% - Акцент6 7 5 2 2 2" xfId="41202"/>
    <cellStyle name="20% - Акцент6 7 5 2 3" xfId="29778"/>
    <cellStyle name="20% - Акцент6 7 5 3" xfId="10738"/>
    <cellStyle name="20% - Акцент6 7 5 3 2" xfId="22162"/>
    <cellStyle name="20% - Акцент6 7 5 3 2 2" xfId="45010"/>
    <cellStyle name="20% - Акцент6 7 5 3 3" xfId="33586"/>
    <cellStyle name="20% - Акцент6 7 5 4" xfId="14546"/>
    <cellStyle name="20% - Акцент6 7 5 4 2" xfId="37394"/>
    <cellStyle name="20% - Акцент6 7 5 5" xfId="25970"/>
    <cellStyle name="20% - Акцент6 7 6" xfId="4074"/>
    <cellStyle name="20% - Акцент6 7 6 2" xfId="15498"/>
    <cellStyle name="20% - Акцент6 7 6 2 2" xfId="38346"/>
    <cellStyle name="20% - Акцент6 7 6 3" xfId="26922"/>
    <cellStyle name="20% - Акцент6 7 7" xfId="7882"/>
    <cellStyle name="20% - Акцент6 7 7 2" xfId="19306"/>
    <cellStyle name="20% - Акцент6 7 7 2 2" xfId="42154"/>
    <cellStyle name="20% - Акцент6 7 7 3" xfId="30730"/>
    <cellStyle name="20% - Акцент6 7 8" xfId="11690"/>
    <cellStyle name="20% - Акцент6 7 8 2" xfId="34538"/>
    <cellStyle name="20% - Акцент6 7 9" xfId="23114"/>
    <cellStyle name="20% - Акцент6 8" xfId="490"/>
    <cellStyle name="20% - Акцент6 8 2" xfId="966"/>
    <cellStyle name="20% - Акцент6 8 2 2" xfId="1918"/>
    <cellStyle name="20% - Акцент6 8 2 2 2" xfId="5726"/>
    <cellStyle name="20% - Акцент6 8 2 2 2 2" xfId="17150"/>
    <cellStyle name="20% - Акцент6 8 2 2 2 2 2" xfId="39998"/>
    <cellStyle name="20% - Акцент6 8 2 2 2 3" xfId="28574"/>
    <cellStyle name="20% - Акцент6 8 2 2 3" xfId="9534"/>
    <cellStyle name="20% - Акцент6 8 2 2 3 2" xfId="20958"/>
    <cellStyle name="20% - Акцент6 8 2 2 3 2 2" xfId="43806"/>
    <cellStyle name="20% - Акцент6 8 2 2 3 3" xfId="32382"/>
    <cellStyle name="20% - Акцент6 8 2 2 4" xfId="13342"/>
    <cellStyle name="20% - Акцент6 8 2 2 4 2" xfId="36190"/>
    <cellStyle name="20% - Акцент6 8 2 2 5" xfId="24766"/>
    <cellStyle name="20% - Акцент6 8 2 3" xfId="2870"/>
    <cellStyle name="20% - Акцент6 8 2 3 2" xfId="6678"/>
    <cellStyle name="20% - Акцент6 8 2 3 2 2" xfId="18102"/>
    <cellStyle name="20% - Акцент6 8 2 3 2 2 2" xfId="40950"/>
    <cellStyle name="20% - Акцент6 8 2 3 2 3" xfId="29526"/>
    <cellStyle name="20% - Акцент6 8 2 3 3" xfId="10486"/>
    <cellStyle name="20% - Акцент6 8 2 3 3 2" xfId="21910"/>
    <cellStyle name="20% - Акцент6 8 2 3 3 2 2" xfId="44758"/>
    <cellStyle name="20% - Акцент6 8 2 3 3 3" xfId="33334"/>
    <cellStyle name="20% - Акцент6 8 2 3 4" xfId="14294"/>
    <cellStyle name="20% - Акцент6 8 2 3 4 2" xfId="37142"/>
    <cellStyle name="20% - Акцент6 8 2 3 5" xfId="25718"/>
    <cellStyle name="20% - Акцент6 8 2 4" xfId="3822"/>
    <cellStyle name="20% - Акцент6 8 2 4 2" xfId="7630"/>
    <cellStyle name="20% - Акцент6 8 2 4 2 2" xfId="19054"/>
    <cellStyle name="20% - Акцент6 8 2 4 2 2 2" xfId="41902"/>
    <cellStyle name="20% - Акцент6 8 2 4 2 3" xfId="30478"/>
    <cellStyle name="20% - Акцент6 8 2 4 3" xfId="11438"/>
    <cellStyle name="20% - Акцент6 8 2 4 3 2" xfId="22862"/>
    <cellStyle name="20% - Акцент6 8 2 4 3 2 2" xfId="45710"/>
    <cellStyle name="20% - Акцент6 8 2 4 3 3" xfId="34286"/>
    <cellStyle name="20% - Акцент6 8 2 4 4" xfId="15246"/>
    <cellStyle name="20% - Акцент6 8 2 4 4 2" xfId="38094"/>
    <cellStyle name="20% - Акцент6 8 2 4 5" xfId="26670"/>
    <cellStyle name="20% - Акцент6 8 2 5" xfId="4774"/>
    <cellStyle name="20% - Акцент6 8 2 5 2" xfId="16198"/>
    <cellStyle name="20% - Акцент6 8 2 5 2 2" xfId="39046"/>
    <cellStyle name="20% - Акцент6 8 2 5 3" xfId="27622"/>
    <cellStyle name="20% - Акцент6 8 2 6" xfId="8582"/>
    <cellStyle name="20% - Акцент6 8 2 6 2" xfId="20006"/>
    <cellStyle name="20% - Акцент6 8 2 6 2 2" xfId="42854"/>
    <cellStyle name="20% - Акцент6 8 2 6 3" xfId="31430"/>
    <cellStyle name="20% - Акцент6 8 2 7" xfId="12390"/>
    <cellStyle name="20% - Акцент6 8 2 7 2" xfId="35238"/>
    <cellStyle name="20% - Акцент6 8 2 8" xfId="23814"/>
    <cellStyle name="20% - Акцент6 8 3" xfId="1442"/>
    <cellStyle name="20% - Акцент6 8 3 2" xfId="5250"/>
    <cellStyle name="20% - Акцент6 8 3 2 2" xfId="16674"/>
    <cellStyle name="20% - Акцент6 8 3 2 2 2" xfId="39522"/>
    <cellStyle name="20% - Акцент6 8 3 2 3" xfId="28098"/>
    <cellStyle name="20% - Акцент6 8 3 3" xfId="9058"/>
    <cellStyle name="20% - Акцент6 8 3 3 2" xfId="20482"/>
    <cellStyle name="20% - Акцент6 8 3 3 2 2" xfId="43330"/>
    <cellStyle name="20% - Акцент6 8 3 3 3" xfId="31906"/>
    <cellStyle name="20% - Акцент6 8 3 4" xfId="12866"/>
    <cellStyle name="20% - Акцент6 8 3 4 2" xfId="35714"/>
    <cellStyle name="20% - Акцент6 8 3 5" xfId="24290"/>
    <cellStyle name="20% - Акцент6 8 4" xfId="2394"/>
    <cellStyle name="20% - Акцент6 8 4 2" xfId="6202"/>
    <cellStyle name="20% - Акцент6 8 4 2 2" xfId="17626"/>
    <cellStyle name="20% - Акцент6 8 4 2 2 2" xfId="40474"/>
    <cellStyle name="20% - Акцент6 8 4 2 3" xfId="29050"/>
    <cellStyle name="20% - Акцент6 8 4 3" xfId="10010"/>
    <cellStyle name="20% - Акцент6 8 4 3 2" xfId="21434"/>
    <cellStyle name="20% - Акцент6 8 4 3 2 2" xfId="44282"/>
    <cellStyle name="20% - Акцент6 8 4 3 3" xfId="32858"/>
    <cellStyle name="20% - Акцент6 8 4 4" xfId="13818"/>
    <cellStyle name="20% - Акцент6 8 4 4 2" xfId="36666"/>
    <cellStyle name="20% - Акцент6 8 4 5" xfId="25242"/>
    <cellStyle name="20% - Акцент6 8 5" xfId="3346"/>
    <cellStyle name="20% - Акцент6 8 5 2" xfId="7154"/>
    <cellStyle name="20% - Акцент6 8 5 2 2" xfId="18578"/>
    <cellStyle name="20% - Акцент6 8 5 2 2 2" xfId="41426"/>
    <cellStyle name="20% - Акцент6 8 5 2 3" xfId="30002"/>
    <cellStyle name="20% - Акцент6 8 5 3" xfId="10962"/>
    <cellStyle name="20% - Акцент6 8 5 3 2" xfId="22386"/>
    <cellStyle name="20% - Акцент6 8 5 3 2 2" xfId="45234"/>
    <cellStyle name="20% - Акцент6 8 5 3 3" xfId="33810"/>
    <cellStyle name="20% - Акцент6 8 5 4" xfId="14770"/>
    <cellStyle name="20% - Акцент6 8 5 4 2" xfId="37618"/>
    <cellStyle name="20% - Акцент6 8 5 5" xfId="26194"/>
    <cellStyle name="20% - Акцент6 8 6" xfId="4298"/>
    <cellStyle name="20% - Акцент6 8 6 2" xfId="15722"/>
    <cellStyle name="20% - Акцент6 8 6 2 2" xfId="38570"/>
    <cellStyle name="20% - Акцент6 8 6 3" xfId="27146"/>
    <cellStyle name="20% - Акцент6 8 7" xfId="8106"/>
    <cellStyle name="20% - Акцент6 8 7 2" xfId="19530"/>
    <cellStyle name="20% - Акцент6 8 7 2 2" xfId="42378"/>
    <cellStyle name="20% - Акцент6 8 7 3" xfId="30954"/>
    <cellStyle name="20% - Акцент6 8 8" xfId="11914"/>
    <cellStyle name="20% - Акцент6 8 8 2" xfId="34762"/>
    <cellStyle name="20% - Акцент6 8 9" xfId="23338"/>
    <cellStyle name="20% - Акцент6 9" xfId="518"/>
    <cellStyle name="20% - Акцент6 9 2" xfId="1470"/>
    <cellStyle name="20% - Акцент6 9 2 2" xfId="5278"/>
    <cellStyle name="20% - Акцент6 9 2 2 2" xfId="16702"/>
    <cellStyle name="20% - Акцент6 9 2 2 2 2" xfId="39550"/>
    <cellStyle name="20% - Акцент6 9 2 2 3" xfId="28126"/>
    <cellStyle name="20% - Акцент6 9 2 3" xfId="9086"/>
    <cellStyle name="20% - Акцент6 9 2 3 2" xfId="20510"/>
    <cellStyle name="20% - Акцент6 9 2 3 2 2" xfId="43358"/>
    <cellStyle name="20% - Акцент6 9 2 3 3" xfId="31934"/>
    <cellStyle name="20% - Акцент6 9 2 4" xfId="12894"/>
    <cellStyle name="20% - Акцент6 9 2 4 2" xfId="35742"/>
    <cellStyle name="20% - Акцент6 9 2 5" xfId="24318"/>
    <cellStyle name="20% - Акцент6 9 3" xfId="2422"/>
    <cellStyle name="20% - Акцент6 9 3 2" xfId="6230"/>
    <cellStyle name="20% - Акцент6 9 3 2 2" xfId="17654"/>
    <cellStyle name="20% - Акцент6 9 3 2 2 2" xfId="40502"/>
    <cellStyle name="20% - Акцент6 9 3 2 3" xfId="29078"/>
    <cellStyle name="20% - Акцент6 9 3 3" xfId="10038"/>
    <cellStyle name="20% - Акцент6 9 3 3 2" xfId="21462"/>
    <cellStyle name="20% - Акцент6 9 3 3 2 2" xfId="44310"/>
    <cellStyle name="20% - Акцент6 9 3 3 3" xfId="32886"/>
    <cellStyle name="20% - Акцент6 9 3 4" xfId="13846"/>
    <cellStyle name="20% - Акцент6 9 3 4 2" xfId="36694"/>
    <cellStyle name="20% - Акцент6 9 3 5" xfId="25270"/>
    <cellStyle name="20% - Акцент6 9 4" xfId="3374"/>
    <cellStyle name="20% - Акцент6 9 4 2" xfId="7182"/>
    <cellStyle name="20% - Акцент6 9 4 2 2" xfId="18606"/>
    <cellStyle name="20% - Акцент6 9 4 2 2 2" xfId="41454"/>
    <cellStyle name="20% - Акцент6 9 4 2 3" xfId="30030"/>
    <cellStyle name="20% - Акцент6 9 4 3" xfId="10990"/>
    <cellStyle name="20% - Акцент6 9 4 3 2" xfId="22414"/>
    <cellStyle name="20% - Акцент6 9 4 3 2 2" xfId="45262"/>
    <cellStyle name="20% - Акцент6 9 4 3 3" xfId="33838"/>
    <cellStyle name="20% - Акцент6 9 4 4" xfId="14798"/>
    <cellStyle name="20% - Акцент6 9 4 4 2" xfId="37646"/>
    <cellStyle name="20% - Акцент6 9 4 5" xfId="26222"/>
    <cellStyle name="20% - Акцент6 9 5" xfId="4326"/>
    <cellStyle name="20% - Акцент6 9 5 2" xfId="15750"/>
    <cellStyle name="20% - Акцент6 9 5 2 2" xfId="38598"/>
    <cellStyle name="20% - Акцент6 9 5 3" xfId="27174"/>
    <cellStyle name="20% - Акцент6 9 6" xfId="8134"/>
    <cellStyle name="20% - Акцент6 9 6 2" xfId="19558"/>
    <cellStyle name="20% - Акцент6 9 6 2 2" xfId="42406"/>
    <cellStyle name="20% - Акцент6 9 6 3" xfId="30982"/>
    <cellStyle name="20% - Акцент6 9 7" xfId="11942"/>
    <cellStyle name="20% - Акцент6 9 7 2" xfId="34790"/>
    <cellStyle name="20% - Акцент6 9 8" xfId="23366"/>
    <cellStyle name="40% - Акцент1" xfId="20" builtinId="31" customBuiltin="1"/>
    <cellStyle name="40% - Акцент1 10" xfId="985"/>
    <cellStyle name="40% - Акцент1 10 2" xfId="4793"/>
    <cellStyle name="40% - Акцент1 10 2 2" xfId="16217"/>
    <cellStyle name="40% - Акцент1 10 2 2 2" xfId="39065"/>
    <cellStyle name="40% - Акцент1 10 2 3" xfId="27641"/>
    <cellStyle name="40% - Акцент1 10 3" xfId="8601"/>
    <cellStyle name="40% - Акцент1 10 3 2" xfId="20025"/>
    <cellStyle name="40% - Акцент1 10 3 2 2" xfId="42873"/>
    <cellStyle name="40% - Акцент1 10 3 3" xfId="31449"/>
    <cellStyle name="40% - Акцент1 10 4" xfId="12409"/>
    <cellStyle name="40% - Акцент1 10 4 2" xfId="35257"/>
    <cellStyle name="40% - Акцент1 10 5" xfId="23833"/>
    <cellStyle name="40% - Акцент1 11" xfId="1937"/>
    <cellStyle name="40% - Акцент1 11 2" xfId="5745"/>
    <cellStyle name="40% - Акцент1 11 2 2" xfId="17169"/>
    <cellStyle name="40% - Акцент1 11 2 2 2" xfId="40017"/>
    <cellStyle name="40% - Акцент1 11 2 3" xfId="28593"/>
    <cellStyle name="40% - Акцент1 11 3" xfId="9553"/>
    <cellStyle name="40% - Акцент1 11 3 2" xfId="20977"/>
    <cellStyle name="40% - Акцент1 11 3 2 2" xfId="43825"/>
    <cellStyle name="40% - Акцент1 11 3 3" xfId="32401"/>
    <cellStyle name="40% - Акцент1 11 4" xfId="13361"/>
    <cellStyle name="40% - Акцент1 11 4 2" xfId="36209"/>
    <cellStyle name="40% - Акцент1 11 5" xfId="24785"/>
    <cellStyle name="40% - Акцент1 12" xfId="2889"/>
    <cellStyle name="40% - Акцент1 12 2" xfId="6697"/>
    <cellStyle name="40% - Акцент1 12 2 2" xfId="18121"/>
    <cellStyle name="40% - Акцент1 12 2 2 2" xfId="40969"/>
    <cellStyle name="40% - Акцент1 12 2 3" xfId="29545"/>
    <cellStyle name="40% - Акцент1 12 3" xfId="10505"/>
    <cellStyle name="40% - Акцент1 12 3 2" xfId="21929"/>
    <cellStyle name="40% - Акцент1 12 3 2 2" xfId="44777"/>
    <cellStyle name="40% - Акцент1 12 3 3" xfId="33353"/>
    <cellStyle name="40% - Акцент1 12 4" xfId="14313"/>
    <cellStyle name="40% - Акцент1 12 4 2" xfId="37161"/>
    <cellStyle name="40% - Акцент1 12 5" xfId="25737"/>
    <cellStyle name="40% - Акцент1 13" xfId="3841"/>
    <cellStyle name="40% - Акцент1 13 2" xfId="15265"/>
    <cellStyle name="40% - Акцент1 13 2 2" xfId="38113"/>
    <cellStyle name="40% - Акцент1 13 3" xfId="26689"/>
    <cellStyle name="40% - Акцент1 14" xfId="7649"/>
    <cellStyle name="40% - Акцент1 14 2" xfId="19073"/>
    <cellStyle name="40% - Акцент1 14 2 2" xfId="41921"/>
    <cellStyle name="40% - Акцент1 14 3" xfId="30497"/>
    <cellStyle name="40% - Акцент1 15" xfId="11457"/>
    <cellStyle name="40% - Акцент1 15 2" xfId="34305"/>
    <cellStyle name="40% - Акцент1 16" xfId="22881"/>
    <cellStyle name="40% - Акцент1 2" xfId="49"/>
    <cellStyle name="40% - Акцент1 2 10" xfId="1953"/>
    <cellStyle name="40% - Акцент1 2 10 2" xfId="5761"/>
    <cellStyle name="40% - Акцент1 2 10 2 2" xfId="17185"/>
    <cellStyle name="40% - Акцент1 2 10 2 2 2" xfId="40033"/>
    <cellStyle name="40% - Акцент1 2 10 2 3" xfId="28609"/>
    <cellStyle name="40% - Акцент1 2 10 3" xfId="9569"/>
    <cellStyle name="40% - Акцент1 2 10 3 2" xfId="20993"/>
    <cellStyle name="40% - Акцент1 2 10 3 2 2" xfId="43841"/>
    <cellStyle name="40% - Акцент1 2 10 3 3" xfId="32417"/>
    <cellStyle name="40% - Акцент1 2 10 4" xfId="13377"/>
    <cellStyle name="40% - Акцент1 2 10 4 2" xfId="36225"/>
    <cellStyle name="40% - Акцент1 2 10 5" xfId="24801"/>
    <cellStyle name="40% - Акцент1 2 11" xfId="2905"/>
    <cellStyle name="40% - Акцент1 2 11 2" xfId="6713"/>
    <cellStyle name="40% - Акцент1 2 11 2 2" xfId="18137"/>
    <cellStyle name="40% - Акцент1 2 11 2 2 2" xfId="40985"/>
    <cellStyle name="40% - Акцент1 2 11 2 3" xfId="29561"/>
    <cellStyle name="40% - Акцент1 2 11 3" xfId="10521"/>
    <cellStyle name="40% - Акцент1 2 11 3 2" xfId="21945"/>
    <cellStyle name="40% - Акцент1 2 11 3 2 2" xfId="44793"/>
    <cellStyle name="40% - Акцент1 2 11 3 3" xfId="33369"/>
    <cellStyle name="40% - Акцент1 2 11 4" xfId="14329"/>
    <cellStyle name="40% - Акцент1 2 11 4 2" xfId="37177"/>
    <cellStyle name="40% - Акцент1 2 11 5" xfId="25753"/>
    <cellStyle name="40% - Акцент1 2 12" xfId="3857"/>
    <cellStyle name="40% - Акцент1 2 12 2" xfId="15281"/>
    <cellStyle name="40% - Акцент1 2 12 2 2" xfId="38129"/>
    <cellStyle name="40% - Акцент1 2 12 3" xfId="26705"/>
    <cellStyle name="40% - Акцент1 2 13" xfId="7665"/>
    <cellStyle name="40% - Акцент1 2 13 2" xfId="19089"/>
    <cellStyle name="40% - Акцент1 2 13 2 2" xfId="41937"/>
    <cellStyle name="40% - Акцент1 2 13 3" xfId="30513"/>
    <cellStyle name="40% - Акцент1 2 14" xfId="11473"/>
    <cellStyle name="40% - Акцент1 2 14 2" xfId="34321"/>
    <cellStyle name="40% - Акцент1 2 15" xfId="22897"/>
    <cellStyle name="40% - Акцент1 2 2" xfId="77"/>
    <cellStyle name="40% - Акцент1 2 2 10" xfId="3885"/>
    <cellStyle name="40% - Акцент1 2 2 10 2" xfId="15309"/>
    <cellStyle name="40% - Акцент1 2 2 10 2 2" xfId="38157"/>
    <cellStyle name="40% - Акцент1 2 2 10 3" xfId="26733"/>
    <cellStyle name="40% - Акцент1 2 2 11" xfId="7693"/>
    <cellStyle name="40% - Акцент1 2 2 11 2" xfId="19117"/>
    <cellStyle name="40% - Акцент1 2 2 11 2 2" xfId="41965"/>
    <cellStyle name="40% - Акцент1 2 2 11 3" xfId="30541"/>
    <cellStyle name="40% - Акцент1 2 2 12" xfId="11501"/>
    <cellStyle name="40% - Акцент1 2 2 12 2" xfId="34349"/>
    <cellStyle name="40% - Акцент1 2 2 13" xfId="22925"/>
    <cellStyle name="40% - Акцент1 2 2 2" xfId="133"/>
    <cellStyle name="40% - Акцент1 2 2 2 10" xfId="22981"/>
    <cellStyle name="40% - Акцент1 2 2 2 2" xfId="357"/>
    <cellStyle name="40% - Акцент1 2 2 2 2 2" xfId="833"/>
    <cellStyle name="40% - Акцент1 2 2 2 2 2 2" xfId="1785"/>
    <cellStyle name="40% - Акцент1 2 2 2 2 2 2 2" xfId="5593"/>
    <cellStyle name="40% - Акцент1 2 2 2 2 2 2 2 2" xfId="17017"/>
    <cellStyle name="40% - Акцент1 2 2 2 2 2 2 2 2 2" xfId="39865"/>
    <cellStyle name="40% - Акцент1 2 2 2 2 2 2 2 3" xfId="28441"/>
    <cellStyle name="40% - Акцент1 2 2 2 2 2 2 3" xfId="9401"/>
    <cellStyle name="40% - Акцент1 2 2 2 2 2 2 3 2" xfId="20825"/>
    <cellStyle name="40% - Акцент1 2 2 2 2 2 2 3 2 2" xfId="43673"/>
    <cellStyle name="40% - Акцент1 2 2 2 2 2 2 3 3" xfId="32249"/>
    <cellStyle name="40% - Акцент1 2 2 2 2 2 2 4" xfId="13209"/>
    <cellStyle name="40% - Акцент1 2 2 2 2 2 2 4 2" xfId="36057"/>
    <cellStyle name="40% - Акцент1 2 2 2 2 2 2 5" xfId="24633"/>
    <cellStyle name="40% - Акцент1 2 2 2 2 2 3" xfId="2737"/>
    <cellStyle name="40% - Акцент1 2 2 2 2 2 3 2" xfId="6545"/>
    <cellStyle name="40% - Акцент1 2 2 2 2 2 3 2 2" xfId="17969"/>
    <cellStyle name="40% - Акцент1 2 2 2 2 2 3 2 2 2" xfId="40817"/>
    <cellStyle name="40% - Акцент1 2 2 2 2 2 3 2 3" xfId="29393"/>
    <cellStyle name="40% - Акцент1 2 2 2 2 2 3 3" xfId="10353"/>
    <cellStyle name="40% - Акцент1 2 2 2 2 2 3 3 2" xfId="21777"/>
    <cellStyle name="40% - Акцент1 2 2 2 2 2 3 3 2 2" xfId="44625"/>
    <cellStyle name="40% - Акцент1 2 2 2 2 2 3 3 3" xfId="33201"/>
    <cellStyle name="40% - Акцент1 2 2 2 2 2 3 4" xfId="14161"/>
    <cellStyle name="40% - Акцент1 2 2 2 2 2 3 4 2" xfId="37009"/>
    <cellStyle name="40% - Акцент1 2 2 2 2 2 3 5" xfId="25585"/>
    <cellStyle name="40% - Акцент1 2 2 2 2 2 4" xfId="3689"/>
    <cellStyle name="40% - Акцент1 2 2 2 2 2 4 2" xfId="7497"/>
    <cellStyle name="40% - Акцент1 2 2 2 2 2 4 2 2" xfId="18921"/>
    <cellStyle name="40% - Акцент1 2 2 2 2 2 4 2 2 2" xfId="41769"/>
    <cellStyle name="40% - Акцент1 2 2 2 2 2 4 2 3" xfId="30345"/>
    <cellStyle name="40% - Акцент1 2 2 2 2 2 4 3" xfId="11305"/>
    <cellStyle name="40% - Акцент1 2 2 2 2 2 4 3 2" xfId="22729"/>
    <cellStyle name="40% - Акцент1 2 2 2 2 2 4 3 2 2" xfId="45577"/>
    <cellStyle name="40% - Акцент1 2 2 2 2 2 4 3 3" xfId="34153"/>
    <cellStyle name="40% - Акцент1 2 2 2 2 2 4 4" xfId="15113"/>
    <cellStyle name="40% - Акцент1 2 2 2 2 2 4 4 2" xfId="37961"/>
    <cellStyle name="40% - Акцент1 2 2 2 2 2 4 5" xfId="26537"/>
    <cellStyle name="40% - Акцент1 2 2 2 2 2 5" xfId="4641"/>
    <cellStyle name="40% - Акцент1 2 2 2 2 2 5 2" xfId="16065"/>
    <cellStyle name="40% - Акцент1 2 2 2 2 2 5 2 2" xfId="38913"/>
    <cellStyle name="40% - Акцент1 2 2 2 2 2 5 3" xfId="27489"/>
    <cellStyle name="40% - Акцент1 2 2 2 2 2 6" xfId="8449"/>
    <cellStyle name="40% - Акцент1 2 2 2 2 2 6 2" xfId="19873"/>
    <cellStyle name="40% - Акцент1 2 2 2 2 2 6 2 2" xfId="42721"/>
    <cellStyle name="40% - Акцент1 2 2 2 2 2 6 3" xfId="31297"/>
    <cellStyle name="40% - Акцент1 2 2 2 2 2 7" xfId="12257"/>
    <cellStyle name="40% - Акцент1 2 2 2 2 2 7 2" xfId="35105"/>
    <cellStyle name="40% - Акцент1 2 2 2 2 2 8" xfId="23681"/>
    <cellStyle name="40% - Акцент1 2 2 2 2 3" xfId="1309"/>
    <cellStyle name="40% - Акцент1 2 2 2 2 3 2" xfId="5117"/>
    <cellStyle name="40% - Акцент1 2 2 2 2 3 2 2" xfId="16541"/>
    <cellStyle name="40% - Акцент1 2 2 2 2 3 2 2 2" xfId="39389"/>
    <cellStyle name="40% - Акцент1 2 2 2 2 3 2 3" xfId="27965"/>
    <cellStyle name="40% - Акцент1 2 2 2 2 3 3" xfId="8925"/>
    <cellStyle name="40% - Акцент1 2 2 2 2 3 3 2" xfId="20349"/>
    <cellStyle name="40% - Акцент1 2 2 2 2 3 3 2 2" xfId="43197"/>
    <cellStyle name="40% - Акцент1 2 2 2 2 3 3 3" xfId="31773"/>
    <cellStyle name="40% - Акцент1 2 2 2 2 3 4" xfId="12733"/>
    <cellStyle name="40% - Акцент1 2 2 2 2 3 4 2" xfId="35581"/>
    <cellStyle name="40% - Акцент1 2 2 2 2 3 5" xfId="24157"/>
    <cellStyle name="40% - Акцент1 2 2 2 2 4" xfId="2261"/>
    <cellStyle name="40% - Акцент1 2 2 2 2 4 2" xfId="6069"/>
    <cellStyle name="40% - Акцент1 2 2 2 2 4 2 2" xfId="17493"/>
    <cellStyle name="40% - Акцент1 2 2 2 2 4 2 2 2" xfId="40341"/>
    <cellStyle name="40% - Акцент1 2 2 2 2 4 2 3" xfId="28917"/>
    <cellStyle name="40% - Акцент1 2 2 2 2 4 3" xfId="9877"/>
    <cellStyle name="40% - Акцент1 2 2 2 2 4 3 2" xfId="21301"/>
    <cellStyle name="40% - Акцент1 2 2 2 2 4 3 2 2" xfId="44149"/>
    <cellStyle name="40% - Акцент1 2 2 2 2 4 3 3" xfId="32725"/>
    <cellStyle name="40% - Акцент1 2 2 2 2 4 4" xfId="13685"/>
    <cellStyle name="40% - Акцент1 2 2 2 2 4 4 2" xfId="36533"/>
    <cellStyle name="40% - Акцент1 2 2 2 2 4 5" xfId="25109"/>
    <cellStyle name="40% - Акцент1 2 2 2 2 5" xfId="3213"/>
    <cellStyle name="40% - Акцент1 2 2 2 2 5 2" xfId="7021"/>
    <cellStyle name="40% - Акцент1 2 2 2 2 5 2 2" xfId="18445"/>
    <cellStyle name="40% - Акцент1 2 2 2 2 5 2 2 2" xfId="41293"/>
    <cellStyle name="40% - Акцент1 2 2 2 2 5 2 3" xfId="29869"/>
    <cellStyle name="40% - Акцент1 2 2 2 2 5 3" xfId="10829"/>
    <cellStyle name="40% - Акцент1 2 2 2 2 5 3 2" xfId="22253"/>
    <cellStyle name="40% - Акцент1 2 2 2 2 5 3 2 2" xfId="45101"/>
    <cellStyle name="40% - Акцент1 2 2 2 2 5 3 3" xfId="33677"/>
    <cellStyle name="40% - Акцент1 2 2 2 2 5 4" xfId="14637"/>
    <cellStyle name="40% - Акцент1 2 2 2 2 5 4 2" xfId="37485"/>
    <cellStyle name="40% - Акцент1 2 2 2 2 5 5" xfId="26061"/>
    <cellStyle name="40% - Акцент1 2 2 2 2 6" xfId="4165"/>
    <cellStyle name="40% - Акцент1 2 2 2 2 6 2" xfId="15589"/>
    <cellStyle name="40% - Акцент1 2 2 2 2 6 2 2" xfId="38437"/>
    <cellStyle name="40% - Акцент1 2 2 2 2 6 3" xfId="27013"/>
    <cellStyle name="40% - Акцент1 2 2 2 2 7" xfId="7973"/>
    <cellStyle name="40% - Акцент1 2 2 2 2 7 2" xfId="19397"/>
    <cellStyle name="40% - Акцент1 2 2 2 2 7 2 2" xfId="42245"/>
    <cellStyle name="40% - Акцент1 2 2 2 2 7 3" xfId="30821"/>
    <cellStyle name="40% - Акцент1 2 2 2 2 8" xfId="11781"/>
    <cellStyle name="40% - Акцент1 2 2 2 2 8 2" xfId="34629"/>
    <cellStyle name="40% - Акцент1 2 2 2 2 9" xfId="23205"/>
    <cellStyle name="40% - Акцент1 2 2 2 3" xfId="609"/>
    <cellStyle name="40% - Акцент1 2 2 2 3 2" xfId="1561"/>
    <cellStyle name="40% - Акцент1 2 2 2 3 2 2" xfId="5369"/>
    <cellStyle name="40% - Акцент1 2 2 2 3 2 2 2" xfId="16793"/>
    <cellStyle name="40% - Акцент1 2 2 2 3 2 2 2 2" xfId="39641"/>
    <cellStyle name="40% - Акцент1 2 2 2 3 2 2 3" xfId="28217"/>
    <cellStyle name="40% - Акцент1 2 2 2 3 2 3" xfId="9177"/>
    <cellStyle name="40% - Акцент1 2 2 2 3 2 3 2" xfId="20601"/>
    <cellStyle name="40% - Акцент1 2 2 2 3 2 3 2 2" xfId="43449"/>
    <cellStyle name="40% - Акцент1 2 2 2 3 2 3 3" xfId="32025"/>
    <cellStyle name="40% - Акцент1 2 2 2 3 2 4" xfId="12985"/>
    <cellStyle name="40% - Акцент1 2 2 2 3 2 4 2" xfId="35833"/>
    <cellStyle name="40% - Акцент1 2 2 2 3 2 5" xfId="24409"/>
    <cellStyle name="40% - Акцент1 2 2 2 3 3" xfId="2513"/>
    <cellStyle name="40% - Акцент1 2 2 2 3 3 2" xfId="6321"/>
    <cellStyle name="40% - Акцент1 2 2 2 3 3 2 2" xfId="17745"/>
    <cellStyle name="40% - Акцент1 2 2 2 3 3 2 2 2" xfId="40593"/>
    <cellStyle name="40% - Акцент1 2 2 2 3 3 2 3" xfId="29169"/>
    <cellStyle name="40% - Акцент1 2 2 2 3 3 3" xfId="10129"/>
    <cellStyle name="40% - Акцент1 2 2 2 3 3 3 2" xfId="21553"/>
    <cellStyle name="40% - Акцент1 2 2 2 3 3 3 2 2" xfId="44401"/>
    <cellStyle name="40% - Акцент1 2 2 2 3 3 3 3" xfId="32977"/>
    <cellStyle name="40% - Акцент1 2 2 2 3 3 4" xfId="13937"/>
    <cellStyle name="40% - Акцент1 2 2 2 3 3 4 2" xfId="36785"/>
    <cellStyle name="40% - Акцент1 2 2 2 3 3 5" xfId="25361"/>
    <cellStyle name="40% - Акцент1 2 2 2 3 4" xfId="3465"/>
    <cellStyle name="40% - Акцент1 2 2 2 3 4 2" xfId="7273"/>
    <cellStyle name="40% - Акцент1 2 2 2 3 4 2 2" xfId="18697"/>
    <cellStyle name="40% - Акцент1 2 2 2 3 4 2 2 2" xfId="41545"/>
    <cellStyle name="40% - Акцент1 2 2 2 3 4 2 3" xfId="30121"/>
    <cellStyle name="40% - Акцент1 2 2 2 3 4 3" xfId="11081"/>
    <cellStyle name="40% - Акцент1 2 2 2 3 4 3 2" xfId="22505"/>
    <cellStyle name="40% - Акцент1 2 2 2 3 4 3 2 2" xfId="45353"/>
    <cellStyle name="40% - Акцент1 2 2 2 3 4 3 3" xfId="33929"/>
    <cellStyle name="40% - Акцент1 2 2 2 3 4 4" xfId="14889"/>
    <cellStyle name="40% - Акцент1 2 2 2 3 4 4 2" xfId="37737"/>
    <cellStyle name="40% - Акцент1 2 2 2 3 4 5" xfId="26313"/>
    <cellStyle name="40% - Акцент1 2 2 2 3 5" xfId="4417"/>
    <cellStyle name="40% - Акцент1 2 2 2 3 5 2" xfId="15841"/>
    <cellStyle name="40% - Акцент1 2 2 2 3 5 2 2" xfId="38689"/>
    <cellStyle name="40% - Акцент1 2 2 2 3 5 3" xfId="27265"/>
    <cellStyle name="40% - Акцент1 2 2 2 3 6" xfId="8225"/>
    <cellStyle name="40% - Акцент1 2 2 2 3 6 2" xfId="19649"/>
    <cellStyle name="40% - Акцент1 2 2 2 3 6 2 2" xfId="42497"/>
    <cellStyle name="40% - Акцент1 2 2 2 3 6 3" xfId="31073"/>
    <cellStyle name="40% - Акцент1 2 2 2 3 7" xfId="12033"/>
    <cellStyle name="40% - Акцент1 2 2 2 3 7 2" xfId="34881"/>
    <cellStyle name="40% - Акцент1 2 2 2 3 8" xfId="23457"/>
    <cellStyle name="40% - Акцент1 2 2 2 4" xfId="1085"/>
    <cellStyle name="40% - Акцент1 2 2 2 4 2" xfId="4893"/>
    <cellStyle name="40% - Акцент1 2 2 2 4 2 2" xfId="16317"/>
    <cellStyle name="40% - Акцент1 2 2 2 4 2 2 2" xfId="39165"/>
    <cellStyle name="40% - Акцент1 2 2 2 4 2 3" xfId="27741"/>
    <cellStyle name="40% - Акцент1 2 2 2 4 3" xfId="8701"/>
    <cellStyle name="40% - Акцент1 2 2 2 4 3 2" xfId="20125"/>
    <cellStyle name="40% - Акцент1 2 2 2 4 3 2 2" xfId="42973"/>
    <cellStyle name="40% - Акцент1 2 2 2 4 3 3" xfId="31549"/>
    <cellStyle name="40% - Акцент1 2 2 2 4 4" xfId="12509"/>
    <cellStyle name="40% - Акцент1 2 2 2 4 4 2" xfId="35357"/>
    <cellStyle name="40% - Акцент1 2 2 2 4 5" xfId="23933"/>
    <cellStyle name="40% - Акцент1 2 2 2 5" xfId="2037"/>
    <cellStyle name="40% - Акцент1 2 2 2 5 2" xfId="5845"/>
    <cellStyle name="40% - Акцент1 2 2 2 5 2 2" xfId="17269"/>
    <cellStyle name="40% - Акцент1 2 2 2 5 2 2 2" xfId="40117"/>
    <cellStyle name="40% - Акцент1 2 2 2 5 2 3" xfId="28693"/>
    <cellStyle name="40% - Акцент1 2 2 2 5 3" xfId="9653"/>
    <cellStyle name="40% - Акцент1 2 2 2 5 3 2" xfId="21077"/>
    <cellStyle name="40% - Акцент1 2 2 2 5 3 2 2" xfId="43925"/>
    <cellStyle name="40% - Акцент1 2 2 2 5 3 3" xfId="32501"/>
    <cellStyle name="40% - Акцент1 2 2 2 5 4" xfId="13461"/>
    <cellStyle name="40% - Акцент1 2 2 2 5 4 2" xfId="36309"/>
    <cellStyle name="40% - Акцент1 2 2 2 5 5" xfId="24885"/>
    <cellStyle name="40% - Акцент1 2 2 2 6" xfId="2989"/>
    <cellStyle name="40% - Акцент1 2 2 2 6 2" xfId="6797"/>
    <cellStyle name="40% - Акцент1 2 2 2 6 2 2" xfId="18221"/>
    <cellStyle name="40% - Акцент1 2 2 2 6 2 2 2" xfId="41069"/>
    <cellStyle name="40% - Акцент1 2 2 2 6 2 3" xfId="29645"/>
    <cellStyle name="40% - Акцент1 2 2 2 6 3" xfId="10605"/>
    <cellStyle name="40% - Акцент1 2 2 2 6 3 2" xfId="22029"/>
    <cellStyle name="40% - Акцент1 2 2 2 6 3 2 2" xfId="44877"/>
    <cellStyle name="40% - Акцент1 2 2 2 6 3 3" xfId="33453"/>
    <cellStyle name="40% - Акцент1 2 2 2 6 4" xfId="14413"/>
    <cellStyle name="40% - Акцент1 2 2 2 6 4 2" xfId="37261"/>
    <cellStyle name="40% - Акцент1 2 2 2 6 5" xfId="25837"/>
    <cellStyle name="40% - Акцент1 2 2 2 7" xfId="3941"/>
    <cellStyle name="40% - Акцент1 2 2 2 7 2" xfId="15365"/>
    <cellStyle name="40% - Акцент1 2 2 2 7 2 2" xfId="38213"/>
    <cellStyle name="40% - Акцент1 2 2 2 7 3" xfId="26789"/>
    <cellStyle name="40% - Акцент1 2 2 2 8" xfId="7749"/>
    <cellStyle name="40% - Акцент1 2 2 2 8 2" xfId="19173"/>
    <cellStyle name="40% - Акцент1 2 2 2 8 2 2" xfId="42021"/>
    <cellStyle name="40% - Акцент1 2 2 2 8 3" xfId="30597"/>
    <cellStyle name="40% - Акцент1 2 2 2 9" xfId="11557"/>
    <cellStyle name="40% - Акцент1 2 2 2 9 2" xfId="34405"/>
    <cellStyle name="40% - Акцент1 2 2 3" xfId="189"/>
    <cellStyle name="40% - Акцент1 2 2 3 10" xfId="23037"/>
    <cellStyle name="40% - Акцент1 2 2 3 2" xfId="413"/>
    <cellStyle name="40% - Акцент1 2 2 3 2 2" xfId="889"/>
    <cellStyle name="40% - Акцент1 2 2 3 2 2 2" xfId="1841"/>
    <cellStyle name="40% - Акцент1 2 2 3 2 2 2 2" xfId="5649"/>
    <cellStyle name="40% - Акцент1 2 2 3 2 2 2 2 2" xfId="17073"/>
    <cellStyle name="40% - Акцент1 2 2 3 2 2 2 2 2 2" xfId="39921"/>
    <cellStyle name="40% - Акцент1 2 2 3 2 2 2 2 3" xfId="28497"/>
    <cellStyle name="40% - Акцент1 2 2 3 2 2 2 3" xfId="9457"/>
    <cellStyle name="40% - Акцент1 2 2 3 2 2 2 3 2" xfId="20881"/>
    <cellStyle name="40% - Акцент1 2 2 3 2 2 2 3 2 2" xfId="43729"/>
    <cellStyle name="40% - Акцент1 2 2 3 2 2 2 3 3" xfId="32305"/>
    <cellStyle name="40% - Акцент1 2 2 3 2 2 2 4" xfId="13265"/>
    <cellStyle name="40% - Акцент1 2 2 3 2 2 2 4 2" xfId="36113"/>
    <cellStyle name="40% - Акцент1 2 2 3 2 2 2 5" xfId="24689"/>
    <cellStyle name="40% - Акцент1 2 2 3 2 2 3" xfId="2793"/>
    <cellStyle name="40% - Акцент1 2 2 3 2 2 3 2" xfId="6601"/>
    <cellStyle name="40% - Акцент1 2 2 3 2 2 3 2 2" xfId="18025"/>
    <cellStyle name="40% - Акцент1 2 2 3 2 2 3 2 2 2" xfId="40873"/>
    <cellStyle name="40% - Акцент1 2 2 3 2 2 3 2 3" xfId="29449"/>
    <cellStyle name="40% - Акцент1 2 2 3 2 2 3 3" xfId="10409"/>
    <cellStyle name="40% - Акцент1 2 2 3 2 2 3 3 2" xfId="21833"/>
    <cellStyle name="40% - Акцент1 2 2 3 2 2 3 3 2 2" xfId="44681"/>
    <cellStyle name="40% - Акцент1 2 2 3 2 2 3 3 3" xfId="33257"/>
    <cellStyle name="40% - Акцент1 2 2 3 2 2 3 4" xfId="14217"/>
    <cellStyle name="40% - Акцент1 2 2 3 2 2 3 4 2" xfId="37065"/>
    <cellStyle name="40% - Акцент1 2 2 3 2 2 3 5" xfId="25641"/>
    <cellStyle name="40% - Акцент1 2 2 3 2 2 4" xfId="3745"/>
    <cellStyle name="40% - Акцент1 2 2 3 2 2 4 2" xfId="7553"/>
    <cellStyle name="40% - Акцент1 2 2 3 2 2 4 2 2" xfId="18977"/>
    <cellStyle name="40% - Акцент1 2 2 3 2 2 4 2 2 2" xfId="41825"/>
    <cellStyle name="40% - Акцент1 2 2 3 2 2 4 2 3" xfId="30401"/>
    <cellStyle name="40% - Акцент1 2 2 3 2 2 4 3" xfId="11361"/>
    <cellStyle name="40% - Акцент1 2 2 3 2 2 4 3 2" xfId="22785"/>
    <cellStyle name="40% - Акцент1 2 2 3 2 2 4 3 2 2" xfId="45633"/>
    <cellStyle name="40% - Акцент1 2 2 3 2 2 4 3 3" xfId="34209"/>
    <cellStyle name="40% - Акцент1 2 2 3 2 2 4 4" xfId="15169"/>
    <cellStyle name="40% - Акцент1 2 2 3 2 2 4 4 2" xfId="38017"/>
    <cellStyle name="40% - Акцент1 2 2 3 2 2 4 5" xfId="26593"/>
    <cellStyle name="40% - Акцент1 2 2 3 2 2 5" xfId="4697"/>
    <cellStyle name="40% - Акцент1 2 2 3 2 2 5 2" xfId="16121"/>
    <cellStyle name="40% - Акцент1 2 2 3 2 2 5 2 2" xfId="38969"/>
    <cellStyle name="40% - Акцент1 2 2 3 2 2 5 3" xfId="27545"/>
    <cellStyle name="40% - Акцент1 2 2 3 2 2 6" xfId="8505"/>
    <cellStyle name="40% - Акцент1 2 2 3 2 2 6 2" xfId="19929"/>
    <cellStyle name="40% - Акцент1 2 2 3 2 2 6 2 2" xfId="42777"/>
    <cellStyle name="40% - Акцент1 2 2 3 2 2 6 3" xfId="31353"/>
    <cellStyle name="40% - Акцент1 2 2 3 2 2 7" xfId="12313"/>
    <cellStyle name="40% - Акцент1 2 2 3 2 2 7 2" xfId="35161"/>
    <cellStyle name="40% - Акцент1 2 2 3 2 2 8" xfId="23737"/>
    <cellStyle name="40% - Акцент1 2 2 3 2 3" xfId="1365"/>
    <cellStyle name="40% - Акцент1 2 2 3 2 3 2" xfId="5173"/>
    <cellStyle name="40% - Акцент1 2 2 3 2 3 2 2" xfId="16597"/>
    <cellStyle name="40% - Акцент1 2 2 3 2 3 2 2 2" xfId="39445"/>
    <cellStyle name="40% - Акцент1 2 2 3 2 3 2 3" xfId="28021"/>
    <cellStyle name="40% - Акцент1 2 2 3 2 3 3" xfId="8981"/>
    <cellStyle name="40% - Акцент1 2 2 3 2 3 3 2" xfId="20405"/>
    <cellStyle name="40% - Акцент1 2 2 3 2 3 3 2 2" xfId="43253"/>
    <cellStyle name="40% - Акцент1 2 2 3 2 3 3 3" xfId="31829"/>
    <cellStyle name="40% - Акцент1 2 2 3 2 3 4" xfId="12789"/>
    <cellStyle name="40% - Акцент1 2 2 3 2 3 4 2" xfId="35637"/>
    <cellStyle name="40% - Акцент1 2 2 3 2 3 5" xfId="24213"/>
    <cellStyle name="40% - Акцент1 2 2 3 2 4" xfId="2317"/>
    <cellStyle name="40% - Акцент1 2 2 3 2 4 2" xfId="6125"/>
    <cellStyle name="40% - Акцент1 2 2 3 2 4 2 2" xfId="17549"/>
    <cellStyle name="40% - Акцент1 2 2 3 2 4 2 2 2" xfId="40397"/>
    <cellStyle name="40% - Акцент1 2 2 3 2 4 2 3" xfId="28973"/>
    <cellStyle name="40% - Акцент1 2 2 3 2 4 3" xfId="9933"/>
    <cellStyle name="40% - Акцент1 2 2 3 2 4 3 2" xfId="21357"/>
    <cellStyle name="40% - Акцент1 2 2 3 2 4 3 2 2" xfId="44205"/>
    <cellStyle name="40% - Акцент1 2 2 3 2 4 3 3" xfId="32781"/>
    <cellStyle name="40% - Акцент1 2 2 3 2 4 4" xfId="13741"/>
    <cellStyle name="40% - Акцент1 2 2 3 2 4 4 2" xfId="36589"/>
    <cellStyle name="40% - Акцент1 2 2 3 2 4 5" xfId="25165"/>
    <cellStyle name="40% - Акцент1 2 2 3 2 5" xfId="3269"/>
    <cellStyle name="40% - Акцент1 2 2 3 2 5 2" xfId="7077"/>
    <cellStyle name="40% - Акцент1 2 2 3 2 5 2 2" xfId="18501"/>
    <cellStyle name="40% - Акцент1 2 2 3 2 5 2 2 2" xfId="41349"/>
    <cellStyle name="40% - Акцент1 2 2 3 2 5 2 3" xfId="29925"/>
    <cellStyle name="40% - Акцент1 2 2 3 2 5 3" xfId="10885"/>
    <cellStyle name="40% - Акцент1 2 2 3 2 5 3 2" xfId="22309"/>
    <cellStyle name="40% - Акцент1 2 2 3 2 5 3 2 2" xfId="45157"/>
    <cellStyle name="40% - Акцент1 2 2 3 2 5 3 3" xfId="33733"/>
    <cellStyle name="40% - Акцент1 2 2 3 2 5 4" xfId="14693"/>
    <cellStyle name="40% - Акцент1 2 2 3 2 5 4 2" xfId="37541"/>
    <cellStyle name="40% - Акцент1 2 2 3 2 5 5" xfId="26117"/>
    <cellStyle name="40% - Акцент1 2 2 3 2 6" xfId="4221"/>
    <cellStyle name="40% - Акцент1 2 2 3 2 6 2" xfId="15645"/>
    <cellStyle name="40% - Акцент1 2 2 3 2 6 2 2" xfId="38493"/>
    <cellStyle name="40% - Акцент1 2 2 3 2 6 3" xfId="27069"/>
    <cellStyle name="40% - Акцент1 2 2 3 2 7" xfId="8029"/>
    <cellStyle name="40% - Акцент1 2 2 3 2 7 2" xfId="19453"/>
    <cellStyle name="40% - Акцент1 2 2 3 2 7 2 2" xfId="42301"/>
    <cellStyle name="40% - Акцент1 2 2 3 2 7 3" xfId="30877"/>
    <cellStyle name="40% - Акцент1 2 2 3 2 8" xfId="11837"/>
    <cellStyle name="40% - Акцент1 2 2 3 2 8 2" xfId="34685"/>
    <cellStyle name="40% - Акцент1 2 2 3 2 9" xfId="23261"/>
    <cellStyle name="40% - Акцент1 2 2 3 3" xfId="665"/>
    <cellStyle name="40% - Акцент1 2 2 3 3 2" xfId="1617"/>
    <cellStyle name="40% - Акцент1 2 2 3 3 2 2" xfId="5425"/>
    <cellStyle name="40% - Акцент1 2 2 3 3 2 2 2" xfId="16849"/>
    <cellStyle name="40% - Акцент1 2 2 3 3 2 2 2 2" xfId="39697"/>
    <cellStyle name="40% - Акцент1 2 2 3 3 2 2 3" xfId="28273"/>
    <cellStyle name="40% - Акцент1 2 2 3 3 2 3" xfId="9233"/>
    <cellStyle name="40% - Акцент1 2 2 3 3 2 3 2" xfId="20657"/>
    <cellStyle name="40% - Акцент1 2 2 3 3 2 3 2 2" xfId="43505"/>
    <cellStyle name="40% - Акцент1 2 2 3 3 2 3 3" xfId="32081"/>
    <cellStyle name="40% - Акцент1 2 2 3 3 2 4" xfId="13041"/>
    <cellStyle name="40% - Акцент1 2 2 3 3 2 4 2" xfId="35889"/>
    <cellStyle name="40% - Акцент1 2 2 3 3 2 5" xfId="24465"/>
    <cellStyle name="40% - Акцент1 2 2 3 3 3" xfId="2569"/>
    <cellStyle name="40% - Акцент1 2 2 3 3 3 2" xfId="6377"/>
    <cellStyle name="40% - Акцент1 2 2 3 3 3 2 2" xfId="17801"/>
    <cellStyle name="40% - Акцент1 2 2 3 3 3 2 2 2" xfId="40649"/>
    <cellStyle name="40% - Акцент1 2 2 3 3 3 2 3" xfId="29225"/>
    <cellStyle name="40% - Акцент1 2 2 3 3 3 3" xfId="10185"/>
    <cellStyle name="40% - Акцент1 2 2 3 3 3 3 2" xfId="21609"/>
    <cellStyle name="40% - Акцент1 2 2 3 3 3 3 2 2" xfId="44457"/>
    <cellStyle name="40% - Акцент1 2 2 3 3 3 3 3" xfId="33033"/>
    <cellStyle name="40% - Акцент1 2 2 3 3 3 4" xfId="13993"/>
    <cellStyle name="40% - Акцент1 2 2 3 3 3 4 2" xfId="36841"/>
    <cellStyle name="40% - Акцент1 2 2 3 3 3 5" xfId="25417"/>
    <cellStyle name="40% - Акцент1 2 2 3 3 4" xfId="3521"/>
    <cellStyle name="40% - Акцент1 2 2 3 3 4 2" xfId="7329"/>
    <cellStyle name="40% - Акцент1 2 2 3 3 4 2 2" xfId="18753"/>
    <cellStyle name="40% - Акцент1 2 2 3 3 4 2 2 2" xfId="41601"/>
    <cellStyle name="40% - Акцент1 2 2 3 3 4 2 3" xfId="30177"/>
    <cellStyle name="40% - Акцент1 2 2 3 3 4 3" xfId="11137"/>
    <cellStyle name="40% - Акцент1 2 2 3 3 4 3 2" xfId="22561"/>
    <cellStyle name="40% - Акцент1 2 2 3 3 4 3 2 2" xfId="45409"/>
    <cellStyle name="40% - Акцент1 2 2 3 3 4 3 3" xfId="33985"/>
    <cellStyle name="40% - Акцент1 2 2 3 3 4 4" xfId="14945"/>
    <cellStyle name="40% - Акцент1 2 2 3 3 4 4 2" xfId="37793"/>
    <cellStyle name="40% - Акцент1 2 2 3 3 4 5" xfId="26369"/>
    <cellStyle name="40% - Акцент1 2 2 3 3 5" xfId="4473"/>
    <cellStyle name="40% - Акцент1 2 2 3 3 5 2" xfId="15897"/>
    <cellStyle name="40% - Акцент1 2 2 3 3 5 2 2" xfId="38745"/>
    <cellStyle name="40% - Акцент1 2 2 3 3 5 3" xfId="27321"/>
    <cellStyle name="40% - Акцент1 2 2 3 3 6" xfId="8281"/>
    <cellStyle name="40% - Акцент1 2 2 3 3 6 2" xfId="19705"/>
    <cellStyle name="40% - Акцент1 2 2 3 3 6 2 2" xfId="42553"/>
    <cellStyle name="40% - Акцент1 2 2 3 3 6 3" xfId="31129"/>
    <cellStyle name="40% - Акцент1 2 2 3 3 7" xfId="12089"/>
    <cellStyle name="40% - Акцент1 2 2 3 3 7 2" xfId="34937"/>
    <cellStyle name="40% - Акцент1 2 2 3 3 8" xfId="23513"/>
    <cellStyle name="40% - Акцент1 2 2 3 4" xfId="1141"/>
    <cellStyle name="40% - Акцент1 2 2 3 4 2" xfId="4949"/>
    <cellStyle name="40% - Акцент1 2 2 3 4 2 2" xfId="16373"/>
    <cellStyle name="40% - Акцент1 2 2 3 4 2 2 2" xfId="39221"/>
    <cellStyle name="40% - Акцент1 2 2 3 4 2 3" xfId="27797"/>
    <cellStyle name="40% - Акцент1 2 2 3 4 3" xfId="8757"/>
    <cellStyle name="40% - Акцент1 2 2 3 4 3 2" xfId="20181"/>
    <cellStyle name="40% - Акцент1 2 2 3 4 3 2 2" xfId="43029"/>
    <cellStyle name="40% - Акцент1 2 2 3 4 3 3" xfId="31605"/>
    <cellStyle name="40% - Акцент1 2 2 3 4 4" xfId="12565"/>
    <cellStyle name="40% - Акцент1 2 2 3 4 4 2" xfId="35413"/>
    <cellStyle name="40% - Акцент1 2 2 3 4 5" xfId="23989"/>
    <cellStyle name="40% - Акцент1 2 2 3 5" xfId="2093"/>
    <cellStyle name="40% - Акцент1 2 2 3 5 2" xfId="5901"/>
    <cellStyle name="40% - Акцент1 2 2 3 5 2 2" xfId="17325"/>
    <cellStyle name="40% - Акцент1 2 2 3 5 2 2 2" xfId="40173"/>
    <cellStyle name="40% - Акцент1 2 2 3 5 2 3" xfId="28749"/>
    <cellStyle name="40% - Акцент1 2 2 3 5 3" xfId="9709"/>
    <cellStyle name="40% - Акцент1 2 2 3 5 3 2" xfId="21133"/>
    <cellStyle name="40% - Акцент1 2 2 3 5 3 2 2" xfId="43981"/>
    <cellStyle name="40% - Акцент1 2 2 3 5 3 3" xfId="32557"/>
    <cellStyle name="40% - Акцент1 2 2 3 5 4" xfId="13517"/>
    <cellStyle name="40% - Акцент1 2 2 3 5 4 2" xfId="36365"/>
    <cellStyle name="40% - Акцент1 2 2 3 5 5" xfId="24941"/>
    <cellStyle name="40% - Акцент1 2 2 3 6" xfId="3045"/>
    <cellStyle name="40% - Акцент1 2 2 3 6 2" xfId="6853"/>
    <cellStyle name="40% - Акцент1 2 2 3 6 2 2" xfId="18277"/>
    <cellStyle name="40% - Акцент1 2 2 3 6 2 2 2" xfId="41125"/>
    <cellStyle name="40% - Акцент1 2 2 3 6 2 3" xfId="29701"/>
    <cellStyle name="40% - Акцент1 2 2 3 6 3" xfId="10661"/>
    <cellStyle name="40% - Акцент1 2 2 3 6 3 2" xfId="22085"/>
    <cellStyle name="40% - Акцент1 2 2 3 6 3 2 2" xfId="44933"/>
    <cellStyle name="40% - Акцент1 2 2 3 6 3 3" xfId="33509"/>
    <cellStyle name="40% - Акцент1 2 2 3 6 4" xfId="14469"/>
    <cellStyle name="40% - Акцент1 2 2 3 6 4 2" xfId="37317"/>
    <cellStyle name="40% - Акцент1 2 2 3 6 5" xfId="25893"/>
    <cellStyle name="40% - Акцент1 2 2 3 7" xfId="3997"/>
    <cellStyle name="40% - Акцент1 2 2 3 7 2" xfId="15421"/>
    <cellStyle name="40% - Акцент1 2 2 3 7 2 2" xfId="38269"/>
    <cellStyle name="40% - Акцент1 2 2 3 7 3" xfId="26845"/>
    <cellStyle name="40% - Акцент1 2 2 3 8" xfId="7805"/>
    <cellStyle name="40% - Акцент1 2 2 3 8 2" xfId="19229"/>
    <cellStyle name="40% - Акцент1 2 2 3 8 2 2" xfId="42077"/>
    <cellStyle name="40% - Акцент1 2 2 3 8 3" xfId="30653"/>
    <cellStyle name="40% - Акцент1 2 2 3 9" xfId="11613"/>
    <cellStyle name="40% - Акцент1 2 2 3 9 2" xfId="34461"/>
    <cellStyle name="40% - Акцент1 2 2 4" xfId="245"/>
    <cellStyle name="40% - Акцент1 2 2 4 10" xfId="23093"/>
    <cellStyle name="40% - Акцент1 2 2 4 2" xfId="469"/>
    <cellStyle name="40% - Акцент1 2 2 4 2 2" xfId="945"/>
    <cellStyle name="40% - Акцент1 2 2 4 2 2 2" xfId="1897"/>
    <cellStyle name="40% - Акцент1 2 2 4 2 2 2 2" xfId="5705"/>
    <cellStyle name="40% - Акцент1 2 2 4 2 2 2 2 2" xfId="17129"/>
    <cellStyle name="40% - Акцент1 2 2 4 2 2 2 2 2 2" xfId="39977"/>
    <cellStyle name="40% - Акцент1 2 2 4 2 2 2 2 3" xfId="28553"/>
    <cellStyle name="40% - Акцент1 2 2 4 2 2 2 3" xfId="9513"/>
    <cellStyle name="40% - Акцент1 2 2 4 2 2 2 3 2" xfId="20937"/>
    <cellStyle name="40% - Акцент1 2 2 4 2 2 2 3 2 2" xfId="43785"/>
    <cellStyle name="40% - Акцент1 2 2 4 2 2 2 3 3" xfId="32361"/>
    <cellStyle name="40% - Акцент1 2 2 4 2 2 2 4" xfId="13321"/>
    <cellStyle name="40% - Акцент1 2 2 4 2 2 2 4 2" xfId="36169"/>
    <cellStyle name="40% - Акцент1 2 2 4 2 2 2 5" xfId="24745"/>
    <cellStyle name="40% - Акцент1 2 2 4 2 2 3" xfId="2849"/>
    <cellStyle name="40% - Акцент1 2 2 4 2 2 3 2" xfId="6657"/>
    <cellStyle name="40% - Акцент1 2 2 4 2 2 3 2 2" xfId="18081"/>
    <cellStyle name="40% - Акцент1 2 2 4 2 2 3 2 2 2" xfId="40929"/>
    <cellStyle name="40% - Акцент1 2 2 4 2 2 3 2 3" xfId="29505"/>
    <cellStyle name="40% - Акцент1 2 2 4 2 2 3 3" xfId="10465"/>
    <cellStyle name="40% - Акцент1 2 2 4 2 2 3 3 2" xfId="21889"/>
    <cellStyle name="40% - Акцент1 2 2 4 2 2 3 3 2 2" xfId="44737"/>
    <cellStyle name="40% - Акцент1 2 2 4 2 2 3 3 3" xfId="33313"/>
    <cellStyle name="40% - Акцент1 2 2 4 2 2 3 4" xfId="14273"/>
    <cellStyle name="40% - Акцент1 2 2 4 2 2 3 4 2" xfId="37121"/>
    <cellStyle name="40% - Акцент1 2 2 4 2 2 3 5" xfId="25697"/>
    <cellStyle name="40% - Акцент1 2 2 4 2 2 4" xfId="3801"/>
    <cellStyle name="40% - Акцент1 2 2 4 2 2 4 2" xfId="7609"/>
    <cellStyle name="40% - Акцент1 2 2 4 2 2 4 2 2" xfId="19033"/>
    <cellStyle name="40% - Акцент1 2 2 4 2 2 4 2 2 2" xfId="41881"/>
    <cellStyle name="40% - Акцент1 2 2 4 2 2 4 2 3" xfId="30457"/>
    <cellStyle name="40% - Акцент1 2 2 4 2 2 4 3" xfId="11417"/>
    <cellStyle name="40% - Акцент1 2 2 4 2 2 4 3 2" xfId="22841"/>
    <cellStyle name="40% - Акцент1 2 2 4 2 2 4 3 2 2" xfId="45689"/>
    <cellStyle name="40% - Акцент1 2 2 4 2 2 4 3 3" xfId="34265"/>
    <cellStyle name="40% - Акцент1 2 2 4 2 2 4 4" xfId="15225"/>
    <cellStyle name="40% - Акцент1 2 2 4 2 2 4 4 2" xfId="38073"/>
    <cellStyle name="40% - Акцент1 2 2 4 2 2 4 5" xfId="26649"/>
    <cellStyle name="40% - Акцент1 2 2 4 2 2 5" xfId="4753"/>
    <cellStyle name="40% - Акцент1 2 2 4 2 2 5 2" xfId="16177"/>
    <cellStyle name="40% - Акцент1 2 2 4 2 2 5 2 2" xfId="39025"/>
    <cellStyle name="40% - Акцент1 2 2 4 2 2 5 3" xfId="27601"/>
    <cellStyle name="40% - Акцент1 2 2 4 2 2 6" xfId="8561"/>
    <cellStyle name="40% - Акцент1 2 2 4 2 2 6 2" xfId="19985"/>
    <cellStyle name="40% - Акцент1 2 2 4 2 2 6 2 2" xfId="42833"/>
    <cellStyle name="40% - Акцент1 2 2 4 2 2 6 3" xfId="31409"/>
    <cellStyle name="40% - Акцент1 2 2 4 2 2 7" xfId="12369"/>
    <cellStyle name="40% - Акцент1 2 2 4 2 2 7 2" xfId="35217"/>
    <cellStyle name="40% - Акцент1 2 2 4 2 2 8" xfId="23793"/>
    <cellStyle name="40% - Акцент1 2 2 4 2 3" xfId="1421"/>
    <cellStyle name="40% - Акцент1 2 2 4 2 3 2" xfId="5229"/>
    <cellStyle name="40% - Акцент1 2 2 4 2 3 2 2" xfId="16653"/>
    <cellStyle name="40% - Акцент1 2 2 4 2 3 2 2 2" xfId="39501"/>
    <cellStyle name="40% - Акцент1 2 2 4 2 3 2 3" xfId="28077"/>
    <cellStyle name="40% - Акцент1 2 2 4 2 3 3" xfId="9037"/>
    <cellStyle name="40% - Акцент1 2 2 4 2 3 3 2" xfId="20461"/>
    <cellStyle name="40% - Акцент1 2 2 4 2 3 3 2 2" xfId="43309"/>
    <cellStyle name="40% - Акцент1 2 2 4 2 3 3 3" xfId="31885"/>
    <cellStyle name="40% - Акцент1 2 2 4 2 3 4" xfId="12845"/>
    <cellStyle name="40% - Акцент1 2 2 4 2 3 4 2" xfId="35693"/>
    <cellStyle name="40% - Акцент1 2 2 4 2 3 5" xfId="24269"/>
    <cellStyle name="40% - Акцент1 2 2 4 2 4" xfId="2373"/>
    <cellStyle name="40% - Акцент1 2 2 4 2 4 2" xfId="6181"/>
    <cellStyle name="40% - Акцент1 2 2 4 2 4 2 2" xfId="17605"/>
    <cellStyle name="40% - Акцент1 2 2 4 2 4 2 2 2" xfId="40453"/>
    <cellStyle name="40% - Акцент1 2 2 4 2 4 2 3" xfId="29029"/>
    <cellStyle name="40% - Акцент1 2 2 4 2 4 3" xfId="9989"/>
    <cellStyle name="40% - Акцент1 2 2 4 2 4 3 2" xfId="21413"/>
    <cellStyle name="40% - Акцент1 2 2 4 2 4 3 2 2" xfId="44261"/>
    <cellStyle name="40% - Акцент1 2 2 4 2 4 3 3" xfId="32837"/>
    <cellStyle name="40% - Акцент1 2 2 4 2 4 4" xfId="13797"/>
    <cellStyle name="40% - Акцент1 2 2 4 2 4 4 2" xfId="36645"/>
    <cellStyle name="40% - Акцент1 2 2 4 2 4 5" xfId="25221"/>
    <cellStyle name="40% - Акцент1 2 2 4 2 5" xfId="3325"/>
    <cellStyle name="40% - Акцент1 2 2 4 2 5 2" xfId="7133"/>
    <cellStyle name="40% - Акцент1 2 2 4 2 5 2 2" xfId="18557"/>
    <cellStyle name="40% - Акцент1 2 2 4 2 5 2 2 2" xfId="41405"/>
    <cellStyle name="40% - Акцент1 2 2 4 2 5 2 3" xfId="29981"/>
    <cellStyle name="40% - Акцент1 2 2 4 2 5 3" xfId="10941"/>
    <cellStyle name="40% - Акцент1 2 2 4 2 5 3 2" xfId="22365"/>
    <cellStyle name="40% - Акцент1 2 2 4 2 5 3 2 2" xfId="45213"/>
    <cellStyle name="40% - Акцент1 2 2 4 2 5 3 3" xfId="33789"/>
    <cellStyle name="40% - Акцент1 2 2 4 2 5 4" xfId="14749"/>
    <cellStyle name="40% - Акцент1 2 2 4 2 5 4 2" xfId="37597"/>
    <cellStyle name="40% - Акцент1 2 2 4 2 5 5" xfId="26173"/>
    <cellStyle name="40% - Акцент1 2 2 4 2 6" xfId="4277"/>
    <cellStyle name="40% - Акцент1 2 2 4 2 6 2" xfId="15701"/>
    <cellStyle name="40% - Акцент1 2 2 4 2 6 2 2" xfId="38549"/>
    <cellStyle name="40% - Акцент1 2 2 4 2 6 3" xfId="27125"/>
    <cellStyle name="40% - Акцент1 2 2 4 2 7" xfId="8085"/>
    <cellStyle name="40% - Акцент1 2 2 4 2 7 2" xfId="19509"/>
    <cellStyle name="40% - Акцент1 2 2 4 2 7 2 2" xfId="42357"/>
    <cellStyle name="40% - Акцент1 2 2 4 2 7 3" xfId="30933"/>
    <cellStyle name="40% - Акцент1 2 2 4 2 8" xfId="11893"/>
    <cellStyle name="40% - Акцент1 2 2 4 2 8 2" xfId="34741"/>
    <cellStyle name="40% - Акцент1 2 2 4 2 9" xfId="23317"/>
    <cellStyle name="40% - Акцент1 2 2 4 3" xfId="721"/>
    <cellStyle name="40% - Акцент1 2 2 4 3 2" xfId="1673"/>
    <cellStyle name="40% - Акцент1 2 2 4 3 2 2" xfId="5481"/>
    <cellStyle name="40% - Акцент1 2 2 4 3 2 2 2" xfId="16905"/>
    <cellStyle name="40% - Акцент1 2 2 4 3 2 2 2 2" xfId="39753"/>
    <cellStyle name="40% - Акцент1 2 2 4 3 2 2 3" xfId="28329"/>
    <cellStyle name="40% - Акцент1 2 2 4 3 2 3" xfId="9289"/>
    <cellStyle name="40% - Акцент1 2 2 4 3 2 3 2" xfId="20713"/>
    <cellStyle name="40% - Акцент1 2 2 4 3 2 3 2 2" xfId="43561"/>
    <cellStyle name="40% - Акцент1 2 2 4 3 2 3 3" xfId="32137"/>
    <cellStyle name="40% - Акцент1 2 2 4 3 2 4" xfId="13097"/>
    <cellStyle name="40% - Акцент1 2 2 4 3 2 4 2" xfId="35945"/>
    <cellStyle name="40% - Акцент1 2 2 4 3 2 5" xfId="24521"/>
    <cellStyle name="40% - Акцент1 2 2 4 3 3" xfId="2625"/>
    <cellStyle name="40% - Акцент1 2 2 4 3 3 2" xfId="6433"/>
    <cellStyle name="40% - Акцент1 2 2 4 3 3 2 2" xfId="17857"/>
    <cellStyle name="40% - Акцент1 2 2 4 3 3 2 2 2" xfId="40705"/>
    <cellStyle name="40% - Акцент1 2 2 4 3 3 2 3" xfId="29281"/>
    <cellStyle name="40% - Акцент1 2 2 4 3 3 3" xfId="10241"/>
    <cellStyle name="40% - Акцент1 2 2 4 3 3 3 2" xfId="21665"/>
    <cellStyle name="40% - Акцент1 2 2 4 3 3 3 2 2" xfId="44513"/>
    <cellStyle name="40% - Акцент1 2 2 4 3 3 3 3" xfId="33089"/>
    <cellStyle name="40% - Акцент1 2 2 4 3 3 4" xfId="14049"/>
    <cellStyle name="40% - Акцент1 2 2 4 3 3 4 2" xfId="36897"/>
    <cellStyle name="40% - Акцент1 2 2 4 3 3 5" xfId="25473"/>
    <cellStyle name="40% - Акцент1 2 2 4 3 4" xfId="3577"/>
    <cellStyle name="40% - Акцент1 2 2 4 3 4 2" xfId="7385"/>
    <cellStyle name="40% - Акцент1 2 2 4 3 4 2 2" xfId="18809"/>
    <cellStyle name="40% - Акцент1 2 2 4 3 4 2 2 2" xfId="41657"/>
    <cellStyle name="40% - Акцент1 2 2 4 3 4 2 3" xfId="30233"/>
    <cellStyle name="40% - Акцент1 2 2 4 3 4 3" xfId="11193"/>
    <cellStyle name="40% - Акцент1 2 2 4 3 4 3 2" xfId="22617"/>
    <cellStyle name="40% - Акцент1 2 2 4 3 4 3 2 2" xfId="45465"/>
    <cellStyle name="40% - Акцент1 2 2 4 3 4 3 3" xfId="34041"/>
    <cellStyle name="40% - Акцент1 2 2 4 3 4 4" xfId="15001"/>
    <cellStyle name="40% - Акцент1 2 2 4 3 4 4 2" xfId="37849"/>
    <cellStyle name="40% - Акцент1 2 2 4 3 4 5" xfId="26425"/>
    <cellStyle name="40% - Акцент1 2 2 4 3 5" xfId="4529"/>
    <cellStyle name="40% - Акцент1 2 2 4 3 5 2" xfId="15953"/>
    <cellStyle name="40% - Акцент1 2 2 4 3 5 2 2" xfId="38801"/>
    <cellStyle name="40% - Акцент1 2 2 4 3 5 3" xfId="27377"/>
    <cellStyle name="40% - Акцент1 2 2 4 3 6" xfId="8337"/>
    <cellStyle name="40% - Акцент1 2 2 4 3 6 2" xfId="19761"/>
    <cellStyle name="40% - Акцент1 2 2 4 3 6 2 2" xfId="42609"/>
    <cellStyle name="40% - Акцент1 2 2 4 3 6 3" xfId="31185"/>
    <cellStyle name="40% - Акцент1 2 2 4 3 7" xfId="12145"/>
    <cellStyle name="40% - Акцент1 2 2 4 3 7 2" xfId="34993"/>
    <cellStyle name="40% - Акцент1 2 2 4 3 8" xfId="23569"/>
    <cellStyle name="40% - Акцент1 2 2 4 4" xfId="1197"/>
    <cellStyle name="40% - Акцент1 2 2 4 4 2" xfId="5005"/>
    <cellStyle name="40% - Акцент1 2 2 4 4 2 2" xfId="16429"/>
    <cellStyle name="40% - Акцент1 2 2 4 4 2 2 2" xfId="39277"/>
    <cellStyle name="40% - Акцент1 2 2 4 4 2 3" xfId="27853"/>
    <cellStyle name="40% - Акцент1 2 2 4 4 3" xfId="8813"/>
    <cellStyle name="40% - Акцент1 2 2 4 4 3 2" xfId="20237"/>
    <cellStyle name="40% - Акцент1 2 2 4 4 3 2 2" xfId="43085"/>
    <cellStyle name="40% - Акцент1 2 2 4 4 3 3" xfId="31661"/>
    <cellStyle name="40% - Акцент1 2 2 4 4 4" xfId="12621"/>
    <cellStyle name="40% - Акцент1 2 2 4 4 4 2" xfId="35469"/>
    <cellStyle name="40% - Акцент1 2 2 4 4 5" xfId="24045"/>
    <cellStyle name="40% - Акцент1 2 2 4 5" xfId="2149"/>
    <cellStyle name="40% - Акцент1 2 2 4 5 2" xfId="5957"/>
    <cellStyle name="40% - Акцент1 2 2 4 5 2 2" xfId="17381"/>
    <cellStyle name="40% - Акцент1 2 2 4 5 2 2 2" xfId="40229"/>
    <cellStyle name="40% - Акцент1 2 2 4 5 2 3" xfId="28805"/>
    <cellStyle name="40% - Акцент1 2 2 4 5 3" xfId="9765"/>
    <cellStyle name="40% - Акцент1 2 2 4 5 3 2" xfId="21189"/>
    <cellStyle name="40% - Акцент1 2 2 4 5 3 2 2" xfId="44037"/>
    <cellStyle name="40% - Акцент1 2 2 4 5 3 3" xfId="32613"/>
    <cellStyle name="40% - Акцент1 2 2 4 5 4" xfId="13573"/>
    <cellStyle name="40% - Акцент1 2 2 4 5 4 2" xfId="36421"/>
    <cellStyle name="40% - Акцент1 2 2 4 5 5" xfId="24997"/>
    <cellStyle name="40% - Акцент1 2 2 4 6" xfId="3101"/>
    <cellStyle name="40% - Акцент1 2 2 4 6 2" xfId="6909"/>
    <cellStyle name="40% - Акцент1 2 2 4 6 2 2" xfId="18333"/>
    <cellStyle name="40% - Акцент1 2 2 4 6 2 2 2" xfId="41181"/>
    <cellStyle name="40% - Акцент1 2 2 4 6 2 3" xfId="29757"/>
    <cellStyle name="40% - Акцент1 2 2 4 6 3" xfId="10717"/>
    <cellStyle name="40% - Акцент1 2 2 4 6 3 2" xfId="22141"/>
    <cellStyle name="40% - Акцент1 2 2 4 6 3 2 2" xfId="44989"/>
    <cellStyle name="40% - Акцент1 2 2 4 6 3 3" xfId="33565"/>
    <cellStyle name="40% - Акцент1 2 2 4 6 4" xfId="14525"/>
    <cellStyle name="40% - Акцент1 2 2 4 6 4 2" xfId="37373"/>
    <cellStyle name="40% - Акцент1 2 2 4 6 5" xfId="25949"/>
    <cellStyle name="40% - Акцент1 2 2 4 7" xfId="4053"/>
    <cellStyle name="40% - Акцент1 2 2 4 7 2" xfId="15477"/>
    <cellStyle name="40% - Акцент1 2 2 4 7 2 2" xfId="38325"/>
    <cellStyle name="40% - Акцент1 2 2 4 7 3" xfId="26901"/>
    <cellStyle name="40% - Акцент1 2 2 4 8" xfId="7861"/>
    <cellStyle name="40% - Акцент1 2 2 4 8 2" xfId="19285"/>
    <cellStyle name="40% - Акцент1 2 2 4 8 2 2" xfId="42133"/>
    <cellStyle name="40% - Акцент1 2 2 4 8 3" xfId="30709"/>
    <cellStyle name="40% - Акцент1 2 2 4 9" xfId="11669"/>
    <cellStyle name="40% - Акцент1 2 2 4 9 2" xfId="34517"/>
    <cellStyle name="40% - Акцент1 2 2 5" xfId="301"/>
    <cellStyle name="40% - Акцент1 2 2 5 2" xfId="777"/>
    <cellStyle name="40% - Акцент1 2 2 5 2 2" xfId="1729"/>
    <cellStyle name="40% - Акцент1 2 2 5 2 2 2" xfId="5537"/>
    <cellStyle name="40% - Акцент1 2 2 5 2 2 2 2" xfId="16961"/>
    <cellStyle name="40% - Акцент1 2 2 5 2 2 2 2 2" xfId="39809"/>
    <cellStyle name="40% - Акцент1 2 2 5 2 2 2 3" xfId="28385"/>
    <cellStyle name="40% - Акцент1 2 2 5 2 2 3" xfId="9345"/>
    <cellStyle name="40% - Акцент1 2 2 5 2 2 3 2" xfId="20769"/>
    <cellStyle name="40% - Акцент1 2 2 5 2 2 3 2 2" xfId="43617"/>
    <cellStyle name="40% - Акцент1 2 2 5 2 2 3 3" xfId="32193"/>
    <cellStyle name="40% - Акцент1 2 2 5 2 2 4" xfId="13153"/>
    <cellStyle name="40% - Акцент1 2 2 5 2 2 4 2" xfId="36001"/>
    <cellStyle name="40% - Акцент1 2 2 5 2 2 5" xfId="24577"/>
    <cellStyle name="40% - Акцент1 2 2 5 2 3" xfId="2681"/>
    <cellStyle name="40% - Акцент1 2 2 5 2 3 2" xfId="6489"/>
    <cellStyle name="40% - Акцент1 2 2 5 2 3 2 2" xfId="17913"/>
    <cellStyle name="40% - Акцент1 2 2 5 2 3 2 2 2" xfId="40761"/>
    <cellStyle name="40% - Акцент1 2 2 5 2 3 2 3" xfId="29337"/>
    <cellStyle name="40% - Акцент1 2 2 5 2 3 3" xfId="10297"/>
    <cellStyle name="40% - Акцент1 2 2 5 2 3 3 2" xfId="21721"/>
    <cellStyle name="40% - Акцент1 2 2 5 2 3 3 2 2" xfId="44569"/>
    <cellStyle name="40% - Акцент1 2 2 5 2 3 3 3" xfId="33145"/>
    <cellStyle name="40% - Акцент1 2 2 5 2 3 4" xfId="14105"/>
    <cellStyle name="40% - Акцент1 2 2 5 2 3 4 2" xfId="36953"/>
    <cellStyle name="40% - Акцент1 2 2 5 2 3 5" xfId="25529"/>
    <cellStyle name="40% - Акцент1 2 2 5 2 4" xfId="3633"/>
    <cellStyle name="40% - Акцент1 2 2 5 2 4 2" xfId="7441"/>
    <cellStyle name="40% - Акцент1 2 2 5 2 4 2 2" xfId="18865"/>
    <cellStyle name="40% - Акцент1 2 2 5 2 4 2 2 2" xfId="41713"/>
    <cellStyle name="40% - Акцент1 2 2 5 2 4 2 3" xfId="30289"/>
    <cellStyle name="40% - Акцент1 2 2 5 2 4 3" xfId="11249"/>
    <cellStyle name="40% - Акцент1 2 2 5 2 4 3 2" xfId="22673"/>
    <cellStyle name="40% - Акцент1 2 2 5 2 4 3 2 2" xfId="45521"/>
    <cellStyle name="40% - Акцент1 2 2 5 2 4 3 3" xfId="34097"/>
    <cellStyle name="40% - Акцент1 2 2 5 2 4 4" xfId="15057"/>
    <cellStyle name="40% - Акцент1 2 2 5 2 4 4 2" xfId="37905"/>
    <cellStyle name="40% - Акцент1 2 2 5 2 4 5" xfId="26481"/>
    <cellStyle name="40% - Акцент1 2 2 5 2 5" xfId="4585"/>
    <cellStyle name="40% - Акцент1 2 2 5 2 5 2" xfId="16009"/>
    <cellStyle name="40% - Акцент1 2 2 5 2 5 2 2" xfId="38857"/>
    <cellStyle name="40% - Акцент1 2 2 5 2 5 3" xfId="27433"/>
    <cellStyle name="40% - Акцент1 2 2 5 2 6" xfId="8393"/>
    <cellStyle name="40% - Акцент1 2 2 5 2 6 2" xfId="19817"/>
    <cellStyle name="40% - Акцент1 2 2 5 2 6 2 2" xfId="42665"/>
    <cellStyle name="40% - Акцент1 2 2 5 2 6 3" xfId="31241"/>
    <cellStyle name="40% - Акцент1 2 2 5 2 7" xfId="12201"/>
    <cellStyle name="40% - Акцент1 2 2 5 2 7 2" xfId="35049"/>
    <cellStyle name="40% - Акцент1 2 2 5 2 8" xfId="23625"/>
    <cellStyle name="40% - Акцент1 2 2 5 3" xfId="1253"/>
    <cellStyle name="40% - Акцент1 2 2 5 3 2" xfId="5061"/>
    <cellStyle name="40% - Акцент1 2 2 5 3 2 2" xfId="16485"/>
    <cellStyle name="40% - Акцент1 2 2 5 3 2 2 2" xfId="39333"/>
    <cellStyle name="40% - Акцент1 2 2 5 3 2 3" xfId="27909"/>
    <cellStyle name="40% - Акцент1 2 2 5 3 3" xfId="8869"/>
    <cellStyle name="40% - Акцент1 2 2 5 3 3 2" xfId="20293"/>
    <cellStyle name="40% - Акцент1 2 2 5 3 3 2 2" xfId="43141"/>
    <cellStyle name="40% - Акцент1 2 2 5 3 3 3" xfId="31717"/>
    <cellStyle name="40% - Акцент1 2 2 5 3 4" xfId="12677"/>
    <cellStyle name="40% - Акцент1 2 2 5 3 4 2" xfId="35525"/>
    <cellStyle name="40% - Акцент1 2 2 5 3 5" xfId="24101"/>
    <cellStyle name="40% - Акцент1 2 2 5 4" xfId="2205"/>
    <cellStyle name="40% - Акцент1 2 2 5 4 2" xfId="6013"/>
    <cellStyle name="40% - Акцент1 2 2 5 4 2 2" xfId="17437"/>
    <cellStyle name="40% - Акцент1 2 2 5 4 2 2 2" xfId="40285"/>
    <cellStyle name="40% - Акцент1 2 2 5 4 2 3" xfId="28861"/>
    <cellStyle name="40% - Акцент1 2 2 5 4 3" xfId="9821"/>
    <cellStyle name="40% - Акцент1 2 2 5 4 3 2" xfId="21245"/>
    <cellStyle name="40% - Акцент1 2 2 5 4 3 2 2" xfId="44093"/>
    <cellStyle name="40% - Акцент1 2 2 5 4 3 3" xfId="32669"/>
    <cellStyle name="40% - Акцент1 2 2 5 4 4" xfId="13629"/>
    <cellStyle name="40% - Акцент1 2 2 5 4 4 2" xfId="36477"/>
    <cellStyle name="40% - Акцент1 2 2 5 4 5" xfId="25053"/>
    <cellStyle name="40% - Акцент1 2 2 5 5" xfId="3157"/>
    <cellStyle name="40% - Акцент1 2 2 5 5 2" xfId="6965"/>
    <cellStyle name="40% - Акцент1 2 2 5 5 2 2" xfId="18389"/>
    <cellStyle name="40% - Акцент1 2 2 5 5 2 2 2" xfId="41237"/>
    <cellStyle name="40% - Акцент1 2 2 5 5 2 3" xfId="29813"/>
    <cellStyle name="40% - Акцент1 2 2 5 5 3" xfId="10773"/>
    <cellStyle name="40% - Акцент1 2 2 5 5 3 2" xfId="22197"/>
    <cellStyle name="40% - Акцент1 2 2 5 5 3 2 2" xfId="45045"/>
    <cellStyle name="40% - Акцент1 2 2 5 5 3 3" xfId="33621"/>
    <cellStyle name="40% - Акцент1 2 2 5 5 4" xfId="14581"/>
    <cellStyle name="40% - Акцент1 2 2 5 5 4 2" xfId="37429"/>
    <cellStyle name="40% - Акцент1 2 2 5 5 5" xfId="26005"/>
    <cellStyle name="40% - Акцент1 2 2 5 6" xfId="4109"/>
    <cellStyle name="40% - Акцент1 2 2 5 6 2" xfId="15533"/>
    <cellStyle name="40% - Акцент1 2 2 5 6 2 2" xfId="38381"/>
    <cellStyle name="40% - Акцент1 2 2 5 6 3" xfId="26957"/>
    <cellStyle name="40% - Акцент1 2 2 5 7" xfId="7917"/>
    <cellStyle name="40% - Акцент1 2 2 5 7 2" xfId="19341"/>
    <cellStyle name="40% - Акцент1 2 2 5 7 2 2" xfId="42189"/>
    <cellStyle name="40% - Акцент1 2 2 5 7 3" xfId="30765"/>
    <cellStyle name="40% - Акцент1 2 2 5 8" xfId="11725"/>
    <cellStyle name="40% - Акцент1 2 2 5 8 2" xfId="34573"/>
    <cellStyle name="40% - Акцент1 2 2 5 9" xfId="23149"/>
    <cellStyle name="40% - Акцент1 2 2 6" xfId="553"/>
    <cellStyle name="40% - Акцент1 2 2 6 2" xfId="1505"/>
    <cellStyle name="40% - Акцент1 2 2 6 2 2" xfId="5313"/>
    <cellStyle name="40% - Акцент1 2 2 6 2 2 2" xfId="16737"/>
    <cellStyle name="40% - Акцент1 2 2 6 2 2 2 2" xfId="39585"/>
    <cellStyle name="40% - Акцент1 2 2 6 2 2 3" xfId="28161"/>
    <cellStyle name="40% - Акцент1 2 2 6 2 3" xfId="9121"/>
    <cellStyle name="40% - Акцент1 2 2 6 2 3 2" xfId="20545"/>
    <cellStyle name="40% - Акцент1 2 2 6 2 3 2 2" xfId="43393"/>
    <cellStyle name="40% - Акцент1 2 2 6 2 3 3" xfId="31969"/>
    <cellStyle name="40% - Акцент1 2 2 6 2 4" xfId="12929"/>
    <cellStyle name="40% - Акцент1 2 2 6 2 4 2" xfId="35777"/>
    <cellStyle name="40% - Акцент1 2 2 6 2 5" xfId="24353"/>
    <cellStyle name="40% - Акцент1 2 2 6 3" xfId="2457"/>
    <cellStyle name="40% - Акцент1 2 2 6 3 2" xfId="6265"/>
    <cellStyle name="40% - Акцент1 2 2 6 3 2 2" xfId="17689"/>
    <cellStyle name="40% - Акцент1 2 2 6 3 2 2 2" xfId="40537"/>
    <cellStyle name="40% - Акцент1 2 2 6 3 2 3" xfId="29113"/>
    <cellStyle name="40% - Акцент1 2 2 6 3 3" xfId="10073"/>
    <cellStyle name="40% - Акцент1 2 2 6 3 3 2" xfId="21497"/>
    <cellStyle name="40% - Акцент1 2 2 6 3 3 2 2" xfId="44345"/>
    <cellStyle name="40% - Акцент1 2 2 6 3 3 3" xfId="32921"/>
    <cellStyle name="40% - Акцент1 2 2 6 3 4" xfId="13881"/>
    <cellStyle name="40% - Акцент1 2 2 6 3 4 2" xfId="36729"/>
    <cellStyle name="40% - Акцент1 2 2 6 3 5" xfId="25305"/>
    <cellStyle name="40% - Акцент1 2 2 6 4" xfId="3409"/>
    <cellStyle name="40% - Акцент1 2 2 6 4 2" xfId="7217"/>
    <cellStyle name="40% - Акцент1 2 2 6 4 2 2" xfId="18641"/>
    <cellStyle name="40% - Акцент1 2 2 6 4 2 2 2" xfId="41489"/>
    <cellStyle name="40% - Акцент1 2 2 6 4 2 3" xfId="30065"/>
    <cellStyle name="40% - Акцент1 2 2 6 4 3" xfId="11025"/>
    <cellStyle name="40% - Акцент1 2 2 6 4 3 2" xfId="22449"/>
    <cellStyle name="40% - Акцент1 2 2 6 4 3 2 2" xfId="45297"/>
    <cellStyle name="40% - Акцент1 2 2 6 4 3 3" xfId="33873"/>
    <cellStyle name="40% - Акцент1 2 2 6 4 4" xfId="14833"/>
    <cellStyle name="40% - Акцент1 2 2 6 4 4 2" xfId="37681"/>
    <cellStyle name="40% - Акцент1 2 2 6 4 5" xfId="26257"/>
    <cellStyle name="40% - Акцент1 2 2 6 5" xfId="4361"/>
    <cellStyle name="40% - Акцент1 2 2 6 5 2" xfId="15785"/>
    <cellStyle name="40% - Акцент1 2 2 6 5 2 2" xfId="38633"/>
    <cellStyle name="40% - Акцент1 2 2 6 5 3" xfId="27209"/>
    <cellStyle name="40% - Акцент1 2 2 6 6" xfId="8169"/>
    <cellStyle name="40% - Акцент1 2 2 6 6 2" xfId="19593"/>
    <cellStyle name="40% - Акцент1 2 2 6 6 2 2" xfId="42441"/>
    <cellStyle name="40% - Акцент1 2 2 6 6 3" xfId="31017"/>
    <cellStyle name="40% - Акцент1 2 2 6 7" xfId="11977"/>
    <cellStyle name="40% - Акцент1 2 2 6 7 2" xfId="34825"/>
    <cellStyle name="40% - Акцент1 2 2 6 8" xfId="23401"/>
    <cellStyle name="40% - Акцент1 2 2 7" xfId="1029"/>
    <cellStyle name="40% - Акцент1 2 2 7 2" xfId="4837"/>
    <cellStyle name="40% - Акцент1 2 2 7 2 2" xfId="16261"/>
    <cellStyle name="40% - Акцент1 2 2 7 2 2 2" xfId="39109"/>
    <cellStyle name="40% - Акцент1 2 2 7 2 3" xfId="27685"/>
    <cellStyle name="40% - Акцент1 2 2 7 3" xfId="8645"/>
    <cellStyle name="40% - Акцент1 2 2 7 3 2" xfId="20069"/>
    <cellStyle name="40% - Акцент1 2 2 7 3 2 2" xfId="42917"/>
    <cellStyle name="40% - Акцент1 2 2 7 3 3" xfId="31493"/>
    <cellStyle name="40% - Акцент1 2 2 7 4" xfId="12453"/>
    <cellStyle name="40% - Акцент1 2 2 7 4 2" xfId="35301"/>
    <cellStyle name="40% - Акцент1 2 2 7 5" xfId="23877"/>
    <cellStyle name="40% - Акцент1 2 2 8" xfId="1981"/>
    <cellStyle name="40% - Акцент1 2 2 8 2" xfId="5789"/>
    <cellStyle name="40% - Акцент1 2 2 8 2 2" xfId="17213"/>
    <cellStyle name="40% - Акцент1 2 2 8 2 2 2" xfId="40061"/>
    <cellStyle name="40% - Акцент1 2 2 8 2 3" xfId="28637"/>
    <cellStyle name="40% - Акцент1 2 2 8 3" xfId="9597"/>
    <cellStyle name="40% - Акцент1 2 2 8 3 2" xfId="21021"/>
    <cellStyle name="40% - Акцент1 2 2 8 3 2 2" xfId="43869"/>
    <cellStyle name="40% - Акцент1 2 2 8 3 3" xfId="32445"/>
    <cellStyle name="40% - Акцент1 2 2 8 4" xfId="13405"/>
    <cellStyle name="40% - Акцент1 2 2 8 4 2" xfId="36253"/>
    <cellStyle name="40% - Акцент1 2 2 8 5" xfId="24829"/>
    <cellStyle name="40% - Акцент1 2 2 9" xfId="2933"/>
    <cellStyle name="40% - Акцент1 2 2 9 2" xfId="6741"/>
    <cellStyle name="40% - Акцент1 2 2 9 2 2" xfId="18165"/>
    <cellStyle name="40% - Акцент1 2 2 9 2 2 2" xfId="41013"/>
    <cellStyle name="40% - Акцент1 2 2 9 2 3" xfId="29589"/>
    <cellStyle name="40% - Акцент1 2 2 9 3" xfId="10549"/>
    <cellStyle name="40% - Акцент1 2 2 9 3 2" xfId="21973"/>
    <cellStyle name="40% - Акцент1 2 2 9 3 2 2" xfId="44821"/>
    <cellStyle name="40% - Акцент1 2 2 9 3 3" xfId="33397"/>
    <cellStyle name="40% - Акцент1 2 2 9 4" xfId="14357"/>
    <cellStyle name="40% - Акцент1 2 2 9 4 2" xfId="37205"/>
    <cellStyle name="40% - Акцент1 2 2 9 5" xfId="25781"/>
    <cellStyle name="40% - Акцент1 2 3" xfId="105"/>
    <cellStyle name="40% - Акцент1 2 3 10" xfId="22953"/>
    <cellStyle name="40% - Акцент1 2 3 2" xfId="329"/>
    <cellStyle name="40% - Акцент1 2 3 2 2" xfId="805"/>
    <cellStyle name="40% - Акцент1 2 3 2 2 2" xfId="1757"/>
    <cellStyle name="40% - Акцент1 2 3 2 2 2 2" xfId="5565"/>
    <cellStyle name="40% - Акцент1 2 3 2 2 2 2 2" xfId="16989"/>
    <cellStyle name="40% - Акцент1 2 3 2 2 2 2 2 2" xfId="39837"/>
    <cellStyle name="40% - Акцент1 2 3 2 2 2 2 3" xfId="28413"/>
    <cellStyle name="40% - Акцент1 2 3 2 2 2 3" xfId="9373"/>
    <cellStyle name="40% - Акцент1 2 3 2 2 2 3 2" xfId="20797"/>
    <cellStyle name="40% - Акцент1 2 3 2 2 2 3 2 2" xfId="43645"/>
    <cellStyle name="40% - Акцент1 2 3 2 2 2 3 3" xfId="32221"/>
    <cellStyle name="40% - Акцент1 2 3 2 2 2 4" xfId="13181"/>
    <cellStyle name="40% - Акцент1 2 3 2 2 2 4 2" xfId="36029"/>
    <cellStyle name="40% - Акцент1 2 3 2 2 2 5" xfId="24605"/>
    <cellStyle name="40% - Акцент1 2 3 2 2 3" xfId="2709"/>
    <cellStyle name="40% - Акцент1 2 3 2 2 3 2" xfId="6517"/>
    <cellStyle name="40% - Акцент1 2 3 2 2 3 2 2" xfId="17941"/>
    <cellStyle name="40% - Акцент1 2 3 2 2 3 2 2 2" xfId="40789"/>
    <cellStyle name="40% - Акцент1 2 3 2 2 3 2 3" xfId="29365"/>
    <cellStyle name="40% - Акцент1 2 3 2 2 3 3" xfId="10325"/>
    <cellStyle name="40% - Акцент1 2 3 2 2 3 3 2" xfId="21749"/>
    <cellStyle name="40% - Акцент1 2 3 2 2 3 3 2 2" xfId="44597"/>
    <cellStyle name="40% - Акцент1 2 3 2 2 3 3 3" xfId="33173"/>
    <cellStyle name="40% - Акцент1 2 3 2 2 3 4" xfId="14133"/>
    <cellStyle name="40% - Акцент1 2 3 2 2 3 4 2" xfId="36981"/>
    <cellStyle name="40% - Акцент1 2 3 2 2 3 5" xfId="25557"/>
    <cellStyle name="40% - Акцент1 2 3 2 2 4" xfId="3661"/>
    <cellStyle name="40% - Акцент1 2 3 2 2 4 2" xfId="7469"/>
    <cellStyle name="40% - Акцент1 2 3 2 2 4 2 2" xfId="18893"/>
    <cellStyle name="40% - Акцент1 2 3 2 2 4 2 2 2" xfId="41741"/>
    <cellStyle name="40% - Акцент1 2 3 2 2 4 2 3" xfId="30317"/>
    <cellStyle name="40% - Акцент1 2 3 2 2 4 3" xfId="11277"/>
    <cellStyle name="40% - Акцент1 2 3 2 2 4 3 2" xfId="22701"/>
    <cellStyle name="40% - Акцент1 2 3 2 2 4 3 2 2" xfId="45549"/>
    <cellStyle name="40% - Акцент1 2 3 2 2 4 3 3" xfId="34125"/>
    <cellStyle name="40% - Акцент1 2 3 2 2 4 4" xfId="15085"/>
    <cellStyle name="40% - Акцент1 2 3 2 2 4 4 2" xfId="37933"/>
    <cellStyle name="40% - Акцент1 2 3 2 2 4 5" xfId="26509"/>
    <cellStyle name="40% - Акцент1 2 3 2 2 5" xfId="4613"/>
    <cellStyle name="40% - Акцент1 2 3 2 2 5 2" xfId="16037"/>
    <cellStyle name="40% - Акцент1 2 3 2 2 5 2 2" xfId="38885"/>
    <cellStyle name="40% - Акцент1 2 3 2 2 5 3" xfId="27461"/>
    <cellStyle name="40% - Акцент1 2 3 2 2 6" xfId="8421"/>
    <cellStyle name="40% - Акцент1 2 3 2 2 6 2" xfId="19845"/>
    <cellStyle name="40% - Акцент1 2 3 2 2 6 2 2" xfId="42693"/>
    <cellStyle name="40% - Акцент1 2 3 2 2 6 3" xfId="31269"/>
    <cellStyle name="40% - Акцент1 2 3 2 2 7" xfId="12229"/>
    <cellStyle name="40% - Акцент1 2 3 2 2 7 2" xfId="35077"/>
    <cellStyle name="40% - Акцент1 2 3 2 2 8" xfId="23653"/>
    <cellStyle name="40% - Акцент1 2 3 2 3" xfId="1281"/>
    <cellStyle name="40% - Акцент1 2 3 2 3 2" xfId="5089"/>
    <cellStyle name="40% - Акцент1 2 3 2 3 2 2" xfId="16513"/>
    <cellStyle name="40% - Акцент1 2 3 2 3 2 2 2" xfId="39361"/>
    <cellStyle name="40% - Акцент1 2 3 2 3 2 3" xfId="27937"/>
    <cellStyle name="40% - Акцент1 2 3 2 3 3" xfId="8897"/>
    <cellStyle name="40% - Акцент1 2 3 2 3 3 2" xfId="20321"/>
    <cellStyle name="40% - Акцент1 2 3 2 3 3 2 2" xfId="43169"/>
    <cellStyle name="40% - Акцент1 2 3 2 3 3 3" xfId="31745"/>
    <cellStyle name="40% - Акцент1 2 3 2 3 4" xfId="12705"/>
    <cellStyle name="40% - Акцент1 2 3 2 3 4 2" xfId="35553"/>
    <cellStyle name="40% - Акцент1 2 3 2 3 5" xfId="24129"/>
    <cellStyle name="40% - Акцент1 2 3 2 4" xfId="2233"/>
    <cellStyle name="40% - Акцент1 2 3 2 4 2" xfId="6041"/>
    <cellStyle name="40% - Акцент1 2 3 2 4 2 2" xfId="17465"/>
    <cellStyle name="40% - Акцент1 2 3 2 4 2 2 2" xfId="40313"/>
    <cellStyle name="40% - Акцент1 2 3 2 4 2 3" xfId="28889"/>
    <cellStyle name="40% - Акцент1 2 3 2 4 3" xfId="9849"/>
    <cellStyle name="40% - Акцент1 2 3 2 4 3 2" xfId="21273"/>
    <cellStyle name="40% - Акцент1 2 3 2 4 3 2 2" xfId="44121"/>
    <cellStyle name="40% - Акцент1 2 3 2 4 3 3" xfId="32697"/>
    <cellStyle name="40% - Акцент1 2 3 2 4 4" xfId="13657"/>
    <cellStyle name="40% - Акцент1 2 3 2 4 4 2" xfId="36505"/>
    <cellStyle name="40% - Акцент1 2 3 2 4 5" xfId="25081"/>
    <cellStyle name="40% - Акцент1 2 3 2 5" xfId="3185"/>
    <cellStyle name="40% - Акцент1 2 3 2 5 2" xfId="6993"/>
    <cellStyle name="40% - Акцент1 2 3 2 5 2 2" xfId="18417"/>
    <cellStyle name="40% - Акцент1 2 3 2 5 2 2 2" xfId="41265"/>
    <cellStyle name="40% - Акцент1 2 3 2 5 2 3" xfId="29841"/>
    <cellStyle name="40% - Акцент1 2 3 2 5 3" xfId="10801"/>
    <cellStyle name="40% - Акцент1 2 3 2 5 3 2" xfId="22225"/>
    <cellStyle name="40% - Акцент1 2 3 2 5 3 2 2" xfId="45073"/>
    <cellStyle name="40% - Акцент1 2 3 2 5 3 3" xfId="33649"/>
    <cellStyle name="40% - Акцент1 2 3 2 5 4" xfId="14609"/>
    <cellStyle name="40% - Акцент1 2 3 2 5 4 2" xfId="37457"/>
    <cellStyle name="40% - Акцент1 2 3 2 5 5" xfId="26033"/>
    <cellStyle name="40% - Акцент1 2 3 2 6" xfId="4137"/>
    <cellStyle name="40% - Акцент1 2 3 2 6 2" xfId="15561"/>
    <cellStyle name="40% - Акцент1 2 3 2 6 2 2" xfId="38409"/>
    <cellStyle name="40% - Акцент1 2 3 2 6 3" xfId="26985"/>
    <cellStyle name="40% - Акцент1 2 3 2 7" xfId="7945"/>
    <cellStyle name="40% - Акцент1 2 3 2 7 2" xfId="19369"/>
    <cellStyle name="40% - Акцент1 2 3 2 7 2 2" xfId="42217"/>
    <cellStyle name="40% - Акцент1 2 3 2 7 3" xfId="30793"/>
    <cellStyle name="40% - Акцент1 2 3 2 8" xfId="11753"/>
    <cellStyle name="40% - Акцент1 2 3 2 8 2" xfId="34601"/>
    <cellStyle name="40% - Акцент1 2 3 2 9" xfId="23177"/>
    <cellStyle name="40% - Акцент1 2 3 3" xfId="581"/>
    <cellStyle name="40% - Акцент1 2 3 3 2" xfId="1533"/>
    <cellStyle name="40% - Акцент1 2 3 3 2 2" xfId="5341"/>
    <cellStyle name="40% - Акцент1 2 3 3 2 2 2" xfId="16765"/>
    <cellStyle name="40% - Акцент1 2 3 3 2 2 2 2" xfId="39613"/>
    <cellStyle name="40% - Акцент1 2 3 3 2 2 3" xfId="28189"/>
    <cellStyle name="40% - Акцент1 2 3 3 2 3" xfId="9149"/>
    <cellStyle name="40% - Акцент1 2 3 3 2 3 2" xfId="20573"/>
    <cellStyle name="40% - Акцент1 2 3 3 2 3 2 2" xfId="43421"/>
    <cellStyle name="40% - Акцент1 2 3 3 2 3 3" xfId="31997"/>
    <cellStyle name="40% - Акцент1 2 3 3 2 4" xfId="12957"/>
    <cellStyle name="40% - Акцент1 2 3 3 2 4 2" xfId="35805"/>
    <cellStyle name="40% - Акцент1 2 3 3 2 5" xfId="24381"/>
    <cellStyle name="40% - Акцент1 2 3 3 3" xfId="2485"/>
    <cellStyle name="40% - Акцент1 2 3 3 3 2" xfId="6293"/>
    <cellStyle name="40% - Акцент1 2 3 3 3 2 2" xfId="17717"/>
    <cellStyle name="40% - Акцент1 2 3 3 3 2 2 2" xfId="40565"/>
    <cellStyle name="40% - Акцент1 2 3 3 3 2 3" xfId="29141"/>
    <cellStyle name="40% - Акцент1 2 3 3 3 3" xfId="10101"/>
    <cellStyle name="40% - Акцент1 2 3 3 3 3 2" xfId="21525"/>
    <cellStyle name="40% - Акцент1 2 3 3 3 3 2 2" xfId="44373"/>
    <cellStyle name="40% - Акцент1 2 3 3 3 3 3" xfId="32949"/>
    <cellStyle name="40% - Акцент1 2 3 3 3 4" xfId="13909"/>
    <cellStyle name="40% - Акцент1 2 3 3 3 4 2" xfId="36757"/>
    <cellStyle name="40% - Акцент1 2 3 3 3 5" xfId="25333"/>
    <cellStyle name="40% - Акцент1 2 3 3 4" xfId="3437"/>
    <cellStyle name="40% - Акцент1 2 3 3 4 2" xfId="7245"/>
    <cellStyle name="40% - Акцент1 2 3 3 4 2 2" xfId="18669"/>
    <cellStyle name="40% - Акцент1 2 3 3 4 2 2 2" xfId="41517"/>
    <cellStyle name="40% - Акцент1 2 3 3 4 2 3" xfId="30093"/>
    <cellStyle name="40% - Акцент1 2 3 3 4 3" xfId="11053"/>
    <cellStyle name="40% - Акцент1 2 3 3 4 3 2" xfId="22477"/>
    <cellStyle name="40% - Акцент1 2 3 3 4 3 2 2" xfId="45325"/>
    <cellStyle name="40% - Акцент1 2 3 3 4 3 3" xfId="33901"/>
    <cellStyle name="40% - Акцент1 2 3 3 4 4" xfId="14861"/>
    <cellStyle name="40% - Акцент1 2 3 3 4 4 2" xfId="37709"/>
    <cellStyle name="40% - Акцент1 2 3 3 4 5" xfId="26285"/>
    <cellStyle name="40% - Акцент1 2 3 3 5" xfId="4389"/>
    <cellStyle name="40% - Акцент1 2 3 3 5 2" xfId="15813"/>
    <cellStyle name="40% - Акцент1 2 3 3 5 2 2" xfId="38661"/>
    <cellStyle name="40% - Акцент1 2 3 3 5 3" xfId="27237"/>
    <cellStyle name="40% - Акцент1 2 3 3 6" xfId="8197"/>
    <cellStyle name="40% - Акцент1 2 3 3 6 2" xfId="19621"/>
    <cellStyle name="40% - Акцент1 2 3 3 6 2 2" xfId="42469"/>
    <cellStyle name="40% - Акцент1 2 3 3 6 3" xfId="31045"/>
    <cellStyle name="40% - Акцент1 2 3 3 7" xfId="12005"/>
    <cellStyle name="40% - Акцент1 2 3 3 7 2" xfId="34853"/>
    <cellStyle name="40% - Акцент1 2 3 3 8" xfId="23429"/>
    <cellStyle name="40% - Акцент1 2 3 4" xfId="1057"/>
    <cellStyle name="40% - Акцент1 2 3 4 2" xfId="4865"/>
    <cellStyle name="40% - Акцент1 2 3 4 2 2" xfId="16289"/>
    <cellStyle name="40% - Акцент1 2 3 4 2 2 2" xfId="39137"/>
    <cellStyle name="40% - Акцент1 2 3 4 2 3" xfId="27713"/>
    <cellStyle name="40% - Акцент1 2 3 4 3" xfId="8673"/>
    <cellStyle name="40% - Акцент1 2 3 4 3 2" xfId="20097"/>
    <cellStyle name="40% - Акцент1 2 3 4 3 2 2" xfId="42945"/>
    <cellStyle name="40% - Акцент1 2 3 4 3 3" xfId="31521"/>
    <cellStyle name="40% - Акцент1 2 3 4 4" xfId="12481"/>
    <cellStyle name="40% - Акцент1 2 3 4 4 2" xfId="35329"/>
    <cellStyle name="40% - Акцент1 2 3 4 5" xfId="23905"/>
    <cellStyle name="40% - Акцент1 2 3 5" xfId="2009"/>
    <cellStyle name="40% - Акцент1 2 3 5 2" xfId="5817"/>
    <cellStyle name="40% - Акцент1 2 3 5 2 2" xfId="17241"/>
    <cellStyle name="40% - Акцент1 2 3 5 2 2 2" xfId="40089"/>
    <cellStyle name="40% - Акцент1 2 3 5 2 3" xfId="28665"/>
    <cellStyle name="40% - Акцент1 2 3 5 3" xfId="9625"/>
    <cellStyle name="40% - Акцент1 2 3 5 3 2" xfId="21049"/>
    <cellStyle name="40% - Акцент1 2 3 5 3 2 2" xfId="43897"/>
    <cellStyle name="40% - Акцент1 2 3 5 3 3" xfId="32473"/>
    <cellStyle name="40% - Акцент1 2 3 5 4" xfId="13433"/>
    <cellStyle name="40% - Акцент1 2 3 5 4 2" xfId="36281"/>
    <cellStyle name="40% - Акцент1 2 3 5 5" xfId="24857"/>
    <cellStyle name="40% - Акцент1 2 3 6" xfId="2961"/>
    <cellStyle name="40% - Акцент1 2 3 6 2" xfId="6769"/>
    <cellStyle name="40% - Акцент1 2 3 6 2 2" xfId="18193"/>
    <cellStyle name="40% - Акцент1 2 3 6 2 2 2" xfId="41041"/>
    <cellStyle name="40% - Акцент1 2 3 6 2 3" xfId="29617"/>
    <cellStyle name="40% - Акцент1 2 3 6 3" xfId="10577"/>
    <cellStyle name="40% - Акцент1 2 3 6 3 2" xfId="22001"/>
    <cellStyle name="40% - Акцент1 2 3 6 3 2 2" xfId="44849"/>
    <cellStyle name="40% - Акцент1 2 3 6 3 3" xfId="33425"/>
    <cellStyle name="40% - Акцент1 2 3 6 4" xfId="14385"/>
    <cellStyle name="40% - Акцент1 2 3 6 4 2" xfId="37233"/>
    <cellStyle name="40% - Акцент1 2 3 6 5" xfId="25809"/>
    <cellStyle name="40% - Акцент1 2 3 7" xfId="3913"/>
    <cellStyle name="40% - Акцент1 2 3 7 2" xfId="15337"/>
    <cellStyle name="40% - Акцент1 2 3 7 2 2" xfId="38185"/>
    <cellStyle name="40% - Акцент1 2 3 7 3" xfId="26761"/>
    <cellStyle name="40% - Акцент1 2 3 8" xfId="7721"/>
    <cellStyle name="40% - Акцент1 2 3 8 2" xfId="19145"/>
    <cellStyle name="40% - Акцент1 2 3 8 2 2" xfId="41993"/>
    <cellStyle name="40% - Акцент1 2 3 8 3" xfId="30569"/>
    <cellStyle name="40% - Акцент1 2 3 9" xfId="11529"/>
    <cellStyle name="40% - Акцент1 2 3 9 2" xfId="34377"/>
    <cellStyle name="40% - Акцент1 2 4" xfId="161"/>
    <cellStyle name="40% - Акцент1 2 4 10" xfId="23009"/>
    <cellStyle name="40% - Акцент1 2 4 2" xfId="385"/>
    <cellStyle name="40% - Акцент1 2 4 2 2" xfId="861"/>
    <cellStyle name="40% - Акцент1 2 4 2 2 2" xfId="1813"/>
    <cellStyle name="40% - Акцент1 2 4 2 2 2 2" xfId="5621"/>
    <cellStyle name="40% - Акцент1 2 4 2 2 2 2 2" xfId="17045"/>
    <cellStyle name="40% - Акцент1 2 4 2 2 2 2 2 2" xfId="39893"/>
    <cellStyle name="40% - Акцент1 2 4 2 2 2 2 3" xfId="28469"/>
    <cellStyle name="40% - Акцент1 2 4 2 2 2 3" xfId="9429"/>
    <cellStyle name="40% - Акцент1 2 4 2 2 2 3 2" xfId="20853"/>
    <cellStyle name="40% - Акцент1 2 4 2 2 2 3 2 2" xfId="43701"/>
    <cellStyle name="40% - Акцент1 2 4 2 2 2 3 3" xfId="32277"/>
    <cellStyle name="40% - Акцент1 2 4 2 2 2 4" xfId="13237"/>
    <cellStyle name="40% - Акцент1 2 4 2 2 2 4 2" xfId="36085"/>
    <cellStyle name="40% - Акцент1 2 4 2 2 2 5" xfId="24661"/>
    <cellStyle name="40% - Акцент1 2 4 2 2 3" xfId="2765"/>
    <cellStyle name="40% - Акцент1 2 4 2 2 3 2" xfId="6573"/>
    <cellStyle name="40% - Акцент1 2 4 2 2 3 2 2" xfId="17997"/>
    <cellStyle name="40% - Акцент1 2 4 2 2 3 2 2 2" xfId="40845"/>
    <cellStyle name="40% - Акцент1 2 4 2 2 3 2 3" xfId="29421"/>
    <cellStyle name="40% - Акцент1 2 4 2 2 3 3" xfId="10381"/>
    <cellStyle name="40% - Акцент1 2 4 2 2 3 3 2" xfId="21805"/>
    <cellStyle name="40% - Акцент1 2 4 2 2 3 3 2 2" xfId="44653"/>
    <cellStyle name="40% - Акцент1 2 4 2 2 3 3 3" xfId="33229"/>
    <cellStyle name="40% - Акцент1 2 4 2 2 3 4" xfId="14189"/>
    <cellStyle name="40% - Акцент1 2 4 2 2 3 4 2" xfId="37037"/>
    <cellStyle name="40% - Акцент1 2 4 2 2 3 5" xfId="25613"/>
    <cellStyle name="40% - Акцент1 2 4 2 2 4" xfId="3717"/>
    <cellStyle name="40% - Акцент1 2 4 2 2 4 2" xfId="7525"/>
    <cellStyle name="40% - Акцент1 2 4 2 2 4 2 2" xfId="18949"/>
    <cellStyle name="40% - Акцент1 2 4 2 2 4 2 2 2" xfId="41797"/>
    <cellStyle name="40% - Акцент1 2 4 2 2 4 2 3" xfId="30373"/>
    <cellStyle name="40% - Акцент1 2 4 2 2 4 3" xfId="11333"/>
    <cellStyle name="40% - Акцент1 2 4 2 2 4 3 2" xfId="22757"/>
    <cellStyle name="40% - Акцент1 2 4 2 2 4 3 2 2" xfId="45605"/>
    <cellStyle name="40% - Акцент1 2 4 2 2 4 3 3" xfId="34181"/>
    <cellStyle name="40% - Акцент1 2 4 2 2 4 4" xfId="15141"/>
    <cellStyle name="40% - Акцент1 2 4 2 2 4 4 2" xfId="37989"/>
    <cellStyle name="40% - Акцент1 2 4 2 2 4 5" xfId="26565"/>
    <cellStyle name="40% - Акцент1 2 4 2 2 5" xfId="4669"/>
    <cellStyle name="40% - Акцент1 2 4 2 2 5 2" xfId="16093"/>
    <cellStyle name="40% - Акцент1 2 4 2 2 5 2 2" xfId="38941"/>
    <cellStyle name="40% - Акцент1 2 4 2 2 5 3" xfId="27517"/>
    <cellStyle name="40% - Акцент1 2 4 2 2 6" xfId="8477"/>
    <cellStyle name="40% - Акцент1 2 4 2 2 6 2" xfId="19901"/>
    <cellStyle name="40% - Акцент1 2 4 2 2 6 2 2" xfId="42749"/>
    <cellStyle name="40% - Акцент1 2 4 2 2 6 3" xfId="31325"/>
    <cellStyle name="40% - Акцент1 2 4 2 2 7" xfId="12285"/>
    <cellStyle name="40% - Акцент1 2 4 2 2 7 2" xfId="35133"/>
    <cellStyle name="40% - Акцент1 2 4 2 2 8" xfId="23709"/>
    <cellStyle name="40% - Акцент1 2 4 2 3" xfId="1337"/>
    <cellStyle name="40% - Акцент1 2 4 2 3 2" xfId="5145"/>
    <cellStyle name="40% - Акцент1 2 4 2 3 2 2" xfId="16569"/>
    <cellStyle name="40% - Акцент1 2 4 2 3 2 2 2" xfId="39417"/>
    <cellStyle name="40% - Акцент1 2 4 2 3 2 3" xfId="27993"/>
    <cellStyle name="40% - Акцент1 2 4 2 3 3" xfId="8953"/>
    <cellStyle name="40% - Акцент1 2 4 2 3 3 2" xfId="20377"/>
    <cellStyle name="40% - Акцент1 2 4 2 3 3 2 2" xfId="43225"/>
    <cellStyle name="40% - Акцент1 2 4 2 3 3 3" xfId="31801"/>
    <cellStyle name="40% - Акцент1 2 4 2 3 4" xfId="12761"/>
    <cellStyle name="40% - Акцент1 2 4 2 3 4 2" xfId="35609"/>
    <cellStyle name="40% - Акцент1 2 4 2 3 5" xfId="24185"/>
    <cellStyle name="40% - Акцент1 2 4 2 4" xfId="2289"/>
    <cellStyle name="40% - Акцент1 2 4 2 4 2" xfId="6097"/>
    <cellStyle name="40% - Акцент1 2 4 2 4 2 2" xfId="17521"/>
    <cellStyle name="40% - Акцент1 2 4 2 4 2 2 2" xfId="40369"/>
    <cellStyle name="40% - Акцент1 2 4 2 4 2 3" xfId="28945"/>
    <cellStyle name="40% - Акцент1 2 4 2 4 3" xfId="9905"/>
    <cellStyle name="40% - Акцент1 2 4 2 4 3 2" xfId="21329"/>
    <cellStyle name="40% - Акцент1 2 4 2 4 3 2 2" xfId="44177"/>
    <cellStyle name="40% - Акцент1 2 4 2 4 3 3" xfId="32753"/>
    <cellStyle name="40% - Акцент1 2 4 2 4 4" xfId="13713"/>
    <cellStyle name="40% - Акцент1 2 4 2 4 4 2" xfId="36561"/>
    <cellStyle name="40% - Акцент1 2 4 2 4 5" xfId="25137"/>
    <cellStyle name="40% - Акцент1 2 4 2 5" xfId="3241"/>
    <cellStyle name="40% - Акцент1 2 4 2 5 2" xfId="7049"/>
    <cellStyle name="40% - Акцент1 2 4 2 5 2 2" xfId="18473"/>
    <cellStyle name="40% - Акцент1 2 4 2 5 2 2 2" xfId="41321"/>
    <cellStyle name="40% - Акцент1 2 4 2 5 2 3" xfId="29897"/>
    <cellStyle name="40% - Акцент1 2 4 2 5 3" xfId="10857"/>
    <cellStyle name="40% - Акцент1 2 4 2 5 3 2" xfId="22281"/>
    <cellStyle name="40% - Акцент1 2 4 2 5 3 2 2" xfId="45129"/>
    <cellStyle name="40% - Акцент1 2 4 2 5 3 3" xfId="33705"/>
    <cellStyle name="40% - Акцент1 2 4 2 5 4" xfId="14665"/>
    <cellStyle name="40% - Акцент1 2 4 2 5 4 2" xfId="37513"/>
    <cellStyle name="40% - Акцент1 2 4 2 5 5" xfId="26089"/>
    <cellStyle name="40% - Акцент1 2 4 2 6" xfId="4193"/>
    <cellStyle name="40% - Акцент1 2 4 2 6 2" xfId="15617"/>
    <cellStyle name="40% - Акцент1 2 4 2 6 2 2" xfId="38465"/>
    <cellStyle name="40% - Акцент1 2 4 2 6 3" xfId="27041"/>
    <cellStyle name="40% - Акцент1 2 4 2 7" xfId="8001"/>
    <cellStyle name="40% - Акцент1 2 4 2 7 2" xfId="19425"/>
    <cellStyle name="40% - Акцент1 2 4 2 7 2 2" xfId="42273"/>
    <cellStyle name="40% - Акцент1 2 4 2 7 3" xfId="30849"/>
    <cellStyle name="40% - Акцент1 2 4 2 8" xfId="11809"/>
    <cellStyle name="40% - Акцент1 2 4 2 8 2" xfId="34657"/>
    <cellStyle name="40% - Акцент1 2 4 2 9" xfId="23233"/>
    <cellStyle name="40% - Акцент1 2 4 3" xfId="637"/>
    <cellStyle name="40% - Акцент1 2 4 3 2" xfId="1589"/>
    <cellStyle name="40% - Акцент1 2 4 3 2 2" xfId="5397"/>
    <cellStyle name="40% - Акцент1 2 4 3 2 2 2" xfId="16821"/>
    <cellStyle name="40% - Акцент1 2 4 3 2 2 2 2" xfId="39669"/>
    <cellStyle name="40% - Акцент1 2 4 3 2 2 3" xfId="28245"/>
    <cellStyle name="40% - Акцент1 2 4 3 2 3" xfId="9205"/>
    <cellStyle name="40% - Акцент1 2 4 3 2 3 2" xfId="20629"/>
    <cellStyle name="40% - Акцент1 2 4 3 2 3 2 2" xfId="43477"/>
    <cellStyle name="40% - Акцент1 2 4 3 2 3 3" xfId="32053"/>
    <cellStyle name="40% - Акцент1 2 4 3 2 4" xfId="13013"/>
    <cellStyle name="40% - Акцент1 2 4 3 2 4 2" xfId="35861"/>
    <cellStyle name="40% - Акцент1 2 4 3 2 5" xfId="24437"/>
    <cellStyle name="40% - Акцент1 2 4 3 3" xfId="2541"/>
    <cellStyle name="40% - Акцент1 2 4 3 3 2" xfId="6349"/>
    <cellStyle name="40% - Акцент1 2 4 3 3 2 2" xfId="17773"/>
    <cellStyle name="40% - Акцент1 2 4 3 3 2 2 2" xfId="40621"/>
    <cellStyle name="40% - Акцент1 2 4 3 3 2 3" xfId="29197"/>
    <cellStyle name="40% - Акцент1 2 4 3 3 3" xfId="10157"/>
    <cellStyle name="40% - Акцент1 2 4 3 3 3 2" xfId="21581"/>
    <cellStyle name="40% - Акцент1 2 4 3 3 3 2 2" xfId="44429"/>
    <cellStyle name="40% - Акцент1 2 4 3 3 3 3" xfId="33005"/>
    <cellStyle name="40% - Акцент1 2 4 3 3 4" xfId="13965"/>
    <cellStyle name="40% - Акцент1 2 4 3 3 4 2" xfId="36813"/>
    <cellStyle name="40% - Акцент1 2 4 3 3 5" xfId="25389"/>
    <cellStyle name="40% - Акцент1 2 4 3 4" xfId="3493"/>
    <cellStyle name="40% - Акцент1 2 4 3 4 2" xfId="7301"/>
    <cellStyle name="40% - Акцент1 2 4 3 4 2 2" xfId="18725"/>
    <cellStyle name="40% - Акцент1 2 4 3 4 2 2 2" xfId="41573"/>
    <cellStyle name="40% - Акцент1 2 4 3 4 2 3" xfId="30149"/>
    <cellStyle name="40% - Акцент1 2 4 3 4 3" xfId="11109"/>
    <cellStyle name="40% - Акцент1 2 4 3 4 3 2" xfId="22533"/>
    <cellStyle name="40% - Акцент1 2 4 3 4 3 2 2" xfId="45381"/>
    <cellStyle name="40% - Акцент1 2 4 3 4 3 3" xfId="33957"/>
    <cellStyle name="40% - Акцент1 2 4 3 4 4" xfId="14917"/>
    <cellStyle name="40% - Акцент1 2 4 3 4 4 2" xfId="37765"/>
    <cellStyle name="40% - Акцент1 2 4 3 4 5" xfId="26341"/>
    <cellStyle name="40% - Акцент1 2 4 3 5" xfId="4445"/>
    <cellStyle name="40% - Акцент1 2 4 3 5 2" xfId="15869"/>
    <cellStyle name="40% - Акцент1 2 4 3 5 2 2" xfId="38717"/>
    <cellStyle name="40% - Акцент1 2 4 3 5 3" xfId="27293"/>
    <cellStyle name="40% - Акцент1 2 4 3 6" xfId="8253"/>
    <cellStyle name="40% - Акцент1 2 4 3 6 2" xfId="19677"/>
    <cellStyle name="40% - Акцент1 2 4 3 6 2 2" xfId="42525"/>
    <cellStyle name="40% - Акцент1 2 4 3 6 3" xfId="31101"/>
    <cellStyle name="40% - Акцент1 2 4 3 7" xfId="12061"/>
    <cellStyle name="40% - Акцент1 2 4 3 7 2" xfId="34909"/>
    <cellStyle name="40% - Акцент1 2 4 3 8" xfId="23485"/>
    <cellStyle name="40% - Акцент1 2 4 4" xfId="1113"/>
    <cellStyle name="40% - Акцент1 2 4 4 2" xfId="4921"/>
    <cellStyle name="40% - Акцент1 2 4 4 2 2" xfId="16345"/>
    <cellStyle name="40% - Акцент1 2 4 4 2 2 2" xfId="39193"/>
    <cellStyle name="40% - Акцент1 2 4 4 2 3" xfId="27769"/>
    <cellStyle name="40% - Акцент1 2 4 4 3" xfId="8729"/>
    <cellStyle name="40% - Акцент1 2 4 4 3 2" xfId="20153"/>
    <cellStyle name="40% - Акцент1 2 4 4 3 2 2" xfId="43001"/>
    <cellStyle name="40% - Акцент1 2 4 4 3 3" xfId="31577"/>
    <cellStyle name="40% - Акцент1 2 4 4 4" xfId="12537"/>
    <cellStyle name="40% - Акцент1 2 4 4 4 2" xfId="35385"/>
    <cellStyle name="40% - Акцент1 2 4 4 5" xfId="23961"/>
    <cellStyle name="40% - Акцент1 2 4 5" xfId="2065"/>
    <cellStyle name="40% - Акцент1 2 4 5 2" xfId="5873"/>
    <cellStyle name="40% - Акцент1 2 4 5 2 2" xfId="17297"/>
    <cellStyle name="40% - Акцент1 2 4 5 2 2 2" xfId="40145"/>
    <cellStyle name="40% - Акцент1 2 4 5 2 3" xfId="28721"/>
    <cellStyle name="40% - Акцент1 2 4 5 3" xfId="9681"/>
    <cellStyle name="40% - Акцент1 2 4 5 3 2" xfId="21105"/>
    <cellStyle name="40% - Акцент1 2 4 5 3 2 2" xfId="43953"/>
    <cellStyle name="40% - Акцент1 2 4 5 3 3" xfId="32529"/>
    <cellStyle name="40% - Акцент1 2 4 5 4" xfId="13489"/>
    <cellStyle name="40% - Акцент1 2 4 5 4 2" xfId="36337"/>
    <cellStyle name="40% - Акцент1 2 4 5 5" xfId="24913"/>
    <cellStyle name="40% - Акцент1 2 4 6" xfId="3017"/>
    <cellStyle name="40% - Акцент1 2 4 6 2" xfId="6825"/>
    <cellStyle name="40% - Акцент1 2 4 6 2 2" xfId="18249"/>
    <cellStyle name="40% - Акцент1 2 4 6 2 2 2" xfId="41097"/>
    <cellStyle name="40% - Акцент1 2 4 6 2 3" xfId="29673"/>
    <cellStyle name="40% - Акцент1 2 4 6 3" xfId="10633"/>
    <cellStyle name="40% - Акцент1 2 4 6 3 2" xfId="22057"/>
    <cellStyle name="40% - Акцент1 2 4 6 3 2 2" xfId="44905"/>
    <cellStyle name="40% - Акцент1 2 4 6 3 3" xfId="33481"/>
    <cellStyle name="40% - Акцент1 2 4 6 4" xfId="14441"/>
    <cellStyle name="40% - Акцент1 2 4 6 4 2" xfId="37289"/>
    <cellStyle name="40% - Акцент1 2 4 6 5" xfId="25865"/>
    <cellStyle name="40% - Акцент1 2 4 7" xfId="3969"/>
    <cellStyle name="40% - Акцент1 2 4 7 2" xfId="15393"/>
    <cellStyle name="40% - Акцент1 2 4 7 2 2" xfId="38241"/>
    <cellStyle name="40% - Акцент1 2 4 7 3" xfId="26817"/>
    <cellStyle name="40% - Акцент1 2 4 8" xfId="7777"/>
    <cellStyle name="40% - Акцент1 2 4 8 2" xfId="19201"/>
    <cellStyle name="40% - Акцент1 2 4 8 2 2" xfId="42049"/>
    <cellStyle name="40% - Акцент1 2 4 8 3" xfId="30625"/>
    <cellStyle name="40% - Акцент1 2 4 9" xfId="11585"/>
    <cellStyle name="40% - Акцент1 2 4 9 2" xfId="34433"/>
    <cellStyle name="40% - Акцент1 2 5" xfId="217"/>
    <cellStyle name="40% - Акцент1 2 5 10" xfId="23065"/>
    <cellStyle name="40% - Акцент1 2 5 2" xfId="441"/>
    <cellStyle name="40% - Акцент1 2 5 2 2" xfId="917"/>
    <cellStyle name="40% - Акцент1 2 5 2 2 2" xfId="1869"/>
    <cellStyle name="40% - Акцент1 2 5 2 2 2 2" xfId="5677"/>
    <cellStyle name="40% - Акцент1 2 5 2 2 2 2 2" xfId="17101"/>
    <cellStyle name="40% - Акцент1 2 5 2 2 2 2 2 2" xfId="39949"/>
    <cellStyle name="40% - Акцент1 2 5 2 2 2 2 3" xfId="28525"/>
    <cellStyle name="40% - Акцент1 2 5 2 2 2 3" xfId="9485"/>
    <cellStyle name="40% - Акцент1 2 5 2 2 2 3 2" xfId="20909"/>
    <cellStyle name="40% - Акцент1 2 5 2 2 2 3 2 2" xfId="43757"/>
    <cellStyle name="40% - Акцент1 2 5 2 2 2 3 3" xfId="32333"/>
    <cellStyle name="40% - Акцент1 2 5 2 2 2 4" xfId="13293"/>
    <cellStyle name="40% - Акцент1 2 5 2 2 2 4 2" xfId="36141"/>
    <cellStyle name="40% - Акцент1 2 5 2 2 2 5" xfId="24717"/>
    <cellStyle name="40% - Акцент1 2 5 2 2 3" xfId="2821"/>
    <cellStyle name="40% - Акцент1 2 5 2 2 3 2" xfId="6629"/>
    <cellStyle name="40% - Акцент1 2 5 2 2 3 2 2" xfId="18053"/>
    <cellStyle name="40% - Акцент1 2 5 2 2 3 2 2 2" xfId="40901"/>
    <cellStyle name="40% - Акцент1 2 5 2 2 3 2 3" xfId="29477"/>
    <cellStyle name="40% - Акцент1 2 5 2 2 3 3" xfId="10437"/>
    <cellStyle name="40% - Акцент1 2 5 2 2 3 3 2" xfId="21861"/>
    <cellStyle name="40% - Акцент1 2 5 2 2 3 3 2 2" xfId="44709"/>
    <cellStyle name="40% - Акцент1 2 5 2 2 3 3 3" xfId="33285"/>
    <cellStyle name="40% - Акцент1 2 5 2 2 3 4" xfId="14245"/>
    <cellStyle name="40% - Акцент1 2 5 2 2 3 4 2" xfId="37093"/>
    <cellStyle name="40% - Акцент1 2 5 2 2 3 5" xfId="25669"/>
    <cellStyle name="40% - Акцент1 2 5 2 2 4" xfId="3773"/>
    <cellStyle name="40% - Акцент1 2 5 2 2 4 2" xfId="7581"/>
    <cellStyle name="40% - Акцент1 2 5 2 2 4 2 2" xfId="19005"/>
    <cellStyle name="40% - Акцент1 2 5 2 2 4 2 2 2" xfId="41853"/>
    <cellStyle name="40% - Акцент1 2 5 2 2 4 2 3" xfId="30429"/>
    <cellStyle name="40% - Акцент1 2 5 2 2 4 3" xfId="11389"/>
    <cellStyle name="40% - Акцент1 2 5 2 2 4 3 2" xfId="22813"/>
    <cellStyle name="40% - Акцент1 2 5 2 2 4 3 2 2" xfId="45661"/>
    <cellStyle name="40% - Акцент1 2 5 2 2 4 3 3" xfId="34237"/>
    <cellStyle name="40% - Акцент1 2 5 2 2 4 4" xfId="15197"/>
    <cellStyle name="40% - Акцент1 2 5 2 2 4 4 2" xfId="38045"/>
    <cellStyle name="40% - Акцент1 2 5 2 2 4 5" xfId="26621"/>
    <cellStyle name="40% - Акцент1 2 5 2 2 5" xfId="4725"/>
    <cellStyle name="40% - Акцент1 2 5 2 2 5 2" xfId="16149"/>
    <cellStyle name="40% - Акцент1 2 5 2 2 5 2 2" xfId="38997"/>
    <cellStyle name="40% - Акцент1 2 5 2 2 5 3" xfId="27573"/>
    <cellStyle name="40% - Акцент1 2 5 2 2 6" xfId="8533"/>
    <cellStyle name="40% - Акцент1 2 5 2 2 6 2" xfId="19957"/>
    <cellStyle name="40% - Акцент1 2 5 2 2 6 2 2" xfId="42805"/>
    <cellStyle name="40% - Акцент1 2 5 2 2 6 3" xfId="31381"/>
    <cellStyle name="40% - Акцент1 2 5 2 2 7" xfId="12341"/>
    <cellStyle name="40% - Акцент1 2 5 2 2 7 2" xfId="35189"/>
    <cellStyle name="40% - Акцент1 2 5 2 2 8" xfId="23765"/>
    <cellStyle name="40% - Акцент1 2 5 2 3" xfId="1393"/>
    <cellStyle name="40% - Акцент1 2 5 2 3 2" xfId="5201"/>
    <cellStyle name="40% - Акцент1 2 5 2 3 2 2" xfId="16625"/>
    <cellStyle name="40% - Акцент1 2 5 2 3 2 2 2" xfId="39473"/>
    <cellStyle name="40% - Акцент1 2 5 2 3 2 3" xfId="28049"/>
    <cellStyle name="40% - Акцент1 2 5 2 3 3" xfId="9009"/>
    <cellStyle name="40% - Акцент1 2 5 2 3 3 2" xfId="20433"/>
    <cellStyle name="40% - Акцент1 2 5 2 3 3 2 2" xfId="43281"/>
    <cellStyle name="40% - Акцент1 2 5 2 3 3 3" xfId="31857"/>
    <cellStyle name="40% - Акцент1 2 5 2 3 4" xfId="12817"/>
    <cellStyle name="40% - Акцент1 2 5 2 3 4 2" xfId="35665"/>
    <cellStyle name="40% - Акцент1 2 5 2 3 5" xfId="24241"/>
    <cellStyle name="40% - Акцент1 2 5 2 4" xfId="2345"/>
    <cellStyle name="40% - Акцент1 2 5 2 4 2" xfId="6153"/>
    <cellStyle name="40% - Акцент1 2 5 2 4 2 2" xfId="17577"/>
    <cellStyle name="40% - Акцент1 2 5 2 4 2 2 2" xfId="40425"/>
    <cellStyle name="40% - Акцент1 2 5 2 4 2 3" xfId="29001"/>
    <cellStyle name="40% - Акцент1 2 5 2 4 3" xfId="9961"/>
    <cellStyle name="40% - Акцент1 2 5 2 4 3 2" xfId="21385"/>
    <cellStyle name="40% - Акцент1 2 5 2 4 3 2 2" xfId="44233"/>
    <cellStyle name="40% - Акцент1 2 5 2 4 3 3" xfId="32809"/>
    <cellStyle name="40% - Акцент1 2 5 2 4 4" xfId="13769"/>
    <cellStyle name="40% - Акцент1 2 5 2 4 4 2" xfId="36617"/>
    <cellStyle name="40% - Акцент1 2 5 2 4 5" xfId="25193"/>
    <cellStyle name="40% - Акцент1 2 5 2 5" xfId="3297"/>
    <cellStyle name="40% - Акцент1 2 5 2 5 2" xfId="7105"/>
    <cellStyle name="40% - Акцент1 2 5 2 5 2 2" xfId="18529"/>
    <cellStyle name="40% - Акцент1 2 5 2 5 2 2 2" xfId="41377"/>
    <cellStyle name="40% - Акцент1 2 5 2 5 2 3" xfId="29953"/>
    <cellStyle name="40% - Акцент1 2 5 2 5 3" xfId="10913"/>
    <cellStyle name="40% - Акцент1 2 5 2 5 3 2" xfId="22337"/>
    <cellStyle name="40% - Акцент1 2 5 2 5 3 2 2" xfId="45185"/>
    <cellStyle name="40% - Акцент1 2 5 2 5 3 3" xfId="33761"/>
    <cellStyle name="40% - Акцент1 2 5 2 5 4" xfId="14721"/>
    <cellStyle name="40% - Акцент1 2 5 2 5 4 2" xfId="37569"/>
    <cellStyle name="40% - Акцент1 2 5 2 5 5" xfId="26145"/>
    <cellStyle name="40% - Акцент1 2 5 2 6" xfId="4249"/>
    <cellStyle name="40% - Акцент1 2 5 2 6 2" xfId="15673"/>
    <cellStyle name="40% - Акцент1 2 5 2 6 2 2" xfId="38521"/>
    <cellStyle name="40% - Акцент1 2 5 2 6 3" xfId="27097"/>
    <cellStyle name="40% - Акцент1 2 5 2 7" xfId="8057"/>
    <cellStyle name="40% - Акцент1 2 5 2 7 2" xfId="19481"/>
    <cellStyle name="40% - Акцент1 2 5 2 7 2 2" xfId="42329"/>
    <cellStyle name="40% - Акцент1 2 5 2 7 3" xfId="30905"/>
    <cellStyle name="40% - Акцент1 2 5 2 8" xfId="11865"/>
    <cellStyle name="40% - Акцент1 2 5 2 8 2" xfId="34713"/>
    <cellStyle name="40% - Акцент1 2 5 2 9" xfId="23289"/>
    <cellStyle name="40% - Акцент1 2 5 3" xfId="693"/>
    <cellStyle name="40% - Акцент1 2 5 3 2" xfId="1645"/>
    <cellStyle name="40% - Акцент1 2 5 3 2 2" xfId="5453"/>
    <cellStyle name="40% - Акцент1 2 5 3 2 2 2" xfId="16877"/>
    <cellStyle name="40% - Акцент1 2 5 3 2 2 2 2" xfId="39725"/>
    <cellStyle name="40% - Акцент1 2 5 3 2 2 3" xfId="28301"/>
    <cellStyle name="40% - Акцент1 2 5 3 2 3" xfId="9261"/>
    <cellStyle name="40% - Акцент1 2 5 3 2 3 2" xfId="20685"/>
    <cellStyle name="40% - Акцент1 2 5 3 2 3 2 2" xfId="43533"/>
    <cellStyle name="40% - Акцент1 2 5 3 2 3 3" xfId="32109"/>
    <cellStyle name="40% - Акцент1 2 5 3 2 4" xfId="13069"/>
    <cellStyle name="40% - Акцент1 2 5 3 2 4 2" xfId="35917"/>
    <cellStyle name="40% - Акцент1 2 5 3 2 5" xfId="24493"/>
    <cellStyle name="40% - Акцент1 2 5 3 3" xfId="2597"/>
    <cellStyle name="40% - Акцент1 2 5 3 3 2" xfId="6405"/>
    <cellStyle name="40% - Акцент1 2 5 3 3 2 2" xfId="17829"/>
    <cellStyle name="40% - Акцент1 2 5 3 3 2 2 2" xfId="40677"/>
    <cellStyle name="40% - Акцент1 2 5 3 3 2 3" xfId="29253"/>
    <cellStyle name="40% - Акцент1 2 5 3 3 3" xfId="10213"/>
    <cellStyle name="40% - Акцент1 2 5 3 3 3 2" xfId="21637"/>
    <cellStyle name="40% - Акцент1 2 5 3 3 3 2 2" xfId="44485"/>
    <cellStyle name="40% - Акцент1 2 5 3 3 3 3" xfId="33061"/>
    <cellStyle name="40% - Акцент1 2 5 3 3 4" xfId="14021"/>
    <cellStyle name="40% - Акцент1 2 5 3 3 4 2" xfId="36869"/>
    <cellStyle name="40% - Акцент1 2 5 3 3 5" xfId="25445"/>
    <cellStyle name="40% - Акцент1 2 5 3 4" xfId="3549"/>
    <cellStyle name="40% - Акцент1 2 5 3 4 2" xfId="7357"/>
    <cellStyle name="40% - Акцент1 2 5 3 4 2 2" xfId="18781"/>
    <cellStyle name="40% - Акцент1 2 5 3 4 2 2 2" xfId="41629"/>
    <cellStyle name="40% - Акцент1 2 5 3 4 2 3" xfId="30205"/>
    <cellStyle name="40% - Акцент1 2 5 3 4 3" xfId="11165"/>
    <cellStyle name="40% - Акцент1 2 5 3 4 3 2" xfId="22589"/>
    <cellStyle name="40% - Акцент1 2 5 3 4 3 2 2" xfId="45437"/>
    <cellStyle name="40% - Акцент1 2 5 3 4 3 3" xfId="34013"/>
    <cellStyle name="40% - Акцент1 2 5 3 4 4" xfId="14973"/>
    <cellStyle name="40% - Акцент1 2 5 3 4 4 2" xfId="37821"/>
    <cellStyle name="40% - Акцент1 2 5 3 4 5" xfId="26397"/>
    <cellStyle name="40% - Акцент1 2 5 3 5" xfId="4501"/>
    <cellStyle name="40% - Акцент1 2 5 3 5 2" xfId="15925"/>
    <cellStyle name="40% - Акцент1 2 5 3 5 2 2" xfId="38773"/>
    <cellStyle name="40% - Акцент1 2 5 3 5 3" xfId="27349"/>
    <cellStyle name="40% - Акцент1 2 5 3 6" xfId="8309"/>
    <cellStyle name="40% - Акцент1 2 5 3 6 2" xfId="19733"/>
    <cellStyle name="40% - Акцент1 2 5 3 6 2 2" xfId="42581"/>
    <cellStyle name="40% - Акцент1 2 5 3 6 3" xfId="31157"/>
    <cellStyle name="40% - Акцент1 2 5 3 7" xfId="12117"/>
    <cellStyle name="40% - Акцент1 2 5 3 7 2" xfId="34965"/>
    <cellStyle name="40% - Акцент1 2 5 3 8" xfId="23541"/>
    <cellStyle name="40% - Акцент1 2 5 4" xfId="1169"/>
    <cellStyle name="40% - Акцент1 2 5 4 2" xfId="4977"/>
    <cellStyle name="40% - Акцент1 2 5 4 2 2" xfId="16401"/>
    <cellStyle name="40% - Акцент1 2 5 4 2 2 2" xfId="39249"/>
    <cellStyle name="40% - Акцент1 2 5 4 2 3" xfId="27825"/>
    <cellStyle name="40% - Акцент1 2 5 4 3" xfId="8785"/>
    <cellStyle name="40% - Акцент1 2 5 4 3 2" xfId="20209"/>
    <cellStyle name="40% - Акцент1 2 5 4 3 2 2" xfId="43057"/>
    <cellStyle name="40% - Акцент1 2 5 4 3 3" xfId="31633"/>
    <cellStyle name="40% - Акцент1 2 5 4 4" xfId="12593"/>
    <cellStyle name="40% - Акцент1 2 5 4 4 2" xfId="35441"/>
    <cellStyle name="40% - Акцент1 2 5 4 5" xfId="24017"/>
    <cellStyle name="40% - Акцент1 2 5 5" xfId="2121"/>
    <cellStyle name="40% - Акцент1 2 5 5 2" xfId="5929"/>
    <cellStyle name="40% - Акцент1 2 5 5 2 2" xfId="17353"/>
    <cellStyle name="40% - Акцент1 2 5 5 2 2 2" xfId="40201"/>
    <cellStyle name="40% - Акцент1 2 5 5 2 3" xfId="28777"/>
    <cellStyle name="40% - Акцент1 2 5 5 3" xfId="9737"/>
    <cellStyle name="40% - Акцент1 2 5 5 3 2" xfId="21161"/>
    <cellStyle name="40% - Акцент1 2 5 5 3 2 2" xfId="44009"/>
    <cellStyle name="40% - Акцент1 2 5 5 3 3" xfId="32585"/>
    <cellStyle name="40% - Акцент1 2 5 5 4" xfId="13545"/>
    <cellStyle name="40% - Акцент1 2 5 5 4 2" xfId="36393"/>
    <cellStyle name="40% - Акцент1 2 5 5 5" xfId="24969"/>
    <cellStyle name="40% - Акцент1 2 5 6" xfId="3073"/>
    <cellStyle name="40% - Акцент1 2 5 6 2" xfId="6881"/>
    <cellStyle name="40% - Акцент1 2 5 6 2 2" xfId="18305"/>
    <cellStyle name="40% - Акцент1 2 5 6 2 2 2" xfId="41153"/>
    <cellStyle name="40% - Акцент1 2 5 6 2 3" xfId="29729"/>
    <cellStyle name="40% - Акцент1 2 5 6 3" xfId="10689"/>
    <cellStyle name="40% - Акцент1 2 5 6 3 2" xfId="22113"/>
    <cellStyle name="40% - Акцент1 2 5 6 3 2 2" xfId="44961"/>
    <cellStyle name="40% - Акцент1 2 5 6 3 3" xfId="33537"/>
    <cellStyle name="40% - Акцент1 2 5 6 4" xfId="14497"/>
    <cellStyle name="40% - Акцент1 2 5 6 4 2" xfId="37345"/>
    <cellStyle name="40% - Акцент1 2 5 6 5" xfId="25921"/>
    <cellStyle name="40% - Акцент1 2 5 7" xfId="4025"/>
    <cellStyle name="40% - Акцент1 2 5 7 2" xfId="15449"/>
    <cellStyle name="40% - Акцент1 2 5 7 2 2" xfId="38297"/>
    <cellStyle name="40% - Акцент1 2 5 7 3" xfId="26873"/>
    <cellStyle name="40% - Акцент1 2 5 8" xfId="7833"/>
    <cellStyle name="40% - Акцент1 2 5 8 2" xfId="19257"/>
    <cellStyle name="40% - Акцент1 2 5 8 2 2" xfId="42105"/>
    <cellStyle name="40% - Акцент1 2 5 8 3" xfId="30681"/>
    <cellStyle name="40% - Акцент1 2 5 9" xfId="11641"/>
    <cellStyle name="40% - Акцент1 2 5 9 2" xfId="34489"/>
    <cellStyle name="40% - Акцент1 2 6" xfId="273"/>
    <cellStyle name="40% - Акцент1 2 6 2" xfId="749"/>
    <cellStyle name="40% - Акцент1 2 6 2 2" xfId="1701"/>
    <cellStyle name="40% - Акцент1 2 6 2 2 2" xfId="5509"/>
    <cellStyle name="40% - Акцент1 2 6 2 2 2 2" xfId="16933"/>
    <cellStyle name="40% - Акцент1 2 6 2 2 2 2 2" xfId="39781"/>
    <cellStyle name="40% - Акцент1 2 6 2 2 2 3" xfId="28357"/>
    <cellStyle name="40% - Акцент1 2 6 2 2 3" xfId="9317"/>
    <cellStyle name="40% - Акцент1 2 6 2 2 3 2" xfId="20741"/>
    <cellStyle name="40% - Акцент1 2 6 2 2 3 2 2" xfId="43589"/>
    <cellStyle name="40% - Акцент1 2 6 2 2 3 3" xfId="32165"/>
    <cellStyle name="40% - Акцент1 2 6 2 2 4" xfId="13125"/>
    <cellStyle name="40% - Акцент1 2 6 2 2 4 2" xfId="35973"/>
    <cellStyle name="40% - Акцент1 2 6 2 2 5" xfId="24549"/>
    <cellStyle name="40% - Акцент1 2 6 2 3" xfId="2653"/>
    <cellStyle name="40% - Акцент1 2 6 2 3 2" xfId="6461"/>
    <cellStyle name="40% - Акцент1 2 6 2 3 2 2" xfId="17885"/>
    <cellStyle name="40% - Акцент1 2 6 2 3 2 2 2" xfId="40733"/>
    <cellStyle name="40% - Акцент1 2 6 2 3 2 3" xfId="29309"/>
    <cellStyle name="40% - Акцент1 2 6 2 3 3" xfId="10269"/>
    <cellStyle name="40% - Акцент1 2 6 2 3 3 2" xfId="21693"/>
    <cellStyle name="40% - Акцент1 2 6 2 3 3 2 2" xfId="44541"/>
    <cellStyle name="40% - Акцент1 2 6 2 3 3 3" xfId="33117"/>
    <cellStyle name="40% - Акцент1 2 6 2 3 4" xfId="14077"/>
    <cellStyle name="40% - Акцент1 2 6 2 3 4 2" xfId="36925"/>
    <cellStyle name="40% - Акцент1 2 6 2 3 5" xfId="25501"/>
    <cellStyle name="40% - Акцент1 2 6 2 4" xfId="3605"/>
    <cellStyle name="40% - Акцент1 2 6 2 4 2" xfId="7413"/>
    <cellStyle name="40% - Акцент1 2 6 2 4 2 2" xfId="18837"/>
    <cellStyle name="40% - Акцент1 2 6 2 4 2 2 2" xfId="41685"/>
    <cellStyle name="40% - Акцент1 2 6 2 4 2 3" xfId="30261"/>
    <cellStyle name="40% - Акцент1 2 6 2 4 3" xfId="11221"/>
    <cellStyle name="40% - Акцент1 2 6 2 4 3 2" xfId="22645"/>
    <cellStyle name="40% - Акцент1 2 6 2 4 3 2 2" xfId="45493"/>
    <cellStyle name="40% - Акцент1 2 6 2 4 3 3" xfId="34069"/>
    <cellStyle name="40% - Акцент1 2 6 2 4 4" xfId="15029"/>
    <cellStyle name="40% - Акцент1 2 6 2 4 4 2" xfId="37877"/>
    <cellStyle name="40% - Акцент1 2 6 2 4 5" xfId="26453"/>
    <cellStyle name="40% - Акцент1 2 6 2 5" xfId="4557"/>
    <cellStyle name="40% - Акцент1 2 6 2 5 2" xfId="15981"/>
    <cellStyle name="40% - Акцент1 2 6 2 5 2 2" xfId="38829"/>
    <cellStyle name="40% - Акцент1 2 6 2 5 3" xfId="27405"/>
    <cellStyle name="40% - Акцент1 2 6 2 6" xfId="8365"/>
    <cellStyle name="40% - Акцент1 2 6 2 6 2" xfId="19789"/>
    <cellStyle name="40% - Акцент1 2 6 2 6 2 2" xfId="42637"/>
    <cellStyle name="40% - Акцент1 2 6 2 6 3" xfId="31213"/>
    <cellStyle name="40% - Акцент1 2 6 2 7" xfId="12173"/>
    <cellStyle name="40% - Акцент1 2 6 2 7 2" xfId="35021"/>
    <cellStyle name="40% - Акцент1 2 6 2 8" xfId="23597"/>
    <cellStyle name="40% - Акцент1 2 6 3" xfId="1225"/>
    <cellStyle name="40% - Акцент1 2 6 3 2" xfId="5033"/>
    <cellStyle name="40% - Акцент1 2 6 3 2 2" xfId="16457"/>
    <cellStyle name="40% - Акцент1 2 6 3 2 2 2" xfId="39305"/>
    <cellStyle name="40% - Акцент1 2 6 3 2 3" xfId="27881"/>
    <cellStyle name="40% - Акцент1 2 6 3 3" xfId="8841"/>
    <cellStyle name="40% - Акцент1 2 6 3 3 2" xfId="20265"/>
    <cellStyle name="40% - Акцент1 2 6 3 3 2 2" xfId="43113"/>
    <cellStyle name="40% - Акцент1 2 6 3 3 3" xfId="31689"/>
    <cellStyle name="40% - Акцент1 2 6 3 4" xfId="12649"/>
    <cellStyle name="40% - Акцент1 2 6 3 4 2" xfId="35497"/>
    <cellStyle name="40% - Акцент1 2 6 3 5" xfId="24073"/>
    <cellStyle name="40% - Акцент1 2 6 4" xfId="2177"/>
    <cellStyle name="40% - Акцент1 2 6 4 2" xfId="5985"/>
    <cellStyle name="40% - Акцент1 2 6 4 2 2" xfId="17409"/>
    <cellStyle name="40% - Акцент1 2 6 4 2 2 2" xfId="40257"/>
    <cellStyle name="40% - Акцент1 2 6 4 2 3" xfId="28833"/>
    <cellStyle name="40% - Акцент1 2 6 4 3" xfId="9793"/>
    <cellStyle name="40% - Акцент1 2 6 4 3 2" xfId="21217"/>
    <cellStyle name="40% - Акцент1 2 6 4 3 2 2" xfId="44065"/>
    <cellStyle name="40% - Акцент1 2 6 4 3 3" xfId="32641"/>
    <cellStyle name="40% - Акцент1 2 6 4 4" xfId="13601"/>
    <cellStyle name="40% - Акцент1 2 6 4 4 2" xfId="36449"/>
    <cellStyle name="40% - Акцент1 2 6 4 5" xfId="25025"/>
    <cellStyle name="40% - Акцент1 2 6 5" xfId="3129"/>
    <cellStyle name="40% - Акцент1 2 6 5 2" xfId="6937"/>
    <cellStyle name="40% - Акцент1 2 6 5 2 2" xfId="18361"/>
    <cellStyle name="40% - Акцент1 2 6 5 2 2 2" xfId="41209"/>
    <cellStyle name="40% - Акцент1 2 6 5 2 3" xfId="29785"/>
    <cellStyle name="40% - Акцент1 2 6 5 3" xfId="10745"/>
    <cellStyle name="40% - Акцент1 2 6 5 3 2" xfId="22169"/>
    <cellStyle name="40% - Акцент1 2 6 5 3 2 2" xfId="45017"/>
    <cellStyle name="40% - Акцент1 2 6 5 3 3" xfId="33593"/>
    <cellStyle name="40% - Акцент1 2 6 5 4" xfId="14553"/>
    <cellStyle name="40% - Акцент1 2 6 5 4 2" xfId="37401"/>
    <cellStyle name="40% - Акцент1 2 6 5 5" xfId="25977"/>
    <cellStyle name="40% - Акцент1 2 6 6" xfId="4081"/>
    <cellStyle name="40% - Акцент1 2 6 6 2" xfId="15505"/>
    <cellStyle name="40% - Акцент1 2 6 6 2 2" xfId="38353"/>
    <cellStyle name="40% - Акцент1 2 6 6 3" xfId="26929"/>
    <cellStyle name="40% - Акцент1 2 6 7" xfId="7889"/>
    <cellStyle name="40% - Акцент1 2 6 7 2" xfId="19313"/>
    <cellStyle name="40% - Акцент1 2 6 7 2 2" xfId="42161"/>
    <cellStyle name="40% - Акцент1 2 6 7 3" xfId="30737"/>
    <cellStyle name="40% - Акцент1 2 6 8" xfId="11697"/>
    <cellStyle name="40% - Акцент1 2 6 8 2" xfId="34545"/>
    <cellStyle name="40% - Акцент1 2 6 9" xfId="23121"/>
    <cellStyle name="40% - Акцент1 2 7" xfId="497"/>
    <cellStyle name="40% - Акцент1 2 7 2" xfId="973"/>
    <cellStyle name="40% - Акцент1 2 7 2 2" xfId="1925"/>
    <cellStyle name="40% - Акцент1 2 7 2 2 2" xfId="5733"/>
    <cellStyle name="40% - Акцент1 2 7 2 2 2 2" xfId="17157"/>
    <cellStyle name="40% - Акцент1 2 7 2 2 2 2 2" xfId="40005"/>
    <cellStyle name="40% - Акцент1 2 7 2 2 2 3" xfId="28581"/>
    <cellStyle name="40% - Акцент1 2 7 2 2 3" xfId="9541"/>
    <cellStyle name="40% - Акцент1 2 7 2 2 3 2" xfId="20965"/>
    <cellStyle name="40% - Акцент1 2 7 2 2 3 2 2" xfId="43813"/>
    <cellStyle name="40% - Акцент1 2 7 2 2 3 3" xfId="32389"/>
    <cellStyle name="40% - Акцент1 2 7 2 2 4" xfId="13349"/>
    <cellStyle name="40% - Акцент1 2 7 2 2 4 2" xfId="36197"/>
    <cellStyle name="40% - Акцент1 2 7 2 2 5" xfId="24773"/>
    <cellStyle name="40% - Акцент1 2 7 2 3" xfId="2877"/>
    <cellStyle name="40% - Акцент1 2 7 2 3 2" xfId="6685"/>
    <cellStyle name="40% - Акцент1 2 7 2 3 2 2" xfId="18109"/>
    <cellStyle name="40% - Акцент1 2 7 2 3 2 2 2" xfId="40957"/>
    <cellStyle name="40% - Акцент1 2 7 2 3 2 3" xfId="29533"/>
    <cellStyle name="40% - Акцент1 2 7 2 3 3" xfId="10493"/>
    <cellStyle name="40% - Акцент1 2 7 2 3 3 2" xfId="21917"/>
    <cellStyle name="40% - Акцент1 2 7 2 3 3 2 2" xfId="44765"/>
    <cellStyle name="40% - Акцент1 2 7 2 3 3 3" xfId="33341"/>
    <cellStyle name="40% - Акцент1 2 7 2 3 4" xfId="14301"/>
    <cellStyle name="40% - Акцент1 2 7 2 3 4 2" xfId="37149"/>
    <cellStyle name="40% - Акцент1 2 7 2 3 5" xfId="25725"/>
    <cellStyle name="40% - Акцент1 2 7 2 4" xfId="3829"/>
    <cellStyle name="40% - Акцент1 2 7 2 4 2" xfId="7637"/>
    <cellStyle name="40% - Акцент1 2 7 2 4 2 2" xfId="19061"/>
    <cellStyle name="40% - Акцент1 2 7 2 4 2 2 2" xfId="41909"/>
    <cellStyle name="40% - Акцент1 2 7 2 4 2 3" xfId="30485"/>
    <cellStyle name="40% - Акцент1 2 7 2 4 3" xfId="11445"/>
    <cellStyle name="40% - Акцент1 2 7 2 4 3 2" xfId="22869"/>
    <cellStyle name="40% - Акцент1 2 7 2 4 3 2 2" xfId="45717"/>
    <cellStyle name="40% - Акцент1 2 7 2 4 3 3" xfId="34293"/>
    <cellStyle name="40% - Акцент1 2 7 2 4 4" xfId="15253"/>
    <cellStyle name="40% - Акцент1 2 7 2 4 4 2" xfId="38101"/>
    <cellStyle name="40% - Акцент1 2 7 2 4 5" xfId="26677"/>
    <cellStyle name="40% - Акцент1 2 7 2 5" xfId="4781"/>
    <cellStyle name="40% - Акцент1 2 7 2 5 2" xfId="16205"/>
    <cellStyle name="40% - Акцент1 2 7 2 5 2 2" xfId="39053"/>
    <cellStyle name="40% - Акцент1 2 7 2 5 3" xfId="27629"/>
    <cellStyle name="40% - Акцент1 2 7 2 6" xfId="8589"/>
    <cellStyle name="40% - Акцент1 2 7 2 6 2" xfId="20013"/>
    <cellStyle name="40% - Акцент1 2 7 2 6 2 2" xfId="42861"/>
    <cellStyle name="40% - Акцент1 2 7 2 6 3" xfId="31437"/>
    <cellStyle name="40% - Акцент1 2 7 2 7" xfId="12397"/>
    <cellStyle name="40% - Акцент1 2 7 2 7 2" xfId="35245"/>
    <cellStyle name="40% - Акцент1 2 7 2 8" xfId="23821"/>
    <cellStyle name="40% - Акцент1 2 7 3" xfId="1449"/>
    <cellStyle name="40% - Акцент1 2 7 3 2" xfId="5257"/>
    <cellStyle name="40% - Акцент1 2 7 3 2 2" xfId="16681"/>
    <cellStyle name="40% - Акцент1 2 7 3 2 2 2" xfId="39529"/>
    <cellStyle name="40% - Акцент1 2 7 3 2 3" xfId="28105"/>
    <cellStyle name="40% - Акцент1 2 7 3 3" xfId="9065"/>
    <cellStyle name="40% - Акцент1 2 7 3 3 2" xfId="20489"/>
    <cellStyle name="40% - Акцент1 2 7 3 3 2 2" xfId="43337"/>
    <cellStyle name="40% - Акцент1 2 7 3 3 3" xfId="31913"/>
    <cellStyle name="40% - Акцент1 2 7 3 4" xfId="12873"/>
    <cellStyle name="40% - Акцент1 2 7 3 4 2" xfId="35721"/>
    <cellStyle name="40% - Акцент1 2 7 3 5" xfId="24297"/>
    <cellStyle name="40% - Акцент1 2 7 4" xfId="2401"/>
    <cellStyle name="40% - Акцент1 2 7 4 2" xfId="6209"/>
    <cellStyle name="40% - Акцент1 2 7 4 2 2" xfId="17633"/>
    <cellStyle name="40% - Акцент1 2 7 4 2 2 2" xfId="40481"/>
    <cellStyle name="40% - Акцент1 2 7 4 2 3" xfId="29057"/>
    <cellStyle name="40% - Акцент1 2 7 4 3" xfId="10017"/>
    <cellStyle name="40% - Акцент1 2 7 4 3 2" xfId="21441"/>
    <cellStyle name="40% - Акцент1 2 7 4 3 2 2" xfId="44289"/>
    <cellStyle name="40% - Акцент1 2 7 4 3 3" xfId="32865"/>
    <cellStyle name="40% - Акцент1 2 7 4 4" xfId="13825"/>
    <cellStyle name="40% - Акцент1 2 7 4 4 2" xfId="36673"/>
    <cellStyle name="40% - Акцент1 2 7 4 5" xfId="25249"/>
    <cellStyle name="40% - Акцент1 2 7 5" xfId="3353"/>
    <cellStyle name="40% - Акцент1 2 7 5 2" xfId="7161"/>
    <cellStyle name="40% - Акцент1 2 7 5 2 2" xfId="18585"/>
    <cellStyle name="40% - Акцент1 2 7 5 2 2 2" xfId="41433"/>
    <cellStyle name="40% - Акцент1 2 7 5 2 3" xfId="30009"/>
    <cellStyle name="40% - Акцент1 2 7 5 3" xfId="10969"/>
    <cellStyle name="40% - Акцент1 2 7 5 3 2" xfId="22393"/>
    <cellStyle name="40% - Акцент1 2 7 5 3 2 2" xfId="45241"/>
    <cellStyle name="40% - Акцент1 2 7 5 3 3" xfId="33817"/>
    <cellStyle name="40% - Акцент1 2 7 5 4" xfId="14777"/>
    <cellStyle name="40% - Акцент1 2 7 5 4 2" xfId="37625"/>
    <cellStyle name="40% - Акцент1 2 7 5 5" xfId="26201"/>
    <cellStyle name="40% - Акцент1 2 7 6" xfId="4305"/>
    <cellStyle name="40% - Акцент1 2 7 6 2" xfId="15729"/>
    <cellStyle name="40% - Акцент1 2 7 6 2 2" xfId="38577"/>
    <cellStyle name="40% - Акцент1 2 7 6 3" xfId="27153"/>
    <cellStyle name="40% - Акцент1 2 7 7" xfId="8113"/>
    <cellStyle name="40% - Акцент1 2 7 7 2" xfId="19537"/>
    <cellStyle name="40% - Акцент1 2 7 7 2 2" xfId="42385"/>
    <cellStyle name="40% - Акцент1 2 7 7 3" xfId="30961"/>
    <cellStyle name="40% - Акцент1 2 7 8" xfId="11921"/>
    <cellStyle name="40% - Акцент1 2 7 8 2" xfId="34769"/>
    <cellStyle name="40% - Акцент1 2 7 9" xfId="23345"/>
    <cellStyle name="40% - Акцент1 2 8" xfId="525"/>
    <cellStyle name="40% - Акцент1 2 8 2" xfId="1477"/>
    <cellStyle name="40% - Акцент1 2 8 2 2" xfId="5285"/>
    <cellStyle name="40% - Акцент1 2 8 2 2 2" xfId="16709"/>
    <cellStyle name="40% - Акцент1 2 8 2 2 2 2" xfId="39557"/>
    <cellStyle name="40% - Акцент1 2 8 2 2 3" xfId="28133"/>
    <cellStyle name="40% - Акцент1 2 8 2 3" xfId="9093"/>
    <cellStyle name="40% - Акцент1 2 8 2 3 2" xfId="20517"/>
    <cellStyle name="40% - Акцент1 2 8 2 3 2 2" xfId="43365"/>
    <cellStyle name="40% - Акцент1 2 8 2 3 3" xfId="31941"/>
    <cellStyle name="40% - Акцент1 2 8 2 4" xfId="12901"/>
    <cellStyle name="40% - Акцент1 2 8 2 4 2" xfId="35749"/>
    <cellStyle name="40% - Акцент1 2 8 2 5" xfId="24325"/>
    <cellStyle name="40% - Акцент1 2 8 3" xfId="2429"/>
    <cellStyle name="40% - Акцент1 2 8 3 2" xfId="6237"/>
    <cellStyle name="40% - Акцент1 2 8 3 2 2" xfId="17661"/>
    <cellStyle name="40% - Акцент1 2 8 3 2 2 2" xfId="40509"/>
    <cellStyle name="40% - Акцент1 2 8 3 2 3" xfId="29085"/>
    <cellStyle name="40% - Акцент1 2 8 3 3" xfId="10045"/>
    <cellStyle name="40% - Акцент1 2 8 3 3 2" xfId="21469"/>
    <cellStyle name="40% - Акцент1 2 8 3 3 2 2" xfId="44317"/>
    <cellStyle name="40% - Акцент1 2 8 3 3 3" xfId="32893"/>
    <cellStyle name="40% - Акцент1 2 8 3 4" xfId="13853"/>
    <cellStyle name="40% - Акцент1 2 8 3 4 2" xfId="36701"/>
    <cellStyle name="40% - Акцент1 2 8 3 5" xfId="25277"/>
    <cellStyle name="40% - Акцент1 2 8 4" xfId="3381"/>
    <cellStyle name="40% - Акцент1 2 8 4 2" xfId="7189"/>
    <cellStyle name="40% - Акцент1 2 8 4 2 2" xfId="18613"/>
    <cellStyle name="40% - Акцент1 2 8 4 2 2 2" xfId="41461"/>
    <cellStyle name="40% - Акцент1 2 8 4 2 3" xfId="30037"/>
    <cellStyle name="40% - Акцент1 2 8 4 3" xfId="10997"/>
    <cellStyle name="40% - Акцент1 2 8 4 3 2" xfId="22421"/>
    <cellStyle name="40% - Акцент1 2 8 4 3 2 2" xfId="45269"/>
    <cellStyle name="40% - Акцент1 2 8 4 3 3" xfId="33845"/>
    <cellStyle name="40% - Акцент1 2 8 4 4" xfId="14805"/>
    <cellStyle name="40% - Акцент1 2 8 4 4 2" xfId="37653"/>
    <cellStyle name="40% - Акцент1 2 8 4 5" xfId="26229"/>
    <cellStyle name="40% - Акцент1 2 8 5" xfId="4333"/>
    <cellStyle name="40% - Акцент1 2 8 5 2" xfId="15757"/>
    <cellStyle name="40% - Акцент1 2 8 5 2 2" xfId="38605"/>
    <cellStyle name="40% - Акцент1 2 8 5 3" xfId="27181"/>
    <cellStyle name="40% - Акцент1 2 8 6" xfId="8141"/>
    <cellStyle name="40% - Акцент1 2 8 6 2" xfId="19565"/>
    <cellStyle name="40% - Акцент1 2 8 6 2 2" xfId="42413"/>
    <cellStyle name="40% - Акцент1 2 8 6 3" xfId="30989"/>
    <cellStyle name="40% - Акцент1 2 8 7" xfId="11949"/>
    <cellStyle name="40% - Акцент1 2 8 7 2" xfId="34797"/>
    <cellStyle name="40% - Акцент1 2 8 8" xfId="23373"/>
    <cellStyle name="40% - Акцент1 2 9" xfId="1001"/>
    <cellStyle name="40% - Акцент1 2 9 2" xfId="4809"/>
    <cellStyle name="40% - Акцент1 2 9 2 2" xfId="16233"/>
    <cellStyle name="40% - Акцент1 2 9 2 2 2" xfId="39081"/>
    <cellStyle name="40% - Акцент1 2 9 2 3" xfId="27657"/>
    <cellStyle name="40% - Акцент1 2 9 3" xfId="8617"/>
    <cellStyle name="40% - Акцент1 2 9 3 2" xfId="20041"/>
    <cellStyle name="40% - Акцент1 2 9 3 2 2" xfId="42889"/>
    <cellStyle name="40% - Акцент1 2 9 3 3" xfId="31465"/>
    <cellStyle name="40% - Акцент1 2 9 4" xfId="12425"/>
    <cellStyle name="40% - Акцент1 2 9 4 2" xfId="35273"/>
    <cellStyle name="40% - Акцент1 2 9 5" xfId="23849"/>
    <cellStyle name="40% - Акцент1 3" xfId="61"/>
    <cellStyle name="40% - Акцент1 3 10" xfId="3869"/>
    <cellStyle name="40% - Акцент1 3 10 2" xfId="15293"/>
    <cellStyle name="40% - Акцент1 3 10 2 2" xfId="38141"/>
    <cellStyle name="40% - Акцент1 3 10 3" xfId="26717"/>
    <cellStyle name="40% - Акцент1 3 11" xfId="7677"/>
    <cellStyle name="40% - Акцент1 3 11 2" xfId="19101"/>
    <cellStyle name="40% - Акцент1 3 11 2 2" xfId="41949"/>
    <cellStyle name="40% - Акцент1 3 11 3" xfId="30525"/>
    <cellStyle name="40% - Акцент1 3 12" xfId="11485"/>
    <cellStyle name="40% - Акцент1 3 12 2" xfId="34333"/>
    <cellStyle name="40% - Акцент1 3 13" xfId="22909"/>
    <cellStyle name="40% - Акцент1 3 2" xfId="117"/>
    <cellStyle name="40% - Акцент1 3 2 10" xfId="22965"/>
    <cellStyle name="40% - Акцент1 3 2 2" xfId="341"/>
    <cellStyle name="40% - Акцент1 3 2 2 2" xfId="817"/>
    <cellStyle name="40% - Акцент1 3 2 2 2 2" xfId="1769"/>
    <cellStyle name="40% - Акцент1 3 2 2 2 2 2" xfId="5577"/>
    <cellStyle name="40% - Акцент1 3 2 2 2 2 2 2" xfId="17001"/>
    <cellStyle name="40% - Акцент1 3 2 2 2 2 2 2 2" xfId="39849"/>
    <cellStyle name="40% - Акцент1 3 2 2 2 2 2 3" xfId="28425"/>
    <cellStyle name="40% - Акцент1 3 2 2 2 2 3" xfId="9385"/>
    <cellStyle name="40% - Акцент1 3 2 2 2 2 3 2" xfId="20809"/>
    <cellStyle name="40% - Акцент1 3 2 2 2 2 3 2 2" xfId="43657"/>
    <cellStyle name="40% - Акцент1 3 2 2 2 2 3 3" xfId="32233"/>
    <cellStyle name="40% - Акцент1 3 2 2 2 2 4" xfId="13193"/>
    <cellStyle name="40% - Акцент1 3 2 2 2 2 4 2" xfId="36041"/>
    <cellStyle name="40% - Акцент1 3 2 2 2 2 5" xfId="24617"/>
    <cellStyle name="40% - Акцент1 3 2 2 2 3" xfId="2721"/>
    <cellStyle name="40% - Акцент1 3 2 2 2 3 2" xfId="6529"/>
    <cellStyle name="40% - Акцент1 3 2 2 2 3 2 2" xfId="17953"/>
    <cellStyle name="40% - Акцент1 3 2 2 2 3 2 2 2" xfId="40801"/>
    <cellStyle name="40% - Акцент1 3 2 2 2 3 2 3" xfId="29377"/>
    <cellStyle name="40% - Акцент1 3 2 2 2 3 3" xfId="10337"/>
    <cellStyle name="40% - Акцент1 3 2 2 2 3 3 2" xfId="21761"/>
    <cellStyle name="40% - Акцент1 3 2 2 2 3 3 2 2" xfId="44609"/>
    <cellStyle name="40% - Акцент1 3 2 2 2 3 3 3" xfId="33185"/>
    <cellStyle name="40% - Акцент1 3 2 2 2 3 4" xfId="14145"/>
    <cellStyle name="40% - Акцент1 3 2 2 2 3 4 2" xfId="36993"/>
    <cellStyle name="40% - Акцент1 3 2 2 2 3 5" xfId="25569"/>
    <cellStyle name="40% - Акцент1 3 2 2 2 4" xfId="3673"/>
    <cellStyle name="40% - Акцент1 3 2 2 2 4 2" xfId="7481"/>
    <cellStyle name="40% - Акцент1 3 2 2 2 4 2 2" xfId="18905"/>
    <cellStyle name="40% - Акцент1 3 2 2 2 4 2 2 2" xfId="41753"/>
    <cellStyle name="40% - Акцент1 3 2 2 2 4 2 3" xfId="30329"/>
    <cellStyle name="40% - Акцент1 3 2 2 2 4 3" xfId="11289"/>
    <cellStyle name="40% - Акцент1 3 2 2 2 4 3 2" xfId="22713"/>
    <cellStyle name="40% - Акцент1 3 2 2 2 4 3 2 2" xfId="45561"/>
    <cellStyle name="40% - Акцент1 3 2 2 2 4 3 3" xfId="34137"/>
    <cellStyle name="40% - Акцент1 3 2 2 2 4 4" xfId="15097"/>
    <cellStyle name="40% - Акцент1 3 2 2 2 4 4 2" xfId="37945"/>
    <cellStyle name="40% - Акцент1 3 2 2 2 4 5" xfId="26521"/>
    <cellStyle name="40% - Акцент1 3 2 2 2 5" xfId="4625"/>
    <cellStyle name="40% - Акцент1 3 2 2 2 5 2" xfId="16049"/>
    <cellStyle name="40% - Акцент1 3 2 2 2 5 2 2" xfId="38897"/>
    <cellStyle name="40% - Акцент1 3 2 2 2 5 3" xfId="27473"/>
    <cellStyle name="40% - Акцент1 3 2 2 2 6" xfId="8433"/>
    <cellStyle name="40% - Акцент1 3 2 2 2 6 2" xfId="19857"/>
    <cellStyle name="40% - Акцент1 3 2 2 2 6 2 2" xfId="42705"/>
    <cellStyle name="40% - Акцент1 3 2 2 2 6 3" xfId="31281"/>
    <cellStyle name="40% - Акцент1 3 2 2 2 7" xfId="12241"/>
    <cellStyle name="40% - Акцент1 3 2 2 2 7 2" xfId="35089"/>
    <cellStyle name="40% - Акцент1 3 2 2 2 8" xfId="23665"/>
    <cellStyle name="40% - Акцент1 3 2 2 3" xfId="1293"/>
    <cellStyle name="40% - Акцент1 3 2 2 3 2" xfId="5101"/>
    <cellStyle name="40% - Акцент1 3 2 2 3 2 2" xfId="16525"/>
    <cellStyle name="40% - Акцент1 3 2 2 3 2 2 2" xfId="39373"/>
    <cellStyle name="40% - Акцент1 3 2 2 3 2 3" xfId="27949"/>
    <cellStyle name="40% - Акцент1 3 2 2 3 3" xfId="8909"/>
    <cellStyle name="40% - Акцент1 3 2 2 3 3 2" xfId="20333"/>
    <cellStyle name="40% - Акцент1 3 2 2 3 3 2 2" xfId="43181"/>
    <cellStyle name="40% - Акцент1 3 2 2 3 3 3" xfId="31757"/>
    <cellStyle name="40% - Акцент1 3 2 2 3 4" xfId="12717"/>
    <cellStyle name="40% - Акцент1 3 2 2 3 4 2" xfId="35565"/>
    <cellStyle name="40% - Акцент1 3 2 2 3 5" xfId="24141"/>
    <cellStyle name="40% - Акцент1 3 2 2 4" xfId="2245"/>
    <cellStyle name="40% - Акцент1 3 2 2 4 2" xfId="6053"/>
    <cellStyle name="40% - Акцент1 3 2 2 4 2 2" xfId="17477"/>
    <cellStyle name="40% - Акцент1 3 2 2 4 2 2 2" xfId="40325"/>
    <cellStyle name="40% - Акцент1 3 2 2 4 2 3" xfId="28901"/>
    <cellStyle name="40% - Акцент1 3 2 2 4 3" xfId="9861"/>
    <cellStyle name="40% - Акцент1 3 2 2 4 3 2" xfId="21285"/>
    <cellStyle name="40% - Акцент1 3 2 2 4 3 2 2" xfId="44133"/>
    <cellStyle name="40% - Акцент1 3 2 2 4 3 3" xfId="32709"/>
    <cellStyle name="40% - Акцент1 3 2 2 4 4" xfId="13669"/>
    <cellStyle name="40% - Акцент1 3 2 2 4 4 2" xfId="36517"/>
    <cellStyle name="40% - Акцент1 3 2 2 4 5" xfId="25093"/>
    <cellStyle name="40% - Акцент1 3 2 2 5" xfId="3197"/>
    <cellStyle name="40% - Акцент1 3 2 2 5 2" xfId="7005"/>
    <cellStyle name="40% - Акцент1 3 2 2 5 2 2" xfId="18429"/>
    <cellStyle name="40% - Акцент1 3 2 2 5 2 2 2" xfId="41277"/>
    <cellStyle name="40% - Акцент1 3 2 2 5 2 3" xfId="29853"/>
    <cellStyle name="40% - Акцент1 3 2 2 5 3" xfId="10813"/>
    <cellStyle name="40% - Акцент1 3 2 2 5 3 2" xfId="22237"/>
    <cellStyle name="40% - Акцент1 3 2 2 5 3 2 2" xfId="45085"/>
    <cellStyle name="40% - Акцент1 3 2 2 5 3 3" xfId="33661"/>
    <cellStyle name="40% - Акцент1 3 2 2 5 4" xfId="14621"/>
    <cellStyle name="40% - Акцент1 3 2 2 5 4 2" xfId="37469"/>
    <cellStyle name="40% - Акцент1 3 2 2 5 5" xfId="26045"/>
    <cellStyle name="40% - Акцент1 3 2 2 6" xfId="4149"/>
    <cellStyle name="40% - Акцент1 3 2 2 6 2" xfId="15573"/>
    <cellStyle name="40% - Акцент1 3 2 2 6 2 2" xfId="38421"/>
    <cellStyle name="40% - Акцент1 3 2 2 6 3" xfId="26997"/>
    <cellStyle name="40% - Акцент1 3 2 2 7" xfId="7957"/>
    <cellStyle name="40% - Акцент1 3 2 2 7 2" xfId="19381"/>
    <cellStyle name="40% - Акцент1 3 2 2 7 2 2" xfId="42229"/>
    <cellStyle name="40% - Акцент1 3 2 2 7 3" xfId="30805"/>
    <cellStyle name="40% - Акцент1 3 2 2 8" xfId="11765"/>
    <cellStyle name="40% - Акцент1 3 2 2 8 2" xfId="34613"/>
    <cellStyle name="40% - Акцент1 3 2 2 9" xfId="23189"/>
    <cellStyle name="40% - Акцент1 3 2 3" xfId="593"/>
    <cellStyle name="40% - Акцент1 3 2 3 2" xfId="1545"/>
    <cellStyle name="40% - Акцент1 3 2 3 2 2" xfId="5353"/>
    <cellStyle name="40% - Акцент1 3 2 3 2 2 2" xfId="16777"/>
    <cellStyle name="40% - Акцент1 3 2 3 2 2 2 2" xfId="39625"/>
    <cellStyle name="40% - Акцент1 3 2 3 2 2 3" xfId="28201"/>
    <cellStyle name="40% - Акцент1 3 2 3 2 3" xfId="9161"/>
    <cellStyle name="40% - Акцент1 3 2 3 2 3 2" xfId="20585"/>
    <cellStyle name="40% - Акцент1 3 2 3 2 3 2 2" xfId="43433"/>
    <cellStyle name="40% - Акцент1 3 2 3 2 3 3" xfId="32009"/>
    <cellStyle name="40% - Акцент1 3 2 3 2 4" xfId="12969"/>
    <cellStyle name="40% - Акцент1 3 2 3 2 4 2" xfId="35817"/>
    <cellStyle name="40% - Акцент1 3 2 3 2 5" xfId="24393"/>
    <cellStyle name="40% - Акцент1 3 2 3 3" xfId="2497"/>
    <cellStyle name="40% - Акцент1 3 2 3 3 2" xfId="6305"/>
    <cellStyle name="40% - Акцент1 3 2 3 3 2 2" xfId="17729"/>
    <cellStyle name="40% - Акцент1 3 2 3 3 2 2 2" xfId="40577"/>
    <cellStyle name="40% - Акцент1 3 2 3 3 2 3" xfId="29153"/>
    <cellStyle name="40% - Акцент1 3 2 3 3 3" xfId="10113"/>
    <cellStyle name="40% - Акцент1 3 2 3 3 3 2" xfId="21537"/>
    <cellStyle name="40% - Акцент1 3 2 3 3 3 2 2" xfId="44385"/>
    <cellStyle name="40% - Акцент1 3 2 3 3 3 3" xfId="32961"/>
    <cellStyle name="40% - Акцент1 3 2 3 3 4" xfId="13921"/>
    <cellStyle name="40% - Акцент1 3 2 3 3 4 2" xfId="36769"/>
    <cellStyle name="40% - Акцент1 3 2 3 3 5" xfId="25345"/>
    <cellStyle name="40% - Акцент1 3 2 3 4" xfId="3449"/>
    <cellStyle name="40% - Акцент1 3 2 3 4 2" xfId="7257"/>
    <cellStyle name="40% - Акцент1 3 2 3 4 2 2" xfId="18681"/>
    <cellStyle name="40% - Акцент1 3 2 3 4 2 2 2" xfId="41529"/>
    <cellStyle name="40% - Акцент1 3 2 3 4 2 3" xfId="30105"/>
    <cellStyle name="40% - Акцент1 3 2 3 4 3" xfId="11065"/>
    <cellStyle name="40% - Акцент1 3 2 3 4 3 2" xfId="22489"/>
    <cellStyle name="40% - Акцент1 3 2 3 4 3 2 2" xfId="45337"/>
    <cellStyle name="40% - Акцент1 3 2 3 4 3 3" xfId="33913"/>
    <cellStyle name="40% - Акцент1 3 2 3 4 4" xfId="14873"/>
    <cellStyle name="40% - Акцент1 3 2 3 4 4 2" xfId="37721"/>
    <cellStyle name="40% - Акцент1 3 2 3 4 5" xfId="26297"/>
    <cellStyle name="40% - Акцент1 3 2 3 5" xfId="4401"/>
    <cellStyle name="40% - Акцент1 3 2 3 5 2" xfId="15825"/>
    <cellStyle name="40% - Акцент1 3 2 3 5 2 2" xfId="38673"/>
    <cellStyle name="40% - Акцент1 3 2 3 5 3" xfId="27249"/>
    <cellStyle name="40% - Акцент1 3 2 3 6" xfId="8209"/>
    <cellStyle name="40% - Акцент1 3 2 3 6 2" xfId="19633"/>
    <cellStyle name="40% - Акцент1 3 2 3 6 2 2" xfId="42481"/>
    <cellStyle name="40% - Акцент1 3 2 3 6 3" xfId="31057"/>
    <cellStyle name="40% - Акцент1 3 2 3 7" xfId="12017"/>
    <cellStyle name="40% - Акцент1 3 2 3 7 2" xfId="34865"/>
    <cellStyle name="40% - Акцент1 3 2 3 8" xfId="23441"/>
    <cellStyle name="40% - Акцент1 3 2 4" xfId="1069"/>
    <cellStyle name="40% - Акцент1 3 2 4 2" xfId="4877"/>
    <cellStyle name="40% - Акцент1 3 2 4 2 2" xfId="16301"/>
    <cellStyle name="40% - Акцент1 3 2 4 2 2 2" xfId="39149"/>
    <cellStyle name="40% - Акцент1 3 2 4 2 3" xfId="27725"/>
    <cellStyle name="40% - Акцент1 3 2 4 3" xfId="8685"/>
    <cellStyle name="40% - Акцент1 3 2 4 3 2" xfId="20109"/>
    <cellStyle name="40% - Акцент1 3 2 4 3 2 2" xfId="42957"/>
    <cellStyle name="40% - Акцент1 3 2 4 3 3" xfId="31533"/>
    <cellStyle name="40% - Акцент1 3 2 4 4" xfId="12493"/>
    <cellStyle name="40% - Акцент1 3 2 4 4 2" xfId="35341"/>
    <cellStyle name="40% - Акцент1 3 2 4 5" xfId="23917"/>
    <cellStyle name="40% - Акцент1 3 2 5" xfId="2021"/>
    <cellStyle name="40% - Акцент1 3 2 5 2" xfId="5829"/>
    <cellStyle name="40% - Акцент1 3 2 5 2 2" xfId="17253"/>
    <cellStyle name="40% - Акцент1 3 2 5 2 2 2" xfId="40101"/>
    <cellStyle name="40% - Акцент1 3 2 5 2 3" xfId="28677"/>
    <cellStyle name="40% - Акцент1 3 2 5 3" xfId="9637"/>
    <cellStyle name="40% - Акцент1 3 2 5 3 2" xfId="21061"/>
    <cellStyle name="40% - Акцент1 3 2 5 3 2 2" xfId="43909"/>
    <cellStyle name="40% - Акцент1 3 2 5 3 3" xfId="32485"/>
    <cellStyle name="40% - Акцент1 3 2 5 4" xfId="13445"/>
    <cellStyle name="40% - Акцент1 3 2 5 4 2" xfId="36293"/>
    <cellStyle name="40% - Акцент1 3 2 5 5" xfId="24869"/>
    <cellStyle name="40% - Акцент1 3 2 6" xfId="2973"/>
    <cellStyle name="40% - Акцент1 3 2 6 2" xfId="6781"/>
    <cellStyle name="40% - Акцент1 3 2 6 2 2" xfId="18205"/>
    <cellStyle name="40% - Акцент1 3 2 6 2 2 2" xfId="41053"/>
    <cellStyle name="40% - Акцент1 3 2 6 2 3" xfId="29629"/>
    <cellStyle name="40% - Акцент1 3 2 6 3" xfId="10589"/>
    <cellStyle name="40% - Акцент1 3 2 6 3 2" xfId="22013"/>
    <cellStyle name="40% - Акцент1 3 2 6 3 2 2" xfId="44861"/>
    <cellStyle name="40% - Акцент1 3 2 6 3 3" xfId="33437"/>
    <cellStyle name="40% - Акцент1 3 2 6 4" xfId="14397"/>
    <cellStyle name="40% - Акцент1 3 2 6 4 2" xfId="37245"/>
    <cellStyle name="40% - Акцент1 3 2 6 5" xfId="25821"/>
    <cellStyle name="40% - Акцент1 3 2 7" xfId="3925"/>
    <cellStyle name="40% - Акцент1 3 2 7 2" xfId="15349"/>
    <cellStyle name="40% - Акцент1 3 2 7 2 2" xfId="38197"/>
    <cellStyle name="40% - Акцент1 3 2 7 3" xfId="26773"/>
    <cellStyle name="40% - Акцент1 3 2 8" xfId="7733"/>
    <cellStyle name="40% - Акцент1 3 2 8 2" xfId="19157"/>
    <cellStyle name="40% - Акцент1 3 2 8 2 2" xfId="42005"/>
    <cellStyle name="40% - Акцент1 3 2 8 3" xfId="30581"/>
    <cellStyle name="40% - Акцент1 3 2 9" xfId="11541"/>
    <cellStyle name="40% - Акцент1 3 2 9 2" xfId="34389"/>
    <cellStyle name="40% - Акцент1 3 3" xfId="173"/>
    <cellStyle name="40% - Акцент1 3 3 10" xfId="23021"/>
    <cellStyle name="40% - Акцент1 3 3 2" xfId="397"/>
    <cellStyle name="40% - Акцент1 3 3 2 2" xfId="873"/>
    <cellStyle name="40% - Акцент1 3 3 2 2 2" xfId="1825"/>
    <cellStyle name="40% - Акцент1 3 3 2 2 2 2" xfId="5633"/>
    <cellStyle name="40% - Акцент1 3 3 2 2 2 2 2" xfId="17057"/>
    <cellStyle name="40% - Акцент1 3 3 2 2 2 2 2 2" xfId="39905"/>
    <cellStyle name="40% - Акцент1 3 3 2 2 2 2 3" xfId="28481"/>
    <cellStyle name="40% - Акцент1 3 3 2 2 2 3" xfId="9441"/>
    <cellStyle name="40% - Акцент1 3 3 2 2 2 3 2" xfId="20865"/>
    <cellStyle name="40% - Акцент1 3 3 2 2 2 3 2 2" xfId="43713"/>
    <cellStyle name="40% - Акцент1 3 3 2 2 2 3 3" xfId="32289"/>
    <cellStyle name="40% - Акцент1 3 3 2 2 2 4" xfId="13249"/>
    <cellStyle name="40% - Акцент1 3 3 2 2 2 4 2" xfId="36097"/>
    <cellStyle name="40% - Акцент1 3 3 2 2 2 5" xfId="24673"/>
    <cellStyle name="40% - Акцент1 3 3 2 2 3" xfId="2777"/>
    <cellStyle name="40% - Акцент1 3 3 2 2 3 2" xfId="6585"/>
    <cellStyle name="40% - Акцент1 3 3 2 2 3 2 2" xfId="18009"/>
    <cellStyle name="40% - Акцент1 3 3 2 2 3 2 2 2" xfId="40857"/>
    <cellStyle name="40% - Акцент1 3 3 2 2 3 2 3" xfId="29433"/>
    <cellStyle name="40% - Акцент1 3 3 2 2 3 3" xfId="10393"/>
    <cellStyle name="40% - Акцент1 3 3 2 2 3 3 2" xfId="21817"/>
    <cellStyle name="40% - Акцент1 3 3 2 2 3 3 2 2" xfId="44665"/>
    <cellStyle name="40% - Акцент1 3 3 2 2 3 3 3" xfId="33241"/>
    <cellStyle name="40% - Акцент1 3 3 2 2 3 4" xfId="14201"/>
    <cellStyle name="40% - Акцент1 3 3 2 2 3 4 2" xfId="37049"/>
    <cellStyle name="40% - Акцент1 3 3 2 2 3 5" xfId="25625"/>
    <cellStyle name="40% - Акцент1 3 3 2 2 4" xfId="3729"/>
    <cellStyle name="40% - Акцент1 3 3 2 2 4 2" xfId="7537"/>
    <cellStyle name="40% - Акцент1 3 3 2 2 4 2 2" xfId="18961"/>
    <cellStyle name="40% - Акцент1 3 3 2 2 4 2 2 2" xfId="41809"/>
    <cellStyle name="40% - Акцент1 3 3 2 2 4 2 3" xfId="30385"/>
    <cellStyle name="40% - Акцент1 3 3 2 2 4 3" xfId="11345"/>
    <cellStyle name="40% - Акцент1 3 3 2 2 4 3 2" xfId="22769"/>
    <cellStyle name="40% - Акцент1 3 3 2 2 4 3 2 2" xfId="45617"/>
    <cellStyle name="40% - Акцент1 3 3 2 2 4 3 3" xfId="34193"/>
    <cellStyle name="40% - Акцент1 3 3 2 2 4 4" xfId="15153"/>
    <cellStyle name="40% - Акцент1 3 3 2 2 4 4 2" xfId="38001"/>
    <cellStyle name="40% - Акцент1 3 3 2 2 4 5" xfId="26577"/>
    <cellStyle name="40% - Акцент1 3 3 2 2 5" xfId="4681"/>
    <cellStyle name="40% - Акцент1 3 3 2 2 5 2" xfId="16105"/>
    <cellStyle name="40% - Акцент1 3 3 2 2 5 2 2" xfId="38953"/>
    <cellStyle name="40% - Акцент1 3 3 2 2 5 3" xfId="27529"/>
    <cellStyle name="40% - Акцент1 3 3 2 2 6" xfId="8489"/>
    <cellStyle name="40% - Акцент1 3 3 2 2 6 2" xfId="19913"/>
    <cellStyle name="40% - Акцент1 3 3 2 2 6 2 2" xfId="42761"/>
    <cellStyle name="40% - Акцент1 3 3 2 2 6 3" xfId="31337"/>
    <cellStyle name="40% - Акцент1 3 3 2 2 7" xfId="12297"/>
    <cellStyle name="40% - Акцент1 3 3 2 2 7 2" xfId="35145"/>
    <cellStyle name="40% - Акцент1 3 3 2 2 8" xfId="23721"/>
    <cellStyle name="40% - Акцент1 3 3 2 3" xfId="1349"/>
    <cellStyle name="40% - Акцент1 3 3 2 3 2" xfId="5157"/>
    <cellStyle name="40% - Акцент1 3 3 2 3 2 2" xfId="16581"/>
    <cellStyle name="40% - Акцент1 3 3 2 3 2 2 2" xfId="39429"/>
    <cellStyle name="40% - Акцент1 3 3 2 3 2 3" xfId="28005"/>
    <cellStyle name="40% - Акцент1 3 3 2 3 3" xfId="8965"/>
    <cellStyle name="40% - Акцент1 3 3 2 3 3 2" xfId="20389"/>
    <cellStyle name="40% - Акцент1 3 3 2 3 3 2 2" xfId="43237"/>
    <cellStyle name="40% - Акцент1 3 3 2 3 3 3" xfId="31813"/>
    <cellStyle name="40% - Акцент1 3 3 2 3 4" xfId="12773"/>
    <cellStyle name="40% - Акцент1 3 3 2 3 4 2" xfId="35621"/>
    <cellStyle name="40% - Акцент1 3 3 2 3 5" xfId="24197"/>
    <cellStyle name="40% - Акцент1 3 3 2 4" xfId="2301"/>
    <cellStyle name="40% - Акцент1 3 3 2 4 2" xfId="6109"/>
    <cellStyle name="40% - Акцент1 3 3 2 4 2 2" xfId="17533"/>
    <cellStyle name="40% - Акцент1 3 3 2 4 2 2 2" xfId="40381"/>
    <cellStyle name="40% - Акцент1 3 3 2 4 2 3" xfId="28957"/>
    <cellStyle name="40% - Акцент1 3 3 2 4 3" xfId="9917"/>
    <cellStyle name="40% - Акцент1 3 3 2 4 3 2" xfId="21341"/>
    <cellStyle name="40% - Акцент1 3 3 2 4 3 2 2" xfId="44189"/>
    <cellStyle name="40% - Акцент1 3 3 2 4 3 3" xfId="32765"/>
    <cellStyle name="40% - Акцент1 3 3 2 4 4" xfId="13725"/>
    <cellStyle name="40% - Акцент1 3 3 2 4 4 2" xfId="36573"/>
    <cellStyle name="40% - Акцент1 3 3 2 4 5" xfId="25149"/>
    <cellStyle name="40% - Акцент1 3 3 2 5" xfId="3253"/>
    <cellStyle name="40% - Акцент1 3 3 2 5 2" xfId="7061"/>
    <cellStyle name="40% - Акцент1 3 3 2 5 2 2" xfId="18485"/>
    <cellStyle name="40% - Акцент1 3 3 2 5 2 2 2" xfId="41333"/>
    <cellStyle name="40% - Акцент1 3 3 2 5 2 3" xfId="29909"/>
    <cellStyle name="40% - Акцент1 3 3 2 5 3" xfId="10869"/>
    <cellStyle name="40% - Акцент1 3 3 2 5 3 2" xfId="22293"/>
    <cellStyle name="40% - Акцент1 3 3 2 5 3 2 2" xfId="45141"/>
    <cellStyle name="40% - Акцент1 3 3 2 5 3 3" xfId="33717"/>
    <cellStyle name="40% - Акцент1 3 3 2 5 4" xfId="14677"/>
    <cellStyle name="40% - Акцент1 3 3 2 5 4 2" xfId="37525"/>
    <cellStyle name="40% - Акцент1 3 3 2 5 5" xfId="26101"/>
    <cellStyle name="40% - Акцент1 3 3 2 6" xfId="4205"/>
    <cellStyle name="40% - Акцент1 3 3 2 6 2" xfId="15629"/>
    <cellStyle name="40% - Акцент1 3 3 2 6 2 2" xfId="38477"/>
    <cellStyle name="40% - Акцент1 3 3 2 6 3" xfId="27053"/>
    <cellStyle name="40% - Акцент1 3 3 2 7" xfId="8013"/>
    <cellStyle name="40% - Акцент1 3 3 2 7 2" xfId="19437"/>
    <cellStyle name="40% - Акцент1 3 3 2 7 2 2" xfId="42285"/>
    <cellStyle name="40% - Акцент1 3 3 2 7 3" xfId="30861"/>
    <cellStyle name="40% - Акцент1 3 3 2 8" xfId="11821"/>
    <cellStyle name="40% - Акцент1 3 3 2 8 2" xfId="34669"/>
    <cellStyle name="40% - Акцент1 3 3 2 9" xfId="23245"/>
    <cellStyle name="40% - Акцент1 3 3 3" xfId="649"/>
    <cellStyle name="40% - Акцент1 3 3 3 2" xfId="1601"/>
    <cellStyle name="40% - Акцент1 3 3 3 2 2" xfId="5409"/>
    <cellStyle name="40% - Акцент1 3 3 3 2 2 2" xfId="16833"/>
    <cellStyle name="40% - Акцент1 3 3 3 2 2 2 2" xfId="39681"/>
    <cellStyle name="40% - Акцент1 3 3 3 2 2 3" xfId="28257"/>
    <cellStyle name="40% - Акцент1 3 3 3 2 3" xfId="9217"/>
    <cellStyle name="40% - Акцент1 3 3 3 2 3 2" xfId="20641"/>
    <cellStyle name="40% - Акцент1 3 3 3 2 3 2 2" xfId="43489"/>
    <cellStyle name="40% - Акцент1 3 3 3 2 3 3" xfId="32065"/>
    <cellStyle name="40% - Акцент1 3 3 3 2 4" xfId="13025"/>
    <cellStyle name="40% - Акцент1 3 3 3 2 4 2" xfId="35873"/>
    <cellStyle name="40% - Акцент1 3 3 3 2 5" xfId="24449"/>
    <cellStyle name="40% - Акцент1 3 3 3 3" xfId="2553"/>
    <cellStyle name="40% - Акцент1 3 3 3 3 2" xfId="6361"/>
    <cellStyle name="40% - Акцент1 3 3 3 3 2 2" xfId="17785"/>
    <cellStyle name="40% - Акцент1 3 3 3 3 2 2 2" xfId="40633"/>
    <cellStyle name="40% - Акцент1 3 3 3 3 2 3" xfId="29209"/>
    <cellStyle name="40% - Акцент1 3 3 3 3 3" xfId="10169"/>
    <cellStyle name="40% - Акцент1 3 3 3 3 3 2" xfId="21593"/>
    <cellStyle name="40% - Акцент1 3 3 3 3 3 2 2" xfId="44441"/>
    <cellStyle name="40% - Акцент1 3 3 3 3 3 3" xfId="33017"/>
    <cellStyle name="40% - Акцент1 3 3 3 3 4" xfId="13977"/>
    <cellStyle name="40% - Акцент1 3 3 3 3 4 2" xfId="36825"/>
    <cellStyle name="40% - Акцент1 3 3 3 3 5" xfId="25401"/>
    <cellStyle name="40% - Акцент1 3 3 3 4" xfId="3505"/>
    <cellStyle name="40% - Акцент1 3 3 3 4 2" xfId="7313"/>
    <cellStyle name="40% - Акцент1 3 3 3 4 2 2" xfId="18737"/>
    <cellStyle name="40% - Акцент1 3 3 3 4 2 2 2" xfId="41585"/>
    <cellStyle name="40% - Акцент1 3 3 3 4 2 3" xfId="30161"/>
    <cellStyle name="40% - Акцент1 3 3 3 4 3" xfId="11121"/>
    <cellStyle name="40% - Акцент1 3 3 3 4 3 2" xfId="22545"/>
    <cellStyle name="40% - Акцент1 3 3 3 4 3 2 2" xfId="45393"/>
    <cellStyle name="40% - Акцент1 3 3 3 4 3 3" xfId="33969"/>
    <cellStyle name="40% - Акцент1 3 3 3 4 4" xfId="14929"/>
    <cellStyle name="40% - Акцент1 3 3 3 4 4 2" xfId="37777"/>
    <cellStyle name="40% - Акцент1 3 3 3 4 5" xfId="26353"/>
    <cellStyle name="40% - Акцент1 3 3 3 5" xfId="4457"/>
    <cellStyle name="40% - Акцент1 3 3 3 5 2" xfId="15881"/>
    <cellStyle name="40% - Акцент1 3 3 3 5 2 2" xfId="38729"/>
    <cellStyle name="40% - Акцент1 3 3 3 5 3" xfId="27305"/>
    <cellStyle name="40% - Акцент1 3 3 3 6" xfId="8265"/>
    <cellStyle name="40% - Акцент1 3 3 3 6 2" xfId="19689"/>
    <cellStyle name="40% - Акцент1 3 3 3 6 2 2" xfId="42537"/>
    <cellStyle name="40% - Акцент1 3 3 3 6 3" xfId="31113"/>
    <cellStyle name="40% - Акцент1 3 3 3 7" xfId="12073"/>
    <cellStyle name="40% - Акцент1 3 3 3 7 2" xfId="34921"/>
    <cellStyle name="40% - Акцент1 3 3 3 8" xfId="23497"/>
    <cellStyle name="40% - Акцент1 3 3 4" xfId="1125"/>
    <cellStyle name="40% - Акцент1 3 3 4 2" xfId="4933"/>
    <cellStyle name="40% - Акцент1 3 3 4 2 2" xfId="16357"/>
    <cellStyle name="40% - Акцент1 3 3 4 2 2 2" xfId="39205"/>
    <cellStyle name="40% - Акцент1 3 3 4 2 3" xfId="27781"/>
    <cellStyle name="40% - Акцент1 3 3 4 3" xfId="8741"/>
    <cellStyle name="40% - Акцент1 3 3 4 3 2" xfId="20165"/>
    <cellStyle name="40% - Акцент1 3 3 4 3 2 2" xfId="43013"/>
    <cellStyle name="40% - Акцент1 3 3 4 3 3" xfId="31589"/>
    <cellStyle name="40% - Акцент1 3 3 4 4" xfId="12549"/>
    <cellStyle name="40% - Акцент1 3 3 4 4 2" xfId="35397"/>
    <cellStyle name="40% - Акцент1 3 3 4 5" xfId="23973"/>
    <cellStyle name="40% - Акцент1 3 3 5" xfId="2077"/>
    <cellStyle name="40% - Акцент1 3 3 5 2" xfId="5885"/>
    <cellStyle name="40% - Акцент1 3 3 5 2 2" xfId="17309"/>
    <cellStyle name="40% - Акцент1 3 3 5 2 2 2" xfId="40157"/>
    <cellStyle name="40% - Акцент1 3 3 5 2 3" xfId="28733"/>
    <cellStyle name="40% - Акцент1 3 3 5 3" xfId="9693"/>
    <cellStyle name="40% - Акцент1 3 3 5 3 2" xfId="21117"/>
    <cellStyle name="40% - Акцент1 3 3 5 3 2 2" xfId="43965"/>
    <cellStyle name="40% - Акцент1 3 3 5 3 3" xfId="32541"/>
    <cellStyle name="40% - Акцент1 3 3 5 4" xfId="13501"/>
    <cellStyle name="40% - Акцент1 3 3 5 4 2" xfId="36349"/>
    <cellStyle name="40% - Акцент1 3 3 5 5" xfId="24925"/>
    <cellStyle name="40% - Акцент1 3 3 6" xfId="3029"/>
    <cellStyle name="40% - Акцент1 3 3 6 2" xfId="6837"/>
    <cellStyle name="40% - Акцент1 3 3 6 2 2" xfId="18261"/>
    <cellStyle name="40% - Акцент1 3 3 6 2 2 2" xfId="41109"/>
    <cellStyle name="40% - Акцент1 3 3 6 2 3" xfId="29685"/>
    <cellStyle name="40% - Акцент1 3 3 6 3" xfId="10645"/>
    <cellStyle name="40% - Акцент1 3 3 6 3 2" xfId="22069"/>
    <cellStyle name="40% - Акцент1 3 3 6 3 2 2" xfId="44917"/>
    <cellStyle name="40% - Акцент1 3 3 6 3 3" xfId="33493"/>
    <cellStyle name="40% - Акцент1 3 3 6 4" xfId="14453"/>
    <cellStyle name="40% - Акцент1 3 3 6 4 2" xfId="37301"/>
    <cellStyle name="40% - Акцент1 3 3 6 5" xfId="25877"/>
    <cellStyle name="40% - Акцент1 3 3 7" xfId="3981"/>
    <cellStyle name="40% - Акцент1 3 3 7 2" xfId="15405"/>
    <cellStyle name="40% - Акцент1 3 3 7 2 2" xfId="38253"/>
    <cellStyle name="40% - Акцент1 3 3 7 3" xfId="26829"/>
    <cellStyle name="40% - Акцент1 3 3 8" xfId="7789"/>
    <cellStyle name="40% - Акцент1 3 3 8 2" xfId="19213"/>
    <cellStyle name="40% - Акцент1 3 3 8 2 2" xfId="42061"/>
    <cellStyle name="40% - Акцент1 3 3 8 3" xfId="30637"/>
    <cellStyle name="40% - Акцент1 3 3 9" xfId="11597"/>
    <cellStyle name="40% - Акцент1 3 3 9 2" xfId="34445"/>
    <cellStyle name="40% - Акцент1 3 4" xfId="229"/>
    <cellStyle name="40% - Акцент1 3 4 10" xfId="23077"/>
    <cellStyle name="40% - Акцент1 3 4 2" xfId="453"/>
    <cellStyle name="40% - Акцент1 3 4 2 2" xfId="929"/>
    <cellStyle name="40% - Акцент1 3 4 2 2 2" xfId="1881"/>
    <cellStyle name="40% - Акцент1 3 4 2 2 2 2" xfId="5689"/>
    <cellStyle name="40% - Акцент1 3 4 2 2 2 2 2" xfId="17113"/>
    <cellStyle name="40% - Акцент1 3 4 2 2 2 2 2 2" xfId="39961"/>
    <cellStyle name="40% - Акцент1 3 4 2 2 2 2 3" xfId="28537"/>
    <cellStyle name="40% - Акцент1 3 4 2 2 2 3" xfId="9497"/>
    <cellStyle name="40% - Акцент1 3 4 2 2 2 3 2" xfId="20921"/>
    <cellStyle name="40% - Акцент1 3 4 2 2 2 3 2 2" xfId="43769"/>
    <cellStyle name="40% - Акцент1 3 4 2 2 2 3 3" xfId="32345"/>
    <cellStyle name="40% - Акцент1 3 4 2 2 2 4" xfId="13305"/>
    <cellStyle name="40% - Акцент1 3 4 2 2 2 4 2" xfId="36153"/>
    <cellStyle name="40% - Акцент1 3 4 2 2 2 5" xfId="24729"/>
    <cellStyle name="40% - Акцент1 3 4 2 2 3" xfId="2833"/>
    <cellStyle name="40% - Акцент1 3 4 2 2 3 2" xfId="6641"/>
    <cellStyle name="40% - Акцент1 3 4 2 2 3 2 2" xfId="18065"/>
    <cellStyle name="40% - Акцент1 3 4 2 2 3 2 2 2" xfId="40913"/>
    <cellStyle name="40% - Акцент1 3 4 2 2 3 2 3" xfId="29489"/>
    <cellStyle name="40% - Акцент1 3 4 2 2 3 3" xfId="10449"/>
    <cellStyle name="40% - Акцент1 3 4 2 2 3 3 2" xfId="21873"/>
    <cellStyle name="40% - Акцент1 3 4 2 2 3 3 2 2" xfId="44721"/>
    <cellStyle name="40% - Акцент1 3 4 2 2 3 3 3" xfId="33297"/>
    <cellStyle name="40% - Акцент1 3 4 2 2 3 4" xfId="14257"/>
    <cellStyle name="40% - Акцент1 3 4 2 2 3 4 2" xfId="37105"/>
    <cellStyle name="40% - Акцент1 3 4 2 2 3 5" xfId="25681"/>
    <cellStyle name="40% - Акцент1 3 4 2 2 4" xfId="3785"/>
    <cellStyle name="40% - Акцент1 3 4 2 2 4 2" xfId="7593"/>
    <cellStyle name="40% - Акцент1 3 4 2 2 4 2 2" xfId="19017"/>
    <cellStyle name="40% - Акцент1 3 4 2 2 4 2 2 2" xfId="41865"/>
    <cellStyle name="40% - Акцент1 3 4 2 2 4 2 3" xfId="30441"/>
    <cellStyle name="40% - Акцент1 3 4 2 2 4 3" xfId="11401"/>
    <cellStyle name="40% - Акцент1 3 4 2 2 4 3 2" xfId="22825"/>
    <cellStyle name="40% - Акцент1 3 4 2 2 4 3 2 2" xfId="45673"/>
    <cellStyle name="40% - Акцент1 3 4 2 2 4 3 3" xfId="34249"/>
    <cellStyle name="40% - Акцент1 3 4 2 2 4 4" xfId="15209"/>
    <cellStyle name="40% - Акцент1 3 4 2 2 4 4 2" xfId="38057"/>
    <cellStyle name="40% - Акцент1 3 4 2 2 4 5" xfId="26633"/>
    <cellStyle name="40% - Акцент1 3 4 2 2 5" xfId="4737"/>
    <cellStyle name="40% - Акцент1 3 4 2 2 5 2" xfId="16161"/>
    <cellStyle name="40% - Акцент1 3 4 2 2 5 2 2" xfId="39009"/>
    <cellStyle name="40% - Акцент1 3 4 2 2 5 3" xfId="27585"/>
    <cellStyle name="40% - Акцент1 3 4 2 2 6" xfId="8545"/>
    <cellStyle name="40% - Акцент1 3 4 2 2 6 2" xfId="19969"/>
    <cellStyle name="40% - Акцент1 3 4 2 2 6 2 2" xfId="42817"/>
    <cellStyle name="40% - Акцент1 3 4 2 2 6 3" xfId="31393"/>
    <cellStyle name="40% - Акцент1 3 4 2 2 7" xfId="12353"/>
    <cellStyle name="40% - Акцент1 3 4 2 2 7 2" xfId="35201"/>
    <cellStyle name="40% - Акцент1 3 4 2 2 8" xfId="23777"/>
    <cellStyle name="40% - Акцент1 3 4 2 3" xfId="1405"/>
    <cellStyle name="40% - Акцент1 3 4 2 3 2" xfId="5213"/>
    <cellStyle name="40% - Акцент1 3 4 2 3 2 2" xfId="16637"/>
    <cellStyle name="40% - Акцент1 3 4 2 3 2 2 2" xfId="39485"/>
    <cellStyle name="40% - Акцент1 3 4 2 3 2 3" xfId="28061"/>
    <cellStyle name="40% - Акцент1 3 4 2 3 3" xfId="9021"/>
    <cellStyle name="40% - Акцент1 3 4 2 3 3 2" xfId="20445"/>
    <cellStyle name="40% - Акцент1 3 4 2 3 3 2 2" xfId="43293"/>
    <cellStyle name="40% - Акцент1 3 4 2 3 3 3" xfId="31869"/>
    <cellStyle name="40% - Акцент1 3 4 2 3 4" xfId="12829"/>
    <cellStyle name="40% - Акцент1 3 4 2 3 4 2" xfId="35677"/>
    <cellStyle name="40% - Акцент1 3 4 2 3 5" xfId="24253"/>
    <cellStyle name="40% - Акцент1 3 4 2 4" xfId="2357"/>
    <cellStyle name="40% - Акцент1 3 4 2 4 2" xfId="6165"/>
    <cellStyle name="40% - Акцент1 3 4 2 4 2 2" xfId="17589"/>
    <cellStyle name="40% - Акцент1 3 4 2 4 2 2 2" xfId="40437"/>
    <cellStyle name="40% - Акцент1 3 4 2 4 2 3" xfId="29013"/>
    <cellStyle name="40% - Акцент1 3 4 2 4 3" xfId="9973"/>
    <cellStyle name="40% - Акцент1 3 4 2 4 3 2" xfId="21397"/>
    <cellStyle name="40% - Акцент1 3 4 2 4 3 2 2" xfId="44245"/>
    <cellStyle name="40% - Акцент1 3 4 2 4 3 3" xfId="32821"/>
    <cellStyle name="40% - Акцент1 3 4 2 4 4" xfId="13781"/>
    <cellStyle name="40% - Акцент1 3 4 2 4 4 2" xfId="36629"/>
    <cellStyle name="40% - Акцент1 3 4 2 4 5" xfId="25205"/>
    <cellStyle name="40% - Акцент1 3 4 2 5" xfId="3309"/>
    <cellStyle name="40% - Акцент1 3 4 2 5 2" xfId="7117"/>
    <cellStyle name="40% - Акцент1 3 4 2 5 2 2" xfId="18541"/>
    <cellStyle name="40% - Акцент1 3 4 2 5 2 2 2" xfId="41389"/>
    <cellStyle name="40% - Акцент1 3 4 2 5 2 3" xfId="29965"/>
    <cellStyle name="40% - Акцент1 3 4 2 5 3" xfId="10925"/>
    <cellStyle name="40% - Акцент1 3 4 2 5 3 2" xfId="22349"/>
    <cellStyle name="40% - Акцент1 3 4 2 5 3 2 2" xfId="45197"/>
    <cellStyle name="40% - Акцент1 3 4 2 5 3 3" xfId="33773"/>
    <cellStyle name="40% - Акцент1 3 4 2 5 4" xfId="14733"/>
    <cellStyle name="40% - Акцент1 3 4 2 5 4 2" xfId="37581"/>
    <cellStyle name="40% - Акцент1 3 4 2 5 5" xfId="26157"/>
    <cellStyle name="40% - Акцент1 3 4 2 6" xfId="4261"/>
    <cellStyle name="40% - Акцент1 3 4 2 6 2" xfId="15685"/>
    <cellStyle name="40% - Акцент1 3 4 2 6 2 2" xfId="38533"/>
    <cellStyle name="40% - Акцент1 3 4 2 6 3" xfId="27109"/>
    <cellStyle name="40% - Акцент1 3 4 2 7" xfId="8069"/>
    <cellStyle name="40% - Акцент1 3 4 2 7 2" xfId="19493"/>
    <cellStyle name="40% - Акцент1 3 4 2 7 2 2" xfId="42341"/>
    <cellStyle name="40% - Акцент1 3 4 2 7 3" xfId="30917"/>
    <cellStyle name="40% - Акцент1 3 4 2 8" xfId="11877"/>
    <cellStyle name="40% - Акцент1 3 4 2 8 2" xfId="34725"/>
    <cellStyle name="40% - Акцент1 3 4 2 9" xfId="23301"/>
    <cellStyle name="40% - Акцент1 3 4 3" xfId="705"/>
    <cellStyle name="40% - Акцент1 3 4 3 2" xfId="1657"/>
    <cellStyle name="40% - Акцент1 3 4 3 2 2" xfId="5465"/>
    <cellStyle name="40% - Акцент1 3 4 3 2 2 2" xfId="16889"/>
    <cellStyle name="40% - Акцент1 3 4 3 2 2 2 2" xfId="39737"/>
    <cellStyle name="40% - Акцент1 3 4 3 2 2 3" xfId="28313"/>
    <cellStyle name="40% - Акцент1 3 4 3 2 3" xfId="9273"/>
    <cellStyle name="40% - Акцент1 3 4 3 2 3 2" xfId="20697"/>
    <cellStyle name="40% - Акцент1 3 4 3 2 3 2 2" xfId="43545"/>
    <cellStyle name="40% - Акцент1 3 4 3 2 3 3" xfId="32121"/>
    <cellStyle name="40% - Акцент1 3 4 3 2 4" xfId="13081"/>
    <cellStyle name="40% - Акцент1 3 4 3 2 4 2" xfId="35929"/>
    <cellStyle name="40% - Акцент1 3 4 3 2 5" xfId="24505"/>
    <cellStyle name="40% - Акцент1 3 4 3 3" xfId="2609"/>
    <cellStyle name="40% - Акцент1 3 4 3 3 2" xfId="6417"/>
    <cellStyle name="40% - Акцент1 3 4 3 3 2 2" xfId="17841"/>
    <cellStyle name="40% - Акцент1 3 4 3 3 2 2 2" xfId="40689"/>
    <cellStyle name="40% - Акцент1 3 4 3 3 2 3" xfId="29265"/>
    <cellStyle name="40% - Акцент1 3 4 3 3 3" xfId="10225"/>
    <cellStyle name="40% - Акцент1 3 4 3 3 3 2" xfId="21649"/>
    <cellStyle name="40% - Акцент1 3 4 3 3 3 2 2" xfId="44497"/>
    <cellStyle name="40% - Акцент1 3 4 3 3 3 3" xfId="33073"/>
    <cellStyle name="40% - Акцент1 3 4 3 3 4" xfId="14033"/>
    <cellStyle name="40% - Акцент1 3 4 3 3 4 2" xfId="36881"/>
    <cellStyle name="40% - Акцент1 3 4 3 3 5" xfId="25457"/>
    <cellStyle name="40% - Акцент1 3 4 3 4" xfId="3561"/>
    <cellStyle name="40% - Акцент1 3 4 3 4 2" xfId="7369"/>
    <cellStyle name="40% - Акцент1 3 4 3 4 2 2" xfId="18793"/>
    <cellStyle name="40% - Акцент1 3 4 3 4 2 2 2" xfId="41641"/>
    <cellStyle name="40% - Акцент1 3 4 3 4 2 3" xfId="30217"/>
    <cellStyle name="40% - Акцент1 3 4 3 4 3" xfId="11177"/>
    <cellStyle name="40% - Акцент1 3 4 3 4 3 2" xfId="22601"/>
    <cellStyle name="40% - Акцент1 3 4 3 4 3 2 2" xfId="45449"/>
    <cellStyle name="40% - Акцент1 3 4 3 4 3 3" xfId="34025"/>
    <cellStyle name="40% - Акцент1 3 4 3 4 4" xfId="14985"/>
    <cellStyle name="40% - Акцент1 3 4 3 4 4 2" xfId="37833"/>
    <cellStyle name="40% - Акцент1 3 4 3 4 5" xfId="26409"/>
    <cellStyle name="40% - Акцент1 3 4 3 5" xfId="4513"/>
    <cellStyle name="40% - Акцент1 3 4 3 5 2" xfId="15937"/>
    <cellStyle name="40% - Акцент1 3 4 3 5 2 2" xfId="38785"/>
    <cellStyle name="40% - Акцент1 3 4 3 5 3" xfId="27361"/>
    <cellStyle name="40% - Акцент1 3 4 3 6" xfId="8321"/>
    <cellStyle name="40% - Акцент1 3 4 3 6 2" xfId="19745"/>
    <cellStyle name="40% - Акцент1 3 4 3 6 2 2" xfId="42593"/>
    <cellStyle name="40% - Акцент1 3 4 3 6 3" xfId="31169"/>
    <cellStyle name="40% - Акцент1 3 4 3 7" xfId="12129"/>
    <cellStyle name="40% - Акцент1 3 4 3 7 2" xfId="34977"/>
    <cellStyle name="40% - Акцент1 3 4 3 8" xfId="23553"/>
    <cellStyle name="40% - Акцент1 3 4 4" xfId="1181"/>
    <cellStyle name="40% - Акцент1 3 4 4 2" xfId="4989"/>
    <cellStyle name="40% - Акцент1 3 4 4 2 2" xfId="16413"/>
    <cellStyle name="40% - Акцент1 3 4 4 2 2 2" xfId="39261"/>
    <cellStyle name="40% - Акцент1 3 4 4 2 3" xfId="27837"/>
    <cellStyle name="40% - Акцент1 3 4 4 3" xfId="8797"/>
    <cellStyle name="40% - Акцент1 3 4 4 3 2" xfId="20221"/>
    <cellStyle name="40% - Акцент1 3 4 4 3 2 2" xfId="43069"/>
    <cellStyle name="40% - Акцент1 3 4 4 3 3" xfId="31645"/>
    <cellStyle name="40% - Акцент1 3 4 4 4" xfId="12605"/>
    <cellStyle name="40% - Акцент1 3 4 4 4 2" xfId="35453"/>
    <cellStyle name="40% - Акцент1 3 4 4 5" xfId="24029"/>
    <cellStyle name="40% - Акцент1 3 4 5" xfId="2133"/>
    <cellStyle name="40% - Акцент1 3 4 5 2" xfId="5941"/>
    <cellStyle name="40% - Акцент1 3 4 5 2 2" xfId="17365"/>
    <cellStyle name="40% - Акцент1 3 4 5 2 2 2" xfId="40213"/>
    <cellStyle name="40% - Акцент1 3 4 5 2 3" xfId="28789"/>
    <cellStyle name="40% - Акцент1 3 4 5 3" xfId="9749"/>
    <cellStyle name="40% - Акцент1 3 4 5 3 2" xfId="21173"/>
    <cellStyle name="40% - Акцент1 3 4 5 3 2 2" xfId="44021"/>
    <cellStyle name="40% - Акцент1 3 4 5 3 3" xfId="32597"/>
    <cellStyle name="40% - Акцент1 3 4 5 4" xfId="13557"/>
    <cellStyle name="40% - Акцент1 3 4 5 4 2" xfId="36405"/>
    <cellStyle name="40% - Акцент1 3 4 5 5" xfId="24981"/>
    <cellStyle name="40% - Акцент1 3 4 6" xfId="3085"/>
    <cellStyle name="40% - Акцент1 3 4 6 2" xfId="6893"/>
    <cellStyle name="40% - Акцент1 3 4 6 2 2" xfId="18317"/>
    <cellStyle name="40% - Акцент1 3 4 6 2 2 2" xfId="41165"/>
    <cellStyle name="40% - Акцент1 3 4 6 2 3" xfId="29741"/>
    <cellStyle name="40% - Акцент1 3 4 6 3" xfId="10701"/>
    <cellStyle name="40% - Акцент1 3 4 6 3 2" xfId="22125"/>
    <cellStyle name="40% - Акцент1 3 4 6 3 2 2" xfId="44973"/>
    <cellStyle name="40% - Акцент1 3 4 6 3 3" xfId="33549"/>
    <cellStyle name="40% - Акцент1 3 4 6 4" xfId="14509"/>
    <cellStyle name="40% - Акцент1 3 4 6 4 2" xfId="37357"/>
    <cellStyle name="40% - Акцент1 3 4 6 5" xfId="25933"/>
    <cellStyle name="40% - Акцент1 3 4 7" xfId="4037"/>
    <cellStyle name="40% - Акцент1 3 4 7 2" xfId="15461"/>
    <cellStyle name="40% - Акцент1 3 4 7 2 2" xfId="38309"/>
    <cellStyle name="40% - Акцент1 3 4 7 3" xfId="26885"/>
    <cellStyle name="40% - Акцент1 3 4 8" xfId="7845"/>
    <cellStyle name="40% - Акцент1 3 4 8 2" xfId="19269"/>
    <cellStyle name="40% - Акцент1 3 4 8 2 2" xfId="42117"/>
    <cellStyle name="40% - Акцент1 3 4 8 3" xfId="30693"/>
    <cellStyle name="40% - Акцент1 3 4 9" xfId="11653"/>
    <cellStyle name="40% - Акцент1 3 4 9 2" xfId="34501"/>
    <cellStyle name="40% - Акцент1 3 5" xfId="285"/>
    <cellStyle name="40% - Акцент1 3 5 2" xfId="761"/>
    <cellStyle name="40% - Акцент1 3 5 2 2" xfId="1713"/>
    <cellStyle name="40% - Акцент1 3 5 2 2 2" xfId="5521"/>
    <cellStyle name="40% - Акцент1 3 5 2 2 2 2" xfId="16945"/>
    <cellStyle name="40% - Акцент1 3 5 2 2 2 2 2" xfId="39793"/>
    <cellStyle name="40% - Акцент1 3 5 2 2 2 3" xfId="28369"/>
    <cellStyle name="40% - Акцент1 3 5 2 2 3" xfId="9329"/>
    <cellStyle name="40% - Акцент1 3 5 2 2 3 2" xfId="20753"/>
    <cellStyle name="40% - Акцент1 3 5 2 2 3 2 2" xfId="43601"/>
    <cellStyle name="40% - Акцент1 3 5 2 2 3 3" xfId="32177"/>
    <cellStyle name="40% - Акцент1 3 5 2 2 4" xfId="13137"/>
    <cellStyle name="40% - Акцент1 3 5 2 2 4 2" xfId="35985"/>
    <cellStyle name="40% - Акцент1 3 5 2 2 5" xfId="24561"/>
    <cellStyle name="40% - Акцент1 3 5 2 3" xfId="2665"/>
    <cellStyle name="40% - Акцент1 3 5 2 3 2" xfId="6473"/>
    <cellStyle name="40% - Акцент1 3 5 2 3 2 2" xfId="17897"/>
    <cellStyle name="40% - Акцент1 3 5 2 3 2 2 2" xfId="40745"/>
    <cellStyle name="40% - Акцент1 3 5 2 3 2 3" xfId="29321"/>
    <cellStyle name="40% - Акцент1 3 5 2 3 3" xfId="10281"/>
    <cellStyle name="40% - Акцент1 3 5 2 3 3 2" xfId="21705"/>
    <cellStyle name="40% - Акцент1 3 5 2 3 3 2 2" xfId="44553"/>
    <cellStyle name="40% - Акцент1 3 5 2 3 3 3" xfId="33129"/>
    <cellStyle name="40% - Акцент1 3 5 2 3 4" xfId="14089"/>
    <cellStyle name="40% - Акцент1 3 5 2 3 4 2" xfId="36937"/>
    <cellStyle name="40% - Акцент1 3 5 2 3 5" xfId="25513"/>
    <cellStyle name="40% - Акцент1 3 5 2 4" xfId="3617"/>
    <cellStyle name="40% - Акцент1 3 5 2 4 2" xfId="7425"/>
    <cellStyle name="40% - Акцент1 3 5 2 4 2 2" xfId="18849"/>
    <cellStyle name="40% - Акцент1 3 5 2 4 2 2 2" xfId="41697"/>
    <cellStyle name="40% - Акцент1 3 5 2 4 2 3" xfId="30273"/>
    <cellStyle name="40% - Акцент1 3 5 2 4 3" xfId="11233"/>
    <cellStyle name="40% - Акцент1 3 5 2 4 3 2" xfId="22657"/>
    <cellStyle name="40% - Акцент1 3 5 2 4 3 2 2" xfId="45505"/>
    <cellStyle name="40% - Акцент1 3 5 2 4 3 3" xfId="34081"/>
    <cellStyle name="40% - Акцент1 3 5 2 4 4" xfId="15041"/>
    <cellStyle name="40% - Акцент1 3 5 2 4 4 2" xfId="37889"/>
    <cellStyle name="40% - Акцент1 3 5 2 4 5" xfId="26465"/>
    <cellStyle name="40% - Акцент1 3 5 2 5" xfId="4569"/>
    <cellStyle name="40% - Акцент1 3 5 2 5 2" xfId="15993"/>
    <cellStyle name="40% - Акцент1 3 5 2 5 2 2" xfId="38841"/>
    <cellStyle name="40% - Акцент1 3 5 2 5 3" xfId="27417"/>
    <cellStyle name="40% - Акцент1 3 5 2 6" xfId="8377"/>
    <cellStyle name="40% - Акцент1 3 5 2 6 2" xfId="19801"/>
    <cellStyle name="40% - Акцент1 3 5 2 6 2 2" xfId="42649"/>
    <cellStyle name="40% - Акцент1 3 5 2 6 3" xfId="31225"/>
    <cellStyle name="40% - Акцент1 3 5 2 7" xfId="12185"/>
    <cellStyle name="40% - Акцент1 3 5 2 7 2" xfId="35033"/>
    <cellStyle name="40% - Акцент1 3 5 2 8" xfId="23609"/>
    <cellStyle name="40% - Акцент1 3 5 3" xfId="1237"/>
    <cellStyle name="40% - Акцент1 3 5 3 2" xfId="5045"/>
    <cellStyle name="40% - Акцент1 3 5 3 2 2" xfId="16469"/>
    <cellStyle name="40% - Акцент1 3 5 3 2 2 2" xfId="39317"/>
    <cellStyle name="40% - Акцент1 3 5 3 2 3" xfId="27893"/>
    <cellStyle name="40% - Акцент1 3 5 3 3" xfId="8853"/>
    <cellStyle name="40% - Акцент1 3 5 3 3 2" xfId="20277"/>
    <cellStyle name="40% - Акцент1 3 5 3 3 2 2" xfId="43125"/>
    <cellStyle name="40% - Акцент1 3 5 3 3 3" xfId="31701"/>
    <cellStyle name="40% - Акцент1 3 5 3 4" xfId="12661"/>
    <cellStyle name="40% - Акцент1 3 5 3 4 2" xfId="35509"/>
    <cellStyle name="40% - Акцент1 3 5 3 5" xfId="24085"/>
    <cellStyle name="40% - Акцент1 3 5 4" xfId="2189"/>
    <cellStyle name="40% - Акцент1 3 5 4 2" xfId="5997"/>
    <cellStyle name="40% - Акцент1 3 5 4 2 2" xfId="17421"/>
    <cellStyle name="40% - Акцент1 3 5 4 2 2 2" xfId="40269"/>
    <cellStyle name="40% - Акцент1 3 5 4 2 3" xfId="28845"/>
    <cellStyle name="40% - Акцент1 3 5 4 3" xfId="9805"/>
    <cellStyle name="40% - Акцент1 3 5 4 3 2" xfId="21229"/>
    <cellStyle name="40% - Акцент1 3 5 4 3 2 2" xfId="44077"/>
    <cellStyle name="40% - Акцент1 3 5 4 3 3" xfId="32653"/>
    <cellStyle name="40% - Акцент1 3 5 4 4" xfId="13613"/>
    <cellStyle name="40% - Акцент1 3 5 4 4 2" xfId="36461"/>
    <cellStyle name="40% - Акцент1 3 5 4 5" xfId="25037"/>
    <cellStyle name="40% - Акцент1 3 5 5" xfId="3141"/>
    <cellStyle name="40% - Акцент1 3 5 5 2" xfId="6949"/>
    <cellStyle name="40% - Акцент1 3 5 5 2 2" xfId="18373"/>
    <cellStyle name="40% - Акцент1 3 5 5 2 2 2" xfId="41221"/>
    <cellStyle name="40% - Акцент1 3 5 5 2 3" xfId="29797"/>
    <cellStyle name="40% - Акцент1 3 5 5 3" xfId="10757"/>
    <cellStyle name="40% - Акцент1 3 5 5 3 2" xfId="22181"/>
    <cellStyle name="40% - Акцент1 3 5 5 3 2 2" xfId="45029"/>
    <cellStyle name="40% - Акцент1 3 5 5 3 3" xfId="33605"/>
    <cellStyle name="40% - Акцент1 3 5 5 4" xfId="14565"/>
    <cellStyle name="40% - Акцент1 3 5 5 4 2" xfId="37413"/>
    <cellStyle name="40% - Акцент1 3 5 5 5" xfId="25989"/>
    <cellStyle name="40% - Акцент1 3 5 6" xfId="4093"/>
    <cellStyle name="40% - Акцент1 3 5 6 2" xfId="15517"/>
    <cellStyle name="40% - Акцент1 3 5 6 2 2" xfId="38365"/>
    <cellStyle name="40% - Акцент1 3 5 6 3" xfId="26941"/>
    <cellStyle name="40% - Акцент1 3 5 7" xfId="7901"/>
    <cellStyle name="40% - Акцент1 3 5 7 2" xfId="19325"/>
    <cellStyle name="40% - Акцент1 3 5 7 2 2" xfId="42173"/>
    <cellStyle name="40% - Акцент1 3 5 7 3" xfId="30749"/>
    <cellStyle name="40% - Акцент1 3 5 8" xfId="11709"/>
    <cellStyle name="40% - Акцент1 3 5 8 2" xfId="34557"/>
    <cellStyle name="40% - Акцент1 3 5 9" xfId="23133"/>
    <cellStyle name="40% - Акцент1 3 6" xfId="537"/>
    <cellStyle name="40% - Акцент1 3 6 2" xfId="1489"/>
    <cellStyle name="40% - Акцент1 3 6 2 2" xfId="5297"/>
    <cellStyle name="40% - Акцент1 3 6 2 2 2" xfId="16721"/>
    <cellStyle name="40% - Акцент1 3 6 2 2 2 2" xfId="39569"/>
    <cellStyle name="40% - Акцент1 3 6 2 2 3" xfId="28145"/>
    <cellStyle name="40% - Акцент1 3 6 2 3" xfId="9105"/>
    <cellStyle name="40% - Акцент1 3 6 2 3 2" xfId="20529"/>
    <cellStyle name="40% - Акцент1 3 6 2 3 2 2" xfId="43377"/>
    <cellStyle name="40% - Акцент1 3 6 2 3 3" xfId="31953"/>
    <cellStyle name="40% - Акцент1 3 6 2 4" xfId="12913"/>
    <cellStyle name="40% - Акцент1 3 6 2 4 2" xfId="35761"/>
    <cellStyle name="40% - Акцент1 3 6 2 5" xfId="24337"/>
    <cellStyle name="40% - Акцент1 3 6 3" xfId="2441"/>
    <cellStyle name="40% - Акцент1 3 6 3 2" xfId="6249"/>
    <cellStyle name="40% - Акцент1 3 6 3 2 2" xfId="17673"/>
    <cellStyle name="40% - Акцент1 3 6 3 2 2 2" xfId="40521"/>
    <cellStyle name="40% - Акцент1 3 6 3 2 3" xfId="29097"/>
    <cellStyle name="40% - Акцент1 3 6 3 3" xfId="10057"/>
    <cellStyle name="40% - Акцент1 3 6 3 3 2" xfId="21481"/>
    <cellStyle name="40% - Акцент1 3 6 3 3 2 2" xfId="44329"/>
    <cellStyle name="40% - Акцент1 3 6 3 3 3" xfId="32905"/>
    <cellStyle name="40% - Акцент1 3 6 3 4" xfId="13865"/>
    <cellStyle name="40% - Акцент1 3 6 3 4 2" xfId="36713"/>
    <cellStyle name="40% - Акцент1 3 6 3 5" xfId="25289"/>
    <cellStyle name="40% - Акцент1 3 6 4" xfId="3393"/>
    <cellStyle name="40% - Акцент1 3 6 4 2" xfId="7201"/>
    <cellStyle name="40% - Акцент1 3 6 4 2 2" xfId="18625"/>
    <cellStyle name="40% - Акцент1 3 6 4 2 2 2" xfId="41473"/>
    <cellStyle name="40% - Акцент1 3 6 4 2 3" xfId="30049"/>
    <cellStyle name="40% - Акцент1 3 6 4 3" xfId="11009"/>
    <cellStyle name="40% - Акцент1 3 6 4 3 2" xfId="22433"/>
    <cellStyle name="40% - Акцент1 3 6 4 3 2 2" xfId="45281"/>
    <cellStyle name="40% - Акцент1 3 6 4 3 3" xfId="33857"/>
    <cellStyle name="40% - Акцент1 3 6 4 4" xfId="14817"/>
    <cellStyle name="40% - Акцент1 3 6 4 4 2" xfId="37665"/>
    <cellStyle name="40% - Акцент1 3 6 4 5" xfId="26241"/>
    <cellStyle name="40% - Акцент1 3 6 5" xfId="4345"/>
    <cellStyle name="40% - Акцент1 3 6 5 2" xfId="15769"/>
    <cellStyle name="40% - Акцент1 3 6 5 2 2" xfId="38617"/>
    <cellStyle name="40% - Акцент1 3 6 5 3" xfId="27193"/>
    <cellStyle name="40% - Акцент1 3 6 6" xfId="8153"/>
    <cellStyle name="40% - Акцент1 3 6 6 2" xfId="19577"/>
    <cellStyle name="40% - Акцент1 3 6 6 2 2" xfId="42425"/>
    <cellStyle name="40% - Акцент1 3 6 6 3" xfId="31001"/>
    <cellStyle name="40% - Акцент1 3 6 7" xfId="11961"/>
    <cellStyle name="40% - Акцент1 3 6 7 2" xfId="34809"/>
    <cellStyle name="40% - Акцент1 3 6 8" xfId="23385"/>
    <cellStyle name="40% - Акцент1 3 7" xfId="1013"/>
    <cellStyle name="40% - Акцент1 3 7 2" xfId="4821"/>
    <cellStyle name="40% - Акцент1 3 7 2 2" xfId="16245"/>
    <cellStyle name="40% - Акцент1 3 7 2 2 2" xfId="39093"/>
    <cellStyle name="40% - Акцент1 3 7 2 3" xfId="27669"/>
    <cellStyle name="40% - Акцент1 3 7 3" xfId="8629"/>
    <cellStyle name="40% - Акцент1 3 7 3 2" xfId="20053"/>
    <cellStyle name="40% - Акцент1 3 7 3 2 2" xfId="42901"/>
    <cellStyle name="40% - Акцент1 3 7 3 3" xfId="31477"/>
    <cellStyle name="40% - Акцент1 3 7 4" xfId="12437"/>
    <cellStyle name="40% - Акцент1 3 7 4 2" xfId="35285"/>
    <cellStyle name="40% - Акцент1 3 7 5" xfId="23861"/>
    <cellStyle name="40% - Акцент1 3 8" xfId="1965"/>
    <cellStyle name="40% - Акцент1 3 8 2" xfId="5773"/>
    <cellStyle name="40% - Акцент1 3 8 2 2" xfId="17197"/>
    <cellStyle name="40% - Акцент1 3 8 2 2 2" xfId="40045"/>
    <cellStyle name="40% - Акцент1 3 8 2 3" xfId="28621"/>
    <cellStyle name="40% - Акцент1 3 8 3" xfId="9581"/>
    <cellStyle name="40% - Акцент1 3 8 3 2" xfId="21005"/>
    <cellStyle name="40% - Акцент1 3 8 3 2 2" xfId="43853"/>
    <cellStyle name="40% - Акцент1 3 8 3 3" xfId="32429"/>
    <cellStyle name="40% - Акцент1 3 8 4" xfId="13389"/>
    <cellStyle name="40% - Акцент1 3 8 4 2" xfId="36237"/>
    <cellStyle name="40% - Акцент1 3 8 5" xfId="24813"/>
    <cellStyle name="40% - Акцент1 3 9" xfId="2917"/>
    <cellStyle name="40% - Акцент1 3 9 2" xfId="6725"/>
    <cellStyle name="40% - Акцент1 3 9 2 2" xfId="18149"/>
    <cellStyle name="40% - Акцент1 3 9 2 2 2" xfId="40997"/>
    <cellStyle name="40% - Акцент1 3 9 2 3" xfId="29573"/>
    <cellStyle name="40% - Акцент1 3 9 3" xfId="10533"/>
    <cellStyle name="40% - Акцент1 3 9 3 2" xfId="21957"/>
    <cellStyle name="40% - Акцент1 3 9 3 2 2" xfId="44805"/>
    <cellStyle name="40% - Акцент1 3 9 3 3" xfId="33381"/>
    <cellStyle name="40% - Акцент1 3 9 4" xfId="14341"/>
    <cellStyle name="40% - Акцент1 3 9 4 2" xfId="37189"/>
    <cellStyle name="40% - Акцент1 3 9 5" xfId="25765"/>
    <cellStyle name="40% - Акцент1 4" xfId="89"/>
    <cellStyle name="40% - Акцент1 4 10" xfId="22937"/>
    <cellStyle name="40% - Акцент1 4 2" xfId="313"/>
    <cellStyle name="40% - Акцент1 4 2 2" xfId="789"/>
    <cellStyle name="40% - Акцент1 4 2 2 2" xfId="1741"/>
    <cellStyle name="40% - Акцент1 4 2 2 2 2" xfId="5549"/>
    <cellStyle name="40% - Акцент1 4 2 2 2 2 2" xfId="16973"/>
    <cellStyle name="40% - Акцент1 4 2 2 2 2 2 2" xfId="39821"/>
    <cellStyle name="40% - Акцент1 4 2 2 2 2 3" xfId="28397"/>
    <cellStyle name="40% - Акцент1 4 2 2 2 3" xfId="9357"/>
    <cellStyle name="40% - Акцент1 4 2 2 2 3 2" xfId="20781"/>
    <cellStyle name="40% - Акцент1 4 2 2 2 3 2 2" xfId="43629"/>
    <cellStyle name="40% - Акцент1 4 2 2 2 3 3" xfId="32205"/>
    <cellStyle name="40% - Акцент1 4 2 2 2 4" xfId="13165"/>
    <cellStyle name="40% - Акцент1 4 2 2 2 4 2" xfId="36013"/>
    <cellStyle name="40% - Акцент1 4 2 2 2 5" xfId="24589"/>
    <cellStyle name="40% - Акцент1 4 2 2 3" xfId="2693"/>
    <cellStyle name="40% - Акцент1 4 2 2 3 2" xfId="6501"/>
    <cellStyle name="40% - Акцент1 4 2 2 3 2 2" xfId="17925"/>
    <cellStyle name="40% - Акцент1 4 2 2 3 2 2 2" xfId="40773"/>
    <cellStyle name="40% - Акцент1 4 2 2 3 2 3" xfId="29349"/>
    <cellStyle name="40% - Акцент1 4 2 2 3 3" xfId="10309"/>
    <cellStyle name="40% - Акцент1 4 2 2 3 3 2" xfId="21733"/>
    <cellStyle name="40% - Акцент1 4 2 2 3 3 2 2" xfId="44581"/>
    <cellStyle name="40% - Акцент1 4 2 2 3 3 3" xfId="33157"/>
    <cellStyle name="40% - Акцент1 4 2 2 3 4" xfId="14117"/>
    <cellStyle name="40% - Акцент1 4 2 2 3 4 2" xfId="36965"/>
    <cellStyle name="40% - Акцент1 4 2 2 3 5" xfId="25541"/>
    <cellStyle name="40% - Акцент1 4 2 2 4" xfId="3645"/>
    <cellStyle name="40% - Акцент1 4 2 2 4 2" xfId="7453"/>
    <cellStyle name="40% - Акцент1 4 2 2 4 2 2" xfId="18877"/>
    <cellStyle name="40% - Акцент1 4 2 2 4 2 2 2" xfId="41725"/>
    <cellStyle name="40% - Акцент1 4 2 2 4 2 3" xfId="30301"/>
    <cellStyle name="40% - Акцент1 4 2 2 4 3" xfId="11261"/>
    <cellStyle name="40% - Акцент1 4 2 2 4 3 2" xfId="22685"/>
    <cellStyle name="40% - Акцент1 4 2 2 4 3 2 2" xfId="45533"/>
    <cellStyle name="40% - Акцент1 4 2 2 4 3 3" xfId="34109"/>
    <cellStyle name="40% - Акцент1 4 2 2 4 4" xfId="15069"/>
    <cellStyle name="40% - Акцент1 4 2 2 4 4 2" xfId="37917"/>
    <cellStyle name="40% - Акцент1 4 2 2 4 5" xfId="26493"/>
    <cellStyle name="40% - Акцент1 4 2 2 5" xfId="4597"/>
    <cellStyle name="40% - Акцент1 4 2 2 5 2" xfId="16021"/>
    <cellStyle name="40% - Акцент1 4 2 2 5 2 2" xfId="38869"/>
    <cellStyle name="40% - Акцент1 4 2 2 5 3" xfId="27445"/>
    <cellStyle name="40% - Акцент1 4 2 2 6" xfId="8405"/>
    <cellStyle name="40% - Акцент1 4 2 2 6 2" xfId="19829"/>
    <cellStyle name="40% - Акцент1 4 2 2 6 2 2" xfId="42677"/>
    <cellStyle name="40% - Акцент1 4 2 2 6 3" xfId="31253"/>
    <cellStyle name="40% - Акцент1 4 2 2 7" xfId="12213"/>
    <cellStyle name="40% - Акцент1 4 2 2 7 2" xfId="35061"/>
    <cellStyle name="40% - Акцент1 4 2 2 8" xfId="23637"/>
    <cellStyle name="40% - Акцент1 4 2 3" xfId="1265"/>
    <cellStyle name="40% - Акцент1 4 2 3 2" xfId="5073"/>
    <cellStyle name="40% - Акцент1 4 2 3 2 2" xfId="16497"/>
    <cellStyle name="40% - Акцент1 4 2 3 2 2 2" xfId="39345"/>
    <cellStyle name="40% - Акцент1 4 2 3 2 3" xfId="27921"/>
    <cellStyle name="40% - Акцент1 4 2 3 3" xfId="8881"/>
    <cellStyle name="40% - Акцент1 4 2 3 3 2" xfId="20305"/>
    <cellStyle name="40% - Акцент1 4 2 3 3 2 2" xfId="43153"/>
    <cellStyle name="40% - Акцент1 4 2 3 3 3" xfId="31729"/>
    <cellStyle name="40% - Акцент1 4 2 3 4" xfId="12689"/>
    <cellStyle name="40% - Акцент1 4 2 3 4 2" xfId="35537"/>
    <cellStyle name="40% - Акцент1 4 2 3 5" xfId="24113"/>
    <cellStyle name="40% - Акцент1 4 2 4" xfId="2217"/>
    <cellStyle name="40% - Акцент1 4 2 4 2" xfId="6025"/>
    <cellStyle name="40% - Акцент1 4 2 4 2 2" xfId="17449"/>
    <cellStyle name="40% - Акцент1 4 2 4 2 2 2" xfId="40297"/>
    <cellStyle name="40% - Акцент1 4 2 4 2 3" xfId="28873"/>
    <cellStyle name="40% - Акцент1 4 2 4 3" xfId="9833"/>
    <cellStyle name="40% - Акцент1 4 2 4 3 2" xfId="21257"/>
    <cellStyle name="40% - Акцент1 4 2 4 3 2 2" xfId="44105"/>
    <cellStyle name="40% - Акцент1 4 2 4 3 3" xfId="32681"/>
    <cellStyle name="40% - Акцент1 4 2 4 4" xfId="13641"/>
    <cellStyle name="40% - Акцент1 4 2 4 4 2" xfId="36489"/>
    <cellStyle name="40% - Акцент1 4 2 4 5" xfId="25065"/>
    <cellStyle name="40% - Акцент1 4 2 5" xfId="3169"/>
    <cellStyle name="40% - Акцент1 4 2 5 2" xfId="6977"/>
    <cellStyle name="40% - Акцент1 4 2 5 2 2" xfId="18401"/>
    <cellStyle name="40% - Акцент1 4 2 5 2 2 2" xfId="41249"/>
    <cellStyle name="40% - Акцент1 4 2 5 2 3" xfId="29825"/>
    <cellStyle name="40% - Акцент1 4 2 5 3" xfId="10785"/>
    <cellStyle name="40% - Акцент1 4 2 5 3 2" xfId="22209"/>
    <cellStyle name="40% - Акцент1 4 2 5 3 2 2" xfId="45057"/>
    <cellStyle name="40% - Акцент1 4 2 5 3 3" xfId="33633"/>
    <cellStyle name="40% - Акцент1 4 2 5 4" xfId="14593"/>
    <cellStyle name="40% - Акцент1 4 2 5 4 2" xfId="37441"/>
    <cellStyle name="40% - Акцент1 4 2 5 5" xfId="26017"/>
    <cellStyle name="40% - Акцент1 4 2 6" xfId="4121"/>
    <cellStyle name="40% - Акцент1 4 2 6 2" xfId="15545"/>
    <cellStyle name="40% - Акцент1 4 2 6 2 2" xfId="38393"/>
    <cellStyle name="40% - Акцент1 4 2 6 3" xfId="26969"/>
    <cellStyle name="40% - Акцент1 4 2 7" xfId="7929"/>
    <cellStyle name="40% - Акцент1 4 2 7 2" xfId="19353"/>
    <cellStyle name="40% - Акцент1 4 2 7 2 2" xfId="42201"/>
    <cellStyle name="40% - Акцент1 4 2 7 3" xfId="30777"/>
    <cellStyle name="40% - Акцент1 4 2 8" xfId="11737"/>
    <cellStyle name="40% - Акцент1 4 2 8 2" xfId="34585"/>
    <cellStyle name="40% - Акцент1 4 2 9" xfId="23161"/>
    <cellStyle name="40% - Акцент1 4 3" xfId="565"/>
    <cellStyle name="40% - Акцент1 4 3 2" xfId="1517"/>
    <cellStyle name="40% - Акцент1 4 3 2 2" xfId="5325"/>
    <cellStyle name="40% - Акцент1 4 3 2 2 2" xfId="16749"/>
    <cellStyle name="40% - Акцент1 4 3 2 2 2 2" xfId="39597"/>
    <cellStyle name="40% - Акцент1 4 3 2 2 3" xfId="28173"/>
    <cellStyle name="40% - Акцент1 4 3 2 3" xfId="9133"/>
    <cellStyle name="40% - Акцент1 4 3 2 3 2" xfId="20557"/>
    <cellStyle name="40% - Акцент1 4 3 2 3 2 2" xfId="43405"/>
    <cellStyle name="40% - Акцент1 4 3 2 3 3" xfId="31981"/>
    <cellStyle name="40% - Акцент1 4 3 2 4" xfId="12941"/>
    <cellStyle name="40% - Акцент1 4 3 2 4 2" xfId="35789"/>
    <cellStyle name="40% - Акцент1 4 3 2 5" xfId="24365"/>
    <cellStyle name="40% - Акцент1 4 3 3" xfId="2469"/>
    <cellStyle name="40% - Акцент1 4 3 3 2" xfId="6277"/>
    <cellStyle name="40% - Акцент1 4 3 3 2 2" xfId="17701"/>
    <cellStyle name="40% - Акцент1 4 3 3 2 2 2" xfId="40549"/>
    <cellStyle name="40% - Акцент1 4 3 3 2 3" xfId="29125"/>
    <cellStyle name="40% - Акцент1 4 3 3 3" xfId="10085"/>
    <cellStyle name="40% - Акцент1 4 3 3 3 2" xfId="21509"/>
    <cellStyle name="40% - Акцент1 4 3 3 3 2 2" xfId="44357"/>
    <cellStyle name="40% - Акцент1 4 3 3 3 3" xfId="32933"/>
    <cellStyle name="40% - Акцент1 4 3 3 4" xfId="13893"/>
    <cellStyle name="40% - Акцент1 4 3 3 4 2" xfId="36741"/>
    <cellStyle name="40% - Акцент1 4 3 3 5" xfId="25317"/>
    <cellStyle name="40% - Акцент1 4 3 4" xfId="3421"/>
    <cellStyle name="40% - Акцент1 4 3 4 2" xfId="7229"/>
    <cellStyle name="40% - Акцент1 4 3 4 2 2" xfId="18653"/>
    <cellStyle name="40% - Акцент1 4 3 4 2 2 2" xfId="41501"/>
    <cellStyle name="40% - Акцент1 4 3 4 2 3" xfId="30077"/>
    <cellStyle name="40% - Акцент1 4 3 4 3" xfId="11037"/>
    <cellStyle name="40% - Акцент1 4 3 4 3 2" xfId="22461"/>
    <cellStyle name="40% - Акцент1 4 3 4 3 2 2" xfId="45309"/>
    <cellStyle name="40% - Акцент1 4 3 4 3 3" xfId="33885"/>
    <cellStyle name="40% - Акцент1 4 3 4 4" xfId="14845"/>
    <cellStyle name="40% - Акцент1 4 3 4 4 2" xfId="37693"/>
    <cellStyle name="40% - Акцент1 4 3 4 5" xfId="26269"/>
    <cellStyle name="40% - Акцент1 4 3 5" xfId="4373"/>
    <cellStyle name="40% - Акцент1 4 3 5 2" xfId="15797"/>
    <cellStyle name="40% - Акцент1 4 3 5 2 2" xfId="38645"/>
    <cellStyle name="40% - Акцент1 4 3 5 3" xfId="27221"/>
    <cellStyle name="40% - Акцент1 4 3 6" xfId="8181"/>
    <cellStyle name="40% - Акцент1 4 3 6 2" xfId="19605"/>
    <cellStyle name="40% - Акцент1 4 3 6 2 2" xfId="42453"/>
    <cellStyle name="40% - Акцент1 4 3 6 3" xfId="31029"/>
    <cellStyle name="40% - Акцент1 4 3 7" xfId="11989"/>
    <cellStyle name="40% - Акцент1 4 3 7 2" xfId="34837"/>
    <cellStyle name="40% - Акцент1 4 3 8" xfId="23413"/>
    <cellStyle name="40% - Акцент1 4 4" xfId="1041"/>
    <cellStyle name="40% - Акцент1 4 4 2" xfId="4849"/>
    <cellStyle name="40% - Акцент1 4 4 2 2" xfId="16273"/>
    <cellStyle name="40% - Акцент1 4 4 2 2 2" xfId="39121"/>
    <cellStyle name="40% - Акцент1 4 4 2 3" xfId="27697"/>
    <cellStyle name="40% - Акцент1 4 4 3" xfId="8657"/>
    <cellStyle name="40% - Акцент1 4 4 3 2" xfId="20081"/>
    <cellStyle name="40% - Акцент1 4 4 3 2 2" xfId="42929"/>
    <cellStyle name="40% - Акцент1 4 4 3 3" xfId="31505"/>
    <cellStyle name="40% - Акцент1 4 4 4" xfId="12465"/>
    <cellStyle name="40% - Акцент1 4 4 4 2" xfId="35313"/>
    <cellStyle name="40% - Акцент1 4 4 5" xfId="23889"/>
    <cellStyle name="40% - Акцент1 4 5" xfId="1993"/>
    <cellStyle name="40% - Акцент1 4 5 2" xfId="5801"/>
    <cellStyle name="40% - Акцент1 4 5 2 2" xfId="17225"/>
    <cellStyle name="40% - Акцент1 4 5 2 2 2" xfId="40073"/>
    <cellStyle name="40% - Акцент1 4 5 2 3" xfId="28649"/>
    <cellStyle name="40% - Акцент1 4 5 3" xfId="9609"/>
    <cellStyle name="40% - Акцент1 4 5 3 2" xfId="21033"/>
    <cellStyle name="40% - Акцент1 4 5 3 2 2" xfId="43881"/>
    <cellStyle name="40% - Акцент1 4 5 3 3" xfId="32457"/>
    <cellStyle name="40% - Акцент1 4 5 4" xfId="13417"/>
    <cellStyle name="40% - Акцент1 4 5 4 2" xfId="36265"/>
    <cellStyle name="40% - Акцент1 4 5 5" xfId="24841"/>
    <cellStyle name="40% - Акцент1 4 6" xfId="2945"/>
    <cellStyle name="40% - Акцент1 4 6 2" xfId="6753"/>
    <cellStyle name="40% - Акцент1 4 6 2 2" xfId="18177"/>
    <cellStyle name="40% - Акцент1 4 6 2 2 2" xfId="41025"/>
    <cellStyle name="40% - Акцент1 4 6 2 3" xfId="29601"/>
    <cellStyle name="40% - Акцент1 4 6 3" xfId="10561"/>
    <cellStyle name="40% - Акцент1 4 6 3 2" xfId="21985"/>
    <cellStyle name="40% - Акцент1 4 6 3 2 2" xfId="44833"/>
    <cellStyle name="40% - Акцент1 4 6 3 3" xfId="33409"/>
    <cellStyle name="40% - Акцент1 4 6 4" xfId="14369"/>
    <cellStyle name="40% - Акцент1 4 6 4 2" xfId="37217"/>
    <cellStyle name="40% - Акцент1 4 6 5" xfId="25793"/>
    <cellStyle name="40% - Акцент1 4 7" xfId="3897"/>
    <cellStyle name="40% - Акцент1 4 7 2" xfId="15321"/>
    <cellStyle name="40% - Акцент1 4 7 2 2" xfId="38169"/>
    <cellStyle name="40% - Акцент1 4 7 3" xfId="26745"/>
    <cellStyle name="40% - Акцент1 4 8" xfId="7705"/>
    <cellStyle name="40% - Акцент1 4 8 2" xfId="19129"/>
    <cellStyle name="40% - Акцент1 4 8 2 2" xfId="41977"/>
    <cellStyle name="40% - Акцент1 4 8 3" xfId="30553"/>
    <cellStyle name="40% - Акцент1 4 9" xfId="11513"/>
    <cellStyle name="40% - Акцент1 4 9 2" xfId="34361"/>
    <cellStyle name="40% - Акцент1 5" xfId="145"/>
    <cellStyle name="40% - Акцент1 5 10" xfId="22993"/>
    <cellStyle name="40% - Акцент1 5 2" xfId="369"/>
    <cellStyle name="40% - Акцент1 5 2 2" xfId="845"/>
    <cellStyle name="40% - Акцент1 5 2 2 2" xfId="1797"/>
    <cellStyle name="40% - Акцент1 5 2 2 2 2" xfId="5605"/>
    <cellStyle name="40% - Акцент1 5 2 2 2 2 2" xfId="17029"/>
    <cellStyle name="40% - Акцент1 5 2 2 2 2 2 2" xfId="39877"/>
    <cellStyle name="40% - Акцент1 5 2 2 2 2 3" xfId="28453"/>
    <cellStyle name="40% - Акцент1 5 2 2 2 3" xfId="9413"/>
    <cellStyle name="40% - Акцент1 5 2 2 2 3 2" xfId="20837"/>
    <cellStyle name="40% - Акцент1 5 2 2 2 3 2 2" xfId="43685"/>
    <cellStyle name="40% - Акцент1 5 2 2 2 3 3" xfId="32261"/>
    <cellStyle name="40% - Акцент1 5 2 2 2 4" xfId="13221"/>
    <cellStyle name="40% - Акцент1 5 2 2 2 4 2" xfId="36069"/>
    <cellStyle name="40% - Акцент1 5 2 2 2 5" xfId="24645"/>
    <cellStyle name="40% - Акцент1 5 2 2 3" xfId="2749"/>
    <cellStyle name="40% - Акцент1 5 2 2 3 2" xfId="6557"/>
    <cellStyle name="40% - Акцент1 5 2 2 3 2 2" xfId="17981"/>
    <cellStyle name="40% - Акцент1 5 2 2 3 2 2 2" xfId="40829"/>
    <cellStyle name="40% - Акцент1 5 2 2 3 2 3" xfId="29405"/>
    <cellStyle name="40% - Акцент1 5 2 2 3 3" xfId="10365"/>
    <cellStyle name="40% - Акцент1 5 2 2 3 3 2" xfId="21789"/>
    <cellStyle name="40% - Акцент1 5 2 2 3 3 2 2" xfId="44637"/>
    <cellStyle name="40% - Акцент1 5 2 2 3 3 3" xfId="33213"/>
    <cellStyle name="40% - Акцент1 5 2 2 3 4" xfId="14173"/>
    <cellStyle name="40% - Акцент1 5 2 2 3 4 2" xfId="37021"/>
    <cellStyle name="40% - Акцент1 5 2 2 3 5" xfId="25597"/>
    <cellStyle name="40% - Акцент1 5 2 2 4" xfId="3701"/>
    <cellStyle name="40% - Акцент1 5 2 2 4 2" xfId="7509"/>
    <cellStyle name="40% - Акцент1 5 2 2 4 2 2" xfId="18933"/>
    <cellStyle name="40% - Акцент1 5 2 2 4 2 2 2" xfId="41781"/>
    <cellStyle name="40% - Акцент1 5 2 2 4 2 3" xfId="30357"/>
    <cellStyle name="40% - Акцент1 5 2 2 4 3" xfId="11317"/>
    <cellStyle name="40% - Акцент1 5 2 2 4 3 2" xfId="22741"/>
    <cellStyle name="40% - Акцент1 5 2 2 4 3 2 2" xfId="45589"/>
    <cellStyle name="40% - Акцент1 5 2 2 4 3 3" xfId="34165"/>
    <cellStyle name="40% - Акцент1 5 2 2 4 4" xfId="15125"/>
    <cellStyle name="40% - Акцент1 5 2 2 4 4 2" xfId="37973"/>
    <cellStyle name="40% - Акцент1 5 2 2 4 5" xfId="26549"/>
    <cellStyle name="40% - Акцент1 5 2 2 5" xfId="4653"/>
    <cellStyle name="40% - Акцент1 5 2 2 5 2" xfId="16077"/>
    <cellStyle name="40% - Акцент1 5 2 2 5 2 2" xfId="38925"/>
    <cellStyle name="40% - Акцент1 5 2 2 5 3" xfId="27501"/>
    <cellStyle name="40% - Акцент1 5 2 2 6" xfId="8461"/>
    <cellStyle name="40% - Акцент1 5 2 2 6 2" xfId="19885"/>
    <cellStyle name="40% - Акцент1 5 2 2 6 2 2" xfId="42733"/>
    <cellStyle name="40% - Акцент1 5 2 2 6 3" xfId="31309"/>
    <cellStyle name="40% - Акцент1 5 2 2 7" xfId="12269"/>
    <cellStyle name="40% - Акцент1 5 2 2 7 2" xfId="35117"/>
    <cellStyle name="40% - Акцент1 5 2 2 8" xfId="23693"/>
    <cellStyle name="40% - Акцент1 5 2 3" xfId="1321"/>
    <cellStyle name="40% - Акцент1 5 2 3 2" xfId="5129"/>
    <cellStyle name="40% - Акцент1 5 2 3 2 2" xfId="16553"/>
    <cellStyle name="40% - Акцент1 5 2 3 2 2 2" xfId="39401"/>
    <cellStyle name="40% - Акцент1 5 2 3 2 3" xfId="27977"/>
    <cellStyle name="40% - Акцент1 5 2 3 3" xfId="8937"/>
    <cellStyle name="40% - Акцент1 5 2 3 3 2" xfId="20361"/>
    <cellStyle name="40% - Акцент1 5 2 3 3 2 2" xfId="43209"/>
    <cellStyle name="40% - Акцент1 5 2 3 3 3" xfId="31785"/>
    <cellStyle name="40% - Акцент1 5 2 3 4" xfId="12745"/>
    <cellStyle name="40% - Акцент1 5 2 3 4 2" xfId="35593"/>
    <cellStyle name="40% - Акцент1 5 2 3 5" xfId="24169"/>
    <cellStyle name="40% - Акцент1 5 2 4" xfId="2273"/>
    <cellStyle name="40% - Акцент1 5 2 4 2" xfId="6081"/>
    <cellStyle name="40% - Акцент1 5 2 4 2 2" xfId="17505"/>
    <cellStyle name="40% - Акцент1 5 2 4 2 2 2" xfId="40353"/>
    <cellStyle name="40% - Акцент1 5 2 4 2 3" xfId="28929"/>
    <cellStyle name="40% - Акцент1 5 2 4 3" xfId="9889"/>
    <cellStyle name="40% - Акцент1 5 2 4 3 2" xfId="21313"/>
    <cellStyle name="40% - Акцент1 5 2 4 3 2 2" xfId="44161"/>
    <cellStyle name="40% - Акцент1 5 2 4 3 3" xfId="32737"/>
    <cellStyle name="40% - Акцент1 5 2 4 4" xfId="13697"/>
    <cellStyle name="40% - Акцент1 5 2 4 4 2" xfId="36545"/>
    <cellStyle name="40% - Акцент1 5 2 4 5" xfId="25121"/>
    <cellStyle name="40% - Акцент1 5 2 5" xfId="3225"/>
    <cellStyle name="40% - Акцент1 5 2 5 2" xfId="7033"/>
    <cellStyle name="40% - Акцент1 5 2 5 2 2" xfId="18457"/>
    <cellStyle name="40% - Акцент1 5 2 5 2 2 2" xfId="41305"/>
    <cellStyle name="40% - Акцент1 5 2 5 2 3" xfId="29881"/>
    <cellStyle name="40% - Акцент1 5 2 5 3" xfId="10841"/>
    <cellStyle name="40% - Акцент1 5 2 5 3 2" xfId="22265"/>
    <cellStyle name="40% - Акцент1 5 2 5 3 2 2" xfId="45113"/>
    <cellStyle name="40% - Акцент1 5 2 5 3 3" xfId="33689"/>
    <cellStyle name="40% - Акцент1 5 2 5 4" xfId="14649"/>
    <cellStyle name="40% - Акцент1 5 2 5 4 2" xfId="37497"/>
    <cellStyle name="40% - Акцент1 5 2 5 5" xfId="26073"/>
    <cellStyle name="40% - Акцент1 5 2 6" xfId="4177"/>
    <cellStyle name="40% - Акцент1 5 2 6 2" xfId="15601"/>
    <cellStyle name="40% - Акцент1 5 2 6 2 2" xfId="38449"/>
    <cellStyle name="40% - Акцент1 5 2 6 3" xfId="27025"/>
    <cellStyle name="40% - Акцент1 5 2 7" xfId="7985"/>
    <cellStyle name="40% - Акцент1 5 2 7 2" xfId="19409"/>
    <cellStyle name="40% - Акцент1 5 2 7 2 2" xfId="42257"/>
    <cellStyle name="40% - Акцент1 5 2 7 3" xfId="30833"/>
    <cellStyle name="40% - Акцент1 5 2 8" xfId="11793"/>
    <cellStyle name="40% - Акцент1 5 2 8 2" xfId="34641"/>
    <cellStyle name="40% - Акцент1 5 2 9" xfId="23217"/>
    <cellStyle name="40% - Акцент1 5 3" xfId="621"/>
    <cellStyle name="40% - Акцент1 5 3 2" xfId="1573"/>
    <cellStyle name="40% - Акцент1 5 3 2 2" xfId="5381"/>
    <cellStyle name="40% - Акцент1 5 3 2 2 2" xfId="16805"/>
    <cellStyle name="40% - Акцент1 5 3 2 2 2 2" xfId="39653"/>
    <cellStyle name="40% - Акцент1 5 3 2 2 3" xfId="28229"/>
    <cellStyle name="40% - Акцент1 5 3 2 3" xfId="9189"/>
    <cellStyle name="40% - Акцент1 5 3 2 3 2" xfId="20613"/>
    <cellStyle name="40% - Акцент1 5 3 2 3 2 2" xfId="43461"/>
    <cellStyle name="40% - Акцент1 5 3 2 3 3" xfId="32037"/>
    <cellStyle name="40% - Акцент1 5 3 2 4" xfId="12997"/>
    <cellStyle name="40% - Акцент1 5 3 2 4 2" xfId="35845"/>
    <cellStyle name="40% - Акцент1 5 3 2 5" xfId="24421"/>
    <cellStyle name="40% - Акцент1 5 3 3" xfId="2525"/>
    <cellStyle name="40% - Акцент1 5 3 3 2" xfId="6333"/>
    <cellStyle name="40% - Акцент1 5 3 3 2 2" xfId="17757"/>
    <cellStyle name="40% - Акцент1 5 3 3 2 2 2" xfId="40605"/>
    <cellStyle name="40% - Акцент1 5 3 3 2 3" xfId="29181"/>
    <cellStyle name="40% - Акцент1 5 3 3 3" xfId="10141"/>
    <cellStyle name="40% - Акцент1 5 3 3 3 2" xfId="21565"/>
    <cellStyle name="40% - Акцент1 5 3 3 3 2 2" xfId="44413"/>
    <cellStyle name="40% - Акцент1 5 3 3 3 3" xfId="32989"/>
    <cellStyle name="40% - Акцент1 5 3 3 4" xfId="13949"/>
    <cellStyle name="40% - Акцент1 5 3 3 4 2" xfId="36797"/>
    <cellStyle name="40% - Акцент1 5 3 3 5" xfId="25373"/>
    <cellStyle name="40% - Акцент1 5 3 4" xfId="3477"/>
    <cellStyle name="40% - Акцент1 5 3 4 2" xfId="7285"/>
    <cellStyle name="40% - Акцент1 5 3 4 2 2" xfId="18709"/>
    <cellStyle name="40% - Акцент1 5 3 4 2 2 2" xfId="41557"/>
    <cellStyle name="40% - Акцент1 5 3 4 2 3" xfId="30133"/>
    <cellStyle name="40% - Акцент1 5 3 4 3" xfId="11093"/>
    <cellStyle name="40% - Акцент1 5 3 4 3 2" xfId="22517"/>
    <cellStyle name="40% - Акцент1 5 3 4 3 2 2" xfId="45365"/>
    <cellStyle name="40% - Акцент1 5 3 4 3 3" xfId="33941"/>
    <cellStyle name="40% - Акцент1 5 3 4 4" xfId="14901"/>
    <cellStyle name="40% - Акцент1 5 3 4 4 2" xfId="37749"/>
    <cellStyle name="40% - Акцент1 5 3 4 5" xfId="26325"/>
    <cellStyle name="40% - Акцент1 5 3 5" xfId="4429"/>
    <cellStyle name="40% - Акцент1 5 3 5 2" xfId="15853"/>
    <cellStyle name="40% - Акцент1 5 3 5 2 2" xfId="38701"/>
    <cellStyle name="40% - Акцент1 5 3 5 3" xfId="27277"/>
    <cellStyle name="40% - Акцент1 5 3 6" xfId="8237"/>
    <cellStyle name="40% - Акцент1 5 3 6 2" xfId="19661"/>
    <cellStyle name="40% - Акцент1 5 3 6 2 2" xfId="42509"/>
    <cellStyle name="40% - Акцент1 5 3 6 3" xfId="31085"/>
    <cellStyle name="40% - Акцент1 5 3 7" xfId="12045"/>
    <cellStyle name="40% - Акцент1 5 3 7 2" xfId="34893"/>
    <cellStyle name="40% - Акцент1 5 3 8" xfId="23469"/>
    <cellStyle name="40% - Акцент1 5 4" xfId="1097"/>
    <cellStyle name="40% - Акцент1 5 4 2" xfId="4905"/>
    <cellStyle name="40% - Акцент1 5 4 2 2" xfId="16329"/>
    <cellStyle name="40% - Акцент1 5 4 2 2 2" xfId="39177"/>
    <cellStyle name="40% - Акцент1 5 4 2 3" xfId="27753"/>
    <cellStyle name="40% - Акцент1 5 4 3" xfId="8713"/>
    <cellStyle name="40% - Акцент1 5 4 3 2" xfId="20137"/>
    <cellStyle name="40% - Акцент1 5 4 3 2 2" xfId="42985"/>
    <cellStyle name="40% - Акцент1 5 4 3 3" xfId="31561"/>
    <cellStyle name="40% - Акцент1 5 4 4" xfId="12521"/>
    <cellStyle name="40% - Акцент1 5 4 4 2" xfId="35369"/>
    <cellStyle name="40% - Акцент1 5 4 5" xfId="23945"/>
    <cellStyle name="40% - Акцент1 5 5" xfId="2049"/>
    <cellStyle name="40% - Акцент1 5 5 2" xfId="5857"/>
    <cellStyle name="40% - Акцент1 5 5 2 2" xfId="17281"/>
    <cellStyle name="40% - Акцент1 5 5 2 2 2" xfId="40129"/>
    <cellStyle name="40% - Акцент1 5 5 2 3" xfId="28705"/>
    <cellStyle name="40% - Акцент1 5 5 3" xfId="9665"/>
    <cellStyle name="40% - Акцент1 5 5 3 2" xfId="21089"/>
    <cellStyle name="40% - Акцент1 5 5 3 2 2" xfId="43937"/>
    <cellStyle name="40% - Акцент1 5 5 3 3" xfId="32513"/>
    <cellStyle name="40% - Акцент1 5 5 4" xfId="13473"/>
    <cellStyle name="40% - Акцент1 5 5 4 2" xfId="36321"/>
    <cellStyle name="40% - Акцент1 5 5 5" xfId="24897"/>
    <cellStyle name="40% - Акцент1 5 6" xfId="3001"/>
    <cellStyle name="40% - Акцент1 5 6 2" xfId="6809"/>
    <cellStyle name="40% - Акцент1 5 6 2 2" xfId="18233"/>
    <cellStyle name="40% - Акцент1 5 6 2 2 2" xfId="41081"/>
    <cellStyle name="40% - Акцент1 5 6 2 3" xfId="29657"/>
    <cellStyle name="40% - Акцент1 5 6 3" xfId="10617"/>
    <cellStyle name="40% - Акцент1 5 6 3 2" xfId="22041"/>
    <cellStyle name="40% - Акцент1 5 6 3 2 2" xfId="44889"/>
    <cellStyle name="40% - Акцент1 5 6 3 3" xfId="33465"/>
    <cellStyle name="40% - Акцент1 5 6 4" xfId="14425"/>
    <cellStyle name="40% - Акцент1 5 6 4 2" xfId="37273"/>
    <cellStyle name="40% - Акцент1 5 6 5" xfId="25849"/>
    <cellStyle name="40% - Акцент1 5 7" xfId="3953"/>
    <cellStyle name="40% - Акцент1 5 7 2" xfId="15377"/>
    <cellStyle name="40% - Акцент1 5 7 2 2" xfId="38225"/>
    <cellStyle name="40% - Акцент1 5 7 3" xfId="26801"/>
    <cellStyle name="40% - Акцент1 5 8" xfId="7761"/>
    <cellStyle name="40% - Акцент1 5 8 2" xfId="19185"/>
    <cellStyle name="40% - Акцент1 5 8 2 2" xfId="42033"/>
    <cellStyle name="40% - Акцент1 5 8 3" xfId="30609"/>
    <cellStyle name="40% - Акцент1 5 9" xfId="11569"/>
    <cellStyle name="40% - Акцент1 5 9 2" xfId="34417"/>
    <cellStyle name="40% - Акцент1 6" xfId="201"/>
    <cellStyle name="40% - Акцент1 6 10" xfId="23049"/>
    <cellStyle name="40% - Акцент1 6 2" xfId="425"/>
    <cellStyle name="40% - Акцент1 6 2 2" xfId="901"/>
    <cellStyle name="40% - Акцент1 6 2 2 2" xfId="1853"/>
    <cellStyle name="40% - Акцент1 6 2 2 2 2" xfId="5661"/>
    <cellStyle name="40% - Акцент1 6 2 2 2 2 2" xfId="17085"/>
    <cellStyle name="40% - Акцент1 6 2 2 2 2 2 2" xfId="39933"/>
    <cellStyle name="40% - Акцент1 6 2 2 2 2 3" xfId="28509"/>
    <cellStyle name="40% - Акцент1 6 2 2 2 3" xfId="9469"/>
    <cellStyle name="40% - Акцент1 6 2 2 2 3 2" xfId="20893"/>
    <cellStyle name="40% - Акцент1 6 2 2 2 3 2 2" xfId="43741"/>
    <cellStyle name="40% - Акцент1 6 2 2 2 3 3" xfId="32317"/>
    <cellStyle name="40% - Акцент1 6 2 2 2 4" xfId="13277"/>
    <cellStyle name="40% - Акцент1 6 2 2 2 4 2" xfId="36125"/>
    <cellStyle name="40% - Акцент1 6 2 2 2 5" xfId="24701"/>
    <cellStyle name="40% - Акцент1 6 2 2 3" xfId="2805"/>
    <cellStyle name="40% - Акцент1 6 2 2 3 2" xfId="6613"/>
    <cellStyle name="40% - Акцент1 6 2 2 3 2 2" xfId="18037"/>
    <cellStyle name="40% - Акцент1 6 2 2 3 2 2 2" xfId="40885"/>
    <cellStyle name="40% - Акцент1 6 2 2 3 2 3" xfId="29461"/>
    <cellStyle name="40% - Акцент1 6 2 2 3 3" xfId="10421"/>
    <cellStyle name="40% - Акцент1 6 2 2 3 3 2" xfId="21845"/>
    <cellStyle name="40% - Акцент1 6 2 2 3 3 2 2" xfId="44693"/>
    <cellStyle name="40% - Акцент1 6 2 2 3 3 3" xfId="33269"/>
    <cellStyle name="40% - Акцент1 6 2 2 3 4" xfId="14229"/>
    <cellStyle name="40% - Акцент1 6 2 2 3 4 2" xfId="37077"/>
    <cellStyle name="40% - Акцент1 6 2 2 3 5" xfId="25653"/>
    <cellStyle name="40% - Акцент1 6 2 2 4" xfId="3757"/>
    <cellStyle name="40% - Акцент1 6 2 2 4 2" xfId="7565"/>
    <cellStyle name="40% - Акцент1 6 2 2 4 2 2" xfId="18989"/>
    <cellStyle name="40% - Акцент1 6 2 2 4 2 2 2" xfId="41837"/>
    <cellStyle name="40% - Акцент1 6 2 2 4 2 3" xfId="30413"/>
    <cellStyle name="40% - Акцент1 6 2 2 4 3" xfId="11373"/>
    <cellStyle name="40% - Акцент1 6 2 2 4 3 2" xfId="22797"/>
    <cellStyle name="40% - Акцент1 6 2 2 4 3 2 2" xfId="45645"/>
    <cellStyle name="40% - Акцент1 6 2 2 4 3 3" xfId="34221"/>
    <cellStyle name="40% - Акцент1 6 2 2 4 4" xfId="15181"/>
    <cellStyle name="40% - Акцент1 6 2 2 4 4 2" xfId="38029"/>
    <cellStyle name="40% - Акцент1 6 2 2 4 5" xfId="26605"/>
    <cellStyle name="40% - Акцент1 6 2 2 5" xfId="4709"/>
    <cellStyle name="40% - Акцент1 6 2 2 5 2" xfId="16133"/>
    <cellStyle name="40% - Акцент1 6 2 2 5 2 2" xfId="38981"/>
    <cellStyle name="40% - Акцент1 6 2 2 5 3" xfId="27557"/>
    <cellStyle name="40% - Акцент1 6 2 2 6" xfId="8517"/>
    <cellStyle name="40% - Акцент1 6 2 2 6 2" xfId="19941"/>
    <cellStyle name="40% - Акцент1 6 2 2 6 2 2" xfId="42789"/>
    <cellStyle name="40% - Акцент1 6 2 2 6 3" xfId="31365"/>
    <cellStyle name="40% - Акцент1 6 2 2 7" xfId="12325"/>
    <cellStyle name="40% - Акцент1 6 2 2 7 2" xfId="35173"/>
    <cellStyle name="40% - Акцент1 6 2 2 8" xfId="23749"/>
    <cellStyle name="40% - Акцент1 6 2 3" xfId="1377"/>
    <cellStyle name="40% - Акцент1 6 2 3 2" xfId="5185"/>
    <cellStyle name="40% - Акцент1 6 2 3 2 2" xfId="16609"/>
    <cellStyle name="40% - Акцент1 6 2 3 2 2 2" xfId="39457"/>
    <cellStyle name="40% - Акцент1 6 2 3 2 3" xfId="28033"/>
    <cellStyle name="40% - Акцент1 6 2 3 3" xfId="8993"/>
    <cellStyle name="40% - Акцент1 6 2 3 3 2" xfId="20417"/>
    <cellStyle name="40% - Акцент1 6 2 3 3 2 2" xfId="43265"/>
    <cellStyle name="40% - Акцент1 6 2 3 3 3" xfId="31841"/>
    <cellStyle name="40% - Акцент1 6 2 3 4" xfId="12801"/>
    <cellStyle name="40% - Акцент1 6 2 3 4 2" xfId="35649"/>
    <cellStyle name="40% - Акцент1 6 2 3 5" xfId="24225"/>
    <cellStyle name="40% - Акцент1 6 2 4" xfId="2329"/>
    <cellStyle name="40% - Акцент1 6 2 4 2" xfId="6137"/>
    <cellStyle name="40% - Акцент1 6 2 4 2 2" xfId="17561"/>
    <cellStyle name="40% - Акцент1 6 2 4 2 2 2" xfId="40409"/>
    <cellStyle name="40% - Акцент1 6 2 4 2 3" xfId="28985"/>
    <cellStyle name="40% - Акцент1 6 2 4 3" xfId="9945"/>
    <cellStyle name="40% - Акцент1 6 2 4 3 2" xfId="21369"/>
    <cellStyle name="40% - Акцент1 6 2 4 3 2 2" xfId="44217"/>
    <cellStyle name="40% - Акцент1 6 2 4 3 3" xfId="32793"/>
    <cellStyle name="40% - Акцент1 6 2 4 4" xfId="13753"/>
    <cellStyle name="40% - Акцент1 6 2 4 4 2" xfId="36601"/>
    <cellStyle name="40% - Акцент1 6 2 4 5" xfId="25177"/>
    <cellStyle name="40% - Акцент1 6 2 5" xfId="3281"/>
    <cellStyle name="40% - Акцент1 6 2 5 2" xfId="7089"/>
    <cellStyle name="40% - Акцент1 6 2 5 2 2" xfId="18513"/>
    <cellStyle name="40% - Акцент1 6 2 5 2 2 2" xfId="41361"/>
    <cellStyle name="40% - Акцент1 6 2 5 2 3" xfId="29937"/>
    <cellStyle name="40% - Акцент1 6 2 5 3" xfId="10897"/>
    <cellStyle name="40% - Акцент1 6 2 5 3 2" xfId="22321"/>
    <cellStyle name="40% - Акцент1 6 2 5 3 2 2" xfId="45169"/>
    <cellStyle name="40% - Акцент1 6 2 5 3 3" xfId="33745"/>
    <cellStyle name="40% - Акцент1 6 2 5 4" xfId="14705"/>
    <cellStyle name="40% - Акцент1 6 2 5 4 2" xfId="37553"/>
    <cellStyle name="40% - Акцент1 6 2 5 5" xfId="26129"/>
    <cellStyle name="40% - Акцент1 6 2 6" xfId="4233"/>
    <cellStyle name="40% - Акцент1 6 2 6 2" xfId="15657"/>
    <cellStyle name="40% - Акцент1 6 2 6 2 2" xfId="38505"/>
    <cellStyle name="40% - Акцент1 6 2 6 3" xfId="27081"/>
    <cellStyle name="40% - Акцент1 6 2 7" xfId="8041"/>
    <cellStyle name="40% - Акцент1 6 2 7 2" xfId="19465"/>
    <cellStyle name="40% - Акцент1 6 2 7 2 2" xfId="42313"/>
    <cellStyle name="40% - Акцент1 6 2 7 3" xfId="30889"/>
    <cellStyle name="40% - Акцент1 6 2 8" xfId="11849"/>
    <cellStyle name="40% - Акцент1 6 2 8 2" xfId="34697"/>
    <cellStyle name="40% - Акцент1 6 2 9" xfId="23273"/>
    <cellStyle name="40% - Акцент1 6 3" xfId="677"/>
    <cellStyle name="40% - Акцент1 6 3 2" xfId="1629"/>
    <cellStyle name="40% - Акцент1 6 3 2 2" xfId="5437"/>
    <cellStyle name="40% - Акцент1 6 3 2 2 2" xfId="16861"/>
    <cellStyle name="40% - Акцент1 6 3 2 2 2 2" xfId="39709"/>
    <cellStyle name="40% - Акцент1 6 3 2 2 3" xfId="28285"/>
    <cellStyle name="40% - Акцент1 6 3 2 3" xfId="9245"/>
    <cellStyle name="40% - Акцент1 6 3 2 3 2" xfId="20669"/>
    <cellStyle name="40% - Акцент1 6 3 2 3 2 2" xfId="43517"/>
    <cellStyle name="40% - Акцент1 6 3 2 3 3" xfId="32093"/>
    <cellStyle name="40% - Акцент1 6 3 2 4" xfId="13053"/>
    <cellStyle name="40% - Акцент1 6 3 2 4 2" xfId="35901"/>
    <cellStyle name="40% - Акцент1 6 3 2 5" xfId="24477"/>
    <cellStyle name="40% - Акцент1 6 3 3" xfId="2581"/>
    <cellStyle name="40% - Акцент1 6 3 3 2" xfId="6389"/>
    <cellStyle name="40% - Акцент1 6 3 3 2 2" xfId="17813"/>
    <cellStyle name="40% - Акцент1 6 3 3 2 2 2" xfId="40661"/>
    <cellStyle name="40% - Акцент1 6 3 3 2 3" xfId="29237"/>
    <cellStyle name="40% - Акцент1 6 3 3 3" xfId="10197"/>
    <cellStyle name="40% - Акцент1 6 3 3 3 2" xfId="21621"/>
    <cellStyle name="40% - Акцент1 6 3 3 3 2 2" xfId="44469"/>
    <cellStyle name="40% - Акцент1 6 3 3 3 3" xfId="33045"/>
    <cellStyle name="40% - Акцент1 6 3 3 4" xfId="14005"/>
    <cellStyle name="40% - Акцент1 6 3 3 4 2" xfId="36853"/>
    <cellStyle name="40% - Акцент1 6 3 3 5" xfId="25429"/>
    <cellStyle name="40% - Акцент1 6 3 4" xfId="3533"/>
    <cellStyle name="40% - Акцент1 6 3 4 2" xfId="7341"/>
    <cellStyle name="40% - Акцент1 6 3 4 2 2" xfId="18765"/>
    <cellStyle name="40% - Акцент1 6 3 4 2 2 2" xfId="41613"/>
    <cellStyle name="40% - Акцент1 6 3 4 2 3" xfId="30189"/>
    <cellStyle name="40% - Акцент1 6 3 4 3" xfId="11149"/>
    <cellStyle name="40% - Акцент1 6 3 4 3 2" xfId="22573"/>
    <cellStyle name="40% - Акцент1 6 3 4 3 2 2" xfId="45421"/>
    <cellStyle name="40% - Акцент1 6 3 4 3 3" xfId="33997"/>
    <cellStyle name="40% - Акцент1 6 3 4 4" xfId="14957"/>
    <cellStyle name="40% - Акцент1 6 3 4 4 2" xfId="37805"/>
    <cellStyle name="40% - Акцент1 6 3 4 5" xfId="26381"/>
    <cellStyle name="40% - Акцент1 6 3 5" xfId="4485"/>
    <cellStyle name="40% - Акцент1 6 3 5 2" xfId="15909"/>
    <cellStyle name="40% - Акцент1 6 3 5 2 2" xfId="38757"/>
    <cellStyle name="40% - Акцент1 6 3 5 3" xfId="27333"/>
    <cellStyle name="40% - Акцент1 6 3 6" xfId="8293"/>
    <cellStyle name="40% - Акцент1 6 3 6 2" xfId="19717"/>
    <cellStyle name="40% - Акцент1 6 3 6 2 2" xfId="42565"/>
    <cellStyle name="40% - Акцент1 6 3 6 3" xfId="31141"/>
    <cellStyle name="40% - Акцент1 6 3 7" xfId="12101"/>
    <cellStyle name="40% - Акцент1 6 3 7 2" xfId="34949"/>
    <cellStyle name="40% - Акцент1 6 3 8" xfId="23525"/>
    <cellStyle name="40% - Акцент1 6 4" xfId="1153"/>
    <cellStyle name="40% - Акцент1 6 4 2" xfId="4961"/>
    <cellStyle name="40% - Акцент1 6 4 2 2" xfId="16385"/>
    <cellStyle name="40% - Акцент1 6 4 2 2 2" xfId="39233"/>
    <cellStyle name="40% - Акцент1 6 4 2 3" xfId="27809"/>
    <cellStyle name="40% - Акцент1 6 4 3" xfId="8769"/>
    <cellStyle name="40% - Акцент1 6 4 3 2" xfId="20193"/>
    <cellStyle name="40% - Акцент1 6 4 3 2 2" xfId="43041"/>
    <cellStyle name="40% - Акцент1 6 4 3 3" xfId="31617"/>
    <cellStyle name="40% - Акцент1 6 4 4" xfId="12577"/>
    <cellStyle name="40% - Акцент1 6 4 4 2" xfId="35425"/>
    <cellStyle name="40% - Акцент1 6 4 5" xfId="24001"/>
    <cellStyle name="40% - Акцент1 6 5" xfId="2105"/>
    <cellStyle name="40% - Акцент1 6 5 2" xfId="5913"/>
    <cellStyle name="40% - Акцент1 6 5 2 2" xfId="17337"/>
    <cellStyle name="40% - Акцент1 6 5 2 2 2" xfId="40185"/>
    <cellStyle name="40% - Акцент1 6 5 2 3" xfId="28761"/>
    <cellStyle name="40% - Акцент1 6 5 3" xfId="9721"/>
    <cellStyle name="40% - Акцент1 6 5 3 2" xfId="21145"/>
    <cellStyle name="40% - Акцент1 6 5 3 2 2" xfId="43993"/>
    <cellStyle name="40% - Акцент1 6 5 3 3" xfId="32569"/>
    <cellStyle name="40% - Акцент1 6 5 4" xfId="13529"/>
    <cellStyle name="40% - Акцент1 6 5 4 2" xfId="36377"/>
    <cellStyle name="40% - Акцент1 6 5 5" xfId="24953"/>
    <cellStyle name="40% - Акцент1 6 6" xfId="3057"/>
    <cellStyle name="40% - Акцент1 6 6 2" xfId="6865"/>
    <cellStyle name="40% - Акцент1 6 6 2 2" xfId="18289"/>
    <cellStyle name="40% - Акцент1 6 6 2 2 2" xfId="41137"/>
    <cellStyle name="40% - Акцент1 6 6 2 3" xfId="29713"/>
    <cellStyle name="40% - Акцент1 6 6 3" xfId="10673"/>
    <cellStyle name="40% - Акцент1 6 6 3 2" xfId="22097"/>
    <cellStyle name="40% - Акцент1 6 6 3 2 2" xfId="44945"/>
    <cellStyle name="40% - Акцент1 6 6 3 3" xfId="33521"/>
    <cellStyle name="40% - Акцент1 6 6 4" xfId="14481"/>
    <cellStyle name="40% - Акцент1 6 6 4 2" xfId="37329"/>
    <cellStyle name="40% - Акцент1 6 6 5" xfId="25905"/>
    <cellStyle name="40% - Акцент1 6 7" xfId="4009"/>
    <cellStyle name="40% - Акцент1 6 7 2" xfId="15433"/>
    <cellStyle name="40% - Акцент1 6 7 2 2" xfId="38281"/>
    <cellStyle name="40% - Акцент1 6 7 3" xfId="26857"/>
    <cellStyle name="40% - Акцент1 6 8" xfId="7817"/>
    <cellStyle name="40% - Акцент1 6 8 2" xfId="19241"/>
    <cellStyle name="40% - Акцент1 6 8 2 2" xfId="42089"/>
    <cellStyle name="40% - Акцент1 6 8 3" xfId="30665"/>
    <cellStyle name="40% - Акцент1 6 9" xfId="11625"/>
    <cellStyle name="40% - Акцент1 6 9 2" xfId="34473"/>
    <cellStyle name="40% - Акцент1 7" xfId="257"/>
    <cellStyle name="40% - Акцент1 7 2" xfId="733"/>
    <cellStyle name="40% - Акцент1 7 2 2" xfId="1685"/>
    <cellStyle name="40% - Акцент1 7 2 2 2" xfId="5493"/>
    <cellStyle name="40% - Акцент1 7 2 2 2 2" xfId="16917"/>
    <cellStyle name="40% - Акцент1 7 2 2 2 2 2" xfId="39765"/>
    <cellStyle name="40% - Акцент1 7 2 2 2 3" xfId="28341"/>
    <cellStyle name="40% - Акцент1 7 2 2 3" xfId="9301"/>
    <cellStyle name="40% - Акцент1 7 2 2 3 2" xfId="20725"/>
    <cellStyle name="40% - Акцент1 7 2 2 3 2 2" xfId="43573"/>
    <cellStyle name="40% - Акцент1 7 2 2 3 3" xfId="32149"/>
    <cellStyle name="40% - Акцент1 7 2 2 4" xfId="13109"/>
    <cellStyle name="40% - Акцент1 7 2 2 4 2" xfId="35957"/>
    <cellStyle name="40% - Акцент1 7 2 2 5" xfId="24533"/>
    <cellStyle name="40% - Акцент1 7 2 3" xfId="2637"/>
    <cellStyle name="40% - Акцент1 7 2 3 2" xfId="6445"/>
    <cellStyle name="40% - Акцент1 7 2 3 2 2" xfId="17869"/>
    <cellStyle name="40% - Акцент1 7 2 3 2 2 2" xfId="40717"/>
    <cellStyle name="40% - Акцент1 7 2 3 2 3" xfId="29293"/>
    <cellStyle name="40% - Акцент1 7 2 3 3" xfId="10253"/>
    <cellStyle name="40% - Акцент1 7 2 3 3 2" xfId="21677"/>
    <cellStyle name="40% - Акцент1 7 2 3 3 2 2" xfId="44525"/>
    <cellStyle name="40% - Акцент1 7 2 3 3 3" xfId="33101"/>
    <cellStyle name="40% - Акцент1 7 2 3 4" xfId="14061"/>
    <cellStyle name="40% - Акцент1 7 2 3 4 2" xfId="36909"/>
    <cellStyle name="40% - Акцент1 7 2 3 5" xfId="25485"/>
    <cellStyle name="40% - Акцент1 7 2 4" xfId="3589"/>
    <cellStyle name="40% - Акцент1 7 2 4 2" xfId="7397"/>
    <cellStyle name="40% - Акцент1 7 2 4 2 2" xfId="18821"/>
    <cellStyle name="40% - Акцент1 7 2 4 2 2 2" xfId="41669"/>
    <cellStyle name="40% - Акцент1 7 2 4 2 3" xfId="30245"/>
    <cellStyle name="40% - Акцент1 7 2 4 3" xfId="11205"/>
    <cellStyle name="40% - Акцент1 7 2 4 3 2" xfId="22629"/>
    <cellStyle name="40% - Акцент1 7 2 4 3 2 2" xfId="45477"/>
    <cellStyle name="40% - Акцент1 7 2 4 3 3" xfId="34053"/>
    <cellStyle name="40% - Акцент1 7 2 4 4" xfId="15013"/>
    <cellStyle name="40% - Акцент1 7 2 4 4 2" xfId="37861"/>
    <cellStyle name="40% - Акцент1 7 2 4 5" xfId="26437"/>
    <cellStyle name="40% - Акцент1 7 2 5" xfId="4541"/>
    <cellStyle name="40% - Акцент1 7 2 5 2" xfId="15965"/>
    <cellStyle name="40% - Акцент1 7 2 5 2 2" xfId="38813"/>
    <cellStyle name="40% - Акцент1 7 2 5 3" xfId="27389"/>
    <cellStyle name="40% - Акцент1 7 2 6" xfId="8349"/>
    <cellStyle name="40% - Акцент1 7 2 6 2" xfId="19773"/>
    <cellStyle name="40% - Акцент1 7 2 6 2 2" xfId="42621"/>
    <cellStyle name="40% - Акцент1 7 2 6 3" xfId="31197"/>
    <cellStyle name="40% - Акцент1 7 2 7" xfId="12157"/>
    <cellStyle name="40% - Акцент1 7 2 7 2" xfId="35005"/>
    <cellStyle name="40% - Акцент1 7 2 8" xfId="23581"/>
    <cellStyle name="40% - Акцент1 7 3" xfId="1209"/>
    <cellStyle name="40% - Акцент1 7 3 2" xfId="5017"/>
    <cellStyle name="40% - Акцент1 7 3 2 2" xfId="16441"/>
    <cellStyle name="40% - Акцент1 7 3 2 2 2" xfId="39289"/>
    <cellStyle name="40% - Акцент1 7 3 2 3" xfId="27865"/>
    <cellStyle name="40% - Акцент1 7 3 3" xfId="8825"/>
    <cellStyle name="40% - Акцент1 7 3 3 2" xfId="20249"/>
    <cellStyle name="40% - Акцент1 7 3 3 2 2" xfId="43097"/>
    <cellStyle name="40% - Акцент1 7 3 3 3" xfId="31673"/>
    <cellStyle name="40% - Акцент1 7 3 4" xfId="12633"/>
    <cellStyle name="40% - Акцент1 7 3 4 2" xfId="35481"/>
    <cellStyle name="40% - Акцент1 7 3 5" xfId="24057"/>
    <cellStyle name="40% - Акцент1 7 4" xfId="2161"/>
    <cellStyle name="40% - Акцент1 7 4 2" xfId="5969"/>
    <cellStyle name="40% - Акцент1 7 4 2 2" xfId="17393"/>
    <cellStyle name="40% - Акцент1 7 4 2 2 2" xfId="40241"/>
    <cellStyle name="40% - Акцент1 7 4 2 3" xfId="28817"/>
    <cellStyle name="40% - Акцент1 7 4 3" xfId="9777"/>
    <cellStyle name="40% - Акцент1 7 4 3 2" xfId="21201"/>
    <cellStyle name="40% - Акцент1 7 4 3 2 2" xfId="44049"/>
    <cellStyle name="40% - Акцент1 7 4 3 3" xfId="32625"/>
    <cellStyle name="40% - Акцент1 7 4 4" xfId="13585"/>
    <cellStyle name="40% - Акцент1 7 4 4 2" xfId="36433"/>
    <cellStyle name="40% - Акцент1 7 4 5" xfId="25009"/>
    <cellStyle name="40% - Акцент1 7 5" xfId="3113"/>
    <cellStyle name="40% - Акцент1 7 5 2" xfId="6921"/>
    <cellStyle name="40% - Акцент1 7 5 2 2" xfId="18345"/>
    <cellStyle name="40% - Акцент1 7 5 2 2 2" xfId="41193"/>
    <cellStyle name="40% - Акцент1 7 5 2 3" xfId="29769"/>
    <cellStyle name="40% - Акцент1 7 5 3" xfId="10729"/>
    <cellStyle name="40% - Акцент1 7 5 3 2" xfId="22153"/>
    <cellStyle name="40% - Акцент1 7 5 3 2 2" xfId="45001"/>
    <cellStyle name="40% - Акцент1 7 5 3 3" xfId="33577"/>
    <cellStyle name="40% - Акцент1 7 5 4" xfId="14537"/>
    <cellStyle name="40% - Акцент1 7 5 4 2" xfId="37385"/>
    <cellStyle name="40% - Акцент1 7 5 5" xfId="25961"/>
    <cellStyle name="40% - Акцент1 7 6" xfId="4065"/>
    <cellStyle name="40% - Акцент1 7 6 2" xfId="15489"/>
    <cellStyle name="40% - Акцент1 7 6 2 2" xfId="38337"/>
    <cellStyle name="40% - Акцент1 7 6 3" xfId="26913"/>
    <cellStyle name="40% - Акцент1 7 7" xfId="7873"/>
    <cellStyle name="40% - Акцент1 7 7 2" xfId="19297"/>
    <cellStyle name="40% - Акцент1 7 7 2 2" xfId="42145"/>
    <cellStyle name="40% - Акцент1 7 7 3" xfId="30721"/>
    <cellStyle name="40% - Акцент1 7 8" xfId="11681"/>
    <cellStyle name="40% - Акцент1 7 8 2" xfId="34529"/>
    <cellStyle name="40% - Акцент1 7 9" xfId="23105"/>
    <cellStyle name="40% - Акцент1 8" xfId="481"/>
    <cellStyle name="40% - Акцент1 8 2" xfId="957"/>
    <cellStyle name="40% - Акцент1 8 2 2" xfId="1909"/>
    <cellStyle name="40% - Акцент1 8 2 2 2" xfId="5717"/>
    <cellStyle name="40% - Акцент1 8 2 2 2 2" xfId="17141"/>
    <cellStyle name="40% - Акцент1 8 2 2 2 2 2" xfId="39989"/>
    <cellStyle name="40% - Акцент1 8 2 2 2 3" xfId="28565"/>
    <cellStyle name="40% - Акцент1 8 2 2 3" xfId="9525"/>
    <cellStyle name="40% - Акцент1 8 2 2 3 2" xfId="20949"/>
    <cellStyle name="40% - Акцент1 8 2 2 3 2 2" xfId="43797"/>
    <cellStyle name="40% - Акцент1 8 2 2 3 3" xfId="32373"/>
    <cellStyle name="40% - Акцент1 8 2 2 4" xfId="13333"/>
    <cellStyle name="40% - Акцент1 8 2 2 4 2" xfId="36181"/>
    <cellStyle name="40% - Акцент1 8 2 2 5" xfId="24757"/>
    <cellStyle name="40% - Акцент1 8 2 3" xfId="2861"/>
    <cellStyle name="40% - Акцент1 8 2 3 2" xfId="6669"/>
    <cellStyle name="40% - Акцент1 8 2 3 2 2" xfId="18093"/>
    <cellStyle name="40% - Акцент1 8 2 3 2 2 2" xfId="40941"/>
    <cellStyle name="40% - Акцент1 8 2 3 2 3" xfId="29517"/>
    <cellStyle name="40% - Акцент1 8 2 3 3" xfId="10477"/>
    <cellStyle name="40% - Акцент1 8 2 3 3 2" xfId="21901"/>
    <cellStyle name="40% - Акцент1 8 2 3 3 2 2" xfId="44749"/>
    <cellStyle name="40% - Акцент1 8 2 3 3 3" xfId="33325"/>
    <cellStyle name="40% - Акцент1 8 2 3 4" xfId="14285"/>
    <cellStyle name="40% - Акцент1 8 2 3 4 2" xfId="37133"/>
    <cellStyle name="40% - Акцент1 8 2 3 5" xfId="25709"/>
    <cellStyle name="40% - Акцент1 8 2 4" xfId="3813"/>
    <cellStyle name="40% - Акцент1 8 2 4 2" xfId="7621"/>
    <cellStyle name="40% - Акцент1 8 2 4 2 2" xfId="19045"/>
    <cellStyle name="40% - Акцент1 8 2 4 2 2 2" xfId="41893"/>
    <cellStyle name="40% - Акцент1 8 2 4 2 3" xfId="30469"/>
    <cellStyle name="40% - Акцент1 8 2 4 3" xfId="11429"/>
    <cellStyle name="40% - Акцент1 8 2 4 3 2" xfId="22853"/>
    <cellStyle name="40% - Акцент1 8 2 4 3 2 2" xfId="45701"/>
    <cellStyle name="40% - Акцент1 8 2 4 3 3" xfId="34277"/>
    <cellStyle name="40% - Акцент1 8 2 4 4" xfId="15237"/>
    <cellStyle name="40% - Акцент1 8 2 4 4 2" xfId="38085"/>
    <cellStyle name="40% - Акцент1 8 2 4 5" xfId="26661"/>
    <cellStyle name="40% - Акцент1 8 2 5" xfId="4765"/>
    <cellStyle name="40% - Акцент1 8 2 5 2" xfId="16189"/>
    <cellStyle name="40% - Акцент1 8 2 5 2 2" xfId="39037"/>
    <cellStyle name="40% - Акцент1 8 2 5 3" xfId="27613"/>
    <cellStyle name="40% - Акцент1 8 2 6" xfId="8573"/>
    <cellStyle name="40% - Акцент1 8 2 6 2" xfId="19997"/>
    <cellStyle name="40% - Акцент1 8 2 6 2 2" xfId="42845"/>
    <cellStyle name="40% - Акцент1 8 2 6 3" xfId="31421"/>
    <cellStyle name="40% - Акцент1 8 2 7" xfId="12381"/>
    <cellStyle name="40% - Акцент1 8 2 7 2" xfId="35229"/>
    <cellStyle name="40% - Акцент1 8 2 8" xfId="23805"/>
    <cellStyle name="40% - Акцент1 8 3" xfId="1433"/>
    <cellStyle name="40% - Акцент1 8 3 2" xfId="5241"/>
    <cellStyle name="40% - Акцент1 8 3 2 2" xfId="16665"/>
    <cellStyle name="40% - Акцент1 8 3 2 2 2" xfId="39513"/>
    <cellStyle name="40% - Акцент1 8 3 2 3" xfId="28089"/>
    <cellStyle name="40% - Акцент1 8 3 3" xfId="9049"/>
    <cellStyle name="40% - Акцент1 8 3 3 2" xfId="20473"/>
    <cellStyle name="40% - Акцент1 8 3 3 2 2" xfId="43321"/>
    <cellStyle name="40% - Акцент1 8 3 3 3" xfId="31897"/>
    <cellStyle name="40% - Акцент1 8 3 4" xfId="12857"/>
    <cellStyle name="40% - Акцент1 8 3 4 2" xfId="35705"/>
    <cellStyle name="40% - Акцент1 8 3 5" xfId="24281"/>
    <cellStyle name="40% - Акцент1 8 4" xfId="2385"/>
    <cellStyle name="40% - Акцент1 8 4 2" xfId="6193"/>
    <cellStyle name="40% - Акцент1 8 4 2 2" xfId="17617"/>
    <cellStyle name="40% - Акцент1 8 4 2 2 2" xfId="40465"/>
    <cellStyle name="40% - Акцент1 8 4 2 3" xfId="29041"/>
    <cellStyle name="40% - Акцент1 8 4 3" xfId="10001"/>
    <cellStyle name="40% - Акцент1 8 4 3 2" xfId="21425"/>
    <cellStyle name="40% - Акцент1 8 4 3 2 2" xfId="44273"/>
    <cellStyle name="40% - Акцент1 8 4 3 3" xfId="32849"/>
    <cellStyle name="40% - Акцент1 8 4 4" xfId="13809"/>
    <cellStyle name="40% - Акцент1 8 4 4 2" xfId="36657"/>
    <cellStyle name="40% - Акцент1 8 4 5" xfId="25233"/>
    <cellStyle name="40% - Акцент1 8 5" xfId="3337"/>
    <cellStyle name="40% - Акцент1 8 5 2" xfId="7145"/>
    <cellStyle name="40% - Акцент1 8 5 2 2" xfId="18569"/>
    <cellStyle name="40% - Акцент1 8 5 2 2 2" xfId="41417"/>
    <cellStyle name="40% - Акцент1 8 5 2 3" xfId="29993"/>
    <cellStyle name="40% - Акцент1 8 5 3" xfId="10953"/>
    <cellStyle name="40% - Акцент1 8 5 3 2" xfId="22377"/>
    <cellStyle name="40% - Акцент1 8 5 3 2 2" xfId="45225"/>
    <cellStyle name="40% - Акцент1 8 5 3 3" xfId="33801"/>
    <cellStyle name="40% - Акцент1 8 5 4" xfId="14761"/>
    <cellStyle name="40% - Акцент1 8 5 4 2" xfId="37609"/>
    <cellStyle name="40% - Акцент1 8 5 5" xfId="26185"/>
    <cellStyle name="40% - Акцент1 8 6" xfId="4289"/>
    <cellStyle name="40% - Акцент1 8 6 2" xfId="15713"/>
    <cellStyle name="40% - Акцент1 8 6 2 2" xfId="38561"/>
    <cellStyle name="40% - Акцент1 8 6 3" xfId="27137"/>
    <cellStyle name="40% - Акцент1 8 7" xfId="8097"/>
    <cellStyle name="40% - Акцент1 8 7 2" xfId="19521"/>
    <cellStyle name="40% - Акцент1 8 7 2 2" xfId="42369"/>
    <cellStyle name="40% - Акцент1 8 7 3" xfId="30945"/>
    <cellStyle name="40% - Акцент1 8 8" xfId="11905"/>
    <cellStyle name="40% - Акцент1 8 8 2" xfId="34753"/>
    <cellStyle name="40% - Акцент1 8 9" xfId="23329"/>
    <cellStyle name="40% - Акцент1 9" xfId="509"/>
    <cellStyle name="40% - Акцент1 9 2" xfId="1461"/>
    <cellStyle name="40% - Акцент1 9 2 2" xfId="5269"/>
    <cellStyle name="40% - Акцент1 9 2 2 2" xfId="16693"/>
    <cellStyle name="40% - Акцент1 9 2 2 2 2" xfId="39541"/>
    <cellStyle name="40% - Акцент1 9 2 2 3" xfId="28117"/>
    <cellStyle name="40% - Акцент1 9 2 3" xfId="9077"/>
    <cellStyle name="40% - Акцент1 9 2 3 2" xfId="20501"/>
    <cellStyle name="40% - Акцент1 9 2 3 2 2" xfId="43349"/>
    <cellStyle name="40% - Акцент1 9 2 3 3" xfId="31925"/>
    <cellStyle name="40% - Акцент1 9 2 4" xfId="12885"/>
    <cellStyle name="40% - Акцент1 9 2 4 2" xfId="35733"/>
    <cellStyle name="40% - Акцент1 9 2 5" xfId="24309"/>
    <cellStyle name="40% - Акцент1 9 3" xfId="2413"/>
    <cellStyle name="40% - Акцент1 9 3 2" xfId="6221"/>
    <cellStyle name="40% - Акцент1 9 3 2 2" xfId="17645"/>
    <cellStyle name="40% - Акцент1 9 3 2 2 2" xfId="40493"/>
    <cellStyle name="40% - Акцент1 9 3 2 3" xfId="29069"/>
    <cellStyle name="40% - Акцент1 9 3 3" xfId="10029"/>
    <cellStyle name="40% - Акцент1 9 3 3 2" xfId="21453"/>
    <cellStyle name="40% - Акцент1 9 3 3 2 2" xfId="44301"/>
    <cellStyle name="40% - Акцент1 9 3 3 3" xfId="32877"/>
    <cellStyle name="40% - Акцент1 9 3 4" xfId="13837"/>
    <cellStyle name="40% - Акцент1 9 3 4 2" xfId="36685"/>
    <cellStyle name="40% - Акцент1 9 3 5" xfId="25261"/>
    <cellStyle name="40% - Акцент1 9 4" xfId="3365"/>
    <cellStyle name="40% - Акцент1 9 4 2" xfId="7173"/>
    <cellStyle name="40% - Акцент1 9 4 2 2" xfId="18597"/>
    <cellStyle name="40% - Акцент1 9 4 2 2 2" xfId="41445"/>
    <cellStyle name="40% - Акцент1 9 4 2 3" xfId="30021"/>
    <cellStyle name="40% - Акцент1 9 4 3" xfId="10981"/>
    <cellStyle name="40% - Акцент1 9 4 3 2" xfId="22405"/>
    <cellStyle name="40% - Акцент1 9 4 3 2 2" xfId="45253"/>
    <cellStyle name="40% - Акцент1 9 4 3 3" xfId="33829"/>
    <cellStyle name="40% - Акцент1 9 4 4" xfId="14789"/>
    <cellStyle name="40% - Акцент1 9 4 4 2" xfId="37637"/>
    <cellStyle name="40% - Акцент1 9 4 5" xfId="26213"/>
    <cellStyle name="40% - Акцент1 9 5" xfId="4317"/>
    <cellStyle name="40% - Акцент1 9 5 2" xfId="15741"/>
    <cellStyle name="40% - Акцент1 9 5 2 2" xfId="38589"/>
    <cellStyle name="40% - Акцент1 9 5 3" xfId="27165"/>
    <cellStyle name="40% - Акцент1 9 6" xfId="8125"/>
    <cellStyle name="40% - Акцент1 9 6 2" xfId="19549"/>
    <cellStyle name="40% - Акцент1 9 6 2 2" xfId="42397"/>
    <cellStyle name="40% - Акцент1 9 6 3" xfId="30973"/>
    <cellStyle name="40% - Акцент1 9 7" xfId="11933"/>
    <cellStyle name="40% - Акцент1 9 7 2" xfId="34781"/>
    <cellStyle name="40% - Акцент1 9 8" xfId="23357"/>
    <cellStyle name="40% - Акцент2" xfId="24" builtinId="35" customBuiltin="1"/>
    <cellStyle name="40% - Акцент2 10" xfId="987"/>
    <cellStyle name="40% - Акцент2 10 2" xfId="4795"/>
    <cellStyle name="40% - Акцент2 10 2 2" xfId="16219"/>
    <cellStyle name="40% - Акцент2 10 2 2 2" xfId="39067"/>
    <cellStyle name="40% - Акцент2 10 2 3" xfId="27643"/>
    <cellStyle name="40% - Акцент2 10 3" xfId="8603"/>
    <cellStyle name="40% - Акцент2 10 3 2" xfId="20027"/>
    <cellStyle name="40% - Акцент2 10 3 2 2" xfId="42875"/>
    <cellStyle name="40% - Акцент2 10 3 3" xfId="31451"/>
    <cellStyle name="40% - Акцент2 10 4" xfId="12411"/>
    <cellStyle name="40% - Акцент2 10 4 2" xfId="35259"/>
    <cellStyle name="40% - Акцент2 10 5" xfId="23835"/>
    <cellStyle name="40% - Акцент2 11" xfId="1939"/>
    <cellStyle name="40% - Акцент2 11 2" xfId="5747"/>
    <cellStyle name="40% - Акцент2 11 2 2" xfId="17171"/>
    <cellStyle name="40% - Акцент2 11 2 2 2" xfId="40019"/>
    <cellStyle name="40% - Акцент2 11 2 3" xfId="28595"/>
    <cellStyle name="40% - Акцент2 11 3" xfId="9555"/>
    <cellStyle name="40% - Акцент2 11 3 2" xfId="20979"/>
    <cellStyle name="40% - Акцент2 11 3 2 2" xfId="43827"/>
    <cellStyle name="40% - Акцент2 11 3 3" xfId="32403"/>
    <cellStyle name="40% - Акцент2 11 4" xfId="13363"/>
    <cellStyle name="40% - Акцент2 11 4 2" xfId="36211"/>
    <cellStyle name="40% - Акцент2 11 5" xfId="24787"/>
    <cellStyle name="40% - Акцент2 12" xfId="2891"/>
    <cellStyle name="40% - Акцент2 12 2" xfId="6699"/>
    <cellStyle name="40% - Акцент2 12 2 2" xfId="18123"/>
    <cellStyle name="40% - Акцент2 12 2 2 2" xfId="40971"/>
    <cellStyle name="40% - Акцент2 12 2 3" xfId="29547"/>
    <cellStyle name="40% - Акцент2 12 3" xfId="10507"/>
    <cellStyle name="40% - Акцент2 12 3 2" xfId="21931"/>
    <cellStyle name="40% - Акцент2 12 3 2 2" xfId="44779"/>
    <cellStyle name="40% - Акцент2 12 3 3" xfId="33355"/>
    <cellStyle name="40% - Акцент2 12 4" xfId="14315"/>
    <cellStyle name="40% - Акцент2 12 4 2" xfId="37163"/>
    <cellStyle name="40% - Акцент2 12 5" xfId="25739"/>
    <cellStyle name="40% - Акцент2 13" xfId="3843"/>
    <cellStyle name="40% - Акцент2 13 2" xfId="15267"/>
    <cellStyle name="40% - Акцент2 13 2 2" xfId="38115"/>
    <cellStyle name="40% - Акцент2 13 3" xfId="26691"/>
    <cellStyle name="40% - Акцент2 14" xfId="7651"/>
    <cellStyle name="40% - Акцент2 14 2" xfId="19075"/>
    <cellStyle name="40% - Акцент2 14 2 2" xfId="41923"/>
    <cellStyle name="40% - Акцент2 14 3" xfId="30499"/>
    <cellStyle name="40% - Акцент2 15" xfId="11459"/>
    <cellStyle name="40% - Акцент2 15 2" xfId="34307"/>
    <cellStyle name="40% - Акцент2 16" xfId="22883"/>
    <cellStyle name="40% - Акцент2 2" xfId="51"/>
    <cellStyle name="40% - Акцент2 2 10" xfId="1955"/>
    <cellStyle name="40% - Акцент2 2 10 2" xfId="5763"/>
    <cellStyle name="40% - Акцент2 2 10 2 2" xfId="17187"/>
    <cellStyle name="40% - Акцент2 2 10 2 2 2" xfId="40035"/>
    <cellStyle name="40% - Акцент2 2 10 2 3" xfId="28611"/>
    <cellStyle name="40% - Акцент2 2 10 3" xfId="9571"/>
    <cellStyle name="40% - Акцент2 2 10 3 2" xfId="20995"/>
    <cellStyle name="40% - Акцент2 2 10 3 2 2" xfId="43843"/>
    <cellStyle name="40% - Акцент2 2 10 3 3" xfId="32419"/>
    <cellStyle name="40% - Акцент2 2 10 4" xfId="13379"/>
    <cellStyle name="40% - Акцент2 2 10 4 2" xfId="36227"/>
    <cellStyle name="40% - Акцент2 2 10 5" xfId="24803"/>
    <cellStyle name="40% - Акцент2 2 11" xfId="2907"/>
    <cellStyle name="40% - Акцент2 2 11 2" xfId="6715"/>
    <cellStyle name="40% - Акцент2 2 11 2 2" xfId="18139"/>
    <cellStyle name="40% - Акцент2 2 11 2 2 2" xfId="40987"/>
    <cellStyle name="40% - Акцент2 2 11 2 3" xfId="29563"/>
    <cellStyle name="40% - Акцент2 2 11 3" xfId="10523"/>
    <cellStyle name="40% - Акцент2 2 11 3 2" xfId="21947"/>
    <cellStyle name="40% - Акцент2 2 11 3 2 2" xfId="44795"/>
    <cellStyle name="40% - Акцент2 2 11 3 3" xfId="33371"/>
    <cellStyle name="40% - Акцент2 2 11 4" xfId="14331"/>
    <cellStyle name="40% - Акцент2 2 11 4 2" xfId="37179"/>
    <cellStyle name="40% - Акцент2 2 11 5" xfId="25755"/>
    <cellStyle name="40% - Акцент2 2 12" xfId="3859"/>
    <cellStyle name="40% - Акцент2 2 12 2" xfId="15283"/>
    <cellStyle name="40% - Акцент2 2 12 2 2" xfId="38131"/>
    <cellStyle name="40% - Акцент2 2 12 3" xfId="26707"/>
    <cellStyle name="40% - Акцент2 2 13" xfId="7667"/>
    <cellStyle name="40% - Акцент2 2 13 2" xfId="19091"/>
    <cellStyle name="40% - Акцент2 2 13 2 2" xfId="41939"/>
    <cellStyle name="40% - Акцент2 2 13 3" xfId="30515"/>
    <cellStyle name="40% - Акцент2 2 14" xfId="11475"/>
    <cellStyle name="40% - Акцент2 2 14 2" xfId="34323"/>
    <cellStyle name="40% - Акцент2 2 15" xfId="22899"/>
    <cellStyle name="40% - Акцент2 2 2" xfId="79"/>
    <cellStyle name="40% - Акцент2 2 2 10" xfId="3887"/>
    <cellStyle name="40% - Акцент2 2 2 10 2" xfId="15311"/>
    <cellStyle name="40% - Акцент2 2 2 10 2 2" xfId="38159"/>
    <cellStyle name="40% - Акцент2 2 2 10 3" xfId="26735"/>
    <cellStyle name="40% - Акцент2 2 2 11" xfId="7695"/>
    <cellStyle name="40% - Акцент2 2 2 11 2" xfId="19119"/>
    <cellStyle name="40% - Акцент2 2 2 11 2 2" xfId="41967"/>
    <cellStyle name="40% - Акцент2 2 2 11 3" xfId="30543"/>
    <cellStyle name="40% - Акцент2 2 2 12" xfId="11503"/>
    <cellStyle name="40% - Акцент2 2 2 12 2" xfId="34351"/>
    <cellStyle name="40% - Акцент2 2 2 13" xfId="22927"/>
    <cellStyle name="40% - Акцент2 2 2 2" xfId="135"/>
    <cellStyle name="40% - Акцент2 2 2 2 10" xfId="22983"/>
    <cellStyle name="40% - Акцент2 2 2 2 2" xfId="359"/>
    <cellStyle name="40% - Акцент2 2 2 2 2 2" xfId="835"/>
    <cellStyle name="40% - Акцент2 2 2 2 2 2 2" xfId="1787"/>
    <cellStyle name="40% - Акцент2 2 2 2 2 2 2 2" xfId="5595"/>
    <cellStyle name="40% - Акцент2 2 2 2 2 2 2 2 2" xfId="17019"/>
    <cellStyle name="40% - Акцент2 2 2 2 2 2 2 2 2 2" xfId="39867"/>
    <cellStyle name="40% - Акцент2 2 2 2 2 2 2 2 3" xfId="28443"/>
    <cellStyle name="40% - Акцент2 2 2 2 2 2 2 3" xfId="9403"/>
    <cellStyle name="40% - Акцент2 2 2 2 2 2 2 3 2" xfId="20827"/>
    <cellStyle name="40% - Акцент2 2 2 2 2 2 2 3 2 2" xfId="43675"/>
    <cellStyle name="40% - Акцент2 2 2 2 2 2 2 3 3" xfId="32251"/>
    <cellStyle name="40% - Акцент2 2 2 2 2 2 2 4" xfId="13211"/>
    <cellStyle name="40% - Акцент2 2 2 2 2 2 2 4 2" xfId="36059"/>
    <cellStyle name="40% - Акцент2 2 2 2 2 2 2 5" xfId="24635"/>
    <cellStyle name="40% - Акцент2 2 2 2 2 2 3" xfId="2739"/>
    <cellStyle name="40% - Акцент2 2 2 2 2 2 3 2" xfId="6547"/>
    <cellStyle name="40% - Акцент2 2 2 2 2 2 3 2 2" xfId="17971"/>
    <cellStyle name="40% - Акцент2 2 2 2 2 2 3 2 2 2" xfId="40819"/>
    <cellStyle name="40% - Акцент2 2 2 2 2 2 3 2 3" xfId="29395"/>
    <cellStyle name="40% - Акцент2 2 2 2 2 2 3 3" xfId="10355"/>
    <cellStyle name="40% - Акцент2 2 2 2 2 2 3 3 2" xfId="21779"/>
    <cellStyle name="40% - Акцент2 2 2 2 2 2 3 3 2 2" xfId="44627"/>
    <cellStyle name="40% - Акцент2 2 2 2 2 2 3 3 3" xfId="33203"/>
    <cellStyle name="40% - Акцент2 2 2 2 2 2 3 4" xfId="14163"/>
    <cellStyle name="40% - Акцент2 2 2 2 2 2 3 4 2" xfId="37011"/>
    <cellStyle name="40% - Акцент2 2 2 2 2 2 3 5" xfId="25587"/>
    <cellStyle name="40% - Акцент2 2 2 2 2 2 4" xfId="3691"/>
    <cellStyle name="40% - Акцент2 2 2 2 2 2 4 2" xfId="7499"/>
    <cellStyle name="40% - Акцент2 2 2 2 2 2 4 2 2" xfId="18923"/>
    <cellStyle name="40% - Акцент2 2 2 2 2 2 4 2 2 2" xfId="41771"/>
    <cellStyle name="40% - Акцент2 2 2 2 2 2 4 2 3" xfId="30347"/>
    <cellStyle name="40% - Акцент2 2 2 2 2 2 4 3" xfId="11307"/>
    <cellStyle name="40% - Акцент2 2 2 2 2 2 4 3 2" xfId="22731"/>
    <cellStyle name="40% - Акцент2 2 2 2 2 2 4 3 2 2" xfId="45579"/>
    <cellStyle name="40% - Акцент2 2 2 2 2 2 4 3 3" xfId="34155"/>
    <cellStyle name="40% - Акцент2 2 2 2 2 2 4 4" xfId="15115"/>
    <cellStyle name="40% - Акцент2 2 2 2 2 2 4 4 2" xfId="37963"/>
    <cellStyle name="40% - Акцент2 2 2 2 2 2 4 5" xfId="26539"/>
    <cellStyle name="40% - Акцент2 2 2 2 2 2 5" xfId="4643"/>
    <cellStyle name="40% - Акцент2 2 2 2 2 2 5 2" xfId="16067"/>
    <cellStyle name="40% - Акцент2 2 2 2 2 2 5 2 2" xfId="38915"/>
    <cellStyle name="40% - Акцент2 2 2 2 2 2 5 3" xfId="27491"/>
    <cellStyle name="40% - Акцент2 2 2 2 2 2 6" xfId="8451"/>
    <cellStyle name="40% - Акцент2 2 2 2 2 2 6 2" xfId="19875"/>
    <cellStyle name="40% - Акцент2 2 2 2 2 2 6 2 2" xfId="42723"/>
    <cellStyle name="40% - Акцент2 2 2 2 2 2 6 3" xfId="31299"/>
    <cellStyle name="40% - Акцент2 2 2 2 2 2 7" xfId="12259"/>
    <cellStyle name="40% - Акцент2 2 2 2 2 2 7 2" xfId="35107"/>
    <cellStyle name="40% - Акцент2 2 2 2 2 2 8" xfId="23683"/>
    <cellStyle name="40% - Акцент2 2 2 2 2 3" xfId="1311"/>
    <cellStyle name="40% - Акцент2 2 2 2 2 3 2" xfId="5119"/>
    <cellStyle name="40% - Акцент2 2 2 2 2 3 2 2" xfId="16543"/>
    <cellStyle name="40% - Акцент2 2 2 2 2 3 2 2 2" xfId="39391"/>
    <cellStyle name="40% - Акцент2 2 2 2 2 3 2 3" xfId="27967"/>
    <cellStyle name="40% - Акцент2 2 2 2 2 3 3" xfId="8927"/>
    <cellStyle name="40% - Акцент2 2 2 2 2 3 3 2" xfId="20351"/>
    <cellStyle name="40% - Акцент2 2 2 2 2 3 3 2 2" xfId="43199"/>
    <cellStyle name="40% - Акцент2 2 2 2 2 3 3 3" xfId="31775"/>
    <cellStyle name="40% - Акцент2 2 2 2 2 3 4" xfId="12735"/>
    <cellStyle name="40% - Акцент2 2 2 2 2 3 4 2" xfId="35583"/>
    <cellStyle name="40% - Акцент2 2 2 2 2 3 5" xfId="24159"/>
    <cellStyle name="40% - Акцент2 2 2 2 2 4" xfId="2263"/>
    <cellStyle name="40% - Акцент2 2 2 2 2 4 2" xfId="6071"/>
    <cellStyle name="40% - Акцент2 2 2 2 2 4 2 2" xfId="17495"/>
    <cellStyle name="40% - Акцент2 2 2 2 2 4 2 2 2" xfId="40343"/>
    <cellStyle name="40% - Акцент2 2 2 2 2 4 2 3" xfId="28919"/>
    <cellStyle name="40% - Акцент2 2 2 2 2 4 3" xfId="9879"/>
    <cellStyle name="40% - Акцент2 2 2 2 2 4 3 2" xfId="21303"/>
    <cellStyle name="40% - Акцент2 2 2 2 2 4 3 2 2" xfId="44151"/>
    <cellStyle name="40% - Акцент2 2 2 2 2 4 3 3" xfId="32727"/>
    <cellStyle name="40% - Акцент2 2 2 2 2 4 4" xfId="13687"/>
    <cellStyle name="40% - Акцент2 2 2 2 2 4 4 2" xfId="36535"/>
    <cellStyle name="40% - Акцент2 2 2 2 2 4 5" xfId="25111"/>
    <cellStyle name="40% - Акцент2 2 2 2 2 5" xfId="3215"/>
    <cellStyle name="40% - Акцент2 2 2 2 2 5 2" xfId="7023"/>
    <cellStyle name="40% - Акцент2 2 2 2 2 5 2 2" xfId="18447"/>
    <cellStyle name="40% - Акцент2 2 2 2 2 5 2 2 2" xfId="41295"/>
    <cellStyle name="40% - Акцент2 2 2 2 2 5 2 3" xfId="29871"/>
    <cellStyle name="40% - Акцент2 2 2 2 2 5 3" xfId="10831"/>
    <cellStyle name="40% - Акцент2 2 2 2 2 5 3 2" xfId="22255"/>
    <cellStyle name="40% - Акцент2 2 2 2 2 5 3 2 2" xfId="45103"/>
    <cellStyle name="40% - Акцент2 2 2 2 2 5 3 3" xfId="33679"/>
    <cellStyle name="40% - Акцент2 2 2 2 2 5 4" xfId="14639"/>
    <cellStyle name="40% - Акцент2 2 2 2 2 5 4 2" xfId="37487"/>
    <cellStyle name="40% - Акцент2 2 2 2 2 5 5" xfId="26063"/>
    <cellStyle name="40% - Акцент2 2 2 2 2 6" xfId="4167"/>
    <cellStyle name="40% - Акцент2 2 2 2 2 6 2" xfId="15591"/>
    <cellStyle name="40% - Акцент2 2 2 2 2 6 2 2" xfId="38439"/>
    <cellStyle name="40% - Акцент2 2 2 2 2 6 3" xfId="27015"/>
    <cellStyle name="40% - Акцент2 2 2 2 2 7" xfId="7975"/>
    <cellStyle name="40% - Акцент2 2 2 2 2 7 2" xfId="19399"/>
    <cellStyle name="40% - Акцент2 2 2 2 2 7 2 2" xfId="42247"/>
    <cellStyle name="40% - Акцент2 2 2 2 2 7 3" xfId="30823"/>
    <cellStyle name="40% - Акцент2 2 2 2 2 8" xfId="11783"/>
    <cellStyle name="40% - Акцент2 2 2 2 2 8 2" xfId="34631"/>
    <cellStyle name="40% - Акцент2 2 2 2 2 9" xfId="23207"/>
    <cellStyle name="40% - Акцент2 2 2 2 3" xfId="611"/>
    <cellStyle name="40% - Акцент2 2 2 2 3 2" xfId="1563"/>
    <cellStyle name="40% - Акцент2 2 2 2 3 2 2" xfId="5371"/>
    <cellStyle name="40% - Акцент2 2 2 2 3 2 2 2" xfId="16795"/>
    <cellStyle name="40% - Акцент2 2 2 2 3 2 2 2 2" xfId="39643"/>
    <cellStyle name="40% - Акцент2 2 2 2 3 2 2 3" xfId="28219"/>
    <cellStyle name="40% - Акцент2 2 2 2 3 2 3" xfId="9179"/>
    <cellStyle name="40% - Акцент2 2 2 2 3 2 3 2" xfId="20603"/>
    <cellStyle name="40% - Акцент2 2 2 2 3 2 3 2 2" xfId="43451"/>
    <cellStyle name="40% - Акцент2 2 2 2 3 2 3 3" xfId="32027"/>
    <cellStyle name="40% - Акцент2 2 2 2 3 2 4" xfId="12987"/>
    <cellStyle name="40% - Акцент2 2 2 2 3 2 4 2" xfId="35835"/>
    <cellStyle name="40% - Акцент2 2 2 2 3 2 5" xfId="24411"/>
    <cellStyle name="40% - Акцент2 2 2 2 3 3" xfId="2515"/>
    <cellStyle name="40% - Акцент2 2 2 2 3 3 2" xfId="6323"/>
    <cellStyle name="40% - Акцент2 2 2 2 3 3 2 2" xfId="17747"/>
    <cellStyle name="40% - Акцент2 2 2 2 3 3 2 2 2" xfId="40595"/>
    <cellStyle name="40% - Акцент2 2 2 2 3 3 2 3" xfId="29171"/>
    <cellStyle name="40% - Акцент2 2 2 2 3 3 3" xfId="10131"/>
    <cellStyle name="40% - Акцент2 2 2 2 3 3 3 2" xfId="21555"/>
    <cellStyle name="40% - Акцент2 2 2 2 3 3 3 2 2" xfId="44403"/>
    <cellStyle name="40% - Акцент2 2 2 2 3 3 3 3" xfId="32979"/>
    <cellStyle name="40% - Акцент2 2 2 2 3 3 4" xfId="13939"/>
    <cellStyle name="40% - Акцент2 2 2 2 3 3 4 2" xfId="36787"/>
    <cellStyle name="40% - Акцент2 2 2 2 3 3 5" xfId="25363"/>
    <cellStyle name="40% - Акцент2 2 2 2 3 4" xfId="3467"/>
    <cellStyle name="40% - Акцент2 2 2 2 3 4 2" xfId="7275"/>
    <cellStyle name="40% - Акцент2 2 2 2 3 4 2 2" xfId="18699"/>
    <cellStyle name="40% - Акцент2 2 2 2 3 4 2 2 2" xfId="41547"/>
    <cellStyle name="40% - Акцент2 2 2 2 3 4 2 3" xfId="30123"/>
    <cellStyle name="40% - Акцент2 2 2 2 3 4 3" xfId="11083"/>
    <cellStyle name="40% - Акцент2 2 2 2 3 4 3 2" xfId="22507"/>
    <cellStyle name="40% - Акцент2 2 2 2 3 4 3 2 2" xfId="45355"/>
    <cellStyle name="40% - Акцент2 2 2 2 3 4 3 3" xfId="33931"/>
    <cellStyle name="40% - Акцент2 2 2 2 3 4 4" xfId="14891"/>
    <cellStyle name="40% - Акцент2 2 2 2 3 4 4 2" xfId="37739"/>
    <cellStyle name="40% - Акцент2 2 2 2 3 4 5" xfId="26315"/>
    <cellStyle name="40% - Акцент2 2 2 2 3 5" xfId="4419"/>
    <cellStyle name="40% - Акцент2 2 2 2 3 5 2" xfId="15843"/>
    <cellStyle name="40% - Акцент2 2 2 2 3 5 2 2" xfId="38691"/>
    <cellStyle name="40% - Акцент2 2 2 2 3 5 3" xfId="27267"/>
    <cellStyle name="40% - Акцент2 2 2 2 3 6" xfId="8227"/>
    <cellStyle name="40% - Акцент2 2 2 2 3 6 2" xfId="19651"/>
    <cellStyle name="40% - Акцент2 2 2 2 3 6 2 2" xfId="42499"/>
    <cellStyle name="40% - Акцент2 2 2 2 3 6 3" xfId="31075"/>
    <cellStyle name="40% - Акцент2 2 2 2 3 7" xfId="12035"/>
    <cellStyle name="40% - Акцент2 2 2 2 3 7 2" xfId="34883"/>
    <cellStyle name="40% - Акцент2 2 2 2 3 8" xfId="23459"/>
    <cellStyle name="40% - Акцент2 2 2 2 4" xfId="1087"/>
    <cellStyle name="40% - Акцент2 2 2 2 4 2" xfId="4895"/>
    <cellStyle name="40% - Акцент2 2 2 2 4 2 2" xfId="16319"/>
    <cellStyle name="40% - Акцент2 2 2 2 4 2 2 2" xfId="39167"/>
    <cellStyle name="40% - Акцент2 2 2 2 4 2 3" xfId="27743"/>
    <cellStyle name="40% - Акцент2 2 2 2 4 3" xfId="8703"/>
    <cellStyle name="40% - Акцент2 2 2 2 4 3 2" xfId="20127"/>
    <cellStyle name="40% - Акцент2 2 2 2 4 3 2 2" xfId="42975"/>
    <cellStyle name="40% - Акцент2 2 2 2 4 3 3" xfId="31551"/>
    <cellStyle name="40% - Акцент2 2 2 2 4 4" xfId="12511"/>
    <cellStyle name="40% - Акцент2 2 2 2 4 4 2" xfId="35359"/>
    <cellStyle name="40% - Акцент2 2 2 2 4 5" xfId="23935"/>
    <cellStyle name="40% - Акцент2 2 2 2 5" xfId="2039"/>
    <cellStyle name="40% - Акцент2 2 2 2 5 2" xfId="5847"/>
    <cellStyle name="40% - Акцент2 2 2 2 5 2 2" xfId="17271"/>
    <cellStyle name="40% - Акцент2 2 2 2 5 2 2 2" xfId="40119"/>
    <cellStyle name="40% - Акцент2 2 2 2 5 2 3" xfId="28695"/>
    <cellStyle name="40% - Акцент2 2 2 2 5 3" xfId="9655"/>
    <cellStyle name="40% - Акцент2 2 2 2 5 3 2" xfId="21079"/>
    <cellStyle name="40% - Акцент2 2 2 2 5 3 2 2" xfId="43927"/>
    <cellStyle name="40% - Акцент2 2 2 2 5 3 3" xfId="32503"/>
    <cellStyle name="40% - Акцент2 2 2 2 5 4" xfId="13463"/>
    <cellStyle name="40% - Акцент2 2 2 2 5 4 2" xfId="36311"/>
    <cellStyle name="40% - Акцент2 2 2 2 5 5" xfId="24887"/>
    <cellStyle name="40% - Акцент2 2 2 2 6" xfId="2991"/>
    <cellStyle name="40% - Акцент2 2 2 2 6 2" xfId="6799"/>
    <cellStyle name="40% - Акцент2 2 2 2 6 2 2" xfId="18223"/>
    <cellStyle name="40% - Акцент2 2 2 2 6 2 2 2" xfId="41071"/>
    <cellStyle name="40% - Акцент2 2 2 2 6 2 3" xfId="29647"/>
    <cellStyle name="40% - Акцент2 2 2 2 6 3" xfId="10607"/>
    <cellStyle name="40% - Акцент2 2 2 2 6 3 2" xfId="22031"/>
    <cellStyle name="40% - Акцент2 2 2 2 6 3 2 2" xfId="44879"/>
    <cellStyle name="40% - Акцент2 2 2 2 6 3 3" xfId="33455"/>
    <cellStyle name="40% - Акцент2 2 2 2 6 4" xfId="14415"/>
    <cellStyle name="40% - Акцент2 2 2 2 6 4 2" xfId="37263"/>
    <cellStyle name="40% - Акцент2 2 2 2 6 5" xfId="25839"/>
    <cellStyle name="40% - Акцент2 2 2 2 7" xfId="3943"/>
    <cellStyle name="40% - Акцент2 2 2 2 7 2" xfId="15367"/>
    <cellStyle name="40% - Акцент2 2 2 2 7 2 2" xfId="38215"/>
    <cellStyle name="40% - Акцент2 2 2 2 7 3" xfId="26791"/>
    <cellStyle name="40% - Акцент2 2 2 2 8" xfId="7751"/>
    <cellStyle name="40% - Акцент2 2 2 2 8 2" xfId="19175"/>
    <cellStyle name="40% - Акцент2 2 2 2 8 2 2" xfId="42023"/>
    <cellStyle name="40% - Акцент2 2 2 2 8 3" xfId="30599"/>
    <cellStyle name="40% - Акцент2 2 2 2 9" xfId="11559"/>
    <cellStyle name="40% - Акцент2 2 2 2 9 2" xfId="34407"/>
    <cellStyle name="40% - Акцент2 2 2 3" xfId="191"/>
    <cellStyle name="40% - Акцент2 2 2 3 10" xfId="23039"/>
    <cellStyle name="40% - Акцент2 2 2 3 2" xfId="415"/>
    <cellStyle name="40% - Акцент2 2 2 3 2 2" xfId="891"/>
    <cellStyle name="40% - Акцент2 2 2 3 2 2 2" xfId="1843"/>
    <cellStyle name="40% - Акцент2 2 2 3 2 2 2 2" xfId="5651"/>
    <cellStyle name="40% - Акцент2 2 2 3 2 2 2 2 2" xfId="17075"/>
    <cellStyle name="40% - Акцент2 2 2 3 2 2 2 2 2 2" xfId="39923"/>
    <cellStyle name="40% - Акцент2 2 2 3 2 2 2 2 3" xfId="28499"/>
    <cellStyle name="40% - Акцент2 2 2 3 2 2 2 3" xfId="9459"/>
    <cellStyle name="40% - Акцент2 2 2 3 2 2 2 3 2" xfId="20883"/>
    <cellStyle name="40% - Акцент2 2 2 3 2 2 2 3 2 2" xfId="43731"/>
    <cellStyle name="40% - Акцент2 2 2 3 2 2 2 3 3" xfId="32307"/>
    <cellStyle name="40% - Акцент2 2 2 3 2 2 2 4" xfId="13267"/>
    <cellStyle name="40% - Акцент2 2 2 3 2 2 2 4 2" xfId="36115"/>
    <cellStyle name="40% - Акцент2 2 2 3 2 2 2 5" xfId="24691"/>
    <cellStyle name="40% - Акцент2 2 2 3 2 2 3" xfId="2795"/>
    <cellStyle name="40% - Акцент2 2 2 3 2 2 3 2" xfId="6603"/>
    <cellStyle name="40% - Акцент2 2 2 3 2 2 3 2 2" xfId="18027"/>
    <cellStyle name="40% - Акцент2 2 2 3 2 2 3 2 2 2" xfId="40875"/>
    <cellStyle name="40% - Акцент2 2 2 3 2 2 3 2 3" xfId="29451"/>
    <cellStyle name="40% - Акцент2 2 2 3 2 2 3 3" xfId="10411"/>
    <cellStyle name="40% - Акцент2 2 2 3 2 2 3 3 2" xfId="21835"/>
    <cellStyle name="40% - Акцент2 2 2 3 2 2 3 3 2 2" xfId="44683"/>
    <cellStyle name="40% - Акцент2 2 2 3 2 2 3 3 3" xfId="33259"/>
    <cellStyle name="40% - Акцент2 2 2 3 2 2 3 4" xfId="14219"/>
    <cellStyle name="40% - Акцент2 2 2 3 2 2 3 4 2" xfId="37067"/>
    <cellStyle name="40% - Акцент2 2 2 3 2 2 3 5" xfId="25643"/>
    <cellStyle name="40% - Акцент2 2 2 3 2 2 4" xfId="3747"/>
    <cellStyle name="40% - Акцент2 2 2 3 2 2 4 2" xfId="7555"/>
    <cellStyle name="40% - Акцент2 2 2 3 2 2 4 2 2" xfId="18979"/>
    <cellStyle name="40% - Акцент2 2 2 3 2 2 4 2 2 2" xfId="41827"/>
    <cellStyle name="40% - Акцент2 2 2 3 2 2 4 2 3" xfId="30403"/>
    <cellStyle name="40% - Акцент2 2 2 3 2 2 4 3" xfId="11363"/>
    <cellStyle name="40% - Акцент2 2 2 3 2 2 4 3 2" xfId="22787"/>
    <cellStyle name="40% - Акцент2 2 2 3 2 2 4 3 2 2" xfId="45635"/>
    <cellStyle name="40% - Акцент2 2 2 3 2 2 4 3 3" xfId="34211"/>
    <cellStyle name="40% - Акцент2 2 2 3 2 2 4 4" xfId="15171"/>
    <cellStyle name="40% - Акцент2 2 2 3 2 2 4 4 2" xfId="38019"/>
    <cellStyle name="40% - Акцент2 2 2 3 2 2 4 5" xfId="26595"/>
    <cellStyle name="40% - Акцент2 2 2 3 2 2 5" xfId="4699"/>
    <cellStyle name="40% - Акцент2 2 2 3 2 2 5 2" xfId="16123"/>
    <cellStyle name="40% - Акцент2 2 2 3 2 2 5 2 2" xfId="38971"/>
    <cellStyle name="40% - Акцент2 2 2 3 2 2 5 3" xfId="27547"/>
    <cellStyle name="40% - Акцент2 2 2 3 2 2 6" xfId="8507"/>
    <cellStyle name="40% - Акцент2 2 2 3 2 2 6 2" xfId="19931"/>
    <cellStyle name="40% - Акцент2 2 2 3 2 2 6 2 2" xfId="42779"/>
    <cellStyle name="40% - Акцент2 2 2 3 2 2 6 3" xfId="31355"/>
    <cellStyle name="40% - Акцент2 2 2 3 2 2 7" xfId="12315"/>
    <cellStyle name="40% - Акцент2 2 2 3 2 2 7 2" xfId="35163"/>
    <cellStyle name="40% - Акцент2 2 2 3 2 2 8" xfId="23739"/>
    <cellStyle name="40% - Акцент2 2 2 3 2 3" xfId="1367"/>
    <cellStyle name="40% - Акцент2 2 2 3 2 3 2" xfId="5175"/>
    <cellStyle name="40% - Акцент2 2 2 3 2 3 2 2" xfId="16599"/>
    <cellStyle name="40% - Акцент2 2 2 3 2 3 2 2 2" xfId="39447"/>
    <cellStyle name="40% - Акцент2 2 2 3 2 3 2 3" xfId="28023"/>
    <cellStyle name="40% - Акцент2 2 2 3 2 3 3" xfId="8983"/>
    <cellStyle name="40% - Акцент2 2 2 3 2 3 3 2" xfId="20407"/>
    <cellStyle name="40% - Акцент2 2 2 3 2 3 3 2 2" xfId="43255"/>
    <cellStyle name="40% - Акцент2 2 2 3 2 3 3 3" xfId="31831"/>
    <cellStyle name="40% - Акцент2 2 2 3 2 3 4" xfId="12791"/>
    <cellStyle name="40% - Акцент2 2 2 3 2 3 4 2" xfId="35639"/>
    <cellStyle name="40% - Акцент2 2 2 3 2 3 5" xfId="24215"/>
    <cellStyle name="40% - Акцент2 2 2 3 2 4" xfId="2319"/>
    <cellStyle name="40% - Акцент2 2 2 3 2 4 2" xfId="6127"/>
    <cellStyle name="40% - Акцент2 2 2 3 2 4 2 2" xfId="17551"/>
    <cellStyle name="40% - Акцент2 2 2 3 2 4 2 2 2" xfId="40399"/>
    <cellStyle name="40% - Акцент2 2 2 3 2 4 2 3" xfId="28975"/>
    <cellStyle name="40% - Акцент2 2 2 3 2 4 3" xfId="9935"/>
    <cellStyle name="40% - Акцент2 2 2 3 2 4 3 2" xfId="21359"/>
    <cellStyle name="40% - Акцент2 2 2 3 2 4 3 2 2" xfId="44207"/>
    <cellStyle name="40% - Акцент2 2 2 3 2 4 3 3" xfId="32783"/>
    <cellStyle name="40% - Акцент2 2 2 3 2 4 4" xfId="13743"/>
    <cellStyle name="40% - Акцент2 2 2 3 2 4 4 2" xfId="36591"/>
    <cellStyle name="40% - Акцент2 2 2 3 2 4 5" xfId="25167"/>
    <cellStyle name="40% - Акцент2 2 2 3 2 5" xfId="3271"/>
    <cellStyle name="40% - Акцент2 2 2 3 2 5 2" xfId="7079"/>
    <cellStyle name="40% - Акцент2 2 2 3 2 5 2 2" xfId="18503"/>
    <cellStyle name="40% - Акцент2 2 2 3 2 5 2 2 2" xfId="41351"/>
    <cellStyle name="40% - Акцент2 2 2 3 2 5 2 3" xfId="29927"/>
    <cellStyle name="40% - Акцент2 2 2 3 2 5 3" xfId="10887"/>
    <cellStyle name="40% - Акцент2 2 2 3 2 5 3 2" xfId="22311"/>
    <cellStyle name="40% - Акцент2 2 2 3 2 5 3 2 2" xfId="45159"/>
    <cellStyle name="40% - Акцент2 2 2 3 2 5 3 3" xfId="33735"/>
    <cellStyle name="40% - Акцент2 2 2 3 2 5 4" xfId="14695"/>
    <cellStyle name="40% - Акцент2 2 2 3 2 5 4 2" xfId="37543"/>
    <cellStyle name="40% - Акцент2 2 2 3 2 5 5" xfId="26119"/>
    <cellStyle name="40% - Акцент2 2 2 3 2 6" xfId="4223"/>
    <cellStyle name="40% - Акцент2 2 2 3 2 6 2" xfId="15647"/>
    <cellStyle name="40% - Акцент2 2 2 3 2 6 2 2" xfId="38495"/>
    <cellStyle name="40% - Акцент2 2 2 3 2 6 3" xfId="27071"/>
    <cellStyle name="40% - Акцент2 2 2 3 2 7" xfId="8031"/>
    <cellStyle name="40% - Акцент2 2 2 3 2 7 2" xfId="19455"/>
    <cellStyle name="40% - Акцент2 2 2 3 2 7 2 2" xfId="42303"/>
    <cellStyle name="40% - Акцент2 2 2 3 2 7 3" xfId="30879"/>
    <cellStyle name="40% - Акцент2 2 2 3 2 8" xfId="11839"/>
    <cellStyle name="40% - Акцент2 2 2 3 2 8 2" xfId="34687"/>
    <cellStyle name="40% - Акцент2 2 2 3 2 9" xfId="23263"/>
    <cellStyle name="40% - Акцент2 2 2 3 3" xfId="667"/>
    <cellStyle name="40% - Акцент2 2 2 3 3 2" xfId="1619"/>
    <cellStyle name="40% - Акцент2 2 2 3 3 2 2" xfId="5427"/>
    <cellStyle name="40% - Акцент2 2 2 3 3 2 2 2" xfId="16851"/>
    <cellStyle name="40% - Акцент2 2 2 3 3 2 2 2 2" xfId="39699"/>
    <cellStyle name="40% - Акцент2 2 2 3 3 2 2 3" xfId="28275"/>
    <cellStyle name="40% - Акцент2 2 2 3 3 2 3" xfId="9235"/>
    <cellStyle name="40% - Акцент2 2 2 3 3 2 3 2" xfId="20659"/>
    <cellStyle name="40% - Акцент2 2 2 3 3 2 3 2 2" xfId="43507"/>
    <cellStyle name="40% - Акцент2 2 2 3 3 2 3 3" xfId="32083"/>
    <cellStyle name="40% - Акцент2 2 2 3 3 2 4" xfId="13043"/>
    <cellStyle name="40% - Акцент2 2 2 3 3 2 4 2" xfId="35891"/>
    <cellStyle name="40% - Акцент2 2 2 3 3 2 5" xfId="24467"/>
    <cellStyle name="40% - Акцент2 2 2 3 3 3" xfId="2571"/>
    <cellStyle name="40% - Акцент2 2 2 3 3 3 2" xfId="6379"/>
    <cellStyle name="40% - Акцент2 2 2 3 3 3 2 2" xfId="17803"/>
    <cellStyle name="40% - Акцент2 2 2 3 3 3 2 2 2" xfId="40651"/>
    <cellStyle name="40% - Акцент2 2 2 3 3 3 2 3" xfId="29227"/>
    <cellStyle name="40% - Акцент2 2 2 3 3 3 3" xfId="10187"/>
    <cellStyle name="40% - Акцент2 2 2 3 3 3 3 2" xfId="21611"/>
    <cellStyle name="40% - Акцент2 2 2 3 3 3 3 2 2" xfId="44459"/>
    <cellStyle name="40% - Акцент2 2 2 3 3 3 3 3" xfId="33035"/>
    <cellStyle name="40% - Акцент2 2 2 3 3 3 4" xfId="13995"/>
    <cellStyle name="40% - Акцент2 2 2 3 3 3 4 2" xfId="36843"/>
    <cellStyle name="40% - Акцент2 2 2 3 3 3 5" xfId="25419"/>
    <cellStyle name="40% - Акцент2 2 2 3 3 4" xfId="3523"/>
    <cellStyle name="40% - Акцент2 2 2 3 3 4 2" xfId="7331"/>
    <cellStyle name="40% - Акцент2 2 2 3 3 4 2 2" xfId="18755"/>
    <cellStyle name="40% - Акцент2 2 2 3 3 4 2 2 2" xfId="41603"/>
    <cellStyle name="40% - Акцент2 2 2 3 3 4 2 3" xfId="30179"/>
    <cellStyle name="40% - Акцент2 2 2 3 3 4 3" xfId="11139"/>
    <cellStyle name="40% - Акцент2 2 2 3 3 4 3 2" xfId="22563"/>
    <cellStyle name="40% - Акцент2 2 2 3 3 4 3 2 2" xfId="45411"/>
    <cellStyle name="40% - Акцент2 2 2 3 3 4 3 3" xfId="33987"/>
    <cellStyle name="40% - Акцент2 2 2 3 3 4 4" xfId="14947"/>
    <cellStyle name="40% - Акцент2 2 2 3 3 4 4 2" xfId="37795"/>
    <cellStyle name="40% - Акцент2 2 2 3 3 4 5" xfId="26371"/>
    <cellStyle name="40% - Акцент2 2 2 3 3 5" xfId="4475"/>
    <cellStyle name="40% - Акцент2 2 2 3 3 5 2" xfId="15899"/>
    <cellStyle name="40% - Акцент2 2 2 3 3 5 2 2" xfId="38747"/>
    <cellStyle name="40% - Акцент2 2 2 3 3 5 3" xfId="27323"/>
    <cellStyle name="40% - Акцент2 2 2 3 3 6" xfId="8283"/>
    <cellStyle name="40% - Акцент2 2 2 3 3 6 2" xfId="19707"/>
    <cellStyle name="40% - Акцент2 2 2 3 3 6 2 2" xfId="42555"/>
    <cellStyle name="40% - Акцент2 2 2 3 3 6 3" xfId="31131"/>
    <cellStyle name="40% - Акцент2 2 2 3 3 7" xfId="12091"/>
    <cellStyle name="40% - Акцент2 2 2 3 3 7 2" xfId="34939"/>
    <cellStyle name="40% - Акцент2 2 2 3 3 8" xfId="23515"/>
    <cellStyle name="40% - Акцент2 2 2 3 4" xfId="1143"/>
    <cellStyle name="40% - Акцент2 2 2 3 4 2" xfId="4951"/>
    <cellStyle name="40% - Акцент2 2 2 3 4 2 2" xfId="16375"/>
    <cellStyle name="40% - Акцент2 2 2 3 4 2 2 2" xfId="39223"/>
    <cellStyle name="40% - Акцент2 2 2 3 4 2 3" xfId="27799"/>
    <cellStyle name="40% - Акцент2 2 2 3 4 3" xfId="8759"/>
    <cellStyle name="40% - Акцент2 2 2 3 4 3 2" xfId="20183"/>
    <cellStyle name="40% - Акцент2 2 2 3 4 3 2 2" xfId="43031"/>
    <cellStyle name="40% - Акцент2 2 2 3 4 3 3" xfId="31607"/>
    <cellStyle name="40% - Акцент2 2 2 3 4 4" xfId="12567"/>
    <cellStyle name="40% - Акцент2 2 2 3 4 4 2" xfId="35415"/>
    <cellStyle name="40% - Акцент2 2 2 3 4 5" xfId="23991"/>
    <cellStyle name="40% - Акцент2 2 2 3 5" xfId="2095"/>
    <cellStyle name="40% - Акцент2 2 2 3 5 2" xfId="5903"/>
    <cellStyle name="40% - Акцент2 2 2 3 5 2 2" xfId="17327"/>
    <cellStyle name="40% - Акцент2 2 2 3 5 2 2 2" xfId="40175"/>
    <cellStyle name="40% - Акцент2 2 2 3 5 2 3" xfId="28751"/>
    <cellStyle name="40% - Акцент2 2 2 3 5 3" xfId="9711"/>
    <cellStyle name="40% - Акцент2 2 2 3 5 3 2" xfId="21135"/>
    <cellStyle name="40% - Акцент2 2 2 3 5 3 2 2" xfId="43983"/>
    <cellStyle name="40% - Акцент2 2 2 3 5 3 3" xfId="32559"/>
    <cellStyle name="40% - Акцент2 2 2 3 5 4" xfId="13519"/>
    <cellStyle name="40% - Акцент2 2 2 3 5 4 2" xfId="36367"/>
    <cellStyle name="40% - Акцент2 2 2 3 5 5" xfId="24943"/>
    <cellStyle name="40% - Акцент2 2 2 3 6" xfId="3047"/>
    <cellStyle name="40% - Акцент2 2 2 3 6 2" xfId="6855"/>
    <cellStyle name="40% - Акцент2 2 2 3 6 2 2" xfId="18279"/>
    <cellStyle name="40% - Акцент2 2 2 3 6 2 2 2" xfId="41127"/>
    <cellStyle name="40% - Акцент2 2 2 3 6 2 3" xfId="29703"/>
    <cellStyle name="40% - Акцент2 2 2 3 6 3" xfId="10663"/>
    <cellStyle name="40% - Акцент2 2 2 3 6 3 2" xfId="22087"/>
    <cellStyle name="40% - Акцент2 2 2 3 6 3 2 2" xfId="44935"/>
    <cellStyle name="40% - Акцент2 2 2 3 6 3 3" xfId="33511"/>
    <cellStyle name="40% - Акцент2 2 2 3 6 4" xfId="14471"/>
    <cellStyle name="40% - Акцент2 2 2 3 6 4 2" xfId="37319"/>
    <cellStyle name="40% - Акцент2 2 2 3 6 5" xfId="25895"/>
    <cellStyle name="40% - Акцент2 2 2 3 7" xfId="3999"/>
    <cellStyle name="40% - Акцент2 2 2 3 7 2" xfId="15423"/>
    <cellStyle name="40% - Акцент2 2 2 3 7 2 2" xfId="38271"/>
    <cellStyle name="40% - Акцент2 2 2 3 7 3" xfId="26847"/>
    <cellStyle name="40% - Акцент2 2 2 3 8" xfId="7807"/>
    <cellStyle name="40% - Акцент2 2 2 3 8 2" xfId="19231"/>
    <cellStyle name="40% - Акцент2 2 2 3 8 2 2" xfId="42079"/>
    <cellStyle name="40% - Акцент2 2 2 3 8 3" xfId="30655"/>
    <cellStyle name="40% - Акцент2 2 2 3 9" xfId="11615"/>
    <cellStyle name="40% - Акцент2 2 2 3 9 2" xfId="34463"/>
    <cellStyle name="40% - Акцент2 2 2 4" xfId="247"/>
    <cellStyle name="40% - Акцент2 2 2 4 10" xfId="23095"/>
    <cellStyle name="40% - Акцент2 2 2 4 2" xfId="471"/>
    <cellStyle name="40% - Акцент2 2 2 4 2 2" xfId="947"/>
    <cellStyle name="40% - Акцент2 2 2 4 2 2 2" xfId="1899"/>
    <cellStyle name="40% - Акцент2 2 2 4 2 2 2 2" xfId="5707"/>
    <cellStyle name="40% - Акцент2 2 2 4 2 2 2 2 2" xfId="17131"/>
    <cellStyle name="40% - Акцент2 2 2 4 2 2 2 2 2 2" xfId="39979"/>
    <cellStyle name="40% - Акцент2 2 2 4 2 2 2 2 3" xfId="28555"/>
    <cellStyle name="40% - Акцент2 2 2 4 2 2 2 3" xfId="9515"/>
    <cellStyle name="40% - Акцент2 2 2 4 2 2 2 3 2" xfId="20939"/>
    <cellStyle name="40% - Акцент2 2 2 4 2 2 2 3 2 2" xfId="43787"/>
    <cellStyle name="40% - Акцент2 2 2 4 2 2 2 3 3" xfId="32363"/>
    <cellStyle name="40% - Акцент2 2 2 4 2 2 2 4" xfId="13323"/>
    <cellStyle name="40% - Акцент2 2 2 4 2 2 2 4 2" xfId="36171"/>
    <cellStyle name="40% - Акцент2 2 2 4 2 2 2 5" xfId="24747"/>
    <cellStyle name="40% - Акцент2 2 2 4 2 2 3" xfId="2851"/>
    <cellStyle name="40% - Акцент2 2 2 4 2 2 3 2" xfId="6659"/>
    <cellStyle name="40% - Акцент2 2 2 4 2 2 3 2 2" xfId="18083"/>
    <cellStyle name="40% - Акцент2 2 2 4 2 2 3 2 2 2" xfId="40931"/>
    <cellStyle name="40% - Акцент2 2 2 4 2 2 3 2 3" xfId="29507"/>
    <cellStyle name="40% - Акцент2 2 2 4 2 2 3 3" xfId="10467"/>
    <cellStyle name="40% - Акцент2 2 2 4 2 2 3 3 2" xfId="21891"/>
    <cellStyle name="40% - Акцент2 2 2 4 2 2 3 3 2 2" xfId="44739"/>
    <cellStyle name="40% - Акцент2 2 2 4 2 2 3 3 3" xfId="33315"/>
    <cellStyle name="40% - Акцент2 2 2 4 2 2 3 4" xfId="14275"/>
    <cellStyle name="40% - Акцент2 2 2 4 2 2 3 4 2" xfId="37123"/>
    <cellStyle name="40% - Акцент2 2 2 4 2 2 3 5" xfId="25699"/>
    <cellStyle name="40% - Акцент2 2 2 4 2 2 4" xfId="3803"/>
    <cellStyle name="40% - Акцент2 2 2 4 2 2 4 2" xfId="7611"/>
    <cellStyle name="40% - Акцент2 2 2 4 2 2 4 2 2" xfId="19035"/>
    <cellStyle name="40% - Акцент2 2 2 4 2 2 4 2 2 2" xfId="41883"/>
    <cellStyle name="40% - Акцент2 2 2 4 2 2 4 2 3" xfId="30459"/>
    <cellStyle name="40% - Акцент2 2 2 4 2 2 4 3" xfId="11419"/>
    <cellStyle name="40% - Акцент2 2 2 4 2 2 4 3 2" xfId="22843"/>
    <cellStyle name="40% - Акцент2 2 2 4 2 2 4 3 2 2" xfId="45691"/>
    <cellStyle name="40% - Акцент2 2 2 4 2 2 4 3 3" xfId="34267"/>
    <cellStyle name="40% - Акцент2 2 2 4 2 2 4 4" xfId="15227"/>
    <cellStyle name="40% - Акцент2 2 2 4 2 2 4 4 2" xfId="38075"/>
    <cellStyle name="40% - Акцент2 2 2 4 2 2 4 5" xfId="26651"/>
    <cellStyle name="40% - Акцент2 2 2 4 2 2 5" xfId="4755"/>
    <cellStyle name="40% - Акцент2 2 2 4 2 2 5 2" xfId="16179"/>
    <cellStyle name="40% - Акцент2 2 2 4 2 2 5 2 2" xfId="39027"/>
    <cellStyle name="40% - Акцент2 2 2 4 2 2 5 3" xfId="27603"/>
    <cellStyle name="40% - Акцент2 2 2 4 2 2 6" xfId="8563"/>
    <cellStyle name="40% - Акцент2 2 2 4 2 2 6 2" xfId="19987"/>
    <cellStyle name="40% - Акцент2 2 2 4 2 2 6 2 2" xfId="42835"/>
    <cellStyle name="40% - Акцент2 2 2 4 2 2 6 3" xfId="31411"/>
    <cellStyle name="40% - Акцент2 2 2 4 2 2 7" xfId="12371"/>
    <cellStyle name="40% - Акцент2 2 2 4 2 2 7 2" xfId="35219"/>
    <cellStyle name="40% - Акцент2 2 2 4 2 2 8" xfId="23795"/>
    <cellStyle name="40% - Акцент2 2 2 4 2 3" xfId="1423"/>
    <cellStyle name="40% - Акцент2 2 2 4 2 3 2" xfId="5231"/>
    <cellStyle name="40% - Акцент2 2 2 4 2 3 2 2" xfId="16655"/>
    <cellStyle name="40% - Акцент2 2 2 4 2 3 2 2 2" xfId="39503"/>
    <cellStyle name="40% - Акцент2 2 2 4 2 3 2 3" xfId="28079"/>
    <cellStyle name="40% - Акцент2 2 2 4 2 3 3" xfId="9039"/>
    <cellStyle name="40% - Акцент2 2 2 4 2 3 3 2" xfId="20463"/>
    <cellStyle name="40% - Акцент2 2 2 4 2 3 3 2 2" xfId="43311"/>
    <cellStyle name="40% - Акцент2 2 2 4 2 3 3 3" xfId="31887"/>
    <cellStyle name="40% - Акцент2 2 2 4 2 3 4" xfId="12847"/>
    <cellStyle name="40% - Акцент2 2 2 4 2 3 4 2" xfId="35695"/>
    <cellStyle name="40% - Акцент2 2 2 4 2 3 5" xfId="24271"/>
    <cellStyle name="40% - Акцент2 2 2 4 2 4" xfId="2375"/>
    <cellStyle name="40% - Акцент2 2 2 4 2 4 2" xfId="6183"/>
    <cellStyle name="40% - Акцент2 2 2 4 2 4 2 2" xfId="17607"/>
    <cellStyle name="40% - Акцент2 2 2 4 2 4 2 2 2" xfId="40455"/>
    <cellStyle name="40% - Акцент2 2 2 4 2 4 2 3" xfId="29031"/>
    <cellStyle name="40% - Акцент2 2 2 4 2 4 3" xfId="9991"/>
    <cellStyle name="40% - Акцент2 2 2 4 2 4 3 2" xfId="21415"/>
    <cellStyle name="40% - Акцент2 2 2 4 2 4 3 2 2" xfId="44263"/>
    <cellStyle name="40% - Акцент2 2 2 4 2 4 3 3" xfId="32839"/>
    <cellStyle name="40% - Акцент2 2 2 4 2 4 4" xfId="13799"/>
    <cellStyle name="40% - Акцент2 2 2 4 2 4 4 2" xfId="36647"/>
    <cellStyle name="40% - Акцент2 2 2 4 2 4 5" xfId="25223"/>
    <cellStyle name="40% - Акцент2 2 2 4 2 5" xfId="3327"/>
    <cellStyle name="40% - Акцент2 2 2 4 2 5 2" xfId="7135"/>
    <cellStyle name="40% - Акцент2 2 2 4 2 5 2 2" xfId="18559"/>
    <cellStyle name="40% - Акцент2 2 2 4 2 5 2 2 2" xfId="41407"/>
    <cellStyle name="40% - Акцент2 2 2 4 2 5 2 3" xfId="29983"/>
    <cellStyle name="40% - Акцент2 2 2 4 2 5 3" xfId="10943"/>
    <cellStyle name="40% - Акцент2 2 2 4 2 5 3 2" xfId="22367"/>
    <cellStyle name="40% - Акцент2 2 2 4 2 5 3 2 2" xfId="45215"/>
    <cellStyle name="40% - Акцент2 2 2 4 2 5 3 3" xfId="33791"/>
    <cellStyle name="40% - Акцент2 2 2 4 2 5 4" xfId="14751"/>
    <cellStyle name="40% - Акцент2 2 2 4 2 5 4 2" xfId="37599"/>
    <cellStyle name="40% - Акцент2 2 2 4 2 5 5" xfId="26175"/>
    <cellStyle name="40% - Акцент2 2 2 4 2 6" xfId="4279"/>
    <cellStyle name="40% - Акцент2 2 2 4 2 6 2" xfId="15703"/>
    <cellStyle name="40% - Акцент2 2 2 4 2 6 2 2" xfId="38551"/>
    <cellStyle name="40% - Акцент2 2 2 4 2 6 3" xfId="27127"/>
    <cellStyle name="40% - Акцент2 2 2 4 2 7" xfId="8087"/>
    <cellStyle name="40% - Акцент2 2 2 4 2 7 2" xfId="19511"/>
    <cellStyle name="40% - Акцент2 2 2 4 2 7 2 2" xfId="42359"/>
    <cellStyle name="40% - Акцент2 2 2 4 2 7 3" xfId="30935"/>
    <cellStyle name="40% - Акцент2 2 2 4 2 8" xfId="11895"/>
    <cellStyle name="40% - Акцент2 2 2 4 2 8 2" xfId="34743"/>
    <cellStyle name="40% - Акцент2 2 2 4 2 9" xfId="23319"/>
    <cellStyle name="40% - Акцент2 2 2 4 3" xfId="723"/>
    <cellStyle name="40% - Акцент2 2 2 4 3 2" xfId="1675"/>
    <cellStyle name="40% - Акцент2 2 2 4 3 2 2" xfId="5483"/>
    <cellStyle name="40% - Акцент2 2 2 4 3 2 2 2" xfId="16907"/>
    <cellStyle name="40% - Акцент2 2 2 4 3 2 2 2 2" xfId="39755"/>
    <cellStyle name="40% - Акцент2 2 2 4 3 2 2 3" xfId="28331"/>
    <cellStyle name="40% - Акцент2 2 2 4 3 2 3" xfId="9291"/>
    <cellStyle name="40% - Акцент2 2 2 4 3 2 3 2" xfId="20715"/>
    <cellStyle name="40% - Акцент2 2 2 4 3 2 3 2 2" xfId="43563"/>
    <cellStyle name="40% - Акцент2 2 2 4 3 2 3 3" xfId="32139"/>
    <cellStyle name="40% - Акцент2 2 2 4 3 2 4" xfId="13099"/>
    <cellStyle name="40% - Акцент2 2 2 4 3 2 4 2" xfId="35947"/>
    <cellStyle name="40% - Акцент2 2 2 4 3 2 5" xfId="24523"/>
    <cellStyle name="40% - Акцент2 2 2 4 3 3" xfId="2627"/>
    <cellStyle name="40% - Акцент2 2 2 4 3 3 2" xfId="6435"/>
    <cellStyle name="40% - Акцент2 2 2 4 3 3 2 2" xfId="17859"/>
    <cellStyle name="40% - Акцент2 2 2 4 3 3 2 2 2" xfId="40707"/>
    <cellStyle name="40% - Акцент2 2 2 4 3 3 2 3" xfId="29283"/>
    <cellStyle name="40% - Акцент2 2 2 4 3 3 3" xfId="10243"/>
    <cellStyle name="40% - Акцент2 2 2 4 3 3 3 2" xfId="21667"/>
    <cellStyle name="40% - Акцент2 2 2 4 3 3 3 2 2" xfId="44515"/>
    <cellStyle name="40% - Акцент2 2 2 4 3 3 3 3" xfId="33091"/>
    <cellStyle name="40% - Акцент2 2 2 4 3 3 4" xfId="14051"/>
    <cellStyle name="40% - Акцент2 2 2 4 3 3 4 2" xfId="36899"/>
    <cellStyle name="40% - Акцент2 2 2 4 3 3 5" xfId="25475"/>
    <cellStyle name="40% - Акцент2 2 2 4 3 4" xfId="3579"/>
    <cellStyle name="40% - Акцент2 2 2 4 3 4 2" xfId="7387"/>
    <cellStyle name="40% - Акцент2 2 2 4 3 4 2 2" xfId="18811"/>
    <cellStyle name="40% - Акцент2 2 2 4 3 4 2 2 2" xfId="41659"/>
    <cellStyle name="40% - Акцент2 2 2 4 3 4 2 3" xfId="30235"/>
    <cellStyle name="40% - Акцент2 2 2 4 3 4 3" xfId="11195"/>
    <cellStyle name="40% - Акцент2 2 2 4 3 4 3 2" xfId="22619"/>
    <cellStyle name="40% - Акцент2 2 2 4 3 4 3 2 2" xfId="45467"/>
    <cellStyle name="40% - Акцент2 2 2 4 3 4 3 3" xfId="34043"/>
    <cellStyle name="40% - Акцент2 2 2 4 3 4 4" xfId="15003"/>
    <cellStyle name="40% - Акцент2 2 2 4 3 4 4 2" xfId="37851"/>
    <cellStyle name="40% - Акцент2 2 2 4 3 4 5" xfId="26427"/>
    <cellStyle name="40% - Акцент2 2 2 4 3 5" xfId="4531"/>
    <cellStyle name="40% - Акцент2 2 2 4 3 5 2" xfId="15955"/>
    <cellStyle name="40% - Акцент2 2 2 4 3 5 2 2" xfId="38803"/>
    <cellStyle name="40% - Акцент2 2 2 4 3 5 3" xfId="27379"/>
    <cellStyle name="40% - Акцент2 2 2 4 3 6" xfId="8339"/>
    <cellStyle name="40% - Акцент2 2 2 4 3 6 2" xfId="19763"/>
    <cellStyle name="40% - Акцент2 2 2 4 3 6 2 2" xfId="42611"/>
    <cellStyle name="40% - Акцент2 2 2 4 3 6 3" xfId="31187"/>
    <cellStyle name="40% - Акцент2 2 2 4 3 7" xfId="12147"/>
    <cellStyle name="40% - Акцент2 2 2 4 3 7 2" xfId="34995"/>
    <cellStyle name="40% - Акцент2 2 2 4 3 8" xfId="23571"/>
    <cellStyle name="40% - Акцент2 2 2 4 4" xfId="1199"/>
    <cellStyle name="40% - Акцент2 2 2 4 4 2" xfId="5007"/>
    <cellStyle name="40% - Акцент2 2 2 4 4 2 2" xfId="16431"/>
    <cellStyle name="40% - Акцент2 2 2 4 4 2 2 2" xfId="39279"/>
    <cellStyle name="40% - Акцент2 2 2 4 4 2 3" xfId="27855"/>
    <cellStyle name="40% - Акцент2 2 2 4 4 3" xfId="8815"/>
    <cellStyle name="40% - Акцент2 2 2 4 4 3 2" xfId="20239"/>
    <cellStyle name="40% - Акцент2 2 2 4 4 3 2 2" xfId="43087"/>
    <cellStyle name="40% - Акцент2 2 2 4 4 3 3" xfId="31663"/>
    <cellStyle name="40% - Акцент2 2 2 4 4 4" xfId="12623"/>
    <cellStyle name="40% - Акцент2 2 2 4 4 4 2" xfId="35471"/>
    <cellStyle name="40% - Акцент2 2 2 4 4 5" xfId="24047"/>
    <cellStyle name="40% - Акцент2 2 2 4 5" xfId="2151"/>
    <cellStyle name="40% - Акцент2 2 2 4 5 2" xfId="5959"/>
    <cellStyle name="40% - Акцент2 2 2 4 5 2 2" xfId="17383"/>
    <cellStyle name="40% - Акцент2 2 2 4 5 2 2 2" xfId="40231"/>
    <cellStyle name="40% - Акцент2 2 2 4 5 2 3" xfId="28807"/>
    <cellStyle name="40% - Акцент2 2 2 4 5 3" xfId="9767"/>
    <cellStyle name="40% - Акцент2 2 2 4 5 3 2" xfId="21191"/>
    <cellStyle name="40% - Акцент2 2 2 4 5 3 2 2" xfId="44039"/>
    <cellStyle name="40% - Акцент2 2 2 4 5 3 3" xfId="32615"/>
    <cellStyle name="40% - Акцент2 2 2 4 5 4" xfId="13575"/>
    <cellStyle name="40% - Акцент2 2 2 4 5 4 2" xfId="36423"/>
    <cellStyle name="40% - Акцент2 2 2 4 5 5" xfId="24999"/>
    <cellStyle name="40% - Акцент2 2 2 4 6" xfId="3103"/>
    <cellStyle name="40% - Акцент2 2 2 4 6 2" xfId="6911"/>
    <cellStyle name="40% - Акцент2 2 2 4 6 2 2" xfId="18335"/>
    <cellStyle name="40% - Акцент2 2 2 4 6 2 2 2" xfId="41183"/>
    <cellStyle name="40% - Акцент2 2 2 4 6 2 3" xfId="29759"/>
    <cellStyle name="40% - Акцент2 2 2 4 6 3" xfId="10719"/>
    <cellStyle name="40% - Акцент2 2 2 4 6 3 2" xfId="22143"/>
    <cellStyle name="40% - Акцент2 2 2 4 6 3 2 2" xfId="44991"/>
    <cellStyle name="40% - Акцент2 2 2 4 6 3 3" xfId="33567"/>
    <cellStyle name="40% - Акцент2 2 2 4 6 4" xfId="14527"/>
    <cellStyle name="40% - Акцент2 2 2 4 6 4 2" xfId="37375"/>
    <cellStyle name="40% - Акцент2 2 2 4 6 5" xfId="25951"/>
    <cellStyle name="40% - Акцент2 2 2 4 7" xfId="4055"/>
    <cellStyle name="40% - Акцент2 2 2 4 7 2" xfId="15479"/>
    <cellStyle name="40% - Акцент2 2 2 4 7 2 2" xfId="38327"/>
    <cellStyle name="40% - Акцент2 2 2 4 7 3" xfId="26903"/>
    <cellStyle name="40% - Акцент2 2 2 4 8" xfId="7863"/>
    <cellStyle name="40% - Акцент2 2 2 4 8 2" xfId="19287"/>
    <cellStyle name="40% - Акцент2 2 2 4 8 2 2" xfId="42135"/>
    <cellStyle name="40% - Акцент2 2 2 4 8 3" xfId="30711"/>
    <cellStyle name="40% - Акцент2 2 2 4 9" xfId="11671"/>
    <cellStyle name="40% - Акцент2 2 2 4 9 2" xfId="34519"/>
    <cellStyle name="40% - Акцент2 2 2 5" xfId="303"/>
    <cellStyle name="40% - Акцент2 2 2 5 2" xfId="779"/>
    <cellStyle name="40% - Акцент2 2 2 5 2 2" xfId="1731"/>
    <cellStyle name="40% - Акцент2 2 2 5 2 2 2" xfId="5539"/>
    <cellStyle name="40% - Акцент2 2 2 5 2 2 2 2" xfId="16963"/>
    <cellStyle name="40% - Акцент2 2 2 5 2 2 2 2 2" xfId="39811"/>
    <cellStyle name="40% - Акцент2 2 2 5 2 2 2 3" xfId="28387"/>
    <cellStyle name="40% - Акцент2 2 2 5 2 2 3" xfId="9347"/>
    <cellStyle name="40% - Акцент2 2 2 5 2 2 3 2" xfId="20771"/>
    <cellStyle name="40% - Акцент2 2 2 5 2 2 3 2 2" xfId="43619"/>
    <cellStyle name="40% - Акцент2 2 2 5 2 2 3 3" xfId="32195"/>
    <cellStyle name="40% - Акцент2 2 2 5 2 2 4" xfId="13155"/>
    <cellStyle name="40% - Акцент2 2 2 5 2 2 4 2" xfId="36003"/>
    <cellStyle name="40% - Акцент2 2 2 5 2 2 5" xfId="24579"/>
    <cellStyle name="40% - Акцент2 2 2 5 2 3" xfId="2683"/>
    <cellStyle name="40% - Акцент2 2 2 5 2 3 2" xfId="6491"/>
    <cellStyle name="40% - Акцент2 2 2 5 2 3 2 2" xfId="17915"/>
    <cellStyle name="40% - Акцент2 2 2 5 2 3 2 2 2" xfId="40763"/>
    <cellStyle name="40% - Акцент2 2 2 5 2 3 2 3" xfId="29339"/>
    <cellStyle name="40% - Акцент2 2 2 5 2 3 3" xfId="10299"/>
    <cellStyle name="40% - Акцент2 2 2 5 2 3 3 2" xfId="21723"/>
    <cellStyle name="40% - Акцент2 2 2 5 2 3 3 2 2" xfId="44571"/>
    <cellStyle name="40% - Акцент2 2 2 5 2 3 3 3" xfId="33147"/>
    <cellStyle name="40% - Акцент2 2 2 5 2 3 4" xfId="14107"/>
    <cellStyle name="40% - Акцент2 2 2 5 2 3 4 2" xfId="36955"/>
    <cellStyle name="40% - Акцент2 2 2 5 2 3 5" xfId="25531"/>
    <cellStyle name="40% - Акцент2 2 2 5 2 4" xfId="3635"/>
    <cellStyle name="40% - Акцент2 2 2 5 2 4 2" xfId="7443"/>
    <cellStyle name="40% - Акцент2 2 2 5 2 4 2 2" xfId="18867"/>
    <cellStyle name="40% - Акцент2 2 2 5 2 4 2 2 2" xfId="41715"/>
    <cellStyle name="40% - Акцент2 2 2 5 2 4 2 3" xfId="30291"/>
    <cellStyle name="40% - Акцент2 2 2 5 2 4 3" xfId="11251"/>
    <cellStyle name="40% - Акцент2 2 2 5 2 4 3 2" xfId="22675"/>
    <cellStyle name="40% - Акцент2 2 2 5 2 4 3 2 2" xfId="45523"/>
    <cellStyle name="40% - Акцент2 2 2 5 2 4 3 3" xfId="34099"/>
    <cellStyle name="40% - Акцент2 2 2 5 2 4 4" xfId="15059"/>
    <cellStyle name="40% - Акцент2 2 2 5 2 4 4 2" xfId="37907"/>
    <cellStyle name="40% - Акцент2 2 2 5 2 4 5" xfId="26483"/>
    <cellStyle name="40% - Акцент2 2 2 5 2 5" xfId="4587"/>
    <cellStyle name="40% - Акцент2 2 2 5 2 5 2" xfId="16011"/>
    <cellStyle name="40% - Акцент2 2 2 5 2 5 2 2" xfId="38859"/>
    <cellStyle name="40% - Акцент2 2 2 5 2 5 3" xfId="27435"/>
    <cellStyle name="40% - Акцент2 2 2 5 2 6" xfId="8395"/>
    <cellStyle name="40% - Акцент2 2 2 5 2 6 2" xfId="19819"/>
    <cellStyle name="40% - Акцент2 2 2 5 2 6 2 2" xfId="42667"/>
    <cellStyle name="40% - Акцент2 2 2 5 2 6 3" xfId="31243"/>
    <cellStyle name="40% - Акцент2 2 2 5 2 7" xfId="12203"/>
    <cellStyle name="40% - Акцент2 2 2 5 2 7 2" xfId="35051"/>
    <cellStyle name="40% - Акцент2 2 2 5 2 8" xfId="23627"/>
    <cellStyle name="40% - Акцент2 2 2 5 3" xfId="1255"/>
    <cellStyle name="40% - Акцент2 2 2 5 3 2" xfId="5063"/>
    <cellStyle name="40% - Акцент2 2 2 5 3 2 2" xfId="16487"/>
    <cellStyle name="40% - Акцент2 2 2 5 3 2 2 2" xfId="39335"/>
    <cellStyle name="40% - Акцент2 2 2 5 3 2 3" xfId="27911"/>
    <cellStyle name="40% - Акцент2 2 2 5 3 3" xfId="8871"/>
    <cellStyle name="40% - Акцент2 2 2 5 3 3 2" xfId="20295"/>
    <cellStyle name="40% - Акцент2 2 2 5 3 3 2 2" xfId="43143"/>
    <cellStyle name="40% - Акцент2 2 2 5 3 3 3" xfId="31719"/>
    <cellStyle name="40% - Акцент2 2 2 5 3 4" xfId="12679"/>
    <cellStyle name="40% - Акцент2 2 2 5 3 4 2" xfId="35527"/>
    <cellStyle name="40% - Акцент2 2 2 5 3 5" xfId="24103"/>
    <cellStyle name="40% - Акцент2 2 2 5 4" xfId="2207"/>
    <cellStyle name="40% - Акцент2 2 2 5 4 2" xfId="6015"/>
    <cellStyle name="40% - Акцент2 2 2 5 4 2 2" xfId="17439"/>
    <cellStyle name="40% - Акцент2 2 2 5 4 2 2 2" xfId="40287"/>
    <cellStyle name="40% - Акцент2 2 2 5 4 2 3" xfId="28863"/>
    <cellStyle name="40% - Акцент2 2 2 5 4 3" xfId="9823"/>
    <cellStyle name="40% - Акцент2 2 2 5 4 3 2" xfId="21247"/>
    <cellStyle name="40% - Акцент2 2 2 5 4 3 2 2" xfId="44095"/>
    <cellStyle name="40% - Акцент2 2 2 5 4 3 3" xfId="32671"/>
    <cellStyle name="40% - Акцент2 2 2 5 4 4" xfId="13631"/>
    <cellStyle name="40% - Акцент2 2 2 5 4 4 2" xfId="36479"/>
    <cellStyle name="40% - Акцент2 2 2 5 4 5" xfId="25055"/>
    <cellStyle name="40% - Акцент2 2 2 5 5" xfId="3159"/>
    <cellStyle name="40% - Акцент2 2 2 5 5 2" xfId="6967"/>
    <cellStyle name="40% - Акцент2 2 2 5 5 2 2" xfId="18391"/>
    <cellStyle name="40% - Акцент2 2 2 5 5 2 2 2" xfId="41239"/>
    <cellStyle name="40% - Акцент2 2 2 5 5 2 3" xfId="29815"/>
    <cellStyle name="40% - Акцент2 2 2 5 5 3" xfId="10775"/>
    <cellStyle name="40% - Акцент2 2 2 5 5 3 2" xfId="22199"/>
    <cellStyle name="40% - Акцент2 2 2 5 5 3 2 2" xfId="45047"/>
    <cellStyle name="40% - Акцент2 2 2 5 5 3 3" xfId="33623"/>
    <cellStyle name="40% - Акцент2 2 2 5 5 4" xfId="14583"/>
    <cellStyle name="40% - Акцент2 2 2 5 5 4 2" xfId="37431"/>
    <cellStyle name="40% - Акцент2 2 2 5 5 5" xfId="26007"/>
    <cellStyle name="40% - Акцент2 2 2 5 6" xfId="4111"/>
    <cellStyle name="40% - Акцент2 2 2 5 6 2" xfId="15535"/>
    <cellStyle name="40% - Акцент2 2 2 5 6 2 2" xfId="38383"/>
    <cellStyle name="40% - Акцент2 2 2 5 6 3" xfId="26959"/>
    <cellStyle name="40% - Акцент2 2 2 5 7" xfId="7919"/>
    <cellStyle name="40% - Акцент2 2 2 5 7 2" xfId="19343"/>
    <cellStyle name="40% - Акцент2 2 2 5 7 2 2" xfId="42191"/>
    <cellStyle name="40% - Акцент2 2 2 5 7 3" xfId="30767"/>
    <cellStyle name="40% - Акцент2 2 2 5 8" xfId="11727"/>
    <cellStyle name="40% - Акцент2 2 2 5 8 2" xfId="34575"/>
    <cellStyle name="40% - Акцент2 2 2 5 9" xfId="23151"/>
    <cellStyle name="40% - Акцент2 2 2 6" xfId="555"/>
    <cellStyle name="40% - Акцент2 2 2 6 2" xfId="1507"/>
    <cellStyle name="40% - Акцент2 2 2 6 2 2" xfId="5315"/>
    <cellStyle name="40% - Акцент2 2 2 6 2 2 2" xfId="16739"/>
    <cellStyle name="40% - Акцент2 2 2 6 2 2 2 2" xfId="39587"/>
    <cellStyle name="40% - Акцент2 2 2 6 2 2 3" xfId="28163"/>
    <cellStyle name="40% - Акцент2 2 2 6 2 3" xfId="9123"/>
    <cellStyle name="40% - Акцент2 2 2 6 2 3 2" xfId="20547"/>
    <cellStyle name="40% - Акцент2 2 2 6 2 3 2 2" xfId="43395"/>
    <cellStyle name="40% - Акцент2 2 2 6 2 3 3" xfId="31971"/>
    <cellStyle name="40% - Акцент2 2 2 6 2 4" xfId="12931"/>
    <cellStyle name="40% - Акцент2 2 2 6 2 4 2" xfId="35779"/>
    <cellStyle name="40% - Акцент2 2 2 6 2 5" xfId="24355"/>
    <cellStyle name="40% - Акцент2 2 2 6 3" xfId="2459"/>
    <cellStyle name="40% - Акцент2 2 2 6 3 2" xfId="6267"/>
    <cellStyle name="40% - Акцент2 2 2 6 3 2 2" xfId="17691"/>
    <cellStyle name="40% - Акцент2 2 2 6 3 2 2 2" xfId="40539"/>
    <cellStyle name="40% - Акцент2 2 2 6 3 2 3" xfId="29115"/>
    <cellStyle name="40% - Акцент2 2 2 6 3 3" xfId="10075"/>
    <cellStyle name="40% - Акцент2 2 2 6 3 3 2" xfId="21499"/>
    <cellStyle name="40% - Акцент2 2 2 6 3 3 2 2" xfId="44347"/>
    <cellStyle name="40% - Акцент2 2 2 6 3 3 3" xfId="32923"/>
    <cellStyle name="40% - Акцент2 2 2 6 3 4" xfId="13883"/>
    <cellStyle name="40% - Акцент2 2 2 6 3 4 2" xfId="36731"/>
    <cellStyle name="40% - Акцент2 2 2 6 3 5" xfId="25307"/>
    <cellStyle name="40% - Акцент2 2 2 6 4" xfId="3411"/>
    <cellStyle name="40% - Акцент2 2 2 6 4 2" xfId="7219"/>
    <cellStyle name="40% - Акцент2 2 2 6 4 2 2" xfId="18643"/>
    <cellStyle name="40% - Акцент2 2 2 6 4 2 2 2" xfId="41491"/>
    <cellStyle name="40% - Акцент2 2 2 6 4 2 3" xfId="30067"/>
    <cellStyle name="40% - Акцент2 2 2 6 4 3" xfId="11027"/>
    <cellStyle name="40% - Акцент2 2 2 6 4 3 2" xfId="22451"/>
    <cellStyle name="40% - Акцент2 2 2 6 4 3 2 2" xfId="45299"/>
    <cellStyle name="40% - Акцент2 2 2 6 4 3 3" xfId="33875"/>
    <cellStyle name="40% - Акцент2 2 2 6 4 4" xfId="14835"/>
    <cellStyle name="40% - Акцент2 2 2 6 4 4 2" xfId="37683"/>
    <cellStyle name="40% - Акцент2 2 2 6 4 5" xfId="26259"/>
    <cellStyle name="40% - Акцент2 2 2 6 5" xfId="4363"/>
    <cellStyle name="40% - Акцент2 2 2 6 5 2" xfId="15787"/>
    <cellStyle name="40% - Акцент2 2 2 6 5 2 2" xfId="38635"/>
    <cellStyle name="40% - Акцент2 2 2 6 5 3" xfId="27211"/>
    <cellStyle name="40% - Акцент2 2 2 6 6" xfId="8171"/>
    <cellStyle name="40% - Акцент2 2 2 6 6 2" xfId="19595"/>
    <cellStyle name="40% - Акцент2 2 2 6 6 2 2" xfId="42443"/>
    <cellStyle name="40% - Акцент2 2 2 6 6 3" xfId="31019"/>
    <cellStyle name="40% - Акцент2 2 2 6 7" xfId="11979"/>
    <cellStyle name="40% - Акцент2 2 2 6 7 2" xfId="34827"/>
    <cellStyle name="40% - Акцент2 2 2 6 8" xfId="23403"/>
    <cellStyle name="40% - Акцент2 2 2 7" xfId="1031"/>
    <cellStyle name="40% - Акцент2 2 2 7 2" xfId="4839"/>
    <cellStyle name="40% - Акцент2 2 2 7 2 2" xfId="16263"/>
    <cellStyle name="40% - Акцент2 2 2 7 2 2 2" xfId="39111"/>
    <cellStyle name="40% - Акцент2 2 2 7 2 3" xfId="27687"/>
    <cellStyle name="40% - Акцент2 2 2 7 3" xfId="8647"/>
    <cellStyle name="40% - Акцент2 2 2 7 3 2" xfId="20071"/>
    <cellStyle name="40% - Акцент2 2 2 7 3 2 2" xfId="42919"/>
    <cellStyle name="40% - Акцент2 2 2 7 3 3" xfId="31495"/>
    <cellStyle name="40% - Акцент2 2 2 7 4" xfId="12455"/>
    <cellStyle name="40% - Акцент2 2 2 7 4 2" xfId="35303"/>
    <cellStyle name="40% - Акцент2 2 2 7 5" xfId="23879"/>
    <cellStyle name="40% - Акцент2 2 2 8" xfId="1983"/>
    <cellStyle name="40% - Акцент2 2 2 8 2" xfId="5791"/>
    <cellStyle name="40% - Акцент2 2 2 8 2 2" xfId="17215"/>
    <cellStyle name="40% - Акцент2 2 2 8 2 2 2" xfId="40063"/>
    <cellStyle name="40% - Акцент2 2 2 8 2 3" xfId="28639"/>
    <cellStyle name="40% - Акцент2 2 2 8 3" xfId="9599"/>
    <cellStyle name="40% - Акцент2 2 2 8 3 2" xfId="21023"/>
    <cellStyle name="40% - Акцент2 2 2 8 3 2 2" xfId="43871"/>
    <cellStyle name="40% - Акцент2 2 2 8 3 3" xfId="32447"/>
    <cellStyle name="40% - Акцент2 2 2 8 4" xfId="13407"/>
    <cellStyle name="40% - Акцент2 2 2 8 4 2" xfId="36255"/>
    <cellStyle name="40% - Акцент2 2 2 8 5" xfId="24831"/>
    <cellStyle name="40% - Акцент2 2 2 9" xfId="2935"/>
    <cellStyle name="40% - Акцент2 2 2 9 2" xfId="6743"/>
    <cellStyle name="40% - Акцент2 2 2 9 2 2" xfId="18167"/>
    <cellStyle name="40% - Акцент2 2 2 9 2 2 2" xfId="41015"/>
    <cellStyle name="40% - Акцент2 2 2 9 2 3" xfId="29591"/>
    <cellStyle name="40% - Акцент2 2 2 9 3" xfId="10551"/>
    <cellStyle name="40% - Акцент2 2 2 9 3 2" xfId="21975"/>
    <cellStyle name="40% - Акцент2 2 2 9 3 2 2" xfId="44823"/>
    <cellStyle name="40% - Акцент2 2 2 9 3 3" xfId="33399"/>
    <cellStyle name="40% - Акцент2 2 2 9 4" xfId="14359"/>
    <cellStyle name="40% - Акцент2 2 2 9 4 2" xfId="37207"/>
    <cellStyle name="40% - Акцент2 2 2 9 5" xfId="25783"/>
    <cellStyle name="40% - Акцент2 2 3" xfId="107"/>
    <cellStyle name="40% - Акцент2 2 3 10" xfId="22955"/>
    <cellStyle name="40% - Акцент2 2 3 2" xfId="331"/>
    <cellStyle name="40% - Акцент2 2 3 2 2" xfId="807"/>
    <cellStyle name="40% - Акцент2 2 3 2 2 2" xfId="1759"/>
    <cellStyle name="40% - Акцент2 2 3 2 2 2 2" xfId="5567"/>
    <cellStyle name="40% - Акцент2 2 3 2 2 2 2 2" xfId="16991"/>
    <cellStyle name="40% - Акцент2 2 3 2 2 2 2 2 2" xfId="39839"/>
    <cellStyle name="40% - Акцент2 2 3 2 2 2 2 3" xfId="28415"/>
    <cellStyle name="40% - Акцент2 2 3 2 2 2 3" xfId="9375"/>
    <cellStyle name="40% - Акцент2 2 3 2 2 2 3 2" xfId="20799"/>
    <cellStyle name="40% - Акцент2 2 3 2 2 2 3 2 2" xfId="43647"/>
    <cellStyle name="40% - Акцент2 2 3 2 2 2 3 3" xfId="32223"/>
    <cellStyle name="40% - Акцент2 2 3 2 2 2 4" xfId="13183"/>
    <cellStyle name="40% - Акцент2 2 3 2 2 2 4 2" xfId="36031"/>
    <cellStyle name="40% - Акцент2 2 3 2 2 2 5" xfId="24607"/>
    <cellStyle name="40% - Акцент2 2 3 2 2 3" xfId="2711"/>
    <cellStyle name="40% - Акцент2 2 3 2 2 3 2" xfId="6519"/>
    <cellStyle name="40% - Акцент2 2 3 2 2 3 2 2" xfId="17943"/>
    <cellStyle name="40% - Акцент2 2 3 2 2 3 2 2 2" xfId="40791"/>
    <cellStyle name="40% - Акцент2 2 3 2 2 3 2 3" xfId="29367"/>
    <cellStyle name="40% - Акцент2 2 3 2 2 3 3" xfId="10327"/>
    <cellStyle name="40% - Акцент2 2 3 2 2 3 3 2" xfId="21751"/>
    <cellStyle name="40% - Акцент2 2 3 2 2 3 3 2 2" xfId="44599"/>
    <cellStyle name="40% - Акцент2 2 3 2 2 3 3 3" xfId="33175"/>
    <cellStyle name="40% - Акцент2 2 3 2 2 3 4" xfId="14135"/>
    <cellStyle name="40% - Акцент2 2 3 2 2 3 4 2" xfId="36983"/>
    <cellStyle name="40% - Акцент2 2 3 2 2 3 5" xfId="25559"/>
    <cellStyle name="40% - Акцент2 2 3 2 2 4" xfId="3663"/>
    <cellStyle name="40% - Акцент2 2 3 2 2 4 2" xfId="7471"/>
    <cellStyle name="40% - Акцент2 2 3 2 2 4 2 2" xfId="18895"/>
    <cellStyle name="40% - Акцент2 2 3 2 2 4 2 2 2" xfId="41743"/>
    <cellStyle name="40% - Акцент2 2 3 2 2 4 2 3" xfId="30319"/>
    <cellStyle name="40% - Акцент2 2 3 2 2 4 3" xfId="11279"/>
    <cellStyle name="40% - Акцент2 2 3 2 2 4 3 2" xfId="22703"/>
    <cellStyle name="40% - Акцент2 2 3 2 2 4 3 2 2" xfId="45551"/>
    <cellStyle name="40% - Акцент2 2 3 2 2 4 3 3" xfId="34127"/>
    <cellStyle name="40% - Акцент2 2 3 2 2 4 4" xfId="15087"/>
    <cellStyle name="40% - Акцент2 2 3 2 2 4 4 2" xfId="37935"/>
    <cellStyle name="40% - Акцент2 2 3 2 2 4 5" xfId="26511"/>
    <cellStyle name="40% - Акцент2 2 3 2 2 5" xfId="4615"/>
    <cellStyle name="40% - Акцент2 2 3 2 2 5 2" xfId="16039"/>
    <cellStyle name="40% - Акцент2 2 3 2 2 5 2 2" xfId="38887"/>
    <cellStyle name="40% - Акцент2 2 3 2 2 5 3" xfId="27463"/>
    <cellStyle name="40% - Акцент2 2 3 2 2 6" xfId="8423"/>
    <cellStyle name="40% - Акцент2 2 3 2 2 6 2" xfId="19847"/>
    <cellStyle name="40% - Акцент2 2 3 2 2 6 2 2" xfId="42695"/>
    <cellStyle name="40% - Акцент2 2 3 2 2 6 3" xfId="31271"/>
    <cellStyle name="40% - Акцент2 2 3 2 2 7" xfId="12231"/>
    <cellStyle name="40% - Акцент2 2 3 2 2 7 2" xfId="35079"/>
    <cellStyle name="40% - Акцент2 2 3 2 2 8" xfId="23655"/>
    <cellStyle name="40% - Акцент2 2 3 2 3" xfId="1283"/>
    <cellStyle name="40% - Акцент2 2 3 2 3 2" xfId="5091"/>
    <cellStyle name="40% - Акцент2 2 3 2 3 2 2" xfId="16515"/>
    <cellStyle name="40% - Акцент2 2 3 2 3 2 2 2" xfId="39363"/>
    <cellStyle name="40% - Акцент2 2 3 2 3 2 3" xfId="27939"/>
    <cellStyle name="40% - Акцент2 2 3 2 3 3" xfId="8899"/>
    <cellStyle name="40% - Акцент2 2 3 2 3 3 2" xfId="20323"/>
    <cellStyle name="40% - Акцент2 2 3 2 3 3 2 2" xfId="43171"/>
    <cellStyle name="40% - Акцент2 2 3 2 3 3 3" xfId="31747"/>
    <cellStyle name="40% - Акцент2 2 3 2 3 4" xfId="12707"/>
    <cellStyle name="40% - Акцент2 2 3 2 3 4 2" xfId="35555"/>
    <cellStyle name="40% - Акцент2 2 3 2 3 5" xfId="24131"/>
    <cellStyle name="40% - Акцент2 2 3 2 4" xfId="2235"/>
    <cellStyle name="40% - Акцент2 2 3 2 4 2" xfId="6043"/>
    <cellStyle name="40% - Акцент2 2 3 2 4 2 2" xfId="17467"/>
    <cellStyle name="40% - Акцент2 2 3 2 4 2 2 2" xfId="40315"/>
    <cellStyle name="40% - Акцент2 2 3 2 4 2 3" xfId="28891"/>
    <cellStyle name="40% - Акцент2 2 3 2 4 3" xfId="9851"/>
    <cellStyle name="40% - Акцент2 2 3 2 4 3 2" xfId="21275"/>
    <cellStyle name="40% - Акцент2 2 3 2 4 3 2 2" xfId="44123"/>
    <cellStyle name="40% - Акцент2 2 3 2 4 3 3" xfId="32699"/>
    <cellStyle name="40% - Акцент2 2 3 2 4 4" xfId="13659"/>
    <cellStyle name="40% - Акцент2 2 3 2 4 4 2" xfId="36507"/>
    <cellStyle name="40% - Акцент2 2 3 2 4 5" xfId="25083"/>
    <cellStyle name="40% - Акцент2 2 3 2 5" xfId="3187"/>
    <cellStyle name="40% - Акцент2 2 3 2 5 2" xfId="6995"/>
    <cellStyle name="40% - Акцент2 2 3 2 5 2 2" xfId="18419"/>
    <cellStyle name="40% - Акцент2 2 3 2 5 2 2 2" xfId="41267"/>
    <cellStyle name="40% - Акцент2 2 3 2 5 2 3" xfId="29843"/>
    <cellStyle name="40% - Акцент2 2 3 2 5 3" xfId="10803"/>
    <cellStyle name="40% - Акцент2 2 3 2 5 3 2" xfId="22227"/>
    <cellStyle name="40% - Акцент2 2 3 2 5 3 2 2" xfId="45075"/>
    <cellStyle name="40% - Акцент2 2 3 2 5 3 3" xfId="33651"/>
    <cellStyle name="40% - Акцент2 2 3 2 5 4" xfId="14611"/>
    <cellStyle name="40% - Акцент2 2 3 2 5 4 2" xfId="37459"/>
    <cellStyle name="40% - Акцент2 2 3 2 5 5" xfId="26035"/>
    <cellStyle name="40% - Акцент2 2 3 2 6" xfId="4139"/>
    <cellStyle name="40% - Акцент2 2 3 2 6 2" xfId="15563"/>
    <cellStyle name="40% - Акцент2 2 3 2 6 2 2" xfId="38411"/>
    <cellStyle name="40% - Акцент2 2 3 2 6 3" xfId="26987"/>
    <cellStyle name="40% - Акцент2 2 3 2 7" xfId="7947"/>
    <cellStyle name="40% - Акцент2 2 3 2 7 2" xfId="19371"/>
    <cellStyle name="40% - Акцент2 2 3 2 7 2 2" xfId="42219"/>
    <cellStyle name="40% - Акцент2 2 3 2 7 3" xfId="30795"/>
    <cellStyle name="40% - Акцент2 2 3 2 8" xfId="11755"/>
    <cellStyle name="40% - Акцент2 2 3 2 8 2" xfId="34603"/>
    <cellStyle name="40% - Акцент2 2 3 2 9" xfId="23179"/>
    <cellStyle name="40% - Акцент2 2 3 3" xfId="583"/>
    <cellStyle name="40% - Акцент2 2 3 3 2" xfId="1535"/>
    <cellStyle name="40% - Акцент2 2 3 3 2 2" xfId="5343"/>
    <cellStyle name="40% - Акцент2 2 3 3 2 2 2" xfId="16767"/>
    <cellStyle name="40% - Акцент2 2 3 3 2 2 2 2" xfId="39615"/>
    <cellStyle name="40% - Акцент2 2 3 3 2 2 3" xfId="28191"/>
    <cellStyle name="40% - Акцент2 2 3 3 2 3" xfId="9151"/>
    <cellStyle name="40% - Акцент2 2 3 3 2 3 2" xfId="20575"/>
    <cellStyle name="40% - Акцент2 2 3 3 2 3 2 2" xfId="43423"/>
    <cellStyle name="40% - Акцент2 2 3 3 2 3 3" xfId="31999"/>
    <cellStyle name="40% - Акцент2 2 3 3 2 4" xfId="12959"/>
    <cellStyle name="40% - Акцент2 2 3 3 2 4 2" xfId="35807"/>
    <cellStyle name="40% - Акцент2 2 3 3 2 5" xfId="24383"/>
    <cellStyle name="40% - Акцент2 2 3 3 3" xfId="2487"/>
    <cellStyle name="40% - Акцент2 2 3 3 3 2" xfId="6295"/>
    <cellStyle name="40% - Акцент2 2 3 3 3 2 2" xfId="17719"/>
    <cellStyle name="40% - Акцент2 2 3 3 3 2 2 2" xfId="40567"/>
    <cellStyle name="40% - Акцент2 2 3 3 3 2 3" xfId="29143"/>
    <cellStyle name="40% - Акцент2 2 3 3 3 3" xfId="10103"/>
    <cellStyle name="40% - Акцент2 2 3 3 3 3 2" xfId="21527"/>
    <cellStyle name="40% - Акцент2 2 3 3 3 3 2 2" xfId="44375"/>
    <cellStyle name="40% - Акцент2 2 3 3 3 3 3" xfId="32951"/>
    <cellStyle name="40% - Акцент2 2 3 3 3 4" xfId="13911"/>
    <cellStyle name="40% - Акцент2 2 3 3 3 4 2" xfId="36759"/>
    <cellStyle name="40% - Акцент2 2 3 3 3 5" xfId="25335"/>
    <cellStyle name="40% - Акцент2 2 3 3 4" xfId="3439"/>
    <cellStyle name="40% - Акцент2 2 3 3 4 2" xfId="7247"/>
    <cellStyle name="40% - Акцент2 2 3 3 4 2 2" xfId="18671"/>
    <cellStyle name="40% - Акцент2 2 3 3 4 2 2 2" xfId="41519"/>
    <cellStyle name="40% - Акцент2 2 3 3 4 2 3" xfId="30095"/>
    <cellStyle name="40% - Акцент2 2 3 3 4 3" xfId="11055"/>
    <cellStyle name="40% - Акцент2 2 3 3 4 3 2" xfId="22479"/>
    <cellStyle name="40% - Акцент2 2 3 3 4 3 2 2" xfId="45327"/>
    <cellStyle name="40% - Акцент2 2 3 3 4 3 3" xfId="33903"/>
    <cellStyle name="40% - Акцент2 2 3 3 4 4" xfId="14863"/>
    <cellStyle name="40% - Акцент2 2 3 3 4 4 2" xfId="37711"/>
    <cellStyle name="40% - Акцент2 2 3 3 4 5" xfId="26287"/>
    <cellStyle name="40% - Акцент2 2 3 3 5" xfId="4391"/>
    <cellStyle name="40% - Акцент2 2 3 3 5 2" xfId="15815"/>
    <cellStyle name="40% - Акцент2 2 3 3 5 2 2" xfId="38663"/>
    <cellStyle name="40% - Акцент2 2 3 3 5 3" xfId="27239"/>
    <cellStyle name="40% - Акцент2 2 3 3 6" xfId="8199"/>
    <cellStyle name="40% - Акцент2 2 3 3 6 2" xfId="19623"/>
    <cellStyle name="40% - Акцент2 2 3 3 6 2 2" xfId="42471"/>
    <cellStyle name="40% - Акцент2 2 3 3 6 3" xfId="31047"/>
    <cellStyle name="40% - Акцент2 2 3 3 7" xfId="12007"/>
    <cellStyle name="40% - Акцент2 2 3 3 7 2" xfId="34855"/>
    <cellStyle name="40% - Акцент2 2 3 3 8" xfId="23431"/>
    <cellStyle name="40% - Акцент2 2 3 4" xfId="1059"/>
    <cellStyle name="40% - Акцент2 2 3 4 2" xfId="4867"/>
    <cellStyle name="40% - Акцент2 2 3 4 2 2" xfId="16291"/>
    <cellStyle name="40% - Акцент2 2 3 4 2 2 2" xfId="39139"/>
    <cellStyle name="40% - Акцент2 2 3 4 2 3" xfId="27715"/>
    <cellStyle name="40% - Акцент2 2 3 4 3" xfId="8675"/>
    <cellStyle name="40% - Акцент2 2 3 4 3 2" xfId="20099"/>
    <cellStyle name="40% - Акцент2 2 3 4 3 2 2" xfId="42947"/>
    <cellStyle name="40% - Акцент2 2 3 4 3 3" xfId="31523"/>
    <cellStyle name="40% - Акцент2 2 3 4 4" xfId="12483"/>
    <cellStyle name="40% - Акцент2 2 3 4 4 2" xfId="35331"/>
    <cellStyle name="40% - Акцент2 2 3 4 5" xfId="23907"/>
    <cellStyle name="40% - Акцент2 2 3 5" xfId="2011"/>
    <cellStyle name="40% - Акцент2 2 3 5 2" xfId="5819"/>
    <cellStyle name="40% - Акцент2 2 3 5 2 2" xfId="17243"/>
    <cellStyle name="40% - Акцент2 2 3 5 2 2 2" xfId="40091"/>
    <cellStyle name="40% - Акцент2 2 3 5 2 3" xfId="28667"/>
    <cellStyle name="40% - Акцент2 2 3 5 3" xfId="9627"/>
    <cellStyle name="40% - Акцент2 2 3 5 3 2" xfId="21051"/>
    <cellStyle name="40% - Акцент2 2 3 5 3 2 2" xfId="43899"/>
    <cellStyle name="40% - Акцент2 2 3 5 3 3" xfId="32475"/>
    <cellStyle name="40% - Акцент2 2 3 5 4" xfId="13435"/>
    <cellStyle name="40% - Акцент2 2 3 5 4 2" xfId="36283"/>
    <cellStyle name="40% - Акцент2 2 3 5 5" xfId="24859"/>
    <cellStyle name="40% - Акцент2 2 3 6" xfId="2963"/>
    <cellStyle name="40% - Акцент2 2 3 6 2" xfId="6771"/>
    <cellStyle name="40% - Акцент2 2 3 6 2 2" xfId="18195"/>
    <cellStyle name="40% - Акцент2 2 3 6 2 2 2" xfId="41043"/>
    <cellStyle name="40% - Акцент2 2 3 6 2 3" xfId="29619"/>
    <cellStyle name="40% - Акцент2 2 3 6 3" xfId="10579"/>
    <cellStyle name="40% - Акцент2 2 3 6 3 2" xfId="22003"/>
    <cellStyle name="40% - Акцент2 2 3 6 3 2 2" xfId="44851"/>
    <cellStyle name="40% - Акцент2 2 3 6 3 3" xfId="33427"/>
    <cellStyle name="40% - Акцент2 2 3 6 4" xfId="14387"/>
    <cellStyle name="40% - Акцент2 2 3 6 4 2" xfId="37235"/>
    <cellStyle name="40% - Акцент2 2 3 6 5" xfId="25811"/>
    <cellStyle name="40% - Акцент2 2 3 7" xfId="3915"/>
    <cellStyle name="40% - Акцент2 2 3 7 2" xfId="15339"/>
    <cellStyle name="40% - Акцент2 2 3 7 2 2" xfId="38187"/>
    <cellStyle name="40% - Акцент2 2 3 7 3" xfId="26763"/>
    <cellStyle name="40% - Акцент2 2 3 8" xfId="7723"/>
    <cellStyle name="40% - Акцент2 2 3 8 2" xfId="19147"/>
    <cellStyle name="40% - Акцент2 2 3 8 2 2" xfId="41995"/>
    <cellStyle name="40% - Акцент2 2 3 8 3" xfId="30571"/>
    <cellStyle name="40% - Акцент2 2 3 9" xfId="11531"/>
    <cellStyle name="40% - Акцент2 2 3 9 2" xfId="34379"/>
    <cellStyle name="40% - Акцент2 2 4" xfId="163"/>
    <cellStyle name="40% - Акцент2 2 4 10" xfId="23011"/>
    <cellStyle name="40% - Акцент2 2 4 2" xfId="387"/>
    <cellStyle name="40% - Акцент2 2 4 2 2" xfId="863"/>
    <cellStyle name="40% - Акцент2 2 4 2 2 2" xfId="1815"/>
    <cellStyle name="40% - Акцент2 2 4 2 2 2 2" xfId="5623"/>
    <cellStyle name="40% - Акцент2 2 4 2 2 2 2 2" xfId="17047"/>
    <cellStyle name="40% - Акцент2 2 4 2 2 2 2 2 2" xfId="39895"/>
    <cellStyle name="40% - Акцент2 2 4 2 2 2 2 3" xfId="28471"/>
    <cellStyle name="40% - Акцент2 2 4 2 2 2 3" xfId="9431"/>
    <cellStyle name="40% - Акцент2 2 4 2 2 2 3 2" xfId="20855"/>
    <cellStyle name="40% - Акцент2 2 4 2 2 2 3 2 2" xfId="43703"/>
    <cellStyle name="40% - Акцент2 2 4 2 2 2 3 3" xfId="32279"/>
    <cellStyle name="40% - Акцент2 2 4 2 2 2 4" xfId="13239"/>
    <cellStyle name="40% - Акцент2 2 4 2 2 2 4 2" xfId="36087"/>
    <cellStyle name="40% - Акцент2 2 4 2 2 2 5" xfId="24663"/>
    <cellStyle name="40% - Акцент2 2 4 2 2 3" xfId="2767"/>
    <cellStyle name="40% - Акцент2 2 4 2 2 3 2" xfId="6575"/>
    <cellStyle name="40% - Акцент2 2 4 2 2 3 2 2" xfId="17999"/>
    <cellStyle name="40% - Акцент2 2 4 2 2 3 2 2 2" xfId="40847"/>
    <cellStyle name="40% - Акцент2 2 4 2 2 3 2 3" xfId="29423"/>
    <cellStyle name="40% - Акцент2 2 4 2 2 3 3" xfId="10383"/>
    <cellStyle name="40% - Акцент2 2 4 2 2 3 3 2" xfId="21807"/>
    <cellStyle name="40% - Акцент2 2 4 2 2 3 3 2 2" xfId="44655"/>
    <cellStyle name="40% - Акцент2 2 4 2 2 3 3 3" xfId="33231"/>
    <cellStyle name="40% - Акцент2 2 4 2 2 3 4" xfId="14191"/>
    <cellStyle name="40% - Акцент2 2 4 2 2 3 4 2" xfId="37039"/>
    <cellStyle name="40% - Акцент2 2 4 2 2 3 5" xfId="25615"/>
    <cellStyle name="40% - Акцент2 2 4 2 2 4" xfId="3719"/>
    <cellStyle name="40% - Акцент2 2 4 2 2 4 2" xfId="7527"/>
    <cellStyle name="40% - Акцент2 2 4 2 2 4 2 2" xfId="18951"/>
    <cellStyle name="40% - Акцент2 2 4 2 2 4 2 2 2" xfId="41799"/>
    <cellStyle name="40% - Акцент2 2 4 2 2 4 2 3" xfId="30375"/>
    <cellStyle name="40% - Акцент2 2 4 2 2 4 3" xfId="11335"/>
    <cellStyle name="40% - Акцент2 2 4 2 2 4 3 2" xfId="22759"/>
    <cellStyle name="40% - Акцент2 2 4 2 2 4 3 2 2" xfId="45607"/>
    <cellStyle name="40% - Акцент2 2 4 2 2 4 3 3" xfId="34183"/>
    <cellStyle name="40% - Акцент2 2 4 2 2 4 4" xfId="15143"/>
    <cellStyle name="40% - Акцент2 2 4 2 2 4 4 2" xfId="37991"/>
    <cellStyle name="40% - Акцент2 2 4 2 2 4 5" xfId="26567"/>
    <cellStyle name="40% - Акцент2 2 4 2 2 5" xfId="4671"/>
    <cellStyle name="40% - Акцент2 2 4 2 2 5 2" xfId="16095"/>
    <cellStyle name="40% - Акцент2 2 4 2 2 5 2 2" xfId="38943"/>
    <cellStyle name="40% - Акцент2 2 4 2 2 5 3" xfId="27519"/>
    <cellStyle name="40% - Акцент2 2 4 2 2 6" xfId="8479"/>
    <cellStyle name="40% - Акцент2 2 4 2 2 6 2" xfId="19903"/>
    <cellStyle name="40% - Акцент2 2 4 2 2 6 2 2" xfId="42751"/>
    <cellStyle name="40% - Акцент2 2 4 2 2 6 3" xfId="31327"/>
    <cellStyle name="40% - Акцент2 2 4 2 2 7" xfId="12287"/>
    <cellStyle name="40% - Акцент2 2 4 2 2 7 2" xfId="35135"/>
    <cellStyle name="40% - Акцент2 2 4 2 2 8" xfId="23711"/>
    <cellStyle name="40% - Акцент2 2 4 2 3" xfId="1339"/>
    <cellStyle name="40% - Акцент2 2 4 2 3 2" xfId="5147"/>
    <cellStyle name="40% - Акцент2 2 4 2 3 2 2" xfId="16571"/>
    <cellStyle name="40% - Акцент2 2 4 2 3 2 2 2" xfId="39419"/>
    <cellStyle name="40% - Акцент2 2 4 2 3 2 3" xfId="27995"/>
    <cellStyle name="40% - Акцент2 2 4 2 3 3" xfId="8955"/>
    <cellStyle name="40% - Акцент2 2 4 2 3 3 2" xfId="20379"/>
    <cellStyle name="40% - Акцент2 2 4 2 3 3 2 2" xfId="43227"/>
    <cellStyle name="40% - Акцент2 2 4 2 3 3 3" xfId="31803"/>
    <cellStyle name="40% - Акцент2 2 4 2 3 4" xfId="12763"/>
    <cellStyle name="40% - Акцент2 2 4 2 3 4 2" xfId="35611"/>
    <cellStyle name="40% - Акцент2 2 4 2 3 5" xfId="24187"/>
    <cellStyle name="40% - Акцент2 2 4 2 4" xfId="2291"/>
    <cellStyle name="40% - Акцент2 2 4 2 4 2" xfId="6099"/>
    <cellStyle name="40% - Акцент2 2 4 2 4 2 2" xfId="17523"/>
    <cellStyle name="40% - Акцент2 2 4 2 4 2 2 2" xfId="40371"/>
    <cellStyle name="40% - Акцент2 2 4 2 4 2 3" xfId="28947"/>
    <cellStyle name="40% - Акцент2 2 4 2 4 3" xfId="9907"/>
    <cellStyle name="40% - Акцент2 2 4 2 4 3 2" xfId="21331"/>
    <cellStyle name="40% - Акцент2 2 4 2 4 3 2 2" xfId="44179"/>
    <cellStyle name="40% - Акцент2 2 4 2 4 3 3" xfId="32755"/>
    <cellStyle name="40% - Акцент2 2 4 2 4 4" xfId="13715"/>
    <cellStyle name="40% - Акцент2 2 4 2 4 4 2" xfId="36563"/>
    <cellStyle name="40% - Акцент2 2 4 2 4 5" xfId="25139"/>
    <cellStyle name="40% - Акцент2 2 4 2 5" xfId="3243"/>
    <cellStyle name="40% - Акцент2 2 4 2 5 2" xfId="7051"/>
    <cellStyle name="40% - Акцент2 2 4 2 5 2 2" xfId="18475"/>
    <cellStyle name="40% - Акцент2 2 4 2 5 2 2 2" xfId="41323"/>
    <cellStyle name="40% - Акцент2 2 4 2 5 2 3" xfId="29899"/>
    <cellStyle name="40% - Акцент2 2 4 2 5 3" xfId="10859"/>
    <cellStyle name="40% - Акцент2 2 4 2 5 3 2" xfId="22283"/>
    <cellStyle name="40% - Акцент2 2 4 2 5 3 2 2" xfId="45131"/>
    <cellStyle name="40% - Акцент2 2 4 2 5 3 3" xfId="33707"/>
    <cellStyle name="40% - Акцент2 2 4 2 5 4" xfId="14667"/>
    <cellStyle name="40% - Акцент2 2 4 2 5 4 2" xfId="37515"/>
    <cellStyle name="40% - Акцент2 2 4 2 5 5" xfId="26091"/>
    <cellStyle name="40% - Акцент2 2 4 2 6" xfId="4195"/>
    <cellStyle name="40% - Акцент2 2 4 2 6 2" xfId="15619"/>
    <cellStyle name="40% - Акцент2 2 4 2 6 2 2" xfId="38467"/>
    <cellStyle name="40% - Акцент2 2 4 2 6 3" xfId="27043"/>
    <cellStyle name="40% - Акцент2 2 4 2 7" xfId="8003"/>
    <cellStyle name="40% - Акцент2 2 4 2 7 2" xfId="19427"/>
    <cellStyle name="40% - Акцент2 2 4 2 7 2 2" xfId="42275"/>
    <cellStyle name="40% - Акцент2 2 4 2 7 3" xfId="30851"/>
    <cellStyle name="40% - Акцент2 2 4 2 8" xfId="11811"/>
    <cellStyle name="40% - Акцент2 2 4 2 8 2" xfId="34659"/>
    <cellStyle name="40% - Акцент2 2 4 2 9" xfId="23235"/>
    <cellStyle name="40% - Акцент2 2 4 3" xfId="639"/>
    <cellStyle name="40% - Акцент2 2 4 3 2" xfId="1591"/>
    <cellStyle name="40% - Акцент2 2 4 3 2 2" xfId="5399"/>
    <cellStyle name="40% - Акцент2 2 4 3 2 2 2" xfId="16823"/>
    <cellStyle name="40% - Акцент2 2 4 3 2 2 2 2" xfId="39671"/>
    <cellStyle name="40% - Акцент2 2 4 3 2 2 3" xfId="28247"/>
    <cellStyle name="40% - Акцент2 2 4 3 2 3" xfId="9207"/>
    <cellStyle name="40% - Акцент2 2 4 3 2 3 2" xfId="20631"/>
    <cellStyle name="40% - Акцент2 2 4 3 2 3 2 2" xfId="43479"/>
    <cellStyle name="40% - Акцент2 2 4 3 2 3 3" xfId="32055"/>
    <cellStyle name="40% - Акцент2 2 4 3 2 4" xfId="13015"/>
    <cellStyle name="40% - Акцент2 2 4 3 2 4 2" xfId="35863"/>
    <cellStyle name="40% - Акцент2 2 4 3 2 5" xfId="24439"/>
    <cellStyle name="40% - Акцент2 2 4 3 3" xfId="2543"/>
    <cellStyle name="40% - Акцент2 2 4 3 3 2" xfId="6351"/>
    <cellStyle name="40% - Акцент2 2 4 3 3 2 2" xfId="17775"/>
    <cellStyle name="40% - Акцент2 2 4 3 3 2 2 2" xfId="40623"/>
    <cellStyle name="40% - Акцент2 2 4 3 3 2 3" xfId="29199"/>
    <cellStyle name="40% - Акцент2 2 4 3 3 3" xfId="10159"/>
    <cellStyle name="40% - Акцент2 2 4 3 3 3 2" xfId="21583"/>
    <cellStyle name="40% - Акцент2 2 4 3 3 3 2 2" xfId="44431"/>
    <cellStyle name="40% - Акцент2 2 4 3 3 3 3" xfId="33007"/>
    <cellStyle name="40% - Акцент2 2 4 3 3 4" xfId="13967"/>
    <cellStyle name="40% - Акцент2 2 4 3 3 4 2" xfId="36815"/>
    <cellStyle name="40% - Акцент2 2 4 3 3 5" xfId="25391"/>
    <cellStyle name="40% - Акцент2 2 4 3 4" xfId="3495"/>
    <cellStyle name="40% - Акцент2 2 4 3 4 2" xfId="7303"/>
    <cellStyle name="40% - Акцент2 2 4 3 4 2 2" xfId="18727"/>
    <cellStyle name="40% - Акцент2 2 4 3 4 2 2 2" xfId="41575"/>
    <cellStyle name="40% - Акцент2 2 4 3 4 2 3" xfId="30151"/>
    <cellStyle name="40% - Акцент2 2 4 3 4 3" xfId="11111"/>
    <cellStyle name="40% - Акцент2 2 4 3 4 3 2" xfId="22535"/>
    <cellStyle name="40% - Акцент2 2 4 3 4 3 2 2" xfId="45383"/>
    <cellStyle name="40% - Акцент2 2 4 3 4 3 3" xfId="33959"/>
    <cellStyle name="40% - Акцент2 2 4 3 4 4" xfId="14919"/>
    <cellStyle name="40% - Акцент2 2 4 3 4 4 2" xfId="37767"/>
    <cellStyle name="40% - Акцент2 2 4 3 4 5" xfId="26343"/>
    <cellStyle name="40% - Акцент2 2 4 3 5" xfId="4447"/>
    <cellStyle name="40% - Акцент2 2 4 3 5 2" xfId="15871"/>
    <cellStyle name="40% - Акцент2 2 4 3 5 2 2" xfId="38719"/>
    <cellStyle name="40% - Акцент2 2 4 3 5 3" xfId="27295"/>
    <cellStyle name="40% - Акцент2 2 4 3 6" xfId="8255"/>
    <cellStyle name="40% - Акцент2 2 4 3 6 2" xfId="19679"/>
    <cellStyle name="40% - Акцент2 2 4 3 6 2 2" xfId="42527"/>
    <cellStyle name="40% - Акцент2 2 4 3 6 3" xfId="31103"/>
    <cellStyle name="40% - Акцент2 2 4 3 7" xfId="12063"/>
    <cellStyle name="40% - Акцент2 2 4 3 7 2" xfId="34911"/>
    <cellStyle name="40% - Акцент2 2 4 3 8" xfId="23487"/>
    <cellStyle name="40% - Акцент2 2 4 4" xfId="1115"/>
    <cellStyle name="40% - Акцент2 2 4 4 2" xfId="4923"/>
    <cellStyle name="40% - Акцент2 2 4 4 2 2" xfId="16347"/>
    <cellStyle name="40% - Акцент2 2 4 4 2 2 2" xfId="39195"/>
    <cellStyle name="40% - Акцент2 2 4 4 2 3" xfId="27771"/>
    <cellStyle name="40% - Акцент2 2 4 4 3" xfId="8731"/>
    <cellStyle name="40% - Акцент2 2 4 4 3 2" xfId="20155"/>
    <cellStyle name="40% - Акцент2 2 4 4 3 2 2" xfId="43003"/>
    <cellStyle name="40% - Акцент2 2 4 4 3 3" xfId="31579"/>
    <cellStyle name="40% - Акцент2 2 4 4 4" xfId="12539"/>
    <cellStyle name="40% - Акцент2 2 4 4 4 2" xfId="35387"/>
    <cellStyle name="40% - Акцент2 2 4 4 5" xfId="23963"/>
    <cellStyle name="40% - Акцент2 2 4 5" xfId="2067"/>
    <cellStyle name="40% - Акцент2 2 4 5 2" xfId="5875"/>
    <cellStyle name="40% - Акцент2 2 4 5 2 2" xfId="17299"/>
    <cellStyle name="40% - Акцент2 2 4 5 2 2 2" xfId="40147"/>
    <cellStyle name="40% - Акцент2 2 4 5 2 3" xfId="28723"/>
    <cellStyle name="40% - Акцент2 2 4 5 3" xfId="9683"/>
    <cellStyle name="40% - Акцент2 2 4 5 3 2" xfId="21107"/>
    <cellStyle name="40% - Акцент2 2 4 5 3 2 2" xfId="43955"/>
    <cellStyle name="40% - Акцент2 2 4 5 3 3" xfId="32531"/>
    <cellStyle name="40% - Акцент2 2 4 5 4" xfId="13491"/>
    <cellStyle name="40% - Акцент2 2 4 5 4 2" xfId="36339"/>
    <cellStyle name="40% - Акцент2 2 4 5 5" xfId="24915"/>
    <cellStyle name="40% - Акцент2 2 4 6" xfId="3019"/>
    <cellStyle name="40% - Акцент2 2 4 6 2" xfId="6827"/>
    <cellStyle name="40% - Акцент2 2 4 6 2 2" xfId="18251"/>
    <cellStyle name="40% - Акцент2 2 4 6 2 2 2" xfId="41099"/>
    <cellStyle name="40% - Акцент2 2 4 6 2 3" xfId="29675"/>
    <cellStyle name="40% - Акцент2 2 4 6 3" xfId="10635"/>
    <cellStyle name="40% - Акцент2 2 4 6 3 2" xfId="22059"/>
    <cellStyle name="40% - Акцент2 2 4 6 3 2 2" xfId="44907"/>
    <cellStyle name="40% - Акцент2 2 4 6 3 3" xfId="33483"/>
    <cellStyle name="40% - Акцент2 2 4 6 4" xfId="14443"/>
    <cellStyle name="40% - Акцент2 2 4 6 4 2" xfId="37291"/>
    <cellStyle name="40% - Акцент2 2 4 6 5" xfId="25867"/>
    <cellStyle name="40% - Акцент2 2 4 7" xfId="3971"/>
    <cellStyle name="40% - Акцент2 2 4 7 2" xfId="15395"/>
    <cellStyle name="40% - Акцент2 2 4 7 2 2" xfId="38243"/>
    <cellStyle name="40% - Акцент2 2 4 7 3" xfId="26819"/>
    <cellStyle name="40% - Акцент2 2 4 8" xfId="7779"/>
    <cellStyle name="40% - Акцент2 2 4 8 2" xfId="19203"/>
    <cellStyle name="40% - Акцент2 2 4 8 2 2" xfId="42051"/>
    <cellStyle name="40% - Акцент2 2 4 8 3" xfId="30627"/>
    <cellStyle name="40% - Акцент2 2 4 9" xfId="11587"/>
    <cellStyle name="40% - Акцент2 2 4 9 2" xfId="34435"/>
    <cellStyle name="40% - Акцент2 2 5" xfId="219"/>
    <cellStyle name="40% - Акцент2 2 5 10" xfId="23067"/>
    <cellStyle name="40% - Акцент2 2 5 2" xfId="443"/>
    <cellStyle name="40% - Акцент2 2 5 2 2" xfId="919"/>
    <cellStyle name="40% - Акцент2 2 5 2 2 2" xfId="1871"/>
    <cellStyle name="40% - Акцент2 2 5 2 2 2 2" xfId="5679"/>
    <cellStyle name="40% - Акцент2 2 5 2 2 2 2 2" xfId="17103"/>
    <cellStyle name="40% - Акцент2 2 5 2 2 2 2 2 2" xfId="39951"/>
    <cellStyle name="40% - Акцент2 2 5 2 2 2 2 3" xfId="28527"/>
    <cellStyle name="40% - Акцент2 2 5 2 2 2 3" xfId="9487"/>
    <cellStyle name="40% - Акцент2 2 5 2 2 2 3 2" xfId="20911"/>
    <cellStyle name="40% - Акцент2 2 5 2 2 2 3 2 2" xfId="43759"/>
    <cellStyle name="40% - Акцент2 2 5 2 2 2 3 3" xfId="32335"/>
    <cellStyle name="40% - Акцент2 2 5 2 2 2 4" xfId="13295"/>
    <cellStyle name="40% - Акцент2 2 5 2 2 2 4 2" xfId="36143"/>
    <cellStyle name="40% - Акцент2 2 5 2 2 2 5" xfId="24719"/>
    <cellStyle name="40% - Акцент2 2 5 2 2 3" xfId="2823"/>
    <cellStyle name="40% - Акцент2 2 5 2 2 3 2" xfId="6631"/>
    <cellStyle name="40% - Акцент2 2 5 2 2 3 2 2" xfId="18055"/>
    <cellStyle name="40% - Акцент2 2 5 2 2 3 2 2 2" xfId="40903"/>
    <cellStyle name="40% - Акцент2 2 5 2 2 3 2 3" xfId="29479"/>
    <cellStyle name="40% - Акцент2 2 5 2 2 3 3" xfId="10439"/>
    <cellStyle name="40% - Акцент2 2 5 2 2 3 3 2" xfId="21863"/>
    <cellStyle name="40% - Акцент2 2 5 2 2 3 3 2 2" xfId="44711"/>
    <cellStyle name="40% - Акцент2 2 5 2 2 3 3 3" xfId="33287"/>
    <cellStyle name="40% - Акцент2 2 5 2 2 3 4" xfId="14247"/>
    <cellStyle name="40% - Акцент2 2 5 2 2 3 4 2" xfId="37095"/>
    <cellStyle name="40% - Акцент2 2 5 2 2 3 5" xfId="25671"/>
    <cellStyle name="40% - Акцент2 2 5 2 2 4" xfId="3775"/>
    <cellStyle name="40% - Акцент2 2 5 2 2 4 2" xfId="7583"/>
    <cellStyle name="40% - Акцент2 2 5 2 2 4 2 2" xfId="19007"/>
    <cellStyle name="40% - Акцент2 2 5 2 2 4 2 2 2" xfId="41855"/>
    <cellStyle name="40% - Акцент2 2 5 2 2 4 2 3" xfId="30431"/>
    <cellStyle name="40% - Акцент2 2 5 2 2 4 3" xfId="11391"/>
    <cellStyle name="40% - Акцент2 2 5 2 2 4 3 2" xfId="22815"/>
    <cellStyle name="40% - Акцент2 2 5 2 2 4 3 2 2" xfId="45663"/>
    <cellStyle name="40% - Акцент2 2 5 2 2 4 3 3" xfId="34239"/>
    <cellStyle name="40% - Акцент2 2 5 2 2 4 4" xfId="15199"/>
    <cellStyle name="40% - Акцент2 2 5 2 2 4 4 2" xfId="38047"/>
    <cellStyle name="40% - Акцент2 2 5 2 2 4 5" xfId="26623"/>
    <cellStyle name="40% - Акцент2 2 5 2 2 5" xfId="4727"/>
    <cellStyle name="40% - Акцент2 2 5 2 2 5 2" xfId="16151"/>
    <cellStyle name="40% - Акцент2 2 5 2 2 5 2 2" xfId="38999"/>
    <cellStyle name="40% - Акцент2 2 5 2 2 5 3" xfId="27575"/>
    <cellStyle name="40% - Акцент2 2 5 2 2 6" xfId="8535"/>
    <cellStyle name="40% - Акцент2 2 5 2 2 6 2" xfId="19959"/>
    <cellStyle name="40% - Акцент2 2 5 2 2 6 2 2" xfId="42807"/>
    <cellStyle name="40% - Акцент2 2 5 2 2 6 3" xfId="31383"/>
    <cellStyle name="40% - Акцент2 2 5 2 2 7" xfId="12343"/>
    <cellStyle name="40% - Акцент2 2 5 2 2 7 2" xfId="35191"/>
    <cellStyle name="40% - Акцент2 2 5 2 2 8" xfId="23767"/>
    <cellStyle name="40% - Акцент2 2 5 2 3" xfId="1395"/>
    <cellStyle name="40% - Акцент2 2 5 2 3 2" xfId="5203"/>
    <cellStyle name="40% - Акцент2 2 5 2 3 2 2" xfId="16627"/>
    <cellStyle name="40% - Акцент2 2 5 2 3 2 2 2" xfId="39475"/>
    <cellStyle name="40% - Акцент2 2 5 2 3 2 3" xfId="28051"/>
    <cellStyle name="40% - Акцент2 2 5 2 3 3" xfId="9011"/>
    <cellStyle name="40% - Акцент2 2 5 2 3 3 2" xfId="20435"/>
    <cellStyle name="40% - Акцент2 2 5 2 3 3 2 2" xfId="43283"/>
    <cellStyle name="40% - Акцент2 2 5 2 3 3 3" xfId="31859"/>
    <cellStyle name="40% - Акцент2 2 5 2 3 4" xfId="12819"/>
    <cellStyle name="40% - Акцент2 2 5 2 3 4 2" xfId="35667"/>
    <cellStyle name="40% - Акцент2 2 5 2 3 5" xfId="24243"/>
    <cellStyle name="40% - Акцент2 2 5 2 4" xfId="2347"/>
    <cellStyle name="40% - Акцент2 2 5 2 4 2" xfId="6155"/>
    <cellStyle name="40% - Акцент2 2 5 2 4 2 2" xfId="17579"/>
    <cellStyle name="40% - Акцент2 2 5 2 4 2 2 2" xfId="40427"/>
    <cellStyle name="40% - Акцент2 2 5 2 4 2 3" xfId="29003"/>
    <cellStyle name="40% - Акцент2 2 5 2 4 3" xfId="9963"/>
    <cellStyle name="40% - Акцент2 2 5 2 4 3 2" xfId="21387"/>
    <cellStyle name="40% - Акцент2 2 5 2 4 3 2 2" xfId="44235"/>
    <cellStyle name="40% - Акцент2 2 5 2 4 3 3" xfId="32811"/>
    <cellStyle name="40% - Акцент2 2 5 2 4 4" xfId="13771"/>
    <cellStyle name="40% - Акцент2 2 5 2 4 4 2" xfId="36619"/>
    <cellStyle name="40% - Акцент2 2 5 2 4 5" xfId="25195"/>
    <cellStyle name="40% - Акцент2 2 5 2 5" xfId="3299"/>
    <cellStyle name="40% - Акцент2 2 5 2 5 2" xfId="7107"/>
    <cellStyle name="40% - Акцент2 2 5 2 5 2 2" xfId="18531"/>
    <cellStyle name="40% - Акцент2 2 5 2 5 2 2 2" xfId="41379"/>
    <cellStyle name="40% - Акцент2 2 5 2 5 2 3" xfId="29955"/>
    <cellStyle name="40% - Акцент2 2 5 2 5 3" xfId="10915"/>
    <cellStyle name="40% - Акцент2 2 5 2 5 3 2" xfId="22339"/>
    <cellStyle name="40% - Акцент2 2 5 2 5 3 2 2" xfId="45187"/>
    <cellStyle name="40% - Акцент2 2 5 2 5 3 3" xfId="33763"/>
    <cellStyle name="40% - Акцент2 2 5 2 5 4" xfId="14723"/>
    <cellStyle name="40% - Акцент2 2 5 2 5 4 2" xfId="37571"/>
    <cellStyle name="40% - Акцент2 2 5 2 5 5" xfId="26147"/>
    <cellStyle name="40% - Акцент2 2 5 2 6" xfId="4251"/>
    <cellStyle name="40% - Акцент2 2 5 2 6 2" xfId="15675"/>
    <cellStyle name="40% - Акцент2 2 5 2 6 2 2" xfId="38523"/>
    <cellStyle name="40% - Акцент2 2 5 2 6 3" xfId="27099"/>
    <cellStyle name="40% - Акцент2 2 5 2 7" xfId="8059"/>
    <cellStyle name="40% - Акцент2 2 5 2 7 2" xfId="19483"/>
    <cellStyle name="40% - Акцент2 2 5 2 7 2 2" xfId="42331"/>
    <cellStyle name="40% - Акцент2 2 5 2 7 3" xfId="30907"/>
    <cellStyle name="40% - Акцент2 2 5 2 8" xfId="11867"/>
    <cellStyle name="40% - Акцент2 2 5 2 8 2" xfId="34715"/>
    <cellStyle name="40% - Акцент2 2 5 2 9" xfId="23291"/>
    <cellStyle name="40% - Акцент2 2 5 3" xfId="695"/>
    <cellStyle name="40% - Акцент2 2 5 3 2" xfId="1647"/>
    <cellStyle name="40% - Акцент2 2 5 3 2 2" xfId="5455"/>
    <cellStyle name="40% - Акцент2 2 5 3 2 2 2" xfId="16879"/>
    <cellStyle name="40% - Акцент2 2 5 3 2 2 2 2" xfId="39727"/>
    <cellStyle name="40% - Акцент2 2 5 3 2 2 3" xfId="28303"/>
    <cellStyle name="40% - Акцент2 2 5 3 2 3" xfId="9263"/>
    <cellStyle name="40% - Акцент2 2 5 3 2 3 2" xfId="20687"/>
    <cellStyle name="40% - Акцент2 2 5 3 2 3 2 2" xfId="43535"/>
    <cellStyle name="40% - Акцент2 2 5 3 2 3 3" xfId="32111"/>
    <cellStyle name="40% - Акцент2 2 5 3 2 4" xfId="13071"/>
    <cellStyle name="40% - Акцент2 2 5 3 2 4 2" xfId="35919"/>
    <cellStyle name="40% - Акцент2 2 5 3 2 5" xfId="24495"/>
    <cellStyle name="40% - Акцент2 2 5 3 3" xfId="2599"/>
    <cellStyle name="40% - Акцент2 2 5 3 3 2" xfId="6407"/>
    <cellStyle name="40% - Акцент2 2 5 3 3 2 2" xfId="17831"/>
    <cellStyle name="40% - Акцент2 2 5 3 3 2 2 2" xfId="40679"/>
    <cellStyle name="40% - Акцент2 2 5 3 3 2 3" xfId="29255"/>
    <cellStyle name="40% - Акцент2 2 5 3 3 3" xfId="10215"/>
    <cellStyle name="40% - Акцент2 2 5 3 3 3 2" xfId="21639"/>
    <cellStyle name="40% - Акцент2 2 5 3 3 3 2 2" xfId="44487"/>
    <cellStyle name="40% - Акцент2 2 5 3 3 3 3" xfId="33063"/>
    <cellStyle name="40% - Акцент2 2 5 3 3 4" xfId="14023"/>
    <cellStyle name="40% - Акцент2 2 5 3 3 4 2" xfId="36871"/>
    <cellStyle name="40% - Акцент2 2 5 3 3 5" xfId="25447"/>
    <cellStyle name="40% - Акцент2 2 5 3 4" xfId="3551"/>
    <cellStyle name="40% - Акцент2 2 5 3 4 2" xfId="7359"/>
    <cellStyle name="40% - Акцент2 2 5 3 4 2 2" xfId="18783"/>
    <cellStyle name="40% - Акцент2 2 5 3 4 2 2 2" xfId="41631"/>
    <cellStyle name="40% - Акцент2 2 5 3 4 2 3" xfId="30207"/>
    <cellStyle name="40% - Акцент2 2 5 3 4 3" xfId="11167"/>
    <cellStyle name="40% - Акцент2 2 5 3 4 3 2" xfId="22591"/>
    <cellStyle name="40% - Акцент2 2 5 3 4 3 2 2" xfId="45439"/>
    <cellStyle name="40% - Акцент2 2 5 3 4 3 3" xfId="34015"/>
    <cellStyle name="40% - Акцент2 2 5 3 4 4" xfId="14975"/>
    <cellStyle name="40% - Акцент2 2 5 3 4 4 2" xfId="37823"/>
    <cellStyle name="40% - Акцент2 2 5 3 4 5" xfId="26399"/>
    <cellStyle name="40% - Акцент2 2 5 3 5" xfId="4503"/>
    <cellStyle name="40% - Акцент2 2 5 3 5 2" xfId="15927"/>
    <cellStyle name="40% - Акцент2 2 5 3 5 2 2" xfId="38775"/>
    <cellStyle name="40% - Акцент2 2 5 3 5 3" xfId="27351"/>
    <cellStyle name="40% - Акцент2 2 5 3 6" xfId="8311"/>
    <cellStyle name="40% - Акцент2 2 5 3 6 2" xfId="19735"/>
    <cellStyle name="40% - Акцент2 2 5 3 6 2 2" xfId="42583"/>
    <cellStyle name="40% - Акцент2 2 5 3 6 3" xfId="31159"/>
    <cellStyle name="40% - Акцент2 2 5 3 7" xfId="12119"/>
    <cellStyle name="40% - Акцент2 2 5 3 7 2" xfId="34967"/>
    <cellStyle name="40% - Акцент2 2 5 3 8" xfId="23543"/>
    <cellStyle name="40% - Акцент2 2 5 4" xfId="1171"/>
    <cellStyle name="40% - Акцент2 2 5 4 2" xfId="4979"/>
    <cellStyle name="40% - Акцент2 2 5 4 2 2" xfId="16403"/>
    <cellStyle name="40% - Акцент2 2 5 4 2 2 2" xfId="39251"/>
    <cellStyle name="40% - Акцент2 2 5 4 2 3" xfId="27827"/>
    <cellStyle name="40% - Акцент2 2 5 4 3" xfId="8787"/>
    <cellStyle name="40% - Акцент2 2 5 4 3 2" xfId="20211"/>
    <cellStyle name="40% - Акцент2 2 5 4 3 2 2" xfId="43059"/>
    <cellStyle name="40% - Акцент2 2 5 4 3 3" xfId="31635"/>
    <cellStyle name="40% - Акцент2 2 5 4 4" xfId="12595"/>
    <cellStyle name="40% - Акцент2 2 5 4 4 2" xfId="35443"/>
    <cellStyle name="40% - Акцент2 2 5 4 5" xfId="24019"/>
    <cellStyle name="40% - Акцент2 2 5 5" xfId="2123"/>
    <cellStyle name="40% - Акцент2 2 5 5 2" xfId="5931"/>
    <cellStyle name="40% - Акцент2 2 5 5 2 2" xfId="17355"/>
    <cellStyle name="40% - Акцент2 2 5 5 2 2 2" xfId="40203"/>
    <cellStyle name="40% - Акцент2 2 5 5 2 3" xfId="28779"/>
    <cellStyle name="40% - Акцент2 2 5 5 3" xfId="9739"/>
    <cellStyle name="40% - Акцент2 2 5 5 3 2" xfId="21163"/>
    <cellStyle name="40% - Акцент2 2 5 5 3 2 2" xfId="44011"/>
    <cellStyle name="40% - Акцент2 2 5 5 3 3" xfId="32587"/>
    <cellStyle name="40% - Акцент2 2 5 5 4" xfId="13547"/>
    <cellStyle name="40% - Акцент2 2 5 5 4 2" xfId="36395"/>
    <cellStyle name="40% - Акцент2 2 5 5 5" xfId="24971"/>
    <cellStyle name="40% - Акцент2 2 5 6" xfId="3075"/>
    <cellStyle name="40% - Акцент2 2 5 6 2" xfId="6883"/>
    <cellStyle name="40% - Акцент2 2 5 6 2 2" xfId="18307"/>
    <cellStyle name="40% - Акцент2 2 5 6 2 2 2" xfId="41155"/>
    <cellStyle name="40% - Акцент2 2 5 6 2 3" xfId="29731"/>
    <cellStyle name="40% - Акцент2 2 5 6 3" xfId="10691"/>
    <cellStyle name="40% - Акцент2 2 5 6 3 2" xfId="22115"/>
    <cellStyle name="40% - Акцент2 2 5 6 3 2 2" xfId="44963"/>
    <cellStyle name="40% - Акцент2 2 5 6 3 3" xfId="33539"/>
    <cellStyle name="40% - Акцент2 2 5 6 4" xfId="14499"/>
    <cellStyle name="40% - Акцент2 2 5 6 4 2" xfId="37347"/>
    <cellStyle name="40% - Акцент2 2 5 6 5" xfId="25923"/>
    <cellStyle name="40% - Акцент2 2 5 7" xfId="4027"/>
    <cellStyle name="40% - Акцент2 2 5 7 2" xfId="15451"/>
    <cellStyle name="40% - Акцент2 2 5 7 2 2" xfId="38299"/>
    <cellStyle name="40% - Акцент2 2 5 7 3" xfId="26875"/>
    <cellStyle name="40% - Акцент2 2 5 8" xfId="7835"/>
    <cellStyle name="40% - Акцент2 2 5 8 2" xfId="19259"/>
    <cellStyle name="40% - Акцент2 2 5 8 2 2" xfId="42107"/>
    <cellStyle name="40% - Акцент2 2 5 8 3" xfId="30683"/>
    <cellStyle name="40% - Акцент2 2 5 9" xfId="11643"/>
    <cellStyle name="40% - Акцент2 2 5 9 2" xfId="34491"/>
    <cellStyle name="40% - Акцент2 2 6" xfId="275"/>
    <cellStyle name="40% - Акцент2 2 6 2" xfId="751"/>
    <cellStyle name="40% - Акцент2 2 6 2 2" xfId="1703"/>
    <cellStyle name="40% - Акцент2 2 6 2 2 2" xfId="5511"/>
    <cellStyle name="40% - Акцент2 2 6 2 2 2 2" xfId="16935"/>
    <cellStyle name="40% - Акцент2 2 6 2 2 2 2 2" xfId="39783"/>
    <cellStyle name="40% - Акцент2 2 6 2 2 2 3" xfId="28359"/>
    <cellStyle name="40% - Акцент2 2 6 2 2 3" xfId="9319"/>
    <cellStyle name="40% - Акцент2 2 6 2 2 3 2" xfId="20743"/>
    <cellStyle name="40% - Акцент2 2 6 2 2 3 2 2" xfId="43591"/>
    <cellStyle name="40% - Акцент2 2 6 2 2 3 3" xfId="32167"/>
    <cellStyle name="40% - Акцент2 2 6 2 2 4" xfId="13127"/>
    <cellStyle name="40% - Акцент2 2 6 2 2 4 2" xfId="35975"/>
    <cellStyle name="40% - Акцент2 2 6 2 2 5" xfId="24551"/>
    <cellStyle name="40% - Акцент2 2 6 2 3" xfId="2655"/>
    <cellStyle name="40% - Акцент2 2 6 2 3 2" xfId="6463"/>
    <cellStyle name="40% - Акцент2 2 6 2 3 2 2" xfId="17887"/>
    <cellStyle name="40% - Акцент2 2 6 2 3 2 2 2" xfId="40735"/>
    <cellStyle name="40% - Акцент2 2 6 2 3 2 3" xfId="29311"/>
    <cellStyle name="40% - Акцент2 2 6 2 3 3" xfId="10271"/>
    <cellStyle name="40% - Акцент2 2 6 2 3 3 2" xfId="21695"/>
    <cellStyle name="40% - Акцент2 2 6 2 3 3 2 2" xfId="44543"/>
    <cellStyle name="40% - Акцент2 2 6 2 3 3 3" xfId="33119"/>
    <cellStyle name="40% - Акцент2 2 6 2 3 4" xfId="14079"/>
    <cellStyle name="40% - Акцент2 2 6 2 3 4 2" xfId="36927"/>
    <cellStyle name="40% - Акцент2 2 6 2 3 5" xfId="25503"/>
    <cellStyle name="40% - Акцент2 2 6 2 4" xfId="3607"/>
    <cellStyle name="40% - Акцент2 2 6 2 4 2" xfId="7415"/>
    <cellStyle name="40% - Акцент2 2 6 2 4 2 2" xfId="18839"/>
    <cellStyle name="40% - Акцент2 2 6 2 4 2 2 2" xfId="41687"/>
    <cellStyle name="40% - Акцент2 2 6 2 4 2 3" xfId="30263"/>
    <cellStyle name="40% - Акцент2 2 6 2 4 3" xfId="11223"/>
    <cellStyle name="40% - Акцент2 2 6 2 4 3 2" xfId="22647"/>
    <cellStyle name="40% - Акцент2 2 6 2 4 3 2 2" xfId="45495"/>
    <cellStyle name="40% - Акцент2 2 6 2 4 3 3" xfId="34071"/>
    <cellStyle name="40% - Акцент2 2 6 2 4 4" xfId="15031"/>
    <cellStyle name="40% - Акцент2 2 6 2 4 4 2" xfId="37879"/>
    <cellStyle name="40% - Акцент2 2 6 2 4 5" xfId="26455"/>
    <cellStyle name="40% - Акцент2 2 6 2 5" xfId="4559"/>
    <cellStyle name="40% - Акцент2 2 6 2 5 2" xfId="15983"/>
    <cellStyle name="40% - Акцент2 2 6 2 5 2 2" xfId="38831"/>
    <cellStyle name="40% - Акцент2 2 6 2 5 3" xfId="27407"/>
    <cellStyle name="40% - Акцент2 2 6 2 6" xfId="8367"/>
    <cellStyle name="40% - Акцент2 2 6 2 6 2" xfId="19791"/>
    <cellStyle name="40% - Акцент2 2 6 2 6 2 2" xfId="42639"/>
    <cellStyle name="40% - Акцент2 2 6 2 6 3" xfId="31215"/>
    <cellStyle name="40% - Акцент2 2 6 2 7" xfId="12175"/>
    <cellStyle name="40% - Акцент2 2 6 2 7 2" xfId="35023"/>
    <cellStyle name="40% - Акцент2 2 6 2 8" xfId="23599"/>
    <cellStyle name="40% - Акцент2 2 6 3" xfId="1227"/>
    <cellStyle name="40% - Акцент2 2 6 3 2" xfId="5035"/>
    <cellStyle name="40% - Акцент2 2 6 3 2 2" xfId="16459"/>
    <cellStyle name="40% - Акцент2 2 6 3 2 2 2" xfId="39307"/>
    <cellStyle name="40% - Акцент2 2 6 3 2 3" xfId="27883"/>
    <cellStyle name="40% - Акцент2 2 6 3 3" xfId="8843"/>
    <cellStyle name="40% - Акцент2 2 6 3 3 2" xfId="20267"/>
    <cellStyle name="40% - Акцент2 2 6 3 3 2 2" xfId="43115"/>
    <cellStyle name="40% - Акцент2 2 6 3 3 3" xfId="31691"/>
    <cellStyle name="40% - Акцент2 2 6 3 4" xfId="12651"/>
    <cellStyle name="40% - Акцент2 2 6 3 4 2" xfId="35499"/>
    <cellStyle name="40% - Акцент2 2 6 3 5" xfId="24075"/>
    <cellStyle name="40% - Акцент2 2 6 4" xfId="2179"/>
    <cellStyle name="40% - Акцент2 2 6 4 2" xfId="5987"/>
    <cellStyle name="40% - Акцент2 2 6 4 2 2" xfId="17411"/>
    <cellStyle name="40% - Акцент2 2 6 4 2 2 2" xfId="40259"/>
    <cellStyle name="40% - Акцент2 2 6 4 2 3" xfId="28835"/>
    <cellStyle name="40% - Акцент2 2 6 4 3" xfId="9795"/>
    <cellStyle name="40% - Акцент2 2 6 4 3 2" xfId="21219"/>
    <cellStyle name="40% - Акцент2 2 6 4 3 2 2" xfId="44067"/>
    <cellStyle name="40% - Акцент2 2 6 4 3 3" xfId="32643"/>
    <cellStyle name="40% - Акцент2 2 6 4 4" xfId="13603"/>
    <cellStyle name="40% - Акцент2 2 6 4 4 2" xfId="36451"/>
    <cellStyle name="40% - Акцент2 2 6 4 5" xfId="25027"/>
    <cellStyle name="40% - Акцент2 2 6 5" xfId="3131"/>
    <cellStyle name="40% - Акцент2 2 6 5 2" xfId="6939"/>
    <cellStyle name="40% - Акцент2 2 6 5 2 2" xfId="18363"/>
    <cellStyle name="40% - Акцент2 2 6 5 2 2 2" xfId="41211"/>
    <cellStyle name="40% - Акцент2 2 6 5 2 3" xfId="29787"/>
    <cellStyle name="40% - Акцент2 2 6 5 3" xfId="10747"/>
    <cellStyle name="40% - Акцент2 2 6 5 3 2" xfId="22171"/>
    <cellStyle name="40% - Акцент2 2 6 5 3 2 2" xfId="45019"/>
    <cellStyle name="40% - Акцент2 2 6 5 3 3" xfId="33595"/>
    <cellStyle name="40% - Акцент2 2 6 5 4" xfId="14555"/>
    <cellStyle name="40% - Акцент2 2 6 5 4 2" xfId="37403"/>
    <cellStyle name="40% - Акцент2 2 6 5 5" xfId="25979"/>
    <cellStyle name="40% - Акцент2 2 6 6" xfId="4083"/>
    <cellStyle name="40% - Акцент2 2 6 6 2" xfId="15507"/>
    <cellStyle name="40% - Акцент2 2 6 6 2 2" xfId="38355"/>
    <cellStyle name="40% - Акцент2 2 6 6 3" xfId="26931"/>
    <cellStyle name="40% - Акцент2 2 6 7" xfId="7891"/>
    <cellStyle name="40% - Акцент2 2 6 7 2" xfId="19315"/>
    <cellStyle name="40% - Акцент2 2 6 7 2 2" xfId="42163"/>
    <cellStyle name="40% - Акцент2 2 6 7 3" xfId="30739"/>
    <cellStyle name="40% - Акцент2 2 6 8" xfId="11699"/>
    <cellStyle name="40% - Акцент2 2 6 8 2" xfId="34547"/>
    <cellStyle name="40% - Акцент2 2 6 9" xfId="23123"/>
    <cellStyle name="40% - Акцент2 2 7" xfId="499"/>
    <cellStyle name="40% - Акцент2 2 7 2" xfId="975"/>
    <cellStyle name="40% - Акцент2 2 7 2 2" xfId="1927"/>
    <cellStyle name="40% - Акцент2 2 7 2 2 2" xfId="5735"/>
    <cellStyle name="40% - Акцент2 2 7 2 2 2 2" xfId="17159"/>
    <cellStyle name="40% - Акцент2 2 7 2 2 2 2 2" xfId="40007"/>
    <cellStyle name="40% - Акцент2 2 7 2 2 2 3" xfId="28583"/>
    <cellStyle name="40% - Акцент2 2 7 2 2 3" xfId="9543"/>
    <cellStyle name="40% - Акцент2 2 7 2 2 3 2" xfId="20967"/>
    <cellStyle name="40% - Акцент2 2 7 2 2 3 2 2" xfId="43815"/>
    <cellStyle name="40% - Акцент2 2 7 2 2 3 3" xfId="32391"/>
    <cellStyle name="40% - Акцент2 2 7 2 2 4" xfId="13351"/>
    <cellStyle name="40% - Акцент2 2 7 2 2 4 2" xfId="36199"/>
    <cellStyle name="40% - Акцент2 2 7 2 2 5" xfId="24775"/>
    <cellStyle name="40% - Акцент2 2 7 2 3" xfId="2879"/>
    <cellStyle name="40% - Акцент2 2 7 2 3 2" xfId="6687"/>
    <cellStyle name="40% - Акцент2 2 7 2 3 2 2" xfId="18111"/>
    <cellStyle name="40% - Акцент2 2 7 2 3 2 2 2" xfId="40959"/>
    <cellStyle name="40% - Акцент2 2 7 2 3 2 3" xfId="29535"/>
    <cellStyle name="40% - Акцент2 2 7 2 3 3" xfId="10495"/>
    <cellStyle name="40% - Акцент2 2 7 2 3 3 2" xfId="21919"/>
    <cellStyle name="40% - Акцент2 2 7 2 3 3 2 2" xfId="44767"/>
    <cellStyle name="40% - Акцент2 2 7 2 3 3 3" xfId="33343"/>
    <cellStyle name="40% - Акцент2 2 7 2 3 4" xfId="14303"/>
    <cellStyle name="40% - Акцент2 2 7 2 3 4 2" xfId="37151"/>
    <cellStyle name="40% - Акцент2 2 7 2 3 5" xfId="25727"/>
    <cellStyle name="40% - Акцент2 2 7 2 4" xfId="3831"/>
    <cellStyle name="40% - Акцент2 2 7 2 4 2" xfId="7639"/>
    <cellStyle name="40% - Акцент2 2 7 2 4 2 2" xfId="19063"/>
    <cellStyle name="40% - Акцент2 2 7 2 4 2 2 2" xfId="41911"/>
    <cellStyle name="40% - Акцент2 2 7 2 4 2 3" xfId="30487"/>
    <cellStyle name="40% - Акцент2 2 7 2 4 3" xfId="11447"/>
    <cellStyle name="40% - Акцент2 2 7 2 4 3 2" xfId="22871"/>
    <cellStyle name="40% - Акцент2 2 7 2 4 3 2 2" xfId="45719"/>
    <cellStyle name="40% - Акцент2 2 7 2 4 3 3" xfId="34295"/>
    <cellStyle name="40% - Акцент2 2 7 2 4 4" xfId="15255"/>
    <cellStyle name="40% - Акцент2 2 7 2 4 4 2" xfId="38103"/>
    <cellStyle name="40% - Акцент2 2 7 2 4 5" xfId="26679"/>
    <cellStyle name="40% - Акцент2 2 7 2 5" xfId="4783"/>
    <cellStyle name="40% - Акцент2 2 7 2 5 2" xfId="16207"/>
    <cellStyle name="40% - Акцент2 2 7 2 5 2 2" xfId="39055"/>
    <cellStyle name="40% - Акцент2 2 7 2 5 3" xfId="27631"/>
    <cellStyle name="40% - Акцент2 2 7 2 6" xfId="8591"/>
    <cellStyle name="40% - Акцент2 2 7 2 6 2" xfId="20015"/>
    <cellStyle name="40% - Акцент2 2 7 2 6 2 2" xfId="42863"/>
    <cellStyle name="40% - Акцент2 2 7 2 6 3" xfId="31439"/>
    <cellStyle name="40% - Акцент2 2 7 2 7" xfId="12399"/>
    <cellStyle name="40% - Акцент2 2 7 2 7 2" xfId="35247"/>
    <cellStyle name="40% - Акцент2 2 7 2 8" xfId="23823"/>
    <cellStyle name="40% - Акцент2 2 7 3" xfId="1451"/>
    <cellStyle name="40% - Акцент2 2 7 3 2" xfId="5259"/>
    <cellStyle name="40% - Акцент2 2 7 3 2 2" xfId="16683"/>
    <cellStyle name="40% - Акцент2 2 7 3 2 2 2" xfId="39531"/>
    <cellStyle name="40% - Акцент2 2 7 3 2 3" xfId="28107"/>
    <cellStyle name="40% - Акцент2 2 7 3 3" xfId="9067"/>
    <cellStyle name="40% - Акцент2 2 7 3 3 2" xfId="20491"/>
    <cellStyle name="40% - Акцент2 2 7 3 3 2 2" xfId="43339"/>
    <cellStyle name="40% - Акцент2 2 7 3 3 3" xfId="31915"/>
    <cellStyle name="40% - Акцент2 2 7 3 4" xfId="12875"/>
    <cellStyle name="40% - Акцент2 2 7 3 4 2" xfId="35723"/>
    <cellStyle name="40% - Акцент2 2 7 3 5" xfId="24299"/>
    <cellStyle name="40% - Акцент2 2 7 4" xfId="2403"/>
    <cellStyle name="40% - Акцент2 2 7 4 2" xfId="6211"/>
    <cellStyle name="40% - Акцент2 2 7 4 2 2" xfId="17635"/>
    <cellStyle name="40% - Акцент2 2 7 4 2 2 2" xfId="40483"/>
    <cellStyle name="40% - Акцент2 2 7 4 2 3" xfId="29059"/>
    <cellStyle name="40% - Акцент2 2 7 4 3" xfId="10019"/>
    <cellStyle name="40% - Акцент2 2 7 4 3 2" xfId="21443"/>
    <cellStyle name="40% - Акцент2 2 7 4 3 2 2" xfId="44291"/>
    <cellStyle name="40% - Акцент2 2 7 4 3 3" xfId="32867"/>
    <cellStyle name="40% - Акцент2 2 7 4 4" xfId="13827"/>
    <cellStyle name="40% - Акцент2 2 7 4 4 2" xfId="36675"/>
    <cellStyle name="40% - Акцент2 2 7 4 5" xfId="25251"/>
    <cellStyle name="40% - Акцент2 2 7 5" xfId="3355"/>
    <cellStyle name="40% - Акцент2 2 7 5 2" xfId="7163"/>
    <cellStyle name="40% - Акцент2 2 7 5 2 2" xfId="18587"/>
    <cellStyle name="40% - Акцент2 2 7 5 2 2 2" xfId="41435"/>
    <cellStyle name="40% - Акцент2 2 7 5 2 3" xfId="30011"/>
    <cellStyle name="40% - Акцент2 2 7 5 3" xfId="10971"/>
    <cellStyle name="40% - Акцент2 2 7 5 3 2" xfId="22395"/>
    <cellStyle name="40% - Акцент2 2 7 5 3 2 2" xfId="45243"/>
    <cellStyle name="40% - Акцент2 2 7 5 3 3" xfId="33819"/>
    <cellStyle name="40% - Акцент2 2 7 5 4" xfId="14779"/>
    <cellStyle name="40% - Акцент2 2 7 5 4 2" xfId="37627"/>
    <cellStyle name="40% - Акцент2 2 7 5 5" xfId="26203"/>
    <cellStyle name="40% - Акцент2 2 7 6" xfId="4307"/>
    <cellStyle name="40% - Акцент2 2 7 6 2" xfId="15731"/>
    <cellStyle name="40% - Акцент2 2 7 6 2 2" xfId="38579"/>
    <cellStyle name="40% - Акцент2 2 7 6 3" xfId="27155"/>
    <cellStyle name="40% - Акцент2 2 7 7" xfId="8115"/>
    <cellStyle name="40% - Акцент2 2 7 7 2" xfId="19539"/>
    <cellStyle name="40% - Акцент2 2 7 7 2 2" xfId="42387"/>
    <cellStyle name="40% - Акцент2 2 7 7 3" xfId="30963"/>
    <cellStyle name="40% - Акцент2 2 7 8" xfId="11923"/>
    <cellStyle name="40% - Акцент2 2 7 8 2" xfId="34771"/>
    <cellStyle name="40% - Акцент2 2 7 9" xfId="23347"/>
    <cellStyle name="40% - Акцент2 2 8" xfId="527"/>
    <cellStyle name="40% - Акцент2 2 8 2" xfId="1479"/>
    <cellStyle name="40% - Акцент2 2 8 2 2" xfId="5287"/>
    <cellStyle name="40% - Акцент2 2 8 2 2 2" xfId="16711"/>
    <cellStyle name="40% - Акцент2 2 8 2 2 2 2" xfId="39559"/>
    <cellStyle name="40% - Акцент2 2 8 2 2 3" xfId="28135"/>
    <cellStyle name="40% - Акцент2 2 8 2 3" xfId="9095"/>
    <cellStyle name="40% - Акцент2 2 8 2 3 2" xfId="20519"/>
    <cellStyle name="40% - Акцент2 2 8 2 3 2 2" xfId="43367"/>
    <cellStyle name="40% - Акцент2 2 8 2 3 3" xfId="31943"/>
    <cellStyle name="40% - Акцент2 2 8 2 4" xfId="12903"/>
    <cellStyle name="40% - Акцент2 2 8 2 4 2" xfId="35751"/>
    <cellStyle name="40% - Акцент2 2 8 2 5" xfId="24327"/>
    <cellStyle name="40% - Акцент2 2 8 3" xfId="2431"/>
    <cellStyle name="40% - Акцент2 2 8 3 2" xfId="6239"/>
    <cellStyle name="40% - Акцент2 2 8 3 2 2" xfId="17663"/>
    <cellStyle name="40% - Акцент2 2 8 3 2 2 2" xfId="40511"/>
    <cellStyle name="40% - Акцент2 2 8 3 2 3" xfId="29087"/>
    <cellStyle name="40% - Акцент2 2 8 3 3" xfId="10047"/>
    <cellStyle name="40% - Акцент2 2 8 3 3 2" xfId="21471"/>
    <cellStyle name="40% - Акцент2 2 8 3 3 2 2" xfId="44319"/>
    <cellStyle name="40% - Акцент2 2 8 3 3 3" xfId="32895"/>
    <cellStyle name="40% - Акцент2 2 8 3 4" xfId="13855"/>
    <cellStyle name="40% - Акцент2 2 8 3 4 2" xfId="36703"/>
    <cellStyle name="40% - Акцент2 2 8 3 5" xfId="25279"/>
    <cellStyle name="40% - Акцент2 2 8 4" xfId="3383"/>
    <cellStyle name="40% - Акцент2 2 8 4 2" xfId="7191"/>
    <cellStyle name="40% - Акцент2 2 8 4 2 2" xfId="18615"/>
    <cellStyle name="40% - Акцент2 2 8 4 2 2 2" xfId="41463"/>
    <cellStyle name="40% - Акцент2 2 8 4 2 3" xfId="30039"/>
    <cellStyle name="40% - Акцент2 2 8 4 3" xfId="10999"/>
    <cellStyle name="40% - Акцент2 2 8 4 3 2" xfId="22423"/>
    <cellStyle name="40% - Акцент2 2 8 4 3 2 2" xfId="45271"/>
    <cellStyle name="40% - Акцент2 2 8 4 3 3" xfId="33847"/>
    <cellStyle name="40% - Акцент2 2 8 4 4" xfId="14807"/>
    <cellStyle name="40% - Акцент2 2 8 4 4 2" xfId="37655"/>
    <cellStyle name="40% - Акцент2 2 8 4 5" xfId="26231"/>
    <cellStyle name="40% - Акцент2 2 8 5" xfId="4335"/>
    <cellStyle name="40% - Акцент2 2 8 5 2" xfId="15759"/>
    <cellStyle name="40% - Акцент2 2 8 5 2 2" xfId="38607"/>
    <cellStyle name="40% - Акцент2 2 8 5 3" xfId="27183"/>
    <cellStyle name="40% - Акцент2 2 8 6" xfId="8143"/>
    <cellStyle name="40% - Акцент2 2 8 6 2" xfId="19567"/>
    <cellStyle name="40% - Акцент2 2 8 6 2 2" xfId="42415"/>
    <cellStyle name="40% - Акцент2 2 8 6 3" xfId="30991"/>
    <cellStyle name="40% - Акцент2 2 8 7" xfId="11951"/>
    <cellStyle name="40% - Акцент2 2 8 7 2" xfId="34799"/>
    <cellStyle name="40% - Акцент2 2 8 8" xfId="23375"/>
    <cellStyle name="40% - Акцент2 2 9" xfId="1003"/>
    <cellStyle name="40% - Акцент2 2 9 2" xfId="4811"/>
    <cellStyle name="40% - Акцент2 2 9 2 2" xfId="16235"/>
    <cellStyle name="40% - Акцент2 2 9 2 2 2" xfId="39083"/>
    <cellStyle name="40% - Акцент2 2 9 2 3" xfId="27659"/>
    <cellStyle name="40% - Акцент2 2 9 3" xfId="8619"/>
    <cellStyle name="40% - Акцент2 2 9 3 2" xfId="20043"/>
    <cellStyle name="40% - Акцент2 2 9 3 2 2" xfId="42891"/>
    <cellStyle name="40% - Акцент2 2 9 3 3" xfId="31467"/>
    <cellStyle name="40% - Акцент2 2 9 4" xfId="12427"/>
    <cellStyle name="40% - Акцент2 2 9 4 2" xfId="35275"/>
    <cellStyle name="40% - Акцент2 2 9 5" xfId="23851"/>
    <cellStyle name="40% - Акцент2 3" xfId="63"/>
    <cellStyle name="40% - Акцент2 3 10" xfId="3871"/>
    <cellStyle name="40% - Акцент2 3 10 2" xfId="15295"/>
    <cellStyle name="40% - Акцент2 3 10 2 2" xfId="38143"/>
    <cellStyle name="40% - Акцент2 3 10 3" xfId="26719"/>
    <cellStyle name="40% - Акцент2 3 11" xfId="7679"/>
    <cellStyle name="40% - Акцент2 3 11 2" xfId="19103"/>
    <cellStyle name="40% - Акцент2 3 11 2 2" xfId="41951"/>
    <cellStyle name="40% - Акцент2 3 11 3" xfId="30527"/>
    <cellStyle name="40% - Акцент2 3 12" xfId="11487"/>
    <cellStyle name="40% - Акцент2 3 12 2" xfId="34335"/>
    <cellStyle name="40% - Акцент2 3 13" xfId="22911"/>
    <cellStyle name="40% - Акцент2 3 2" xfId="119"/>
    <cellStyle name="40% - Акцент2 3 2 10" xfId="22967"/>
    <cellStyle name="40% - Акцент2 3 2 2" xfId="343"/>
    <cellStyle name="40% - Акцент2 3 2 2 2" xfId="819"/>
    <cellStyle name="40% - Акцент2 3 2 2 2 2" xfId="1771"/>
    <cellStyle name="40% - Акцент2 3 2 2 2 2 2" xfId="5579"/>
    <cellStyle name="40% - Акцент2 3 2 2 2 2 2 2" xfId="17003"/>
    <cellStyle name="40% - Акцент2 3 2 2 2 2 2 2 2" xfId="39851"/>
    <cellStyle name="40% - Акцент2 3 2 2 2 2 2 3" xfId="28427"/>
    <cellStyle name="40% - Акцент2 3 2 2 2 2 3" xfId="9387"/>
    <cellStyle name="40% - Акцент2 3 2 2 2 2 3 2" xfId="20811"/>
    <cellStyle name="40% - Акцент2 3 2 2 2 2 3 2 2" xfId="43659"/>
    <cellStyle name="40% - Акцент2 3 2 2 2 2 3 3" xfId="32235"/>
    <cellStyle name="40% - Акцент2 3 2 2 2 2 4" xfId="13195"/>
    <cellStyle name="40% - Акцент2 3 2 2 2 2 4 2" xfId="36043"/>
    <cellStyle name="40% - Акцент2 3 2 2 2 2 5" xfId="24619"/>
    <cellStyle name="40% - Акцент2 3 2 2 2 3" xfId="2723"/>
    <cellStyle name="40% - Акцент2 3 2 2 2 3 2" xfId="6531"/>
    <cellStyle name="40% - Акцент2 3 2 2 2 3 2 2" xfId="17955"/>
    <cellStyle name="40% - Акцент2 3 2 2 2 3 2 2 2" xfId="40803"/>
    <cellStyle name="40% - Акцент2 3 2 2 2 3 2 3" xfId="29379"/>
    <cellStyle name="40% - Акцент2 3 2 2 2 3 3" xfId="10339"/>
    <cellStyle name="40% - Акцент2 3 2 2 2 3 3 2" xfId="21763"/>
    <cellStyle name="40% - Акцент2 3 2 2 2 3 3 2 2" xfId="44611"/>
    <cellStyle name="40% - Акцент2 3 2 2 2 3 3 3" xfId="33187"/>
    <cellStyle name="40% - Акцент2 3 2 2 2 3 4" xfId="14147"/>
    <cellStyle name="40% - Акцент2 3 2 2 2 3 4 2" xfId="36995"/>
    <cellStyle name="40% - Акцент2 3 2 2 2 3 5" xfId="25571"/>
    <cellStyle name="40% - Акцент2 3 2 2 2 4" xfId="3675"/>
    <cellStyle name="40% - Акцент2 3 2 2 2 4 2" xfId="7483"/>
    <cellStyle name="40% - Акцент2 3 2 2 2 4 2 2" xfId="18907"/>
    <cellStyle name="40% - Акцент2 3 2 2 2 4 2 2 2" xfId="41755"/>
    <cellStyle name="40% - Акцент2 3 2 2 2 4 2 3" xfId="30331"/>
    <cellStyle name="40% - Акцент2 3 2 2 2 4 3" xfId="11291"/>
    <cellStyle name="40% - Акцент2 3 2 2 2 4 3 2" xfId="22715"/>
    <cellStyle name="40% - Акцент2 3 2 2 2 4 3 2 2" xfId="45563"/>
    <cellStyle name="40% - Акцент2 3 2 2 2 4 3 3" xfId="34139"/>
    <cellStyle name="40% - Акцент2 3 2 2 2 4 4" xfId="15099"/>
    <cellStyle name="40% - Акцент2 3 2 2 2 4 4 2" xfId="37947"/>
    <cellStyle name="40% - Акцент2 3 2 2 2 4 5" xfId="26523"/>
    <cellStyle name="40% - Акцент2 3 2 2 2 5" xfId="4627"/>
    <cellStyle name="40% - Акцент2 3 2 2 2 5 2" xfId="16051"/>
    <cellStyle name="40% - Акцент2 3 2 2 2 5 2 2" xfId="38899"/>
    <cellStyle name="40% - Акцент2 3 2 2 2 5 3" xfId="27475"/>
    <cellStyle name="40% - Акцент2 3 2 2 2 6" xfId="8435"/>
    <cellStyle name="40% - Акцент2 3 2 2 2 6 2" xfId="19859"/>
    <cellStyle name="40% - Акцент2 3 2 2 2 6 2 2" xfId="42707"/>
    <cellStyle name="40% - Акцент2 3 2 2 2 6 3" xfId="31283"/>
    <cellStyle name="40% - Акцент2 3 2 2 2 7" xfId="12243"/>
    <cellStyle name="40% - Акцент2 3 2 2 2 7 2" xfId="35091"/>
    <cellStyle name="40% - Акцент2 3 2 2 2 8" xfId="23667"/>
    <cellStyle name="40% - Акцент2 3 2 2 3" xfId="1295"/>
    <cellStyle name="40% - Акцент2 3 2 2 3 2" xfId="5103"/>
    <cellStyle name="40% - Акцент2 3 2 2 3 2 2" xfId="16527"/>
    <cellStyle name="40% - Акцент2 3 2 2 3 2 2 2" xfId="39375"/>
    <cellStyle name="40% - Акцент2 3 2 2 3 2 3" xfId="27951"/>
    <cellStyle name="40% - Акцент2 3 2 2 3 3" xfId="8911"/>
    <cellStyle name="40% - Акцент2 3 2 2 3 3 2" xfId="20335"/>
    <cellStyle name="40% - Акцент2 3 2 2 3 3 2 2" xfId="43183"/>
    <cellStyle name="40% - Акцент2 3 2 2 3 3 3" xfId="31759"/>
    <cellStyle name="40% - Акцент2 3 2 2 3 4" xfId="12719"/>
    <cellStyle name="40% - Акцент2 3 2 2 3 4 2" xfId="35567"/>
    <cellStyle name="40% - Акцент2 3 2 2 3 5" xfId="24143"/>
    <cellStyle name="40% - Акцент2 3 2 2 4" xfId="2247"/>
    <cellStyle name="40% - Акцент2 3 2 2 4 2" xfId="6055"/>
    <cellStyle name="40% - Акцент2 3 2 2 4 2 2" xfId="17479"/>
    <cellStyle name="40% - Акцент2 3 2 2 4 2 2 2" xfId="40327"/>
    <cellStyle name="40% - Акцент2 3 2 2 4 2 3" xfId="28903"/>
    <cellStyle name="40% - Акцент2 3 2 2 4 3" xfId="9863"/>
    <cellStyle name="40% - Акцент2 3 2 2 4 3 2" xfId="21287"/>
    <cellStyle name="40% - Акцент2 3 2 2 4 3 2 2" xfId="44135"/>
    <cellStyle name="40% - Акцент2 3 2 2 4 3 3" xfId="32711"/>
    <cellStyle name="40% - Акцент2 3 2 2 4 4" xfId="13671"/>
    <cellStyle name="40% - Акцент2 3 2 2 4 4 2" xfId="36519"/>
    <cellStyle name="40% - Акцент2 3 2 2 4 5" xfId="25095"/>
    <cellStyle name="40% - Акцент2 3 2 2 5" xfId="3199"/>
    <cellStyle name="40% - Акцент2 3 2 2 5 2" xfId="7007"/>
    <cellStyle name="40% - Акцент2 3 2 2 5 2 2" xfId="18431"/>
    <cellStyle name="40% - Акцент2 3 2 2 5 2 2 2" xfId="41279"/>
    <cellStyle name="40% - Акцент2 3 2 2 5 2 3" xfId="29855"/>
    <cellStyle name="40% - Акцент2 3 2 2 5 3" xfId="10815"/>
    <cellStyle name="40% - Акцент2 3 2 2 5 3 2" xfId="22239"/>
    <cellStyle name="40% - Акцент2 3 2 2 5 3 2 2" xfId="45087"/>
    <cellStyle name="40% - Акцент2 3 2 2 5 3 3" xfId="33663"/>
    <cellStyle name="40% - Акцент2 3 2 2 5 4" xfId="14623"/>
    <cellStyle name="40% - Акцент2 3 2 2 5 4 2" xfId="37471"/>
    <cellStyle name="40% - Акцент2 3 2 2 5 5" xfId="26047"/>
    <cellStyle name="40% - Акцент2 3 2 2 6" xfId="4151"/>
    <cellStyle name="40% - Акцент2 3 2 2 6 2" xfId="15575"/>
    <cellStyle name="40% - Акцент2 3 2 2 6 2 2" xfId="38423"/>
    <cellStyle name="40% - Акцент2 3 2 2 6 3" xfId="26999"/>
    <cellStyle name="40% - Акцент2 3 2 2 7" xfId="7959"/>
    <cellStyle name="40% - Акцент2 3 2 2 7 2" xfId="19383"/>
    <cellStyle name="40% - Акцент2 3 2 2 7 2 2" xfId="42231"/>
    <cellStyle name="40% - Акцент2 3 2 2 7 3" xfId="30807"/>
    <cellStyle name="40% - Акцент2 3 2 2 8" xfId="11767"/>
    <cellStyle name="40% - Акцент2 3 2 2 8 2" xfId="34615"/>
    <cellStyle name="40% - Акцент2 3 2 2 9" xfId="23191"/>
    <cellStyle name="40% - Акцент2 3 2 3" xfId="595"/>
    <cellStyle name="40% - Акцент2 3 2 3 2" xfId="1547"/>
    <cellStyle name="40% - Акцент2 3 2 3 2 2" xfId="5355"/>
    <cellStyle name="40% - Акцент2 3 2 3 2 2 2" xfId="16779"/>
    <cellStyle name="40% - Акцент2 3 2 3 2 2 2 2" xfId="39627"/>
    <cellStyle name="40% - Акцент2 3 2 3 2 2 3" xfId="28203"/>
    <cellStyle name="40% - Акцент2 3 2 3 2 3" xfId="9163"/>
    <cellStyle name="40% - Акцент2 3 2 3 2 3 2" xfId="20587"/>
    <cellStyle name="40% - Акцент2 3 2 3 2 3 2 2" xfId="43435"/>
    <cellStyle name="40% - Акцент2 3 2 3 2 3 3" xfId="32011"/>
    <cellStyle name="40% - Акцент2 3 2 3 2 4" xfId="12971"/>
    <cellStyle name="40% - Акцент2 3 2 3 2 4 2" xfId="35819"/>
    <cellStyle name="40% - Акцент2 3 2 3 2 5" xfId="24395"/>
    <cellStyle name="40% - Акцент2 3 2 3 3" xfId="2499"/>
    <cellStyle name="40% - Акцент2 3 2 3 3 2" xfId="6307"/>
    <cellStyle name="40% - Акцент2 3 2 3 3 2 2" xfId="17731"/>
    <cellStyle name="40% - Акцент2 3 2 3 3 2 2 2" xfId="40579"/>
    <cellStyle name="40% - Акцент2 3 2 3 3 2 3" xfId="29155"/>
    <cellStyle name="40% - Акцент2 3 2 3 3 3" xfId="10115"/>
    <cellStyle name="40% - Акцент2 3 2 3 3 3 2" xfId="21539"/>
    <cellStyle name="40% - Акцент2 3 2 3 3 3 2 2" xfId="44387"/>
    <cellStyle name="40% - Акцент2 3 2 3 3 3 3" xfId="32963"/>
    <cellStyle name="40% - Акцент2 3 2 3 3 4" xfId="13923"/>
    <cellStyle name="40% - Акцент2 3 2 3 3 4 2" xfId="36771"/>
    <cellStyle name="40% - Акцент2 3 2 3 3 5" xfId="25347"/>
    <cellStyle name="40% - Акцент2 3 2 3 4" xfId="3451"/>
    <cellStyle name="40% - Акцент2 3 2 3 4 2" xfId="7259"/>
    <cellStyle name="40% - Акцент2 3 2 3 4 2 2" xfId="18683"/>
    <cellStyle name="40% - Акцент2 3 2 3 4 2 2 2" xfId="41531"/>
    <cellStyle name="40% - Акцент2 3 2 3 4 2 3" xfId="30107"/>
    <cellStyle name="40% - Акцент2 3 2 3 4 3" xfId="11067"/>
    <cellStyle name="40% - Акцент2 3 2 3 4 3 2" xfId="22491"/>
    <cellStyle name="40% - Акцент2 3 2 3 4 3 2 2" xfId="45339"/>
    <cellStyle name="40% - Акцент2 3 2 3 4 3 3" xfId="33915"/>
    <cellStyle name="40% - Акцент2 3 2 3 4 4" xfId="14875"/>
    <cellStyle name="40% - Акцент2 3 2 3 4 4 2" xfId="37723"/>
    <cellStyle name="40% - Акцент2 3 2 3 4 5" xfId="26299"/>
    <cellStyle name="40% - Акцент2 3 2 3 5" xfId="4403"/>
    <cellStyle name="40% - Акцент2 3 2 3 5 2" xfId="15827"/>
    <cellStyle name="40% - Акцент2 3 2 3 5 2 2" xfId="38675"/>
    <cellStyle name="40% - Акцент2 3 2 3 5 3" xfId="27251"/>
    <cellStyle name="40% - Акцент2 3 2 3 6" xfId="8211"/>
    <cellStyle name="40% - Акцент2 3 2 3 6 2" xfId="19635"/>
    <cellStyle name="40% - Акцент2 3 2 3 6 2 2" xfId="42483"/>
    <cellStyle name="40% - Акцент2 3 2 3 6 3" xfId="31059"/>
    <cellStyle name="40% - Акцент2 3 2 3 7" xfId="12019"/>
    <cellStyle name="40% - Акцент2 3 2 3 7 2" xfId="34867"/>
    <cellStyle name="40% - Акцент2 3 2 3 8" xfId="23443"/>
    <cellStyle name="40% - Акцент2 3 2 4" xfId="1071"/>
    <cellStyle name="40% - Акцент2 3 2 4 2" xfId="4879"/>
    <cellStyle name="40% - Акцент2 3 2 4 2 2" xfId="16303"/>
    <cellStyle name="40% - Акцент2 3 2 4 2 2 2" xfId="39151"/>
    <cellStyle name="40% - Акцент2 3 2 4 2 3" xfId="27727"/>
    <cellStyle name="40% - Акцент2 3 2 4 3" xfId="8687"/>
    <cellStyle name="40% - Акцент2 3 2 4 3 2" xfId="20111"/>
    <cellStyle name="40% - Акцент2 3 2 4 3 2 2" xfId="42959"/>
    <cellStyle name="40% - Акцент2 3 2 4 3 3" xfId="31535"/>
    <cellStyle name="40% - Акцент2 3 2 4 4" xfId="12495"/>
    <cellStyle name="40% - Акцент2 3 2 4 4 2" xfId="35343"/>
    <cellStyle name="40% - Акцент2 3 2 4 5" xfId="23919"/>
    <cellStyle name="40% - Акцент2 3 2 5" xfId="2023"/>
    <cellStyle name="40% - Акцент2 3 2 5 2" xfId="5831"/>
    <cellStyle name="40% - Акцент2 3 2 5 2 2" xfId="17255"/>
    <cellStyle name="40% - Акцент2 3 2 5 2 2 2" xfId="40103"/>
    <cellStyle name="40% - Акцент2 3 2 5 2 3" xfId="28679"/>
    <cellStyle name="40% - Акцент2 3 2 5 3" xfId="9639"/>
    <cellStyle name="40% - Акцент2 3 2 5 3 2" xfId="21063"/>
    <cellStyle name="40% - Акцент2 3 2 5 3 2 2" xfId="43911"/>
    <cellStyle name="40% - Акцент2 3 2 5 3 3" xfId="32487"/>
    <cellStyle name="40% - Акцент2 3 2 5 4" xfId="13447"/>
    <cellStyle name="40% - Акцент2 3 2 5 4 2" xfId="36295"/>
    <cellStyle name="40% - Акцент2 3 2 5 5" xfId="24871"/>
    <cellStyle name="40% - Акцент2 3 2 6" xfId="2975"/>
    <cellStyle name="40% - Акцент2 3 2 6 2" xfId="6783"/>
    <cellStyle name="40% - Акцент2 3 2 6 2 2" xfId="18207"/>
    <cellStyle name="40% - Акцент2 3 2 6 2 2 2" xfId="41055"/>
    <cellStyle name="40% - Акцент2 3 2 6 2 3" xfId="29631"/>
    <cellStyle name="40% - Акцент2 3 2 6 3" xfId="10591"/>
    <cellStyle name="40% - Акцент2 3 2 6 3 2" xfId="22015"/>
    <cellStyle name="40% - Акцент2 3 2 6 3 2 2" xfId="44863"/>
    <cellStyle name="40% - Акцент2 3 2 6 3 3" xfId="33439"/>
    <cellStyle name="40% - Акцент2 3 2 6 4" xfId="14399"/>
    <cellStyle name="40% - Акцент2 3 2 6 4 2" xfId="37247"/>
    <cellStyle name="40% - Акцент2 3 2 6 5" xfId="25823"/>
    <cellStyle name="40% - Акцент2 3 2 7" xfId="3927"/>
    <cellStyle name="40% - Акцент2 3 2 7 2" xfId="15351"/>
    <cellStyle name="40% - Акцент2 3 2 7 2 2" xfId="38199"/>
    <cellStyle name="40% - Акцент2 3 2 7 3" xfId="26775"/>
    <cellStyle name="40% - Акцент2 3 2 8" xfId="7735"/>
    <cellStyle name="40% - Акцент2 3 2 8 2" xfId="19159"/>
    <cellStyle name="40% - Акцент2 3 2 8 2 2" xfId="42007"/>
    <cellStyle name="40% - Акцент2 3 2 8 3" xfId="30583"/>
    <cellStyle name="40% - Акцент2 3 2 9" xfId="11543"/>
    <cellStyle name="40% - Акцент2 3 2 9 2" xfId="34391"/>
    <cellStyle name="40% - Акцент2 3 3" xfId="175"/>
    <cellStyle name="40% - Акцент2 3 3 10" xfId="23023"/>
    <cellStyle name="40% - Акцент2 3 3 2" xfId="399"/>
    <cellStyle name="40% - Акцент2 3 3 2 2" xfId="875"/>
    <cellStyle name="40% - Акцент2 3 3 2 2 2" xfId="1827"/>
    <cellStyle name="40% - Акцент2 3 3 2 2 2 2" xfId="5635"/>
    <cellStyle name="40% - Акцент2 3 3 2 2 2 2 2" xfId="17059"/>
    <cellStyle name="40% - Акцент2 3 3 2 2 2 2 2 2" xfId="39907"/>
    <cellStyle name="40% - Акцент2 3 3 2 2 2 2 3" xfId="28483"/>
    <cellStyle name="40% - Акцент2 3 3 2 2 2 3" xfId="9443"/>
    <cellStyle name="40% - Акцент2 3 3 2 2 2 3 2" xfId="20867"/>
    <cellStyle name="40% - Акцент2 3 3 2 2 2 3 2 2" xfId="43715"/>
    <cellStyle name="40% - Акцент2 3 3 2 2 2 3 3" xfId="32291"/>
    <cellStyle name="40% - Акцент2 3 3 2 2 2 4" xfId="13251"/>
    <cellStyle name="40% - Акцент2 3 3 2 2 2 4 2" xfId="36099"/>
    <cellStyle name="40% - Акцент2 3 3 2 2 2 5" xfId="24675"/>
    <cellStyle name="40% - Акцент2 3 3 2 2 3" xfId="2779"/>
    <cellStyle name="40% - Акцент2 3 3 2 2 3 2" xfId="6587"/>
    <cellStyle name="40% - Акцент2 3 3 2 2 3 2 2" xfId="18011"/>
    <cellStyle name="40% - Акцент2 3 3 2 2 3 2 2 2" xfId="40859"/>
    <cellStyle name="40% - Акцент2 3 3 2 2 3 2 3" xfId="29435"/>
    <cellStyle name="40% - Акцент2 3 3 2 2 3 3" xfId="10395"/>
    <cellStyle name="40% - Акцент2 3 3 2 2 3 3 2" xfId="21819"/>
    <cellStyle name="40% - Акцент2 3 3 2 2 3 3 2 2" xfId="44667"/>
    <cellStyle name="40% - Акцент2 3 3 2 2 3 3 3" xfId="33243"/>
    <cellStyle name="40% - Акцент2 3 3 2 2 3 4" xfId="14203"/>
    <cellStyle name="40% - Акцент2 3 3 2 2 3 4 2" xfId="37051"/>
    <cellStyle name="40% - Акцент2 3 3 2 2 3 5" xfId="25627"/>
    <cellStyle name="40% - Акцент2 3 3 2 2 4" xfId="3731"/>
    <cellStyle name="40% - Акцент2 3 3 2 2 4 2" xfId="7539"/>
    <cellStyle name="40% - Акцент2 3 3 2 2 4 2 2" xfId="18963"/>
    <cellStyle name="40% - Акцент2 3 3 2 2 4 2 2 2" xfId="41811"/>
    <cellStyle name="40% - Акцент2 3 3 2 2 4 2 3" xfId="30387"/>
    <cellStyle name="40% - Акцент2 3 3 2 2 4 3" xfId="11347"/>
    <cellStyle name="40% - Акцент2 3 3 2 2 4 3 2" xfId="22771"/>
    <cellStyle name="40% - Акцент2 3 3 2 2 4 3 2 2" xfId="45619"/>
    <cellStyle name="40% - Акцент2 3 3 2 2 4 3 3" xfId="34195"/>
    <cellStyle name="40% - Акцент2 3 3 2 2 4 4" xfId="15155"/>
    <cellStyle name="40% - Акцент2 3 3 2 2 4 4 2" xfId="38003"/>
    <cellStyle name="40% - Акцент2 3 3 2 2 4 5" xfId="26579"/>
    <cellStyle name="40% - Акцент2 3 3 2 2 5" xfId="4683"/>
    <cellStyle name="40% - Акцент2 3 3 2 2 5 2" xfId="16107"/>
    <cellStyle name="40% - Акцент2 3 3 2 2 5 2 2" xfId="38955"/>
    <cellStyle name="40% - Акцент2 3 3 2 2 5 3" xfId="27531"/>
    <cellStyle name="40% - Акцент2 3 3 2 2 6" xfId="8491"/>
    <cellStyle name="40% - Акцент2 3 3 2 2 6 2" xfId="19915"/>
    <cellStyle name="40% - Акцент2 3 3 2 2 6 2 2" xfId="42763"/>
    <cellStyle name="40% - Акцент2 3 3 2 2 6 3" xfId="31339"/>
    <cellStyle name="40% - Акцент2 3 3 2 2 7" xfId="12299"/>
    <cellStyle name="40% - Акцент2 3 3 2 2 7 2" xfId="35147"/>
    <cellStyle name="40% - Акцент2 3 3 2 2 8" xfId="23723"/>
    <cellStyle name="40% - Акцент2 3 3 2 3" xfId="1351"/>
    <cellStyle name="40% - Акцент2 3 3 2 3 2" xfId="5159"/>
    <cellStyle name="40% - Акцент2 3 3 2 3 2 2" xfId="16583"/>
    <cellStyle name="40% - Акцент2 3 3 2 3 2 2 2" xfId="39431"/>
    <cellStyle name="40% - Акцент2 3 3 2 3 2 3" xfId="28007"/>
    <cellStyle name="40% - Акцент2 3 3 2 3 3" xfId="8967"/>
    <cellStyle name="40% - Акцент2 3 3 2 3 3 2" xfId="20391"/>
    <cellStyle name="40% - Акцент2 3 3 2 3 3 2 2" xfId="43239"/>
    <cellStyle name="40% - Акцент2 3 3 2 3 3 3" xfId="31815"/>
    <cellStyle name="40% - Акцент2 3 3 2 3 4" xfId="12775"/>
    <cellStyle name="40% - Акцент2 3 3 2 3 4 2" xfId="35623"/>
    <cellStyle name="40% - Акцент2 3 3 2 3 5" xfId="24199"/>
    <cellStyle name="40% - Акцент2 3 3 2 4" xfId="2303"/>
    <cellStyle name="40% - Акцент2 3 3 2 4 2" xfId="6111"/>
    <cellStyle name="40% - Акцент2 3 3 2 4 2 2" xfId="17535"/>
    <cellStyle name="40% - Акцент2 3 3 2 4 2 2 2" xfId="40383"/>
    <cellStyle name="40% - Акцент2 3 3 2 4 2 3" xfId="28959"/>
    <cellStyle name="40% - Акцент2 3 3 2 4 3" xfId="9919"/>
    <cellStyle name="40% - Акцент2 3 3 2 4 3 2" xfId="21343"/>
    <cellStyle name="40% - Акцент2 3 3 2 4 3 2 2" xfId="44191"/>
    <cellStyle name="40% - Акцент2 3 3 2 4 3 3" xfId="32767"/>
    <cellStyle name="40% - Акцент2 3 3 2 4 4" xfId="13727"/>
    <cellStyle name="40% - Акцент2 3 3 2 4 4 2" xfId="36575"/>
    <cellStyle name="40% - Акцент2 3 3 2 4 5" xfId="25151"/>
    <cellStyle name="40% - Акцент2 3 3 2 5" xfId="3255"/>
    <cellStyle name="40% - Акцент2 3 3 2 5 2" xfId="7063"/>
    <cellStyle name="40% - Акцент2 3 3 2 5 2 2" xfId="18487"/>
    <cellStyle name="40% - Акцент2 3 3 2 5 2 2 2" xfId="41335"/>
    <cellStyle name="40% - Акцент2 3 3 2 5 2 3" xfId="29911"/>
    <cellStyle name="40% - Акцент2 3 3 2 5 3" xfId="10871"/>
    <cellStyle name="40% - Акцент2 3 3 2 5 3 2" xfId="22295"/>
    <cellStyle name="40% - Акцент2 3 3 2 5 3 2 2" xfId="45143"/>
    <cellStyle name="40% - Акцент2 3 3 2 5 3 3" xfId="33719"/>
    <cellStyle name="40% - Акцент2 3 3 2 5 4" xfId="14679"/>
    <cellStyle name="40% - Акцент2 3 3 2 5 4 2" xfId="37527"/>
    <cellStyle name="40% - Акцент2 3 3 2 5 5" xfId="26103"/>
    <cellStyle name="40% - Акцент2 3 3 2 6" xfId="4207"/>
    <cellStyle name="40% - Акцент2 3 3 2 6 2" xfId="15631"/>
    <cellStyle name="40% - Акцент2 3 3 2 6 2 2" xfId="38479"/>
    <cellStyle name="40% - Акцент2 3 3 2 6 3" xfId="27055"/>
    <cellStyle name="40% - Акцент2 3 3 2 7" xfId="8015"/>
    <cellStyle name="40% - Акцент2 3 3 2 7 2" xfId="19439"/>
    <cellStyle name="40% - Акцент2 3 3 2 7 2 2" xfId="42287"/>
    <cellStyle name="40% - Акцент2 3 3 2 7 3" xfId="30863"/>
    <cellStyle name="40% - Акцент2 3 3 2 8" xfId="11823"/>
    <cellStyle name="40% - Акцент2 3 3 2 8 2" xfId="34671"/>
    <cellStyle name="40% - Акцент2 3 3 2 9" xfId="23247"/>
    <cellStyle name="40% - Акцент2 3 3 3" xfId="651"/>
    <cellStyle name="40% - Акцент2 3 3 3 2" xfId="1603"/>
    <cellStyle name="40% - Акцент2 3 3 3 2 2" xfId="5411"/>
    <cellStyle name="40% - Акцент2 3 3 3 2 2 2" xfId="16835"/>
    <cellStyle name="40% - Акцент2 3 3 3 2 2 2 2" xfId="39683"/>
    <cellStyle name="40% - Акцент2 3 3 3 2 2 3" xfId="28259"/>
    <cellStyle name="40% - Акцент2 3 3 3 2 3" xfId="9219"/>
    <cellStyle name="40% - Акцент2 3 3 3 2 3 2" xfId="20643"/>
    <cellStyle name="40% - Акцент2 3 3 3 2 3 2 2" xfId="43491"/>
    <cellStyle name="40% - Акцент2 3 3 3 2 3 3" xfId="32067"/>
    <cellStyle name="40% - Акцент2 3 3 3 2 4" xfId="13027"/>
    <cellStyle name="40% - Акцент2 3 3 3 2 4 2" xfId="35875"/>
    <cellStyle name="40% - Акцент2 3 3 3 2 5" xfId="24451"/>
    <cellStyle name="40% - Акцент2 3 3 3 3" xfId="2555"/>
    <cellStyle name="40% - Акцент2 3 3 3 3 2" xfId="6363"/>
    <cellStyle name="40% - Акцент2 3 3 3 3 2 2" xfId="17787"/>
    <cellStyle name="40% - Акцент2 3 3 3 3 2 2 2" xfId="40635"/>
    <cellStyle name="40% - Акцент2 3 3 3 3 2 3" xfId="29211"/>
    <cellStyle name="40% - Акцент2 3 3 3 3 3" xfId="10171"/>
    <cellStyle name="40% - Акцент2 3 3 3 3 3 2" xfId="21595"/>
    <cellStyle name="40% - Акцент2 3 3 3 3 3 2 2" xfId="44443"/>
    <cellStyle name="40% - Акцент2 3 3 3 3 3 3" xfId="33019"/>
    <cellStyle name="40% - Акцент2 3 3 3 3 4" xfId="13979"/>
    <cellStyle name="40% - Акцент2 3 3 3 3 4 2" xfId="36827"/>
    <cellStyle name="40% - Акцент2 3 3 3 3 5" xfId="25403"/>
    <cellStyle name="40% - Акцент2 3 3 3 4" xfId="3507"/>
    <cellStyle name="40% - Акцент2 3 3 3 4 2" xfId="7315"/>
    <cellStyle name="40% - Акцент2 3 3 3 4 2 2" xfId="18739"/>
    <cellStyle name="40% - Акцент2 3 3 3 4 2 2 2" xfId="41587"/>
    <cellStyle name="40% - Акцент2 3 3 3 4 2 3" xfId="30163"/>
    <cellStyle name="40% - Акцент2 3 3 3 4 3" xfId="11123"/>
    <cellStyle name="40% - Акцент2 3 3 3 4 3 2" xfId="22547"/>
    <cellStyle name="40% - Акцент2 3 3 3 4 3 2 2" xfId="45395"/>
    <cellStyle name="40% - Акцент2 3 3 3 4 3 3" xfId="33971"/>
    <cellStyle name="40% - Акцент2 3 3 3 4 4" xfId="14931"/>
    <cellStyle name="40% - Акцент2 3 3 3 4 4 2" xfId="37779"/>
    <cellStyle name="40% - Акцент2 3 3 3 4 5" xfId="26355"/>
    <cellStyle name="40% - Акцент2 3 3 3 5" xfId="4459"/>
    <cellStyle name="40% - Акцент2 3 3 3 5 2" xfId="15883"/>
    <cellStyle name="40% - Акцент2 3 3 3 5 2 2" xfId="38731"/>
    <cellStyle name="40% - Акцент2 3 3 3 5 3" xfId="27307"/>
    <cellStyle name="40% - Акцент2 3 3 3 6" xfId="8267"/>
    <cellStyle name="40% - Акцент2 3 3 3 6 2" xfId="19691"/>
    <cellStyle name="40% - Акцент2 3 3 3 6 2 2" xfId="42539"/>
    <cellStyle name="40% - Акцент2 3 3 3 6 3" xfId="31115"/>
    <cellStyle name="40% - Акцент2 3 3 3 7" xfId="12075"/>
    <cellStyle name="40% - Акцент2 3 3 3 7 2" xfId="34923"/>
    <cellStyle name="40% - Акцент2 3 3 3 8" xfId="23499"/>
    <cellStyle name="40% - Акцент2 3 3 4" xfId="1127"/>
    <cellStyle name="40% - Акцент2 3 3 4 2" xfId="4935"/>
    <cellStyle name="40% - Акцент2 3 3 4 2 2" xfId="16359"/>
    <cellStyle name="40% - Акцент2 3 3 4 2 2 2" xfId="39207"/>
    <cellStyle name="40% - Акцент2 3 3 4 2 3" xfId="27783"/>
    <cellStyle name="40% - Акцент2 3 3 4 3" xfId="8743"/>
    <cellStyle name="40% - Акцент2 3 3 4 3 2" xfId="20167"/>
    <cellStyle name="40% - Акцент2 3 3 4 3 2 2" xfId="43015"/>
    <cellStyle name="40% - Акцент2 3 3 4 3 3" xfId="31591"/>
    <cellStyle name="40% - Акцент2 3 3 4 4" xfId="12551"/>
    <cellStyle name="40% - Акцент2 3 3 4 4 2" xfId="35399"/>
    <cellStyle name="40% - Акцент2 3 3 4 5" xfId="23975"/>
    <cellStyle name="40% - Акцент2 3 3 5" xfId="2079"/>
    <cellStyle name="40% - Акцент2 3 3 5 2" xfId="5887"/>
    <cellStyle name="40% - Акцент2 3 3 5 2 2" xfId="17311"/>
    <cellStyle name="40% - Акцент2 3 3 5 2 2 2" xfId="40159"/>
    <cellStyle name="40% - Акцент2 3 3 5 2 3" xfId="28735"/>
    <cellStyle name="40% - Акцент2 3 3 5 3" xfId="9695"/>
    <cellStyle name="40% - Акцент2 3 3 5 3 2" xfId="21119"/>
    <cellStyle name="40% - Акцент2 3 3 5 3 2 2" xfId="43967"/>
    <cellStyle name="40% - Акцент2 3 3 5 3 3" xfId="32543"/>
    <cellStyle name="40% - Акцент2 3 3 5 4" xfId="13503"/>
    <cellStyle name="40% - Акцент2 3 3 5 4 2" xfId="36351"/>
    <cellStyle name="40% - Акцент2 3 3 5 5" xfId="24927"/>
    <cellStyle name="40% - Акцент2 3 3 6" xfId="3031"/>
    <cellStyle name="40% - Акцент2 3 3 6 2" xfId="6839"/>
    <cellStyle name="40% - Акцент2 3 3 6 2 2" xfId="18263"/>
    <cellStyle name="40% - Акцент2 3 3 6 2 2 2" xfId="41111"/>
    <cellStyle name="40% - Акцент2 3 3 6 2 3" xfId="29687"/>
    <cellStyle name="40% - Акцент2 3 3 6 3" xfId="10647"/>
    <cellStyle name="40% - Акцент2 3 3 6 3 2" xfId="22071"/>
    <cellStyle name="40% - Акцент2 3 3 6 3 2 2" xfId="44919"/>
    <cellStyle name="40% - Акцент2 3 3 6 3 3" xfId="33495"/>
    <cellStyle name="40% - Акцент2 3 3 6 4" xfId="14455"/>
    <cellStyle name="40% - Акцент2 3 3 6 4 2" xfId="37303"/>
    <cellStyle name="40% - Акцент2 3 3 6 5" xfId="25879"/>
    <cellStyle name="40% - Акцент2 3 3 7" xfId="3983"/>
    <cellStyle name="40% - Акцент2 3 3 7 2" xfId="15407"/>
    <cellStyle name="40% - Акцент2 3 3 7 2 2" xfId="38255"/>
    <cellStyle name="40% - Акцент2 3 3 7 3" xfId="26831"/>
    <cellStyle name="40% - Акцент2 3 3 8" xfId="7791"/>
    <cellStyle name="40% - Акцент2 3 3 8 2" xfId="19215"/>
    <cellStyle name="40% - Акцент2 3 3 8 2 2" xfId="42063"/>
    <cellStyle name="40% - Акцент2 3 3 8 3" xfId="30639"/>
    <cellStyle name="40% - Акцент2 3 3 9" xfId="11599"/>
    <cellStyle name="40% - Акцент2 3 3 9 2" xfId="34447"/>
    <cellStyle name="40% - Акцент2 3 4" xfId="231"/>
    <cellStyle name="40% - Акцент2 3 4 10" xfId="23079"/>
    <cellStyle name="40% - Акцент2 3 4 2" xfId="455"/>
    <cellStyle name="40% - Акцент2 3 4 2 2" xfId="931"/>
    <cellStyle name="40% - Акцент2 3 4 2 2 2" xfId="1883"/>
    <cellStyle name="40% - Акцент2 3 4 2 2 2 2" xfId="5691"/>
    <cellStyle name="40% - Акцент2 3 4 2 2 2 2 2" xfId="17115"/>
    <cellStyle name="40% - Акцент2 3 4 2 2 2 2 2 2" xfId="39963"/>
    <cellStyle name="40% - Акцент2 3 4 2 2 2 2 3" xfId="28539"/>
    <cellStyle name="40% - Акцент2 3 4 2 2 2 3" xfId="9499"/>
    <cellStyle name="40% - Акцент2 3 4 2 2 2 3 2" xfId="20923"/>
    <cellStyle name="40% - Акцент2 3 4 2 2 2 3 2 2" xfId="43771"/>
    <cellStyle name="40% - Акцент2 3 4 2 2 2 3 3" xfId="32347"/>
    <cellStyle name="40% - Акцент2 3 4 2 2 2 4" xfId="13307"/>
    <cellStyle name="40% - Акцент2 3 4 2 2 2 4 2" xfId="36155"/>
    <cellStyle name="40% - Акцент2 3 4 2 2 2 5" xfId="24731"/>
    <cellStyle name="40% - Акцент2 3 4 2 2 3" xfId="2835"/>
    <cellStyle name="40% - Акцент2 3 4 2 2 3 2" xfId="6643"/>
    <cellStyle name="40% - Акцент2 3 4 2 2 3 2 2" xfId="18067"/>
    <cellStyle name="40% - Акцент2 3 4 2 2 3 2 2 2" xfId="40915"/>
    <cellStyle name="40% - Акцент2 3 4 2 2 3 2 3" xfId="29491"/>
    <cellStyle name="40% - Акцент2 3 4 2 2 3 3" xfId="10451"/>
    <cellStyle name="40% - Акцент2 3 4 2 2 3 3 2" xfId="21875"/>
    <cellStyle name="40% - Акцент2 3 4 2 2 3 3 2 2" xfId="44723"/>
    <cellStyle name="40% - Акцент2 3 4 2 2 3 3 3" xfId="33299"/>
    <cellStyle name="40% - Акцент2 3 4 2 2 3 4" xfId="14259"/>
    <cellStyle name="40% - Акцент2 3 4 2 2 3 4 2" xfId="37107"/>
    <cellStyle name="40% - Акцент2 3 4 2 2 3 5" xfId="25683"/>
    <cellStyle name="40% - Акцент2 3 4 2 2 4" xfId="3787"/>
    <cellStyle name="40% - Акцент2 3 4 2 2 4 2" xfId="7595"/>
    <cellStyle name="40% - Акцент2 3 4 2 2 4 2 2" xfId="19019"/>
    <cellStyle name="40% - Акцент2 3 4 2 2 4 2 2 2" xfId="41867"/>
    <cellStyle name="40% - Акцент2 3 4 2 2 4 2 3" xfId="30443"/>
    <cellStyle name="40% - Акцент2 3 4 2 2 4 3" xfId="11403"/>
    <cellStyle name="40% - Акцент2 3 4 2 2 4 3 2" xfId="22827"/>
    <cellStyle name="40% - Акцент2 3 4 2 2 4 3 2 2" xfId="45675"/>
    <cellStyle name="40% - Акцент2 3 4 2 2 4 3 3" xfId="34251"/>
    <cellStyle name="40% - Акцент2 3 4 2 2 4 4" xfId="15211"/>
    <cellStyle name="40% - Акцент2 3 4 2 2 4 4 2" xfId="38059"/>
    <cellStyle name="40% - Акцент2 3 4 2 2 4 5" xfId="26635"/>
    <cellStyle name="40% - Акцент2 3 4 2 2 5" xfId="4739"/>
    <cellStyle name="40% - Акцент2 3 4 2 2 5 2" xfId="16163"/>
    <cellStyle name="40% - Акцент2 3 4 2 2 5 2 2" xfId="39011"/>
    <cellStyle name="40% - Акцент2 3 4 2 2 5 3" xfId="27587"/>
    <cellStyle name="40% - Акцент2 3 4 2 2 6" xfId="8547"/>
    <cellStyle name="40% - Акцент2 3 4 2 2 6 2" xfId="19971"/>
    <cellStyle name="40% - Акцент2 3 4 2 2 6 2 2" xfId="42819"/>
    <cellStyle name="40% - Акцент2 3 4 2 2 6 3" xfId="31395"/>
    <cellStyle name="40% - Акцент2 3 4 2 2 7" xfId="12355"/>
    <cellStyle name="40% - Акцент2 3 4 2 2 7 2" xfId="35203"/>
    <cellStyle name="40% - Акцент2 3 4 2 2 8" xfId="23779"/>
    <cellStyle name="40% - Акцент2 3 4 2 3" xfId="1407"/>
    <cellStyle name="40% - Акцент2 3 4 2 3 2" xfId="5215"/>
    <cellStyle name="40% - Акцент2 3 4 2 3 2 2" xfId="16639"/>
    <cellStyle name="40% - Акцент2 3 4 2 3 2 2 2" xfId="39487"/>
    <cellStyle name="40% - Акцент2 3 4 2 3 2 3" xfId="28063"/>
    <cellStyle name="40% - Акцент2 3 4 2 3 3" xfId="9023"/>
    <cellStyle name="40% - Акцент2 3 4 2 3 3 2" xfId="20447"/>
    <cellStyle name="40% - Акцент2 3 4 2 3 3 2 2" xfId="43295"/>
    <cellStyle name="40% - Акцент2 3 4 2 3 3 3" xfId="31871"/>
    <cellStyle name="40% - Акцент2 3 4 2 3 4" xfId="12831"/>
    <cellStyle name="40% - Акцент2 3 4 2 3 4 2" xfId="35679"/>
    <cellStyle name="40% - Акцент2 3 4 2 3 5" xfId="24255"/>
    <cellStyle name="40% - Акцент2 3 4 2 4" xfId="2359"/>
    <cellStyle name="40% - Акцент2 3 4 2 4 2" xfId="6167"/>
    <cellStyle name="40% - Акцент2 3 4 2 4 2 2" xfId="17591"/>
    <cellStyle name="40% - Акцент2 3 4 2 4 2 2 2" xfId="40439"/>
    <cellStyle name="40% - Акцент2 3 4 2 4 2 3" xfId="29015"/>
    <cellStyle name="40% - Акцент2 3 4 2 4 3" xfId="9975"/>
    <cellStyle name="40% - Акцент2 3 4 2 4 3 2" xfId="21399"/>
    <cellStyle name="40% - Акцент2 3 4 2 4 3 2 2" xfId="44247"/>
    <cellStyle name="40% - Акцент2 3 4 2 4 3 3" xfId="32823"/>
    <cellStyle name="40% - Акцент2 3 4 2 4 4" xfId="13783"/>
    <cellStyle name="40% - Акцент2 3 4 2 4 4 2" xfId="36631"/>
    <cellStyle name="40% - Акцент2 3 4 2 4 5" xfId="25207"/>
    <cellStyle name="40% - Акцент2 3 4 2 5" xfId="3311"/>
    <cellStyle name="40% - Акцент2 3 4 2 5 2" xfId="7119"/>
    <cellStyle name="40% - Акцент2 3 4 2 5 2 2" xfId="18543"/>
    <cellStyle name="40% - Акцент2 3 4 2 5 2 2 2" xfId="41391"/>
    <cellStyle name="40% - Акцент2 3 4 2 5 2 3" xfId="29967"/>
    <cellStyle name="40% - Акцент2 3 4 2 5 3" xfId="10927"/>
    <cellStyle name="40% - Акцент2 3 4 2 5 3 2" xfId="22351"/>
    <cellStyle name="40% - Акцент2 3 4 2 5 3 2 2" xfId="45199"/>
    <cellStyle name="40% - Акцент2 3 4 2 5 3 3" xfId="33775"/>
    <cellStyle name="40% - Акцент2 3 4 2 5 4" xfId="14735"/>
    <cellStyle name="40% - Акцент2 3 4 2 5 4 2" xfId="37583"/>
    <cellStyle name="40% - Акцент2 3 4 2 5 5" xfId="26159"/>
    <cellStyle name="40% - Акцент2 3 4 2 6" xfId="4263"/>
    <cellStyle name="40% - Акцент2 3 4 2 6 2" xfId="15687"/>
    <cellStyle name="40% - Акцент2 3 4 2 6 2 2" xfId="38535"/>
    <cellStyle name="40% - Акцент2 3 4 2 6 3" xfId="27111"/>
    <cellStyle name="40% - Акцент2 3 4 2 7" xfId="8071"/>
    <cellStyle name="40% - Акцент2 3 4 2 7 2" xfId="19495"/>
    <cellStyle name="40% - Акцент2 3 4 2 7 2 2" xfId="42343"/>
    <cellStyle name="40% - Акцент2 3 4 2 7 3" xfId="30919"/>
    <cellStyle name="40% - Акцент2 3 4 2 8" xfId="11879"/>
    <cellStyle name="40% - Акцент2 3 4 2 8 2" xfId="34727"/>
    <cellStyle name="40% - Акцент2 3 4 2 9" xfId="23303"/>
    <cellStyle name="40% - Акцент2 3 4 3" xfId="707"/>
    <cellStyle name="40% - Акцент2 3 4 3 2" xfId="1659"/>
    <cellStyle name="40% - Акцент2 3 4 3 2 2" xfId="5467"/>
    <cellStyle name="40% - Акцент2 3 4 3 2 2 2" xfId="16891"/>
    <cellStyle name="40% - Акцент2 3 4 3 2 2 2 2" xfId="39739"/>
    <cellStyle name="40% - Акцент2 3 4 3 2 2 3" xfId="28315"/>
    <cellStyle name="40% - Акцент2 3 4 3 2 3" xfId="9275"/>
    <cellStyle name="40% - Акцент2 3 4 3 2 3 2" xfId="20699"/>
    <cellStyle name="40% - Акцент2 3 4 3 2 3 2 2" xfId="43547"/>
    <cellStyle name="40% - Акцент2 3 4 3 2 3 3" xfId="32123"/>
    <cellStyle name="40% - Акцент2 3 4 3 2 4" xfId="13083"/>
    <cellStyle name="40% - Акцент2 3 4 3 2 4 2" xfId="35931"/>
    <cellStyle name="40% - Акцент2 3 4 3 2 5" xfId="24507"/>
    <cellStyle name="40% - Акцент2 3 4 3 3" xfId="2611"/>
    <cellStyle name="40% - Акцент2 3 4 3 3 2" xfId="6419"/>
    <cellStyle name="40% - Акцент2 3 4 3 3 2 2" xfId="17843"/>
    <cellStyle name="40% - Акцент2 3 4 3 3 2 2 2" xfId="40691"/>
    <cellStyle name="40% - Акцент2 3 4 3 3 2 3" xfId="29267"/>
    <cellStyle name="40% - Акцент2 3 4 3 3 3" xfId="10227"/>
    <cellStyle name="40% - Акцент2 3 4 3 3 3 2" xfId="21651"/>
    <cellStyle name="40% - Акцент2 3 4 3 3 3 2 2" xfId="44499"/>
    <cellStyle name="40% - Акцент2 3 4 3 3 3 3" xfId="33075"/>
    <cellStyle name="40% - Акцент2 3 4 3 3 4" xfId="14035"/>
    <cellStyle name="40% - Акцент2 3 4 3 3 4 2" xfId="36883"/>
    <cellStyle name="40% - Акцент2 3 4 3 3 5" xfId="25459"/>
    <cellStyle name="40% - Акцент2 3 4 3 4" xfId="3563"/>
    <cellStyle name="40% - Акцент2 3 4 3 4 2" xfId="7371"/>
    <cellStyle name="40% - Акцент2 3 4 3 4 2 2" xfId="18795"/>
    <cellStyle name="40% - Акцент2 3 4 3 4 2 2 2" xfId="41643"/>
    <cellStyle name="40% - Акцент2 3 4 3 4 2 3" xfId="30219"/>
    <cellStyle name="40% - Акцент2 3 4 3 4 3" xfId="11179"/>
    <cellStyle name="40% - Акцент2 3 4 3 4 3 2" xfId="22603"/>
    <cellStyle name="40% - Акцент2 3 4 3 4 3 2 2" xfId="45451"/>
    <cellStyle name="40% - Акцент2 3 4 3 4 3 3" xfId="34027"/>
    <cellStyle name="40% - Акцент2 3 4 3 4 4" xfId="14987"/>
    <cellStyle name="40% - Акцент2 3 4 3 4 4 2" xfId="37835"/>
    <cellStyle name="40% - Акцент2 3 4 3 4 5" xfId="26411"/>
    <cellStyle name="40% - Акцент2 3 4 3 5" xfId="4515"/>
    <cellStyle name="40% - Акцент2 3 4 3 5 2" xfId="15939"/>
    <cellStyle name="40% - Акцент2 3 4 3 5 2 2" xfId="38787"/>
    <cellStyle name="40% - Акцент2 3 4 3 5 3" xfId="27363"/>
    <cellStyle name="40% - Акцент2 3 4 3 6" xfId="8323"/>
    <cellStyle name="40% - Акцент2 3 4 3 6 2" xfId="19747"/>
    <cellStyle name="40% - Акцент2 3 4 3 6 2 2" xfId="42595"/>
    <cellStyle name="40% - Акцент2 3 4 3 6 3" xfId="31171"/>
    <cellStyle name="40% - Акцент2 3 4 3 7" xfId="12131"/>
    <cellStyle name="40% - Акцент2 3 4 3 7 2" xfId="34979"/>
    <cellStyle name="40% - Акцент2 3 4 3 8" xfId="23555"/>
    <cellStyle name="40% - Акцент2 3 4 4" xfId="1183"/>
    <cellStyle name="40% - Акцент2 3 4 4 2" xfId="4991"/>
    <cellStyle name="40% - Акцент2 3 4 4 2 2" xfId="16415"/>
    <cellStyle name="40% - Акцент2 3 4 4 2 2 2" xfId="39263"/>
    <cellStyle name="40% - Акцент2 3 4 4 2 3" xfId="27839"/>
    <cellStyle name="40% - Акцент2 3 4 4 3" xfId="8799"/>
    <cellStyle name="40% - Акцент2 3 4 4 3 2" xfId="20223"/>
    <cellStyle name="40% - Акцент2 3 4 4 3 2 2" xfId="43071"/>
    <cellStyle name="40% - Акцент2 3 4 4 3 3" xfId="31647"/>
    <cellStyle name="40% - Акцент2 3 4 4 4" xfId="12607"/>
    <cellStyle name="40% - Акцент2 3 4 4 4 2" xfId="35455"/>
    <cellStyle name="40% - Акцент2 3 4 4 5" xfId="24031"/>
    <cellStyle name="40% - Акцент2 3 4 5" xfId="2135"/>
    <cellStyle name="40% - Акцент2 3 4 5 2" xfId="5943"/>
    <cellStyle name="40% - Акцент2 3 4 5 2 2" xfId="17367"/>
    <cellStyle name="40% - Акцент2 3 4 5 2 2 2" xfId="40215"/>
    <cellStyle name="40% - Акцент2 3 4 5 2 3" xfId="28791"/>
    <cellStyle name="40% - Акцент2 3 4 5 3" xfId="9751"/>
    <cellStyle name="40% - Акцент2 3 4 5 3 2" xfId="21175"/>
    <cellStyle name="40% - Акцент2 3 4 5 3 2 2" xfId="44023"/>
    <cellStyle name="40% - Акцент2 3 4 5 3 3" xfId="32599"/>
    <cellStyle name="40% - Акцент2 3 4 5 4" xfId="13559"/>
    <cellStyle name="40% - Акцент2 3 4 5 4 2" xfId="36407"/>
    <cellStyle name="40% - Акцент2 3 4 5 5" xfId="24983"/>
    <cellStyle name="40% - Акцент2 3 4 6" xfId="3087"/>
    <cellStyle name="40% - Акцент2 3 4 6 2" xfId="6895"/>
    <cellStyle name="40% - Акцент2 3 4 6 2 2" xfId="18319"/>
    <cellStyle name="40% - Акцент2 3 4 6 2 2 2" xfId="41167"/>
    <cellStyle name="40% - Акцент2 3 4 6 2 3" xfId="29743"/>
    <cellStyle name="40% - Акцент2 3 4 6 3" xfId="10703"/>
    <cellStyle name="40% - Акцент2 3 4 6 3 2" xfId="22127"/>
    <cellStyle name="40% - Акцент2 3 4 6 3 2 2" xfId="44975"/>
    <cellStyle name="40% - Акцент2 3 4 6 3 3" xfId="33551"/>
    <cellStyle name="40% - Акцент2 3 4 6 4" xfId="14511"/>
    <cellStyle name="40% - Акцент2 3 4 6 4 2" xfId="37359"/>
    <cellStyle name="40% - Акцент2 3 4 6 5" xfId="25935"/>
    <cellStyle name="40% - Акцент2 3 4 7" xfId="4039"/>
    <cellStyle name="40% - Акцент2 3 4 7 2" xfId="15463"/>
    <cellStyle name="40% - Акцент2 3 4 7 2 2" xfId="38311"/>
    <cellStyle name="40% - Акцент2 3 4 7 3" xfId="26887"/>
    <cellStyle name="40% - Акцент2 3 4 8" xfId="7847"/>
    <cellStyle name="40% - Акцент2 3 4 8 2" xfId="19271"/>
    <cellStyle name="40% - Акцент2 3 4 8 2 2" xfId="42119"/>
    <cellStyle name="40% - Акцент2 3 4 8 3" xfId="30695"/>
    <cellStyle name="40% - Акцент2 3 4 9" xfId="11655"/>
    <cellStyle name="40% - Акцент2 3 4 9 2" xfId="34503"/>
    <cellStyle name="40% - Акцент2 3 5" xfId="287"/>
    <cellStyle name="40% - Акцент2 3 5 2" xfId="763"/>
    <cellStyle name="40% - Акцент2 3 5 2 2" xfId="1715"/>
    <cellStyle name="40% - Акцент2 3 5 2 2 2" xfId="5523"/>
    <cellStyle name="40% - Акцент2 3 5 2 2 2 2" xfId="16947"/>
    <cellStyle name="40% - Акцент2 3 5 2 2 2 2 2" xfId="39795"/>
    <cellStyle name="40% - Акцент2 3 5 2 2 2 3" xfId="28371"/>
    <cellStyle name="40% - Акцент2 3 5 2 2 3" xfId="9331"/>
    <cellStyle name="40% - Акцент2 3 5 2 2 3 2" xfId="20755"/>
    <cellStyle name="40% - Акцент2 3 5 2 2 3 2 2" xfId="43603"/>
    <cellStyle name="40% - Акцент2 3 5 2 2 3 3" xfId="32179"/>
    <cellStyle name="40% - Акцент2 3 5 2 2 4" xfId="13139"/>
    <cellStyle name="40% - Акцент2 3 5 2 2 4 2" xfId="35987"/>
    <cellStyle name="40% - Акцент2 3 5 2 2 5" xfId="24563"/>
    <cellStyle name="40% - Акцент2 3 5 2 3" xfId="2667"/>
    <cellStyle name="40% - Акцент2 3 5 2 3 2" xfId="6475"/>
    <cellStyle name="40% - Акцент2 3 5 2 3 2 2" xfId="17899"/>
    <cellStyle name="40% - Акцент2 3 5 2 3 2 2 2" xfId="40747"/>
    <cellStyle name="40% - Акцент2 3 5 2 3 2 3" xfId="29323"/>
    <cellStyle name="40% - Акцент2 3 5 2 3 3" xfId="10283"/>
    <cellStyle name="40% - Акцент2 3 5 2 3 3 2" xfId="21707"/>
    <cellStyle name="40% - Акцент2 3 5 2 3 3 2 2" xfId="44555"/>
    <cellStyle name="40% - Акцент2 3 5 2 3 3 3" xfId="33131"/>
    <cellStyle name="40% - Акцент2 3 5 2 3 4" xfId="14091"/>
    <cellStyle name="40% - Акцент2 3 5 2 3 4 2" xfId="36939"/>
    <cellStyle name="40% - Акцент2 3 5 2 3 5" xfId="25515"/>
    <cellStyle name="40% - Акцент2 3 5 2 4" xfId="3619"/>
    <cellStyle name="40% - Акцент2 3 5 2 4 2" xfId="7427"/>
    <cellStyle name="40% - Акцент2 3 5 2 4 2 2" xfId="18851"/>
    <cellStyle name="40% - Акцент2 3 5 2 4 2 2 2" xfId="41699"/>
    <cellStyle name="40% - Акцент2 3 5 2 4 2 3" xfId="30275"/>
    <cellStyle name="40% - Акцент2 3 5 2 4 3" xfId="11235"/>
    <cellStyle name="40% - Акцент2 3 5 2 4 3 2" xfId="22659"/>
    <cellStyle name="40% - Акцент2 3 5 2 4 3 2 2" xfId="45507"/>
    <cellStyle name="40% - Акцент2 3 5 2 4 3 3" xfId="34083"/>
    <cellStyle name="40% - Акцент2 3 5 2 4 4" xfId="15043"/>
    <cellStyle name="40% - Акцент2 3 5 2 4 4 2" xfId="37891"/>
    <cellStyle name="40% - Акцент2 3 5 2 4 5" xfId="26467"/>
    <cellStyle name="40% - Акцент2 3 5 2 5" xfId="4571"/>
    <cellStyle name="40% - Акцент2 3 5 2 5 2" xfId="15995"/>
    <cellStyle name="40% - Акцент2 3 5 2 5 2 2" xfId="38843"/>
    <cellStyle name="40% - Акцент2 3 5 2 5 3" xfId="27419"/>
    <cellStyle name="40% - Акцент2 3 5 2 6" xfId="8379"/>
    <cellStyle name="40% - Акцент2 3 5 2 6 2" xfId="19803"/>
    <cellStyle name="40% - Акцент2 3 5 2 6 2 2" xfId="42651"/>
    <cellStyle name="40% - Акцент2 3 5 2 6 3" xfId="31227"/>
    <cellStyle name="40% - Акцент2 3 5 2 7" xfId="12187"/>
    <cellStyle name="40% - Акцент2 3 5 2 7 2" xfId="35035"/>
    <cellStyle name="40% - Акцент2 3 5 2 8" xfId="23611"/>
    <cellStyle name="40% - Акцент2 3 5 3" xfId="1239"/>
    <cellStyle name="40% - Акцент2 3 5 3 2" xfId="5047"/>
    <cellStyle name="40% - Акцент2 3 5 3 2 2" xfId="16471"/>
    <cellStyle name="40% - Акцент2 3 5 3 2 2 2" xfId="39319"/>
    <cellStyle name="40% - Акцент2 3 5 3 2 3" xfId="27895"/>
    <cellStyle name="40% - Акцент2 3 5 3 3" xfId="8855"/>
    <cellStyle name="40% - Акцент2 3 5 3 3 2" xfId="20279"/>
    <cellStyle name="40% - Акцент2 3 5 3 3 2 2" xfId="43127"/>
    <cellStyle name="40% - Акцент2 3 5 3 3 3" xfId="31703"/>
    <cellStyle name="40% - Акцент2 3 5 3 4" xfId="12663"/>
    <cellStyle name="40% - Акцент2 3 5 3 4 2" xfId="35511"/>
    <cellStyle name="40% - Акцент2 3 5 3 5" xfId="24087"/>
    <cellStyle name="40% - Акцент2 3 5 4" xfId="2191"/>
    <cellStyle name="40% - Акцент2 3 5 4 2" xfId="5999"/>
    <cellStyle name="40% - Акцент2 3 5 4 2 2" xfId="17423"/>
    <cellStyle name="40% - Акцент2 3 5 4 2 2 2" xfId="40271"/>
    <cellStyle name="40% - Акцент2 3 5 4 2 3" xfId="28847"/>
    <cellStyle name="40% - Акцент2 3 5 4 3" xfId="9807"/>
    <cellStyle name="40% - Акцент2 3 5 4 3 2" xfId="21231"/>
    <cellStyle name="40% - Акцент2 3 5 4 3 2 2" xfId="44079"/>
    <cellStyle name="40% - Акцент2 3 5 4 3 3" xfId="32655"/>
    <cellStyle name="40% - Акцент2 3 5 4 4" xfId="13615"/>
    <cellStyle name="40% - Акцент2 3 5 4 4 2" xfId="36463"/>
    <cellStyle name="40% - Акцент2 3 5 4 5" xfId="25039"/>
    <cellStyle name="40% - Акцент2 3 5 5" xfId="3143"/>
    <cellStyle name="40% - Акцент2 3 5 5 2" xfId="6951"/>
    <cellStyle name="40% - Акцент2 3 5 5 2 2" xfId="18375"/>
    <cellStyle name="40% - Акцент2 3 5 5 2 2 2" xfId="41223"/>
    <cellStyle name="40% - Акцент2 3 5 5 2 3" xfId="29799"/>
    <cellStyle name="40% - Акцент2 3 5 5 3" xfId="10759"/>
    <cellStyle name="40% - Акцент2 3 5 5 3 2" xfId="22183"/>
    <cellStyle name="40% - Акцент2 3 5 5 3 2 2" xfId="45031"/>
    <cellStyle name="40% - Акцент2 3 5 5 3 3" xfId="33607"/>
    <cellStyle name="40% - Акцент2 3 5 5 4" xfId="14567"/>
    <cellStyle name="40% - Акцент2 3 5 5 4 2" xfId="37415"/>
    <cellStyle name="40% - Акцент2 3 5 5 5" xfId="25991"/>
    <cellStyle name="40% - Акцент2 3 5 6" xfId="4095"/>
    <cellStyle name="40% - Акцент2 3 5 6 2" xfId="15519"/>
    <cellStyle name="40% - Акцент2 3 5 6 2 2" xfId="38367"/>
    <cellStyle name="40% - Акцент2 3 5 6 3" xfId="26943"/>
    <cellStyle name="40% - Акцент2 3 5 7" xfId="7903"/>
    <cellStyle name="40% - Акцент2 3 5 7 2" xfId="19327"/>
    <cellStyle name="40% - Акцент2 3 5 7 2 2" xfId="42175"/>
    <cellStyle name="40% - Акцент2 3 5 7 3" xfId="30751"/>
    <cellStyle name="40% - Акцент2 3 5 8" xfId="11711"/>
    <cellStyle name="40% - Акцент2 3 5 8 2" xfId="34559"/>
    <cellStyle name="40% - Акцент2 3 5 9" xfId="23135"/>
    <cellStyle name="40% - Акцент2 3 6" xfId="539"/>
    <cellStyle name="40% - Акцент2 3 6 2" xfId="1491"/>
    <cellStyle name="40% - Акцент2 3 6 2 2" xfId="5299"/>
    <cellStyle name="40% - Акцент2 3 6 2 2 2" xfId="16723"/>
    <cellStyle name="40% - Акцент2 3 6 2 2 2 2" xfId="39571"/>
    <cellStyle name="40% - Акцент2 3 6 2 2 3" xfId="28147"/>
    <cellStyle name="40% - Акцент2 3 6 2 3" xfId="9107"/>
    <cellStyle name="40% - Акцент2 3 6 2 3 2" xfId="20531"/>
    <cellStyle name="40% - Акцент2 3 6 2 3 2 2" xfId="43379"/>
    <cellStyle name="40% - Акцент2 3 6 2 3 3" xfId="31955"/>
    <cellStyle name="40% - Акцент2 3 6 2 4" xfId="12915"/>
    <cellStyle name="40% - Акцент2 3 6 2 4 2" xfId="35763"/>
    <cellStyle name="40% - Акцент2 3 6 2 5" xfId="24339"/>
    <cellStyle name="40% - Акцент2 3 6 3" xfId="2443"/>
    <cellStyle name="40% - Акцент2 3 6 3 2" xfId="6251"/>
    <cellStyle name="40% - Акцент2 3 6 3 2 2" xfId="17675"/>
    <cellStyle name="40% - Акцент2 3 6 3 2 2 2" xfId="40523"/>
    <cellStyle name="40% - Акцент2 3 6 3 2 3" xfId="29099"/>
    <cellStyle name="40% - Акцент2 3 6 3 3" xfId="10059"/>
    <cellStyle name="40% - Акцент2 3 6 3 3 2" xfId="21483"/>
    <cellStyle name="40% - Акцент2 3 6 3 3 2 2" xfId="44331"/>
    <cellStyle name="40% - Акцент2 3 6 3 3 3" xfId="32907"/>
    <cellStyle name="40% - Акцент2 3 6 3 4" xfId="13867"/>
    <cellStyle name="40% - Акцент2 3 6 3 4 2" xfId="36715"/>
    <cellStyle name="40% - Акцент2 3 6 3 5" xfId="25291"/>
    <cellStyle name="40% - Акцент2 3 6 4" xfId="3395"/>
    <cellStyle name="40% - Акцент2 3 6 4 2" xfId="7203"/>
    <cellStyle name="40% - Акцент2 3 6 4 2 2" xfId="18627"/>
    <cellStyle name="40% - Акцент2 3 6 4 2 2 2" xfId="41475"/>
    <cellStyle name="40% - Акцент2 3 6 4 2 3" xfId="30051"/>
    <cellStyle name="40% - Акцент2 3 6 4 3" xfId="11011"/>
    <cellStyle name="40% - Акцент2 3 6 4 3 2" xfId="22435"/>
    <cellStyle name="40% - Акцент2 3 6 4 3 2 2" xfId="45283"/>
    <cellStyle name="40% - Акцент2 3 6 4 3 3" xfId="33859"/>
    <cellStyle name="40% - Акцент2 3 6 4 4" xfId="14819"/>
    <cellStyle name="40% - Акцент2 3 6 4 4 2" xfId="37667"/>
    <cellStyle name="40% - Акцент2 3 6 4 5" xfId="26243"/>
    <cellStyle name="40% - Акцент2 3 6 5" xfId="4347"/>
    <cellStyle name="40% - Акцент2 3 6 5 2" xfId="15771"/>
    <cellStyle name="40% - Акцент2 3 6 5 2 2" xfId="38619"/>
    <cellStyle name="40% - Акцент2 3 6 5 3" xfId="27195"/>
    <cellStyle name="40% - Акцент2 3 6 6" xfId="8155"/>
    <cellStyle name="40% - Акцент2 3 6 6 2" xfId="19579"/>
    <cellStyle name="40% - Акцент2 3 6 6 2 2" xfId="42427"/>
    <cellStyle name="40% - Акцент2 3 6 6 3" xfId="31003"/>
    <cellStyle name="40% - Акцент2 3 6 7" xfId="11963"/>
    <cellStyle name="40% - Акцент2 3 6 7 2" xfId="34811"/>
    <cellStyle name="40% - Акцент2 3 6 8" xfId="23387"/>
    <cellStyle name="40% - Акцент2 3 7" xfId="1015"/>
    <cellStyle name="40% - Акцент2 3 7 2" xfId="4823"/>
    <cellStyle name="40% - Акцент2 3 7 2 2" xfId="16247"/>
    <cellStyle name="40% - Акцент2 3 7 2 2 2" xfId="39095"/>
    <cellStyle name="40% - Акцент2 3 7 2 3" xfId="27671"/>
    <cellStyle name="40% - Акцент2 3 7 3" xfId="8631"/>
    <cellStyle name="40% - Акцент2 3 7 3 2" xfId="20055"/>
    <cellStyle name="40% - Акцент2 3 7 3 2 2" xfId="42903"/>
    <cellStyle name="40% - Акцент2 3 7 3 3" xfId="31479"/>
    <cellStyle name="40% - Акцент2 3 7 4" xfId="12439"/>
    <cellStyle name="40% - Акцент2 3 7 4 2" xfId="35287"/>
    <cellStyle name="40% - Акцент2 3 7 5" xfId="23863"/>
    <cellStyle name="40% - Акцент2 3 8" xfId="1967"/>
    <cellStyle name="40% - Акцент2 3 8 2" xfId="5775"/>
    <cellStyle name="40% - Акцент2 3 8 2 2" xfId="17199"/>
    <cellStyle name="40% - Акцент2 3 8 2 2 2" xfId="40047"/>
    <cellStyle name="40% - Акцент2 3 8 2 3" xfId="28623"/>
    <cellStyle name="40% - Акцент2 3 8 3" xfId="9583"/>
    <cellStyle name="40% - Акцент2 3 8 3 2" xfId="21007"/>
    <cellStyle name="40% - Акцент2 3 8 3 2 2" xfId="43855"/>
    <cellStyle name="40% - Акцент2 3 8 3 3" xfId="32431"/>
    <cellStyle name="40% - Акцент2 3 8 4" xfId="13391"/>
    <cellStyle name="40% - Акцент2 3 8 4 2" xfId="36239"/>
    <cellStyle name="40% - Акцент2 3 8 5" xfId="24815"/>
    <cellStyle name="40% - Акцент2 3 9" xfId="2919"/>
    <cellStyle name="40% - Акцент2 3 9 2" xfId="6727"/>
    <cellStyle name="40% - Акцент2 3 9 2 2" xfId="18151"/>
    <cellStyle name="40% - Акцент2 3 9 2 2 2" xfId="40999"/>
    <cellStyle name="40% - Акцент2 3 9 2 3" xfId="29575"/>
    <cellStyle name="40% - Акцент2 3 9 3" xfId="10535"/>
    <cellStyle name="40% - Акцент2 3 9 3 2" xfId="21959"/>
    <cellStyle name="40% - Акцент2 3 9 3 2 2" xfId="44807"/>
    <cellStyle name="40% - Акцент2 3 9 3 3" xfId="33383"/>
    <cellStyle name="40% - Акцент2 3 9 4" xfId="14343"/>
    <cellStyle name="40% - Акцент2 3 9 4 2" xfId="37191"/>
    <cellStyle name="40% - Акцент2 3 9 5" xfId="25767"/>
    <cellStyle name="40% - Акцент2 4" xfId="91"/>
    <cellStyle name="40% - Акцент2 4 10" xfId="22939"/>
    <cellStyle name="40% - Акцент2 4 2" xfId="315"/>
    <cellStyle name="40% - Акцент2 4 2 2" xfId="791"/>
    <cellStyle name="40% - Акцент2 4 2 2 2" xfId="1743"/>
    <cellStyle name="40% - Акцент2 4 2 2 2 2" xfId="5551"/>
    <cellStyle name="40% - Акцент2 4 2 2 2 2 2" xfId="16975"/>
    <cellStyle name="40% - Акцент2 4 2 2 2 2 2 2" xfId="39823"/>
    <cellStyle name="40% - Акцент2 4 2 2 2 2 3" xfId="28399"/>
    <cellStyle name="40% - Акцент2 4 2 2 2 3" xfId="9359"/>
    <cellStyle name="40% - Акцент2 4 2 2 2 3 2" xfId="20783"/>
    <cellStyle name="40% - Акцент2 4 2 2 2 3 2 2" xfId="43631"/>
    <cellStyle name="40% - Акцент2 4 2 2 2 3 3" xfId="32207"/>
    <cellStyle name="40% - Акцент2 4 2 2 2 4" xfId="13167"/>
    <cellStyle name="40% - Акцент2 4 2 2 2 4 2" xfId="36015"/>
    <cellStyle name="40% - Акцент2 4 2 2 2 5" xfId="24591"/>
    <cellStyle name="40% - Акцент2 4 2 2 3" xfId="2695"/>
    <cellStyle name="40% - Акцент2 4 2 2 3 2" xfId="6503"/>
    <cellStyle name="40% - Акцент2 4 2 2 3 2 2" xfId="17927"/>
    <cellStyle name="40% - Акцент2 4 2 2 3 2 2 2" xfId="40775"/>
    <cellStyle name="40% - Акцент2 4 2 2 3 2 3" xfId="29351"/>
    <cellStyle name="40% - Акцент2 4 2 2 3 3" xfId="10311"/>
    <cellStyle name="40% - Акцент2 4 2 2 3 3 2" xfId="21735"/>
    <cellStyle name="40% - Акцент2 4 2 2 3 3 2 2" xfId="44583"/>
    <cellStyle name="40% - Акцент2 4 2 2 3 3 3" xfId="33159"/>
    <cellStyle name="40% - Акцент2 4 2 2 3 4" xfId="14119"/>
    <cellStyle name="40% - Акцент2 4 2 2 3 4 2" xfId="36967"/>
    <cellStyle name="40% - Акцент2 4 2 2 3 5" xfId="25543"/>
    <cellStyle name="40% - Акцент2 4 2 2 4" xfId="3647"/>
    <cellStyle name="40% - Акцент2 4 2 2 4 2" xfId="7455"/>
    <cellStyle name="40% - Акцент2 4 2 2 4 2 2" xfId="18879"/>
    <cellStyle name="40% - Акцент2 4 2 2 4 2 2 2" xfId="41727"/>
    <cellStyle name="40% - Акцент2 4 2 2 4 2 3" xfId="30303"/>
    <cellStyle name="40% - Акцент2 4 2 2 4 3" xfId="11263"/>
    <cellStyle name="40% - Акцент2 4 2 2 4 3 2" xfId="22687"/>
    <cellStyle name="40% - Акцент2 4 2 2 4 3 2 2" xfId="45535"/>
    <cellStyle name="40% - Акцент2 4 2 2 4 3 3" xfId="34111"/>
    <cellStyle name="40% - Акцент2 4 2 2 4 4" xfId="15071"/>
    <cellStyle name="40% - Акцент2 4 2 2 4 4 2" xfId="37919"/>
    <cellStyle name="40% - Акцент2 4 2 2 4 5" xfId="26495"/>
    <cellStyle name="40% - Акцент2 4 2 2 5" xfId="4599"/>
    <cellStyle name="40% - Акцент2 4 2 2 5 2" xfId="16023"/>
    <cellStyle name="40% - Акцент2 4 2 2 5 2 2" xfId="38871"/>
    <cellStyle name="40% - Акцент2 4 2 2 5 3" xfId="27447"/>
    <cellStyle name="40% - Акцент2 4 2 2 6" xfId="8407"/>
    <cellStyle name="40% - Акцент2 4 2 2 6 2" xfId="19831"/>
    <cellStyle name="40% - Акцент2 4 2 2 6 2 2" xfId="42679"/>
    <cellStyle name="40% - Акцент2 4 2 2 6 3" xfId="31255"/>
    <cellStyle name="40% - Акцент2 4 2 2 7" xfId="12215"/>
    <cellStyle name="40% - Акцент2 4 2 2 7 2" xfId="35063"/>
    <cellStyle name="40% - Акцент2 4 2 2 8" xfId="23639"/>
    <cellStyle name="40% - Акцент2 4 2 3" xfId="1267"/>
    <cellStyle name="40% - Акцент2 4 2 3 2" xfId="5075"/>
    <cellStyle name="40% - Акцент2 4 2 3 2 2" xfId="16499"/>
    <cellStyle name="40% - Акцент2 4 2 3 2 2 2" xfId="39347"/>
    <cellStyle name="40% - Акцент2 4 2 3 2 3" xfId="27923"/>
    <cellStyle name="40% - Акцент2 4 2 3 3" xfId="8883"/>
    <cellStyle name="40% - Акцент2 4 2 3 3 2" xfId="20307"/>
    <cellStyle name="40% - Акцент2 4 2 3 3 2 2" xfId="43155"/>
    <cellStyle name="40% - Акцент2 4 2 3 3 3" xfId="31731"/>
    <cellStyle name="40% - Акцент2 4 2 3 4" xfId="12691"/>
    <cellStyle name="40% - Акцент2 4 2 3 4 2" xfId="35539"/>
    <cellStyle name="40% - Акцент2 4 2 3 5" xfId="24115"/>
    <cellStyle name="40% - Акцент2 4 2 4" xfId="2219"/>
    <cellStyle name="40% - Акцент2 4 2 4 2" xfId="6027"/>
    <cellStyle name="40% - Акцент2 4 2 4 2 2" xfId="17451"/>
    <cellStyle name="40% - Акцент2 4 2 4 2 2 2" xfId="40299"/>
    <cellStyle name="40% - Акцент2 4 2 4 2 3" xfId="28875"/>
    <cellStyle name="40% - Акцент2 4 2 4 3" xfId="9835"/>
    <cellStyle name="40% - Акцент2 4 2 4 3 2" xfId="21259"/>
    <cellStyle name="40% - Акцент2 4 2 4 3 2 2" xfId="44107"/>
    <cellStyle name="40% - Акцент2 4 2 4 3 3" xfId="32683"/>
    <cellStyle name="40% - Акцент2 4 2 4 4" xfId="13643"/>
    <cellStyle name="40% - Акцент2 4 2 4 4 2" xfId="36491"/>
    <cellStyle name="40% - Акцент2 4 2 4 5" xfId="25067"/>
    <cellStyle name="40% - Акцент2 4 2 5" xfId="3171"/>
    <cellStyle name="40% - Акцент2 4 2 5 2" xfId="6979"/>
    <cellStyle name="40% - Акцент2 4 2 5 2 2" xfId="18403"/>
    <cellStyle name="40% - Акцент2 4 2 5 2 2 2" xfId="41251"/>
    <cellStyle name="40% - Акцент2 4 2 5 2 3" xfId="29827"/>
    <cellStyle name="40% - Акцент2 4 2 5 3" xfId="10787"/>
    <cellStyle name="40% - Акцент2 4 2 5 3 2" xfId="22211"/>
    <cellStyle name="40% - Акцент2 4 2 5 3 2 2" xfId="45059"/>
    <cellStyle name="40% - Акцент2 4 2 5 3 3" xfId="33635"/>
    <cellStyle name="40% - Акцент2 4 2 5 4" xfId="14595"/>
    <cellStyle name="40% - Акцент2 4 2 5 4 2" xfId="37443"/>
    <cellStyle name="40% - Акцент2 4 2 5 5" xfId="26019"/>
    <cellStyle name="40% - Акцент2 4 2 6" xfId="4123"/>
    <cellStyle name="40% - Акцент2 4 2 6 2" xfId="15547"/>
    <cellStyle name="40% - Акцент2 4 2 6 2 2" xfId="38395"/>
    <cellStyle name="40% - Акцент2 4 2 6 3" xfId="26971"/>
    <cellStyle name="40% - Акцент2 4 2 7" xfId="7931"/>
    <cellStyle name="40% - Акцент2 4 2 7 2" xfId="19355"/>
    <cellStyle name="40% - Акцент2 4 2 7 2 2" xfId="42203"/>
    <cellStyle name="40% - Акцент2 4 2 7 3" xfId="30779"/>
    <cellStyle name="40% - Акцент2 4 2 8" xfId="11739"/>
    <cellStyle name="40% - Акцент2 4 2 8 2" xfId="34587"/>
    <cellStyle name="40% - Акцент2 4 2 9" xfId="23163"/>
    <cellStyle name="40% - Акцент2 4 3" xfId="567"/>
    <cellStyle name="40% - Акцент2 4 3 2" xfId="1519"/>
    <cellStyle name="40% - Акцент2 4 3 2 2" xfId="5327"/>
    <cellStyle name="40% - Акцент2 4 3 2 2 2" xfId="16751"/>
    <cellStyle name="40% - Акцент2 4 3 2 2 2 2" xfId="39599"/>
    <cellStyle name="40% - Акцент2 4 3 2 2 3" xfId="28175"/>
    <cellStyle name="40% - Акцент2 4 3 2 3" xfId="9135"/>
    <cellStyle name="40% - Акцент2 4 3 2 3 2" xfId="20559"/>
    <cellStyle name="40% - Акцент2 4 3 2 3 2 2" xfId="43407"/>
    <cellStyle name="40% - Акцент2 4 3 2 3 3" xfId="31983"/>
    <cellStyle name="40% - Акцент2 4 3 2 4" xfId="12943"/>
    <cellStyle name="40% - Акцент2 4 3 2 4 2" xfId="35791"/>
    <cellStyle name="40% - Акцент2 4 3 2 5" xfId="24367"/>
    <cellStyle name="40% - Акцент2 4 3 3" xfId="2471"/>
    <cellStyle name="40% - Акцент2 4 3 3 2" xfId="6279"/>
    <cellStyle name="40% - Акцент2 4 3 3 2 2" xfId="17703"/>
    <cellStyle name="40% - Акцент2 4 3 3 2 2 2" xfId="40551"/>
    <cellStyle name="40% - Акцент2 4 3 3 2 3" xfId="29127"/>
    <cellStyle name="40% - Акцент2 4 3 3 3" xfId="10087"/>
    <cellStyle name="40% - Акцент2 4 3 3 3 2" xfId="21511"/>
    <cellStyle name="40% - Акцент2 4 3 3 3 2 2" xfId="44359"/>
    <cellStyle name="40% - Акцент2 4 3 3 3 3" xfId="32935"/>
    <cellStyle name="40% - Акцент2 4 3 3 4" xfId="13895"/>
    <cellStyle name="40% - Акцент2 4 3 3 4 2" xfId="36743"/>
    <cellStyle name="40% - Акцент2 4 3 3 5" xfId="25319"/>
    <cellStyle name="40% - Акцент2 4 3 4" xfId="3423"/>
    <cellStyle name="40% - Акцент2 4 3 4 2" xfId="7231"/>
    <cellStyle name="40% - Акцент2 4 3 4 2 2" xfId="18655"/>
    <cellStyle name="40% - Акцент2 4 3 4 2 2 2" xfId="41503"/>
    <cellStyle name="40% - Акцент2 4 3 4 2 3" xfId="30079"/>
    <cellStyle name="40% - Акцент2 4 3 4 3" xfId="11039"/>
    <cellStyle name="40% - Акцент2 4 3 4 3 2" xfId="22463"/>
    <cellStyle name="40% - Акцент2 4 3 4 3 2 2" xfId="45311"/>
    <cellStyle name="40% - Акцент2 4 3 4 3 3" xfId="33887"/>
    <cellStyle name="40% - Акцент2 4 3 4 4" xfId="14847"/>
    <cellStyle name="40% - Акцент2 4 3 4 4 2" xfId="37695"/>
    <cellStyle name="40% - Акцент2 4 3 4 5" xfId="26271"/>
    <cellStyle name="40% - Акцент2 4 3 5" xfId="4375"/>
    <cellStyle name="40% - Акцент2 4 3 5 2" xfId="15799"/>
    <cellStyle name="40% - Акцент2 4 3 5 2 2" xfId="38647"/>
    <cellStyle name="40% - Акцент2 4 3 5 3" xfId="27223"/>
    <cellStyle name="40% - Акцент2 4 3 6" xfId="8183"/>
    <cellStyle name="40% - Акцент2 4 3 6 2" xfId="19607"/>
    <cellStyle name="40% - Акцент2 4 3 6 2 2" xfId="42455"/>
    <cellStyle name="40% - Акцент2 4 3 6 3" xfId="31031"/>
    <cellStyle name="40% - Акцент2 4 3 7" xfId="11991"/>
    <cellStyle name="40% - Акцент2 4 3 7 2" xfId="34839"/>
    <cellStyle name="40% - Акцент2 4 3 8" xfId="23415"/>
    <cellStyle name="40% - Акцент2 4 4" xfId="1043"/>
    <cellStyle name="40% - Акцент2 4 4 2" xfId="4851"/>
    <cellStyle name="40% - Акцент2 4 4 2 2" xfId="16275"/>
    <cellStyle name="40% - Акцент2 4 4 2 2 2" xfId="39123"/>
    <cellStyle name="40% - Акцент2 4 4 2 3" xfId="27699"/>
    <cellStyle name="40% - Акцент2 4 4 3" xfId="8659"/>
    <cellStyle name="40% - Акцент2 4 4 3 2" xfId="20083"/>
    <cellStyle name="40% - Акцент2 4 4 3 2 2" xfId="42931"/>
    <cellStyle name="40% - Акцент2 4 4 3 3" xfId="31507"/>
    <cellStyle name="40% - Акцент2 4 4 4" xfId="12467"/>
    <cellStyle name="40% - Акцент2 4 4 4 2" xfId="35315"/>
    <cellStyle name="40% - Акцент2 4 4 5" xfId="23891"/>
    <cellStyle name="40% - Акцент2 4 5" xfId="1995"/>
    <cellStyle name="40% - Акцент2 4 5 2" xfId="5803"/>
    <cellStyle name="40% - Акцент2 4 5 2 2" xfId="17227"/>
    <cellStyle name="40% - Акцент2 4 5 2 2 2" xfId="40075"/>
    <cellStyle name="40% - Акцент2 4 5 2 3" xfId="28651"/>
    <cellStyle name="40% - Акцент2 4 5 3" xfId="9611"/>
    <cellStyle name="40% - Акцент2 4 5 3 2" xfId="21035"/>
    <cellStyle name="40% - Акцент2 4 5 3 2 2" xfId="43883"/>
    <cellStyle name="40% - Акцент2 4 5 3 3" xfId="32459"/>
    <cellStyle name="40% - Акцент2 4 5 4" xfId="13419"/>
    <cellStyle name="40% - Акцент2 4 5 4 2" xfId="36267"/>
    <cellStyle name="40% - Акцент2 4 5 5" xfId="24843"/>
    <cellStyle name="40% - Акцент2 4 6" xfId="2947"/>
    <cellStyle name="40% - Акцент2 4 6 2" xfId="6755"/>
    <cellStyle name="40% - Акцент2 4 6 2 2" xfId="18179"/>
    <cellStyle name="40% - Акцент2 4 6 2 2 2" xfId="41027"/>
    <cellStyle name="40% - Акцент2 4 6 2 3" xfId="29603"/>
    <cellStyle name="40% - Акцент2 4 6 3" xfId="10563"/>
    <cellStyle name="40% - Акцент2 4 6 3 2" xfId="21987"/>
    <cellStyle name="40% - Акцент2 4 6 3 2 2" xfId="44835"/>
    <cellStyle name="40% - Акцент2 4 6 3 3" xfId="33411"/>
    <cellStyle name="40% - Акцент2 4 6 4" xfId="14371"/>
    <cellStyle name="40% - Акцент2 4 6 4 2" xfId="37219"/>
    <cellStyle name="40% - Акцент2 4 6 5" xfId="25795"/>
    <cellStyle name="40% - Акцент2 4 7" xfId="3899"/>
    <cellStyle name="40% - Акцент2 4 7 2" xfId="15323"/>
    <cellStyle name="40% - Акцент2 4 7 2 2" xfId="38171"/>
    <cellStyle name="40% - Акцент2 4 7 3" xfId="26747"/>
    <cellStyle name="40% - Акцент2 4 8" xfId="7707"/>
    <cellStyle name="40% - Акцент2 4 8 2" xfId="19131"/>
    <cellStyle name="40% - Акцент2 4 8 2 2" xfId="41979"/>
    <cellStyle name="40% - Акцент2 4 8 3" xfId="30555"/>
    <cellStyle name="40% - Акцент2 4 9" xfId="11515"/>
    <cellStyle name="40% - Акцент2 4 9 2" xfId="34363"/>
    <cellStyle name="40% - Акцент2 5" xfId="147"/>
    <cellStyle name="40% - Акцент2 5 10" xfId="22995"/>
    <cellStyle name="40% - Акцент2 5 2" xfId="371"/>
    <cellStyle name="40% - Акцент2 5 2 2" xfId="847"/>
    <cellStyle name="40% - Акцент2 5 2 2 2" xfId="1799"/>
    <cellStyle name="40% - Акцент2 5 2 2 2 2" xfId="5607"/>
    <cellStyle name="40% - Акцент2 5 2 2 2 2 2" xfId="17031"/>
    <cellStyle name="40% - Акцент2 5 2 2 2 2 2 2" xfId="39879"/>
    <cellStyle name="40% - Акцент2 5 2 2 2 2 3" xfId="28455"/>
    <cellStyle name="40% - Акцент2 5 2 2 2 3" xfId="9415"/>
    <cellStyle name="40% - Акцент2 5 2 2 2 3 2" xfId="20839"/>
    <cellStyle name="40% - Акцент2 5 2 2 2 3 2 2" xfId="43687"/>
    <cellStyle name="40% - Акцент2 5 2 2 2 3 3" xfId="32263"/>
    <cellStyle name="40% - Акцент2 5 2 2 2 4" xfId="13223"/>
    <cellStyle name="40% - Акцент2 5 2 2 2 4 2" xfId="36071"/>
    <cellStyle name="40% - Акцент2 5 2 2 2 5" xfId="24647"/>
    <cellStyle name="40% - Акцент2 5 2 2 3" xfId="2751"/>
    <cellStyle name="40% - Акцент2 5 2 2 3 2" xfId="6559"/>
    <cellStyle name="40% - Акцент2 5 2 2 3 2 2" xfId="17983"/>
    <cellStyle name="40% - Акцент2 5 2 2 3 2 2 2" xfId="40831"/>
    <cellStyle name="40% - Акцент2 5 2 2 3 2 3" xfId="29407"/>
    <cellStyle name="40% - Акцент2 5 2 2 3 3" xfId="10367"/>
    <cellStyle name="40% - Акцент2 5 2 2 3 3 2" xfId="21791"/>
    <cellStyle name="40% - Акцент2 5 2 2 3 3 2 2" xfId="44639"/>
    <cellStyle name="40% - Акцент2 5 2 2 3 3 3" xfId="33215"/>
    <cellStyle name="40% - Акцент2 5 2 2 3 4" xfId="14175"/>
    <cellStyle name="40% - Акцент2 5 2 2 3 4 2" xfId="37023"/>
    <cellStyle name="40% - Акцент2 5 2 2 3 5" xfId="25599"/>
    <cellStyle name="40% - Акцент2 5 2 2 4" xfId="3703"/>
    <cellStyle name="40% - Акцент2 5 2 2 4 2" xfId="7511"/>
    <cellStyle name="40% - Акцент2 5 2 2 4 2 2" xfId="18935"/>
    <cellStyle name="40% - Акцент2 5 2 2 4 2 2 2" xfId="41783"/>
    <cellStyle name="40% - Акцент2 5 2 2 4 2 3" xfId="30359"/>
    <cellStyle name="40% - Акцент2 5 2 2 4 3" xfId="11319"/>
    <cellStyle name="40% - Акцент2 5 2 2 4 3 2" xfId="22743"/>
    <cellStyle name="40% - Акцент2 5 2 2 4 3 2 2" xfId="45591"/>
    <cellStyle name="40% - Акцент2 5 2 2 4 3 3" xfId="34167"/>
    <cellStyle name="40% - Акцент2 5 2 2 4 4" xfId="15127"/>
    <cellStyle name="40% - Акцент2 5 2 2 4 4 2" xfId="37975"/>
    <cellStyle name="40% - Акцент2 5 2 2 4 5" xfId="26551"/>
    <cellStyle name="40% - Акцент2 5 2 2 5" xfId="4655"/>
    <cellStyle name="40% - Акцент2 5 2 2 5 2" xfId="16079"/>
    <cellStyle name="40% - Акцент2 5 2 2 5 2 2" xfId="38927"/>
    <cellStyle name="40% - Акцент2 5 2 2 5 3" xfId="27503"/>
    <cellStyle name="40% - Акцент2 5 2 2 6" xfId="8463"/>
    <cellStyle name="40% - Акцент2 5 2 2 6 2" xfId="19887"/>
    <cellStyle name="40% - Акцент2 5 2 2 6 2 2" xfId="42735"/>
    <cellStyle name="40% - Акцент2 5 2 2 6 3" xfId="31311"/>
    <cellStyle name="40% - Акцент2 5 2 2 7" xfId="12271"/>
    <cellStyle name="40% - Акцент2 5 2 2 7 2" xfId="35119"/>
    <cellStyle name="40% - Акцент2 5 2 2 8" xfId="23695"/>
    <cellStyle name="40% - Акцент2 5 2 3" xfId="1323"/>
    <cellStyle name="40% - Акцент2 5 2 3 2" xfId="5131"/>
    <cellStyle name="40% - Акцент2 5 2 3 2 2" xfId="16555"/>
    <cellStyle name="40% - Акцент2 5 2 3 2 2 2" xfId="39403"/>
    <cellStyle name="40% - Акцент2 5 2 3 2 3" xfId="27979"/>
    <cellStyle name="40% - Акцент2 5 2 3 3" xfId="8939"/>
    <cellStyle name="40% - Акцент2 5 2 3 3 2" xfId="20363"/>
    <cellStyle name="40% - Акцент2 5 2 3 3 2 2" xfId="43211"/>
    <cellStyle name="40% - Акцент2 5 2 3 3 3" xfId="31787"/>
    <cellStyle name="40% - Акцент2 5 2 3 4" xfId="12747"/>
    <cellStyle name="40% - Акцент2 5 2 3 4 2" xfId="35595"/>
    <cellStyle name="40% - Акцент2 5 2 3 5" xfId="24171"/>
    <cellStyle name="40% - Акцент2 5 2 4" xfId="2275"/>
    <cellStyle name="40% - Акцент2 5 2 4 2" xfId="6083"/>
    <cellStyle name="40% - Акцент2 5 2 4 2 2" xfId="17507"/>
    <cellStyle name="40% - Акцент2 5 2 4 2 2 2" xfId="40355"/>
    <cellStyle name="40% - Акцент2 5 2 4 2 3" xfId="28931"/>
    <cellStyle name="40% - Акцент2 5 2 4 3" xfId="9891"/>
    <cellStyle name="40% - Акцент2 5 2 4 3 2" xfId="21315"/>
    <cellStyle name="40% - Акцент2 5 2 4 3 2 2" xfId="44163"/>
    <cellStyle name="40% - Акцент2 5 2 4 3 3" xfId="32739"/>
    <cellStyle name="40% - Акцент2 5 2 4 4" xfId="13699"/>
    <cellStyle name="40% - Акцент2 5 2 4 4 2" xfId="36547"/>
    <cellStyle name="40% - Акцент2 5 2 4 5" xfId="25123"/>
    <cellStyle name="40% - Акцент2 5 2 5" xfId="3227"/>
    <cellStyle name="40% - Акцент2 5 2 5 2" xfId="7035"/>
    <cellStyle name="40% - Акцент2 5 2 5 2 2" xfId="18459"/>
    <cellStyle name="40% - Акцент2 5 2 5 2 2 2" xfId="41307"/>
    <cellStyle name="40% - Акцент2 5 2 5 2 3" xfId="29883"/>
    <cellStyle name="40% - Акцент2 5 2 5 3" xfId="10843"/>
    <cellStyle name="40% - Акцент2 5 2 5 3 2" xfId="22267"/>
    <cellStyle name="40% - Акцент2 5 2 5 3 2 2" xfId="45115"/>
    <cellStyle name="40% - Акцент2 5 2 5 3 3" xfId="33691"/>
    <cellStyle name="40% - Акцент2 5 2 5 4" xfId="14651"/>
    <cellStyle name="40% - Акцент2 5 2 5 4 2" xfId="37499"/>
    <cellStyle name="40% - Акцент2 5 2 5 5" xfId="26075"/>
    <cellStyle name="40% - Акцент2 5 2 6" xfId="4179"/>
    <cellStyle name="40% - Акцент2 5 2 6 2" xfId="15603"/>
    <cellStyle name="40% - Акцент2 5 2 6 2 2" xfId="38451"/>
    <cellStyle name="40% - Акцент2 5 2 6 3" xfId="27027"/>
    <cellStyle name="40% - Акцент2 5 2 7" xfId="7987"/>
    <cellStyle name="40% - Акцент2 5 2 7 2" xfId="19411"/>
    <cellStyle name="40% - Акцент2 5 2 7 2 2" xfId="42259"/>
    <cellStyle name="40% - Акцент2 5 2 7 3" xfId="30835"/>
    <cellStyle name="40% - Акцент2 5 2 8" xfId="11795"/>
    <cellStyle name="40% - Акцент2 5 2 8 2" xfId="34643"/>
    <cellStyle name="40% - Акцент2 5 2 9" xfId="23219"/>
    <cellStyle name="40% - Акцент2 5 3" xfId="623"/>
    <cellStyle name="40% - Акцент2 5 3 2" xfId="1575"/>
    <cellStyle name="40% - Акцент2 5 3 2 2" xfId="5383"/>
    <cellStyle name="40% - Акцент2 5 3 2 2 2" xfId="16807"/>
    <cellStyle name="40% - Акцент2 5 3 2 2 2 2" xfId="39655"/>
    <cellStyle name="40% - Акцент2 5 3 2 2 3" xfId="28231"/>
    <cellStyle name="40% - Акцент2 5 3 2 3" xfId="9191"/>
    <cellStyle name="40% - Акцент2 5 3 2 3 2" xfId="20615"/>
    <cellStyle name="40% - Акцент2 5 3 2 3 2 2" xfId="43463"/>
    <cellStyle name="40% - Акцент2 5 3 2 3 3" xfId="32039"/>
    <cellStyle name="40% - Акцент2 5 3 2 4" xfId="12999"/>
    <cellStyle name="40% - Акцент2 5 3 2 4 2" xfId="35847"/>
    <cellStyle name="40% - Акцент2 5 3 2 5" xfId="24423"/>
    <cellStyle name="40% - Акцент2 5 3 3" xfId="2527"/>
    <cellStyle name="40% - Акцент2 5 3 3 2" xfId="6335"/>
    <cellStyle name="40% - Акцент2 5 3 3 2 2" xfId="17759"/>
    <cellStyle name="40% - Акцент2 5 3 3 2 2 2" xfId="40607"/>
    <cellStyle name="40% - Акцент2 5 3 3 2 3" xfId="29183"/>
    <cellStyle name="40% - Акцент2 5 3 3 3" xfId="10143"/>
    <cellStyle name="40% - Акцент2 5 3 3 3 2" xfId="21567"/>
    <cellStyle name="40% - Акцент2 5 3 3 3 2 2" xfId="44415"/>
    <cellStyle name="40% - Акцент2 5 3 3 3 3" xfId="32991"/>
    <cellStyle name="40% - Акцент2 5 3 3 4" xfId="13951"/>
    <cellStyle name="40% - Акцент2 5 3 3 4 2" xfId="36799"/>
    <cellStyle name="40% - Акцент2 5 3 3 5" xfId="25375"/>
    <cellStyle name="40% - Акцент2 5 3 4" xfId="3479"/>
    <cellStyle name="40% - Акцент2 5 3 4 2" xfId="7287"/>
    <cellStyle name="40% - Акцент2 5 3 4 2 2" xfId="18711"/>
    <cellStyle name="40% - Акцент2 5 3 4 2 2 2" xfId="41559"/>
    <cellStyle name="40% - Акцент2 5 3 4 2 3" xfId="30135"/>
    <cellStyle name="40% - Акцент2 5 3 4 3" xfId="11095"/>
    <cellStyle name="40% - Акцент2 5 3 4 3 2" xfId="22519"/>
    <cellStyle name="40% - Акцент2 5 3 4 3 2 2" xfId="45367"/>
    <cellStyle name="40% - Акцент2 5 3 4 3 3" xfId="33943"/>
    <cellStyle name="40% - Акцент2 5 3 4 4" xfId="14903"/>
    <cellStyle name="40% - Акцент2 5 3 4 4 2" xfId="37751"/>
    <cellStyle name="40% - Акцент2 5 3 4 5" xfId="26327"/>
    <cellStyle name="40% - Акцент2 5 3 5" xfId="4431"/>
    <cellStyle name="40% - Акцент2 5 3 5 2" xfId="15855"/>
    <cellStyle name="40% - Акцент2 5 3 5 2 2" xfId="38703"/>
    <cellStyle name="40% - Акцент2 5 3 5 3" xfId="27279"/>
    <cellStyle name="40% - Акцент2 5 3 6" xfId="8239"/>
    <cellStyle name="40% - Акцент2 5 3 6 2" xfId="19663"/>
    <cellStyle name="40% - Акцент2 5 3 6 2 2" xfId="42511"/>
    <cellStyle name="40% - Акцент2 5 3 6 3" xfId="31087"/>
    <cellStyle name="40% - Акцент2 5 3 7" xfId="12047"/>
    <cellStyle name="40% - Акцент2 5 3 7 2" xfId="34895"/>
    <cellStyle name="40% - Акцент2 5 3 8" xfId="23471"/>
    <cellStyle name="40% - Акцент2 5 4" xfId="1099"/>
    <cellStyle name="40% - Акцент2 5 4 2" xfId="4907"/>
    <cellStyle name="40% - Акцент2 5 4 2 2" xfId="16331"/>
    <cellStyle name="40% - Акцент2 5 4 2 2 2" xfId="39179"/>
    <cellStyle name="40% - Акцент2 5 4 2 3" xfId="27755"/>
    <cellStyle name="40% - Акцент2 5 4 3" xfId="8715"/>
    <cellStyle name="40% - Акцент2 5 4 3 2" xfId="20139"/>
    <cellStyle name="40% - Акцент2 5 4 3 2 2" xfId="42987"/>
    <cellStyle name="40% - Акцент2 5 4 3 3" xfId="31563"/>
    <cellStyle name="40% - Акцент2 5 4 4" xfId="12523"/>
    <cellStyle name="40% - Акцент2 5 4 4 2" xfId="35371"/>
    <cellStyle name="40% - Акцент2 5 4 5" xfId="23947"/>
    <cellStyle name="40% - Акцент2 5 5" xfId="2051"/>
    <cellStyle name="40% - Акцент2 5 5 2" xfId="5859"/>
    <cellStyle name="40% - Акцент2 5 5 2 2" xfId="17283"/>
    <cellStyle name="40% - Акцент2 5 5 2 2 2" xfId="40131"/>
    <cellStyle name="40% - Акцент2 5 5 2 3" xfId="28707"/>
    <cellStyle name="40% - Акцент2 5 5 3" xfId="9667"/>
    <cellStyle name="40% - Акцент2 5 5 3 2" xfId="21091"/>
    <cellStyle name="40% - Акцент2 5 5 3 2 2" xfId="43939"/>
    <cellStyle name="40% - Акцент2 5 5 3 3" xfId="32515"/>
    <cellStyle name="40% - Акцент2 5 5 4" xfId="13475"/>
    <cellStyle name="40% - Акцент2 5 5 4 2" xfId="36323"/>
    <cellStyle name="40% - Акцент2 5 5 5" xfId="24899"/>
    <cellStyle name="40% - Акцент2 5 6" xfId="3003"/>
    <cellStyle name="40% - Акцент2 5 6 2" xfId="6811"/>
    <cellStyle name="40% - Акцент2 5 6 2 2" xfId="18235"/>
    <cellStyle name="40% - Акцент2 5 6 2 2 2" xfId="41083"/>
    <cellStyle name="40% - Акцент2 5 6 2 3" xfId="29659"/>
    <cellStyle name="40% - Акцент2 5 6 3" xfId="10619"/>
    <cellStyle name="40% - Акцент2 5 6 3 2" xfId="22043"/>
    <cellStyle name="40% - Акцент2 5 6 3 2 2" xfId="44891"/>
    <cellStyle name="40% - Акцент2 5 6 3 3" xfId="33467"/>
    <cellStyle name="40% - Акцент2 5 6 4" xfId="14427"/>
    <cellStyle name="40% - Акцент2 5 6 4 2" xfId="37275"/>
    <cellStyle name="40% - Акцент2 5 6 5" xfId="25851"/>
    <cellStyle name="40% - Акцент2 5 7" xfId="3955"/>
    <cellStyle name="40% - Акцент2 5 7 2" xfId="15379"/>
    <cellStyle name="40% - Акцент2 5 7 2 2" xfId="38227"/>
    <cellStyle name="40% - Акцент2 5 7 3" xfId="26803"/>
    <cellStyle name="40% - Акцент2 5 8" xfId="7763"/>
    <cellStyle name="40% - Акцент2 5 8 2" xfId="19187"/>
    <cellStyle name="40% - Акцент2 5 8 2 2" xfId="42035"/>
    <cellStyle name="40% - Акцент2 5 8 3" xfId="30611"/>
    <cellStyle name="40% - Акцент2 5 9" xfId="11571"/>
    <cellStyle name="40% - Акцент2 5 9 2" xfId="34419"/>
    <cellStyle name="40% - Акцент2 6" xfId="203"/>
    <cellStyle name="40% - Акцент2 6 10" xfId="23051"/>
    <cellStyle name="40% - Акцент2 6 2" xfId="427"/>
    <cellStyle name="40% - Акцент2 6 2 2" xfId="903"/>
    <cellStyle name="40% - Акцент2 6 2 2 2" xfId="1855"/>
    <cellStyle name="40% - Акцент2 6 2 2 2 2" xfId="5663"/>
    <cellStyle name="40% - Акцент2 6 2 2 2 2 2" xfId="17087"/>
    <cellStyle name="40% - Акцент2 6 2 2 2 2 2 2" xfId="39935"/>
    <cellStyle name="40% - Акцент2 6 2 2 2 2 3" xfId="28511"/>
    <cellStyle name="40% - Акцент2 6 2 2 2 3" xfId="9471"/>
    <cellStyle name="40% - Акцент2 6 2 2 2 3 2" xfId="20895"/>
    <cellStyle name="40% - Акцент2 6 2 2 2 3 2 2" xfId="43743"/>
    <cellStyle name="40% - Акцент2 6 2 2 2 3 3" xfId="32319"/>
    <cellStyle name="40% - Акцент2 6 2 2 2 4" xfId="13279"/>
    <cellStyle name="40% - Акцент2 6 2 2 2 4 2" xfId="36127"/>
    <cellStyle name="40% - Акцент2 6 2 2 2 5" xfId="24703"/>
    <cellStyle name="40% - Акцент2 6 2 2 3" xfId="2807"/>
    <cellStyle name="40% - Акцент2 6 2 2 3 2" xfId="6615"/>
    <cellStyle name="40% - Акцент2 6 2 2 3 2 2" xfId="18039"/>
    <cellStyle name="40% - Акцент2 6 2 2 3 2 2 2" xfId="40887"/>
    <cellStyle name="40% - Акцент2 6 2 2 3 2 3" xfId="29463"/>
    <cellStyle name="40% - Акцент2 6 2 2 3 3" xfId="10423"/>
    <cellStyle name="40% - Акцент2 6 2 2 3 3 2" xfId="21847"/>
    <cellStyle name="40% - Акцент2 6 2 2 3 3 2 2" xfId="44695"/>
    <cellStyle name="40% - Акцент2 6 2 2 3 3 3" xfId="33271"/>
    <cellStyle name="40% - Акцент2 6 2 2 3 4" xfId="14231"/>
    <cellStyle name="40% - Акцент2 6 2 2 3 4 2" xfId="37079"/>
    <cellStyle name="40% - Акцент2 6 2 2 3 5" xfId="25655"/>
    <cellStyle name="40% - Акцент2 6 2 2 4" xfId="3759"/>
    <cellStyle name="40% - Акцент2 6 2 2 4 2" xfId="7567"/>
    <cellStyle name="40% - Акцент2 6 2 2 4 2 2" xfId="18991"/>
    <cellStyle name="40% - Акцент2 6 2 2 4 2 2 2" xfId="41839"/>
    <cellStyle name="40% - Акцент2 6 2 2 4 2 3" xfId="30415"/>
    <cellStyle name="40% - Акцент2 6 2 2 4 3" xfId="11375"/>
    <cellStyle name="40% - Акцент2 6 2 2 4 3 2" xfId="22799"/>
    <cellStyle name="40% - Акцент2 6 2 2 4 3 2 2" xfId="45647"/>
    <cellStyle name="40% - Акцент2 6 2 2 4 3 3" xfId="34223"/>
    <cellStyle name="40% - Акцент2 6 2 2 4 4" xfId="15183"/>
    <cellStyle name="40% - Акцент2 6 2 2 4 4 2" xfId="38031"/>
    <cellStyle name="40% - Акцент2 6 2 2 4 5" xfId="26607"/>
    <cellStyle name="40% - Акцент2 6 2 2 5" xfId="4711"/>
    <cellStyle name="40% - Акцент2 6 2 2 5 2" xfId="16135"/>
    <cellStyle name="40% - Акцент2 6 2 2 5 2 2" xfId="38983"/>
    <cellStyle name="40% - Акцент2 6 2 2 5 3" xfId="27559"/>
    <cellStyle name="40% - Акцент2 6 2 2 6" xfId="8519"/>
    <cellStyle name="40% - Акцент2 6 2 2 6 2" xfId="19943"/>
    <cellStyle name="40% - Акцент2 6 2 2 6 2 2" xfId="42791"/>
    <cellStyle name="40% - Акцент2 6 2 2 6 3" xfId="31367"/>
    <cellStyle name="40% - Акцент2 6 2 2 7" xfId="12327"/>
    <cellStyle name="40% - Акцент2 6 2 2 7 2" xfId="35175"/>
    <cellStyle name="40% - Акцент2 6 2 2 8" xfId="23751"/>
    <cellStyle name="40% - Акцент2 6 2 3" xfId="1379"/>
    <cellStyle name="40% - Акцент2 6 2 3 2" xfId="5187"/>
    <cellStyle name="40% - Акцент2 6 2 3 2 2" xfId="16611"/>
    <cellStyle name="40% - Акцент2 6 2 3 2 2 2" xfId="39459"/>
    <cellStyle name="40% - Акцент2 6 2 3 2 3" xfId="28035"/>
    <cellStyle name="40% - Акцент2 6 2 3 3" xfId="8995"/>
    <cellStyle name="40% - Акцент2 6 2 3 3 2" xfId="20419"/>
    <cellStyle name="40% - Акцент2 6 2 3 3 2 2" xfId="43267"/>
    <cellStyle name="40% - Акцент2 6 2 3 3 3" xfId="31843"/>
    <cellStyle name="40% - Акцент2 6 2 3 4" xfId="12803"/>
    <cellStyle name="40% - Акцент2 6 2 3 4 2" xfId="35651"/>
    <cellStyle name="40% - Акцент2 6 2 3 5" xfId="24227"/>
    <cellStyle name="40% - Акцент2 6 2 4" xfId="2331"/>
    <cellStyle name="40% - Акцент2 6 2 4 2" xfId="6139"/>
    <cellStyle name="40% - Акцент2 6 2 4 2 2" xfId="17563"/>
    <cellStyle name="40% - Акцент2 6 2 4 2 2 2" xfId="40411"/>
    <cellStyle name="40% - Акцент2 6 2 4 2 3" xfId="28987"/>
    <cellStyle name="40% - Акцент2 6 2 4 3" xfId="9947"/>
    <cellStyle name="40% - Акцент2 6 2 4 3 2" xfId="21371"/>
    <cellStyle name="40% - Акцент2 6 2 4 3 2 2" xfId="44219"/>
    <cellStyle name="40% - Акцент2 6 2 4 3 3" xfId="32795"/>
    <cellStyle name="40% - Акцент2 6 2 4 4" xfId="13755"/>
    <cellStyle name="40% - Акцент2 6 2 4 4 2" xfId="36603"/>
    <cellStyle name="40% - Акцент2 6 2 4 5" xfId="25179"/>
    <cellStyle name="40% - Акцент2 6 2 5" xfId="3283"/>
    <cellStyle name="40% - Акцент2 6 2 5 2" xfId="7091"/>
    <cellStyle name="40% - Акцент2 6 2 5 2 2" xfId="18515"/>
    <cellStyle name="40% - Акцент2 6 2 5 2 2 2" xfId="41363"/>
    <cellStyle name="40% - Акцент2 6 2 5 2 3" xfId="29939"/>
    <cellStyle name="40% - Акцент2 6 2 5 3" xfId="10899"/>
    <cellStyle name="40% - Акцент2 6 2 5 3 2" xfId="22323"/>
    <cellStyle name="40% - Акцент2 6 2 5 3 2 2" xfId="45171"/>
    <cellStyle name="40% - Акцент2 6 2 5 3 3" xfId="33747"/>
    <cellStyle name="40% - Акцент2 6 2 5 4" xfId="14707"/>
    <cellStyle name="40% - Акцент2 6 2 5 4 2" xfId="37555"/>
    <cellStyle name="40% - Акцент2 6 2 5 5" xfId="26131"/>
    <cellStyle name="40% - Акцент2 6 2 6" xfId="4235"/>
    <cellStyle name="40% - Акцент2 6 2 6 2" xfId="15659"/>
    <cellStyle name="40% - Акцент2 6 2 6 2 2" xfId="38507"/>
    <cellStyle name="40% - Акцент2 6 2 6 3" xfId="27083"/>
    <cellStyle name="40% - Акцент2 6 2 7" xfId="8043"/>
    <cellStyle name="40% - Акцент2 6 2 7 2" xfId="19467"/>
    <cellStyle name="40% - Акцент2 6 2 7 2 2" xfId="42315"/>
    <cellStyle name="40% - Акцент2 6 2 7 3" xfId="30891"/>
    <cellStyle name="40% - Акцент2 6 2 8" xfId="11851"/>
    <cellStyle name="40% - Акцент2 6 2 8 2" xfId="34699"/>
    <cellStyle name="40% - Акцент2 6 2 9" xfId="23275"/>
    <cellStyle name="40% - Акцент2 6 3" xfId="679"/>
    <cellStyle name="40% - Акцент2 6 3 2" xfId="1631"/>
    <cellStyle name="40% - Акцент2 6 3 2 2" xfId="5439"/>
    <cellStyle name="40% - Акцент2 6 3 2 2 2" xfId="16863"/>
    <cellStyle name="40% - Акцент2 6 3 2 2 2 2" xfId="39711"/>
    <cellStyle name="40% - Акцент2 6 3 2 2 3" xfId="28287"/>
    <cellStyle name="40% - Акцент2 6 3 2 3" xfId="9247"/>
    <cellStyle name="40% - Акцент2 6 3 2 3 2" xfId="20671"/>
    <cellStyle name="40% - Акцент2 6 3 2 3 2 2" xfId="43519"/>
    <cellStyle name="40% - Акцент2 6 3 2 3 3" xfId="32095"/>
    <cellStyle name="40% - Акцент2 6 3 2 4" xfId="13055"/>
    <cellStyle name="40% - Акцент2 6 3 2 4 2" xfId="35903"/>
    <cellStyle name="40% - Акцент2 6 3 2 5" xfId="24479"/>
    <cellStyle name="40% - Акцент2 6 3 3" xfId="2583"/>
    <cellStyle name="40% - Акцент2 6 3 3 2" xfId="6391"/>
    <cellStyle name="40% - Акцент2 6 3 3 2 2" xfId="17815"/>
    <cellStyle name="40% - Акцент2 6 3 3 2 2 2" xfId="40663"/>
    <cellStyle name="40% - Акцент2 6 3 3 2 3" xfId="29239"/>
    <cellStyle name="40% - Акцент2 6 3 3 3" xfId="10199"/>
    <cellStyle name="40% - Акцент2 6 3 3 3 2" xfId="21623"/>
    <cellStyle name="40% - Акцент2 6 3 3 3 2 2" xfId="44471"/>
    <cellStyle name="40% - Акцент2 6 3 3 3 3" xfId="33047"/>
    <cellStyle name="40% - Акцент2 6 3 3 4" xfId="14007"/>
    <cellStyle name="40% - Акцент2 6 3 3 4 2" xfId="36855"/>
    <cellStyle name="40% - Акцент2 6 3 3 5" xfId="25431"/>
    <cellStyle name="40% - Акцент2 6 3 4" xfId="3535"/>
    <cellStyle name="40% - Акцент2 6 3 4 2" xfId="7343"/>
    <cellStyle name="40% - Акцент2 6 3 4 2 2" xfId="18767"/>
    <cellStyle name="40% - Акцент2 6 3 4 2 2 2" xfId="41615"/>
    <cellStyle name="40% - Акцент2 6 3 4 2 3" xfId="30191"/>
    <cellStyle name="40% - Акцент2 6 3 4 3" xfId="11151"/>
    <cellStyle name="40% - Акцент2 6 3 4 3 2" xfId="22575"/>
    <cellStyle name="40% - Акцент2 6 3 4 3 2 2" xfId="45423"/>
    <cellStyle name="40% - Акцент2 6 3 4 3 3" xfId="33999"/>
    <cellStyle name="40% - Акцент2 6 3 4 4" xfId="14959"/>
    <cellStyle name="40% - Акцент2 6 3 4 4 2" xfId="37807"/>
    <cellStyle name="40% - Акцент2 6 3 4 5" xfId="26383"/>
    <cellStyle name="40% - Акцент2 6 3 5" xfId="4487"/>
    <cellStyle name="40% - Акцент2 6 3 5 2" xfId="15911"/>
    <cellStyle name="40% - Акцент2 6 3 5 2 2" xfId="38759"/>
    <cellStyle name="40% - Акцент2 6 3 5 3" xfId="27335"/>
    <cellStyle name="40% - Акцент2 6 3 6" xfId="8295"/>
    <cellStyle name="40% - Акцент2 6 3 6 2" xfId="19719"/>
    <cellStyle name="40% - Акцент2 6 3 6 2 2" xfId="42567"/>
    <cellStyle name="40% - Акцент2 6 3 6 3" xfId="31143"/>
    <cellStyle name="40% - Акцент2 6 3 7" xfId="12103"/>
    <cellStyle name="40% - Акцент2 6 3 7 2" xfId="34951"/>
    <cellStyle name="40% - Акцент2 6 3 8" xfId="23527"/>
    <cellStyle name="40% - Акцент2 6 4" xfId="1155"/>
    <cellStyle name="40% - Акцент2 6 4 2" xfId="4963"/>
    <cellStyle name="40% - Акцент2 6 4 2 2" xfId="16387"/>
    <cellStyle name="40% - Акцент2 6 4 2 2 2" xfId="39235"/>
    <cellStyle name="40% - Акцент2 6 4 2 3" xfId="27811"/>
    <cellStyle name="40% - Акцент2 6 4 3" xfId="8771"/>
    <cellStyle name="40% - Акцент2 6 4 3 2" xfId="20195"/>
    <cellStyle name="40% - Акцент2 6 4 3 2 2" xfId="43043"/>
    <cellStyle name="40% - Акцент2 6 4 3 3" xfId="31619"/>
    <cellStyle name="40% - Акцент2 6 4 4" xfId="12579"/>
    <cellStyle name="40% - Акцент2 6 4 4 2" xfId="35427"/>
    <cellStyle name="40% - Акцент2 6 4 5" xfId="24003"/>
    <cellStyle name="40% - Акцент2 6 5" xfId="2107"/>
    <cellStyle name="40% - Акцент2 6 5 2" xfId="5915"/>
    <cellStyle name="40% - Акцент2 6 5 2 2" xfId="17339"/>
    <cellStyle name="40% - Акцент2 6 5 2 2 2" xfId="40187"/>
    <cellStyle name="40% - Акцент2 6 5 2 3" xfId="28763"/>
    <cellStyle name="40% - Акцент2 6 5 3" xfId="9723"/>
    <cellStyle name="40% - Акцент2 6 5 3 2" xfId="21147"/>
    <cellStyle name="40% - Акцент2 6 5 3 2 2" xfId="43995"/>
    <cellStyle name="40% - Акцент2 6 5 3 3" xfId="32571"/>
    <cellStyle name="40% - Акцент2 6 5 4" xfId="13531"/>
    <cellStyle name="40% - Акцент2 6 5 4 2" xfId="36379"/>
    <cellStyle name="40% - Акцент2 6 5 5" xfId="24955"/>
    <cellStyle name="40% - Акцент2 6 6" xfId="3059"/>
    <cellStyle name="40% - Акцент2 6 6 2" xfId="6867"/>
    <cellStyle name="40% - Акцент2 6 6 2 2" xfId="18291"/>
    <cellStyle name="40% - Акцент2 6 6 2 2 2" xfId="41139"/>
    <cellStyle name="40% - Акцент2 6 6 2 3" xfId="29715"/>
    <cellStyle name="40% - Акцент2 6 6 3" xfId="10675"/>
    <cellStyle name="40% - Акцент2 6 6 3 2" xfId="22099"/>
    <cellStyle name="40% - Акцент2 6 6 3 2 2" xfId="44947"/>
    <cellStyle name="40% - Акцент2 6 6 3 3" xfId="33523"/>
    <cellStyle name="40% - Акцент2 6 6 4" xfId="14483"/>
    <cellStyle name="40% - Акцент2 6 6 4 2" xfId="37331"/>
    <cellStyle name="40% - Акцент2 6 6 5" xfId="25907"/>
    <cellStyle name="40% - Акцент2 6 7" xfId="4011"/>
    <cellStyle name="40% - Акцент2 6 7 2" xfId="15435"/>
    <cellStyle name="40% - Акцент2 6 7 2 2" xfId="38283"/>
    <cellStyle name="40% - Акцент2 6 7 3" xfId="26859"/>
    <cellStyle name="40% - Акцент2 6 8" xfId="7819"/>
    <cellStyle name="40% - Акцент2 6 8 2" xfId="19243"/>
    <cellStyle name="40% - Акцент2 6 8 2 2" xfId="42091"/>
    <cellStyle name="40% - Акцент2 6 8 3" xfId="30667"/>
    <cellStyle name="40% - Акцент2 6 9" xfId="11627"/>
    <cellStyle name="40% - Акцент2 6 9 2" xfId="34475"/>
    <cellStyle name="40% - Акцент2 7" xfId="259"/>
    <cellStyle name="40% - Акцент2 7 2" xfId="735"/>
    <cellStyle name="40% - Акцент2 7 2 2" xfId="1687"/>
    <cellStyle name="40% - Акцент2 7 2 2 2" xfId="5495"/>
    <cellStyle name="40% - Акцент2 7 2 2 2 2" xfId="16919"/>
    <cellStyle name="40% - Акцент2 7 2 2 2 2 2" xfId="39767"/>
    <cellStyle name="40% - Акцент2 7 2 2 2 3" xfId="28343"/>
    <cellStyle name="40% - Акцент2 7 2 2 3" xfId="9303"/>
    <cellStyle name="40% - Акцент2 7 2 2 3 2" xfId="20727"/>
    <cellStyle name="40% - Акцент2 7 2 2 3 2 2" xfId="43575"/>
    <cellStyle name="40% - Акцент2 7 2 2 3 3" xfId="32151"/>
    <cellStyle name="40% - Акцент2 7 2 2 4" xfId="13111"/>
    <cellStyle name="40% - Акцент2 7 2 2 4 2" xfId="35959"/>
    <cellStyle name="40% - Акцент2 7 2 2 5" xfId="24535"/>
    <cellStyle name="40% - Акцент2 7 2 3" xfId="2639"/>
    <cellStyle name="40% - Акцент2 7 2 3 2" xfId="6447"/>
    <cellStyle name="40% - Акцент2 7 2 3 2 2" xfId="17871"/>
    <cellStyle name="40% - Акцент2 7 2 3 2 2 2" xfId="40719"/>
    <cellStyle name="40% - Акцент2 7 2 3 2 3" xfId="29295"/>
    <cellStyle name="40% - Акцент2 7 2 3 3" xfId="10255"/>
    <cellStyle name="40% - Акцент2 7 2 3 3 2" xfId="21679"/>
    <cellStyle name="40% - Акцент2 7 2 3 3 2 2" xfId="44527"/>
    <cellStyle name="40% - Акцент2 7 2 3 3 3" xfId="33103"/>
    <cellStyle name="40% - Акцент2 7 2 3 4" xfId="14063"/>
    <cellStyle name="40% - Акцент2 7 2 3 4 2" xfId="36911"/>
    <cellStyle name="40% - Акцент2 7 2 3 5" xfId="25487"/>
    <cellStyle name="40% - Акцент2 7 2 4" xfId="3591"/>
    <cellStyle name="40% - Акцент2 7 2 4 2" xfId="7399"/>
    <cellStyle name="40% - Акцент2 7 2 4 2 2" xfId="18823"/>
    <cellStyle name="40% - Акцент2 7 2 4 2 2 2" xfId="41671"/>
    <cellStyle name="40% - Акцент2 7 2 4 2 3" xfId="30247"/>
    <cellStyle name="40% - Акцент2 7 2 4 3" xfId="11207"/>
    <cellStyle name="40% - Акцент2 7 2 4 3 2" xfId="22631"/>
    <cellStyle name="40% - Акцент2 7 2 4 3 2 2" xfId="45479"/>
    <cellStyle name="40% - Акцент2 7 2 4 3 3" xfId="34055"/>
    <cellStyle name="40% - Акцент2 7 2 4 4" xfId="15015"/>
    <cellStyle name="40% - Акцент2 7 2 4 4 2" xfId="37863"/>
    <cellStyle name="40% - Акцент2 7 2 4 5" xfId="26439"/>
    <cellStyle name="40% - Акцент2 7 2 5" xfId="4543"/>
    <cellStyle name="40% - Акцент2 7 2 5 2" xfId="15967"/>
    <cellStyle name="40% - Акцент2 7 2 5 2 2" xfId="38815"/>
    <cellStyle name="40% - Акцент2 7 2 5 3" xfId="27391"/>
    <cellStyle name="40% - Акцент2 7 2 6" xfId="8351"/>
    <cellStyle name="40% - Акцент2 7 2 6 2" xfId="19775"/>
    <cellStyle name="40% - Акцент2 7 2 6 2 2" xfId="42623"/>
    <cellStyle name="40% - Акцент2 7 2 6 3" xfId="31199"/>
    <cellStyle name="40% - Акцент2 7 2 7" xfId="12159"/>
    <cellStyle name="40% - Акцент2 7 2 7 2" xfId="35007"/>
    <cellStyle name="40% - Акцент2 7 2 8" xfId="23583"/>
    <cellStyle name="40% - Акцент2 7 3" xfId="1211"/>
    <cellStyle name="40% - Акцент2 7 3 2" xfId="5019"/>
    <cellStyle name="40% - Акцент2 7 3 2 2" xfId="16443"/>
    <cellStyle name="40% - Акцент2 7 3 2 2 2" xfId="39291"/>
    <cellStyle name="40% - Акцент2 7 3 2 3" xfId="27867"/>
    <cellStyle name="40% - Акцент2 7 3 3" xfId="8827"/>
    <cellStyle name="40% - Акцент2 7 3 3 2" xfId="20251"/>
    <cellStyle name="40% - Акцент2 7 3 3 2 2" xfId="43099"/>
    <cellStyle name="40% - Акцент2 7 3 3 3" xfId="31675"/>
    <cellStyle name="40% - Акцент2 7 3 4" xfId="12635"/>
    <cellStyle name="40% - Акцент2 7 3 4 2" xfId="35483"/>
    <cellStyle name="40% - Акцент2 7 3 5" xfId="24059"/>
    <cellStyle name="40% - Акцент2 7 4" xfId="2163"/>
    <cellStyle name="40% - Акцент2 7 4 2" xfId="5971"/>
    <cellStyle name="40% - Акцент2 7 4 2 2" xfId="17395"/>
    <cellStyle name="40% - Акцент2 7 4 2 2 2" xfId="40243"/>
    <cellStyle name="40% - Акцент2 7 4 2 3" xfId="28819"/>
    <cellStyle name="40% - Акцент2 7 4 3" xfId="9779"/>
    <cellStyle name="40% - Акцент2 7 4 3 2" xfId="21203"/>
    <cellStyle name="40% - Акцент2 7 4 3 2 2" xfId="44051"/>
    <cellStyle name="40% - Акцент2 7 4 3 3" xfId="32627"/>
    <cellStyle name="40% - Акцент2 7 4 4" xfId="13587"/>
    <cellStyle name="40% - Акцент2 7 4 4 2" xfId="36435"/>
    <cellStyle name="40% - Акцент2 7 4 5" xfId="25011"/>
    <cellStyle name="40% - Акцент2 7 5" xfId="3115"/>
    <cellStyle name="40% - Акцент2 7 5 2" xfId="6923"/>
    <cellStyle name="40% - Акцент2 7 5 2 2" xfId="18347"/>
    <cellStyle name="40% - Акцент2 7 5 2 2 2" xfId="41195"/>
    <cellStyle name="40% - Акцент2 7 5 2 3" xfId="29771"/>
    <cellStyle name="40% - Акцент2 7 5 3" xfId="10731"/>
    <cellStyle name="40% - Акцент2 7 5 3 2" xfId="22155"/>
    <cellStyle name="40% - Акцент2 7 5 3 2 2" xfId="45003"/>
    <cellStyle name="40% - Акцент2 7 5 3 3" xfId="33579"/>
    <cellStyle name="40% - Акцент2 7 5 4" xfId="14539"/>
    <cellStyle name="40% - Акцент2 7 5 4 2" xfId="37387"/>
    <cellStyle name="40% - Акцент2 7 5 5" xfId="25963"/>
    <cellStyle name="40% - Акцент2 7 6" xfId="4067"/>
    <cellStyle name="40% - Акцент2 7 6 2" xfId="15491"/>
    <cellStyle name="40% - Акцент2 7 6 2 2" xfId="38339"/>
    <cellStyle name="40% - Акцент2 7 6 3" xfId="26915"/>
    <cellStyle name="40% - Акцент2 7 7" xfId="7875"/>
    <cellStyle name="40% - Акцент2 7 7 2" xfId="19299"/>
    <cellStyle name="40% - Акцент2 7 7 2 2" xfId="42147"/>
    <cellStyle name="40% - Акцент2 7 7 3" xfId="30723"/>
    <cellStyle name="40% - Акцент2 7 8" xfId="11683"/>
    <cellStyle name="40% - Акцент2 7 8 2" xfId="34531"/>
    <cellStyle name="40% - Акцент2 7 9" xfId="23107"/>
    <cellStyle name="40% - Акцент2 8" xfId="483"/>
    <cellStyle name="40% - Акцент2 8 2" xfId="959"/>
    <cellStyle name="40% - Акцент2 8 2 2" xfId="1911"/>
    <cellStyle name="40% - Акцент2 8 2 2 2" xfId="5719"/>
    <cellStyle name="40% - Акцент2 8 2 2 2 2" xfId="17143"/>
    <cellStyle name="40% - Акцент2 8 2 2 2 2 2" xfId="39991"/>
    <cellStyle name="40% - Акцент2 8 2 2 2 3" xfId="28567"/>
    <cellStyle name="40% - Акцент2 8 2 2 3" xfId="9527"/>
    <cellStyle name="40% - Акцент2 8 2 2 3 2" xfId="20951"/>
    <cellStyle name="40% - Акцент2 8 2 2 3 2 2" xfId="43799"/>
    <cellStyle name="40% - Акцент2 8 2 2 3 3" xfId="32375"/>
    <cellStyle name="40% - Акцент2 8 2 2 4" xfId="13335"/>
    <cellStyle name="40% - Акцент2 8 2 2 4 2" xfId="36183"/>
    <cellStyle name="40% - Акцент2 8 2 2 5" xfId="24759"/>
    <cellStyle name="40% - Акцент2 8 2 3" xfId="2863"/>
    <cellStyle name="40% - Акцент2 8 2 3 2" xfId="6671"/>
    <cellStyle name="40% - Акцент2 8 2 3 2 2" xfId="18095"/>
    <cellStyle name="40% - Акцент2 8 2 3 2 2 2" xfId="40943"/>
    <cellStyle name="40% - Акцент2 8 2 3 2 3" xfId="29519"/>
    <cellStyle name="40% - Акцент2 8 2 3 3" xfId="10479"/>
    <cellStyle name="40% - Акцент2 8 2 3 3 2" xfId="21903"/>
    <cellStyle name="40% - Акцент2 8 2 3 3 2 2" xfId="44751"/>
    <cellStyle name="40% - Акцент2 8 2 3 3 3" xfId="33327"/>
    <cellStyle name="40% - Акцент2 8 2 3 4" xfId="14287"/>
    <cellStyle name="40% - Акцент2 8 2 3 4 2" xfId="37135"/>
    <cellStyle name="40% - Акцент2 8 2 3 5" xfId="25711"/>
    <cellStyle name="40% - Акцент2 8 2 4" xfId="3815"/>
    <cellStyle name="40% - Акцент2 8 2 4 2" xfId="7623"/>
    <cellStyle name="40% - Акцент2 8 2 4 2 2" xfId="19047"/>
    <cellStyle name="40% - Акцент2 8 2 4 2 2 2" xfId="41895"/>
    <cellStyle name="40% - Акцент2 8 2 4 2 3" xfId="30471"/>
    <cellStyle name="40% - Акцент2 8 2 4 3" xfId="11431"/>
    <cellStyle name="40% - Акцент2 8 2 4 3 2" xfId="22855"/>
    <cellStyle name="40% - Акцент2 8 2 4 3 2 2" xfId="45703"/>
    <cellStyle name="40% - Акцент2 8 2 4 3 3" xfId="34279"/>
    <cellStyle name="40% - Акцент2 8 2 4 4" xfId="15239"/>
    <cellStyle name="40% - Акцент2 8 2 4 4 2" xfId="38087"/>
    <cellStyle name="40% - Акцент2 8 2 4 5" xfId="26663"/>
    <cellStyle name="40% - Акцент2 8 2 5" xfId="4767"/>
    <cellStyle name="40% - Акцент2 8 2 5 2" xfId="16191"/>
    <cellStyle name="40% - Акцент2 8 2 5 2 2" xfId="39039"/>
    <cellStyle name="40% - Акцент2 8 2 5 3" xfId="27615"/>
    <cellStyle name="40% - Акцент2 8 2 6" xfId="8575"/>
    <cellStyle name="40% - Акцент2 8 2 6 2" xfId="19999"/>
    <cellStyle name="40% - Акцент2 8 2 6 2 2" xfId="42847"/>
    <cellStyle name="40% - Акцент2 8 2 6 3" xfId="31423"/>
    <cellStyle name="40% - Акцент2 8 2 7" xfId="12383"/>
    <cellStyle name="40% - Акцент2 8 2 7 2" xfId="35231"/>
    <cellStyle name="40% - Акцент2 8 2 8" xfId="23807"/>
    <cellStyle name="40% - Акцент2 8 3" xfId="1435"/>
    <cellStyle name="40% - Акцент2 8 3 2" xfId="5243"/>
    <cellStyle name="40% - Акцент2 8 3 2 2" xfId="16667"/>
    <cellStyle name="40% - Акцент2 8 3 2 2 2" xfId="39515"/>
    <cellStyle name="40% - Акцент2 8 3 2 3" xfId="28091"/>
    <cellStyle name="40% - Акцент2 8 3 3" xfId="9051"/>
    <cellStyle name="40% - Акцент2 8 3 3 2" xfId="20475"/>
    <cellStyle name="40% - Акцент2 8 3 3 2 2" xfId="43323"/>
    <cellStyle name="40% - Акцент2 8 3 3 3" xfId="31899"/>
    <cellStyle name="40% - Акцент2 8 3 4" xfId="12859"/>
    <cellStyle name="40% - Акцент2 8 3 4 2" xfId="35707"/>
    <cellStyle name="40% - Акцент2 8 3 5" xfId="24283"/>
    <cellStyle name="40% - Акцент2 8 4" xfId="2387"/>
    <cellStyle name="40% - Акцент2 8 4 2" xfId="6195"/>
    <cellStyle name="40% - Акцент2 8 4 2 2" xfId="17619"/>
    <cellStyle name="40% - Акцент2 8 4 2 2 2" xfId="40467"/>
    <cellStyle name="40% - Акцент2 8 4 2 3" xfId="29043"/>
    <cellStyle name="40% - Акцент2 8 4 3" xfId="10003"/>
    <cellStyle name="40% - Акцент2 8 4 3 2" xfId="21427"/>
    <cellStyle name="40% - Акцент2 8 4 3 2 2" xfId="44275"/>
    <cellStyle name="40% - Акцент2 8 4 3 3" xfId="32851"/>
    <cellStyle name="40% - Акцент2 8 4 4" xfId="13811"/>
    <cellStyle name="40% - Акцент2 8 4 4 2" xfId="36659"/>
    <cellStyle name="40% - Акцент2 8 4 5" xfId="25235"/>
    <cellStyle name="40% - Акцент2 8 5" xfId="3339"/>
    <cellStyle name="40% - Акцент2 8 5 2" xfId="7147"/>
    <cellStyle name="40% - Акцент2 8 5 2 2" xfId="18571"/>
    <cellStyle name="40% - Акцент2 8 5 2 2 2" xfId="41419"/>
    <cellStyle name="40% - Акцент2 8 5 2 3" xfId="29995"/>
    <cellStyle name="40% - Акцент2 8 5 3" xfId="10955"/>
    <cellStyle name="40% - Акцент2 8 5 3 2" xfId="22379"/>
    <cellStyle name="40% - Акцент2 8 5 3 2 2" xfId="45227"/>
    <cellStyle name="40% - Акцент2 8 5 3 3" xfId="33803"/>
    <cellStyle name="40% - Акцент2 8 5 4" xfId="14763"/>
    <cellStyle name="40% - Акцент2 8 5 4 2" xfId="37611"/>
    <cellStyle name="40% - Акцент2 8 5 5" xfId="26187"/>
    <cellStyle name="40% - Акцент2 8 6" xfId="4291"/>
    <cellStyle name="40% - Акцент2 8 6 2" xfId="15715"/>
    <cellStyle name="40% - Акцент2 8 6 2 2" xfId="38563"/>
    <cellStyle name="40% - Акцент2 8 6 3" xfId="27139"/>
    <cellStyle name="40% - Акцент2 8 7" xfId="8099"/>
    <cellStyle name="40% - Акцент2 8 7 2" xfId="19523"/>
    <cellStyle name="40% - Акцент2 8 7 2 2" xfId="42371"/>
    <cellStyle name="40% - Акцент2 8 7 3" xfId="30947"/>
    <cellStyle name="40% - Акцент2 8 8" xfId="11907"/>
    <cellStyle name="40% - Акцент2 8 8 2" xfId="34755"/>
    <cellStyle name="40% - Акцент2 8 9" xfId="23331"/>
    <cellStyle name="40% - Акцент2 9" xfId="511"/>
    <cellStyle name="40% - Акцент2 9 2" xfId="1463"/>
    <cellStyle name="40% - Акцент2 9 2 2" xfId="5271"/>
    <cellStyle name="40% - Акцент2 9 2 2 2" xfId="16695"/>
    <cellStyle name="40% - Акцент2 9 2 2 2 2" xfId="39543"/>
    <cellStyle name="40% - Акцент2 9 2 2 3" xfId="28119"/>
    <cellStyle name="40% - Акцент2 9 2 3" xfId="9079"/>
    <cellStyle name="40% - Акцент2 9 2 3 2" xfId="20503"/>
    <cellStyle name="40% - Акцент2 9 2 3 2 2" xfId="43351"/>
    <cellStyle name="40% - Акцент2 9 2 3 3" xfId="31927"/>
    <cellStyle name="40% - Акцент2 9 2 4" xfId="12887"/>
    <cellStyle name="40% - Акцент2 9 2 4 2" xfId="35735"/>
    <cellStyle name="40% - Акцент2 9 2 5" xfId="24311"/>
    <cellStyle name="40% - Акцент2 9 3" xfId="2415"/>
    <cellStyle name="40% - Акцент2 9 3 2" xfId="6223"/>
    <cellStyle name="40% - Акцент2 9 3 2 2" xfId="17647"/>
    <cellStyle name="40% - Акцент2 9 3 2 2 2" xfId="40495"/>
    <cellStyle name="40% - Акцент2 9 3 2 3" xfId="29071"/>
    <cellStyle name="40% - Акцент2 9 3 3" xfId="10031"/>
    <cellStyle name="40% - Акцент2 9 3 3 2" xfId="21455"/>
    <cellStyle name="40% - Акцент2 9 3 3 2 2" xfId="44303"/>
    <cellStyle name="40% - Акцент2 9 3 3 3" xfId="32879"/>
    <cellStyle name="40% - Акцент2 9 3 4" xfId="13839"/>
    <cellStyle name="40% - Акцент2 9 3 4 2" xfId="36687"/>
    <cellStyle name="40% - Акцент2 9 3 5" xfId="25263"/>
    <cellStyle name="40% - Акцент2 9 4" xfId="3367"/>
    <cellStyle name="40% - Акцент2 9 4 2" xfId="7175"/>
    <cellStyle name="40% - Акцент2 9 4 2 2" xfId="18599"/>
    <cellStyle name="40% - Акцент2 9 4 2 2 2" xfId="41447"/>
    <cellStyle name="40% - Акцент2 9 4 2 3" xfId="30023"/>
    <cellStyle name="40% - Акцент2 9 4 3" xfId="10983"/>
    <cellStyle name="40% - Акцент2 9 4 3 2" xfId="22407"/>
    <cellStyle name="40% - Акцент2 9 4 3 2 2" xfId="45255"/>
    <cellStyle name="40% - Акцент2 9 4 3 3" xfId="33831"/>
    <cellStyle name="40% - Акцент2 9 4 4" xfId="14791"/>
    <cellStyle name="40% - Акцент2 9 4 4 2" xfId="37639"/>
    <cellStyle name="40% - Акцент2 9 4 5" xfId="26215"/>
    <cellStyle name="40% - Акцент2 9 5" xfId="4319"/>
    <cellStyle name="40% - Акцент2 9 5 2" xfId="15743"/>
    <cellStyle name="40% - Акцент2 9 5 2 2" xfId="38591"/>
    <cellStyle name="40% - Акцент2 9 5 3" xfId="27167"/>
    <cellStyle name="40% - Акцент2 9 6" xfId="8127"/>
    <cellStyle name="40% - Акцент2 9 6 2" xfId="19551"/>
    <cellStyle name="40% - Акцент2 9 6 2 2" xfId="42399"/>
    <cellStyle name="40% - Акцент2 9 6 3" xfId="30975"/>
    <cellStyle name="40% - Акцент2 9 7" xfId="11935"/>
    <cellStyle name="40% - Акцент2 9 7 2" xfId="34783"/>
    <cellStyle name="40% - Акцент2 9 8" xfId="23359"/>
    <cellStyle name="40% - Акцент3" xfId="28" builtinId="39" customBuiltin="1"/>
    <cellStyle name="40% - Акцент3 10" xfId="989"/>
    <cellStyle name="40% - Акцент3 10 2" xfId="4797"/>
    <cellStyle name="40% - Акцент3 10 2 2" xfId="16221"/>
    <cellStyle name="40% - Акцент3 10 2 2 2" xfId="39069"/>
    <cellStyle name="40% - Акцент3 10 2 3" xfId="27645"/>
    <cellStyle name="40% - Акцент3 10 3" xfId="8605"/>
    <cellStyle name="40% - Акцент3 10 3 2" xfId="20029"/>
    <cellStyle name="40% - Акцент3 10 3 2 2" xfId="42877"/>
    <cellStyle name="40% - Акцент3 10 3 3" xfId="31453"/>
    <cellStyle name="40% - Акцент3 10 4" xfId="12413"/>
    <cellStyle name="40% - Акцент3 10 4 2" xfId="35261"/>
    <cellStyle name="40% - Акцент3 10 5" xfId="23837"/>
    <cellStyle name="40% - Акцент3 11" xfId="1941"/>
    <cellStyle name="40% - Акцент3 11 2" xfId="5749"/>
    <cellStyle name="40% - Акцент3 11 2 2" xfId="17173"/>
    <cellStyle name="40% - Акцент3 11 2 2 2" xfId="40021"/>
    <cellStyle name="40% - Акцент3 11 2 3" xfId="28597"/>
    <cellStyle name="40% - Акцент3 11 3" xfId="9557"/>
    <cellStyle name="40% - Акцент3 11 3 2" xfId="20981"/>
    <cellStyle name="40% - Акцент3 11 3 2 2" xfId="43829"/>
    <cellStyle name="40% - Акцент3 11 3 3" xfId="32405"/>
    <cellStyle name="40% - Акцент3 11 4" xfId="13365"/>
    <cellStyle name="40% - Акцент3 11 4 2" xfId="36213"/>
    <cellStyle name="40% - Акцент3 11 5" xfId="24789"/>
    <cellStyle name="40% - Акцент3 12" xfId="2893"/>
    <cellStyle name="40% - Акцент3 12 2" xfId="6701"/>
    <cellStyle name="40% - Акцент3 12 2 2" xfId="18125"/>
    <cellStyle name="40% - Акцент3 12 2 2 2" xfId="40973"/>
    <cellStyle name="40% - Акцент3 12 2 3" xfId="29549"/>
    <cellStyle name="40% - Акцент3 12 3" xfId="10509"/>
    <cellStyle name="40% - Акцент3 12 3 2" xfId="21933"/>
    <cellStyle name="40% - Акцент3 12 3 2 2" xfId="44781"/>
    <cellStyle name="40% - Акцент3 12 3 3" xfId="33357"/>
    <cellStyle name="40% - Акцент3 12 4" xfId="14317"/>
    <cellStyle name="40% - Акцент3 12 4 2" xfId="37165"/>
    <cellStyle name="40% - Акцент3 12 5" xfId="25741"/>
    <cellStyle name="40% - Акцент3 13" xfId="3845"/>
    <cellStyle name="40% - Акцент3 13 2" xfId="15269"/>
    <cellStyle name="40% - Акцент3 13 2 2" xfId="38117"/>
    <cellStyle name="40% - Акцент3 13 3" xfId="26693"/>
    <cellStyle name="40% - Акцент3 14" xfId="7653"/>
    <cellStyle name="40% - Акцент3 14 2" xfId="19077"/>
    <cellStyle name="40% - Акцент3 14 2 2" xfId="41925"/>
    <cellStyle name="40% - Акцент3 14 3" xfId="30501"/>
    <cellStyle name="40% - Акцент3 15" xfId="11461"/>
    <cellStyle name="40% - Акцент3 15 2" xfId="34309"/>
    <cellStyle name="40% - Акцент3 16" xfId="22885"/>
    <cellStyle name="40% - Акцент3 2" xfId="53"/>
    <cellStyle name="40% - Акцент3 2 10" xfId="1957"/>
    <cellStyle name="40% - Акцент3 2 10 2" xfId="5765"/>
    <cellStyle name="40% - Акцент3 2 10 2 2" xfId="17189"/>
    <cellStyle name="40% - Акцент3 2 10 2 2 2" xfId="40037"/>
    <cellStyle name="40% - Акцент3 2 10 2 3" xfId="28613"/>
    <cellStyle name="40% - Акцент3 2 10 3" xfId="9573"/>
    <cellStyle name="40% - Акцент3 2 10 3 2" xfId="20997"/>
    <cellStyle name="40% - Акцент3 2 10 3 2 2" xfId="43845"/>
    <cellStyle name="40% - Акцент3 2 10 3 3" xfId="32421"/>
    <cellStyle name="40% - Акцент3 2 10 4" xfId="13381"/>
    <cellStyle name="40% - Акцент3 2 10 4 2" xfId="36229"/>
    <cellStyle name="40% - Акцент3 2 10 5" xfId="24805"/>
    <cellStyle name="40% - Акцент3 2 11" xfId="2909"/>
    <cellStyle name="40% - Акцент3 2 11 2" xfId="6717"/>
    <cellStyle name="40% - Акцент3 2 11 2 2" xfId="18141"/>
    <cellStyle name="40% - Акцент3 2 11 2 2 2" xfId="40989"/>
    <cellStyle name="40% - Акцент3 2 11 2 3" xfId="29565"/>
    <cellStyle name="40% - Акцент3 2 11 3" xfId="10525"/>
    <cellStyle name="40% - Акцент3 2 11 3 2" xfId="21949"/>
    <cellStyle name="40% - Акцент3 2 11 3 2 2" xfId="44797"/>
    <cellStyle name="40% - Акцент3 2 11 3 3" xfId="33373"/>
    <cellStyle name="40% - Акцент3 2 11 4" xfId="14333"/>
    <cellStyle name="40% - Акцент3 2 11 4 2" xfId="37181"/>
    <cellStyle name="40% - Акцент3 2 11 5" xfId="25757"/>
    <cellStyle name="40% - Акцент3 2 12" xfId="3861"/>
    <cellStyle name="40% - Акцент3 2 12 2" xfId="15285"/>
    <cellStyle name="40% - Акцент3 2 12 2 2" xfId="38133"/>
    <cellStyle name="40% - Акцент3 2 12 3" xfId="26709"/>
    <cellStyle name="40% - Акцент3 2 13" xfId="7669"/>
    <cellStyle name="40% - Акцент3 2 13 2" xfId="19093"/>
    <cellStyle name="40% - Акцент3 2 13 2 2" xfId="41941"/>
    <cellStyle name="40% - Акцент3 2 13 3" xfId="30517"/>
    <cellStyle name="40% - Акцент3 2 14" xfId="11477"/>
    <cellStyle name="40% - Акцент3 2 14 2" xfId="34325"/>
    <cellStyle name="40% - Акцент3 2 15" xfId="22901"/>
    <cellStyle name="40% - Акцент3 2 2" xfId="81"/>
    <cellStyle name="40% - Акцент3 2 2 10" xfId="3889"/>
    <cellStyle name="40% - Акцент3 2 2 10 2" xfId="15313"/>
    <cellStyle name="40% - Акцент3 2 2 10 2 2" xfId="38161"/>
    <cellStyle name="40% - Акцент3 2 2 10 3" xfId="26737"/>
    <cellStyle name="40% - Акцент3 2 2 11" xfId="7697"/>
    <cellStyle name="40% - Акцент3 2 2 11 2" xfId="19121"/>
    <cellStyle name="40% - Акцент3 2 2 11 2 2" xfId="41969"/>
    <cellStyle name="40% - Акцент3 2 2 11 3" xfId="30545"/>
    <cellStyle name="40% - Акцент3 2 2 12" xfId="11505"/>
    <cellStyle name="40% - Акцент3 2 2 12 2" xfId="34353"/>
    <cellStyle name="40% - Акцент3 2 2 13" xfId="22929"/>
    <cellStyle name="40% - Акцент3 2 2 2" xfId="137"/>
    <cellStyle name="40% - Акцент3 2 2 2 10" xfId="22985"/>
    <cellStyle name="40% - Акцент3 2 2 2 2" xfId="361"/>
    <cellStyle name="40% - Акцент3 2 2 2 2 2" xfId="837"/>
    <cellStyle name="40% - Акцент3 2 2 2 2 2 2" xfId="1789"/>
    <cellStyle name="40% - Акцент3 2 2 2 2 2 2 2" xfId="5597"/>
    <cellStyle name="40% - Акцент3 2 2 2 2 2 2 2 2" xfId="17021"/>
    <cellStyle name="40% - Акцент3 2 2 2 2 2 2 2 2 2" xfId="39869"/>
    <cellStyle name="40% - Акцент3 2 2 2 2 2 2 2 3" xfId="28445"/>
    <cellStyle name="40% - Акцент3 2 2 2 2 2 2 3" xfId="9405"/>
    <cellStyle name="40% - Акцент3 2 2 2 2 2 2 3 2" xfId="20829"/>
    <cellStyle name="40% - Акцент3 2 2 2 2 2 2 3 2 2" xfId="43677"/>
    <cellStyle name="40% - Акцент3 2 2 2 2 2 2 3 3" xfId="32253"/>
    <cellStyle name="40% - Акцент3 2 2 2 2 2 2 4" xfId="13213"/>
    <cellStyle name="40% - Акцент3 2 2 2 2 2 2 4 2" xfId="36061"/>
    <cellStyle name="40% - Акцент3 2 2 2 2 2 2 5" xfId="24637"/>
    <cellStyle name="40% - Акцент3 2 2 2 2 2 3" xfId="2741"/>
    <cellStyle name="40% - Акцент3 2 2 2 2 2 3 2" xfId="6549"/>
    <cellStyle name="40% - Акцент3 2 2 2 2 2 3 2 2" xfId="17973"/>
    <cellStyle name="40% - Акцент3 2 2 2 2 2 3 2 2 2" xfId="40821"/>
    <cellStyle name="40% - Акцент3 2 2 2 2 2 3 2 3" xfId="29397"/>
    <cellStyle name="40% - Акцент3 2 2 2 2 2 3 3" xfId="10357"/>
    <cellStyle name="40% - Акцент3 2 2 2 2 2 3 3 2" xfId="21781"/>
    <cellStyle name="40% - Акцент3 2 2 2 2 2 3 3 2 2" xfId="44629"/>
    <cellStyle name="40% - Акцент3 2 2 2 2 2 3 3 3" xfId="33205"/>
    <cellStyle name="40% - Акцент3 2 2 2 2 2 3 4" xfId="14165"/>
    <cellStyle name="40% - Акцент3 2 2 2 2 2 3 4 2" xfId="37013"/>
    <cellStyle name="40% - Акцент3 2 2 2 2 2 3 5" xfId="25589"/>
    <cellStyle name="40% - Акцент3 2 2 2 2 2 4" xfId="3693"/>
    <cellStyle name="40% - Акцент3 2 2 2 2 2 4 2" xfId="7501"/>
    <cellStyle name="40% - Акцент3 2 2 2 2 2 4 2 2" xfId="18925"/>
    <cellStyle name="40% - Акцент3 2 2 2 2 2 4 2 2 2" xfId="41773"/>
    <cellStyle name="40% - Акцент3 2 2 2 2 2 4 2 3" xfId="30349"/>
    <cellStyle name="40% - Акцент3 2 2 2 2 2 4 3" xfId="11309"/>
    <cellStyle name="40% - Акцент3 2 2 2 2 2 4 3 2" xfId="22733"/>
    <cellStyle name="40% - Акцент3 2 2 2 2 2 4 3 2 2" xfId="45581"/>
    <cellStyle name="40% - Акцент3 2 2 2 2 2 4 3 3" xfId="34157"/>
    <cellStyle name="40% - Акцент3 2 2 2 2 2 4 4" xfId="15117"/>
    <cellStyle name="40% - Акцент3 2 2 2 2 2 4 4 2" xfId="37965"/>
    <cellStyle name="40% - Акцент3 2 2 2 2 2 4 5" xfId="26541"/>
    <cellStyle name="40% - Акцент3 2 2 2 2 2 5" xfId="4645"/>
    <cellStyle name="40% - Акцент3 2 2 2 2 2 5 2" xfId="16069"/>
    <cellStyle name="40% - Акцент3 2 2 2 2 2 5 2 2" xfId="38917"/>
    <cellStyle name="40% - Акцент3 2 2 2 2 2 5 3" xfId="27493"/>
    <cellStyle name="40% - Акцент3 2 2 2 2 2 6" xfId="8453"/>
    <cellStyle name="40% - Акцент3 2 2 2 2 2 6 2" xfId="19877"/>
    <cellStyle name="40% - Акцент3 2 2 2 2 2 6 2 2" xfId="42725"/>
    <cellStyle name="40% - Акцент3 2 2 2 2 2 6 3" xfId="31301"/>
    <cellStyle name="40% - Акцент3 2 2 2 2 2 7" xfId="12261"/>
    <cellStyle name="40% - Акцент3 2 2 2 2 2 7 2" xfId="35109"/>
    <cellStyle name="40% - Акцент3 2 2 2 2 2 8" xfId="23685"/>
    <cellStyle name="40% - Акцент3 2 2 2 2 3" xfId="1313"/>
    <cellStyle name="40% - Акцент3 2 2 2 2 3 2" xfId="5121"/>
    <cellStyle name="40% - Акцент3 2 2 2 2 3 2 2" xfId="16545"/>
    <cellStyle name="40% - Акцент3 2 2 2 2 3 2 2 2" xfId="39393"/>
    <cellStyle name="40% - Акцент3 2 2 2 2 3 2 3" xfId="27969"/>
    <cellStyle name="40% - Акцент3 2 2 2 2 3 3" xfId="8929"/>
    <cellStyle name="40% - Акцент3 2 2 2 2 3 3 2" xfId="20353"/>
    <cellStyle name="40% - Акцент3 2 2 2 2 3 3 2 2" xfId="43201"/>
    <cellStyle name="40% - Акцент3 2 2 2 2 3 3 3" xfId="31777"/>
    <cellStyle name="40% - Акцент3 2 2 2 2 3 4" xfId="12737"/>
    <cellStyle name="40% - Акцент3 2 2 2 2 3 4 2" xfId="35585"/>
    <cellStyle name="40% - Акцент3 2 2 2 2 3 5" xfId="24161"/>
    <cellStyle name="40% - Акцент3 2 2 2 2 4" xfId="2265"/>
    <cellStyle name="40% - Акцент3 2 2 2 2 4 2" xfId="6073"/>
    <cellStyle name="40% - Акцент3 2 2 2 2 4 2 2" xfId="17497"/>
    <cellStyle name="40% - Акцент3 2 2 2 2 4 2 2 2" xfId="40345"/>
    <cellStyle name="40% - Акцент3 2 2 2 2 4 2 3" xfId="28921"/>
    <cellStyle name="40% - Акцент3 2 2 2 2 4 3" xfId="9881"/>
    <cellStyle name="40% - Акцент3 2 2 2 2 4 3 2" xfId="21305"/>
    <cellStyle name="40% - Акцент3 2 2 2 2 4 3 2 2" xfId="44153"/>
    <cellStyle name="40% - Акцент3 2 2 2 2 4 3 3" xfId="32729"/>
    <cellStyle name="40% - Акцент3 2 2 2 2 4 4" xfId="13689"/>
    <cellStyle name="40% - Акцент3 2 2 2 2 4 4 2" xfId="36537"/>
    <cellStyle name="40% - Акцент3 2 2 2 2 4 5" xfId="25113"/>
    <cellStyle name="40% - Акцент3 2 2 2 2 5" xfId="3217"/>
    <cellStyle name="40% - Акцент3 2 2 2 2 5 2" xfId="7025"/>
    <cellStyle name="40% - Акцент3 2 2 2 2 5 2 2" xfId="18449"/>
    <cellStyle name="40% - Акцент3 2 2 2 2 5 2 2 2" xfId="41297"/>
    <cellStyle name="40% - Акцент3 2 2 2 2 5 2 3" xfId="29873"/>
    <cellStyle name="40% - Акцент3 2 2 2 2 5 3" xfId="10833"/>
    <cellStyle name="40% - Акцент3 2 2 2 2 5 3 2" xfId="22257"/>
    <cellStyle name="40% - Акцент3 2 2 2 2 5 3 2 2" xfId="45105"/>
    <cellStyle name="40% - Акцент3 2 2 2 2 5 3 3" xfId="33681"/>
    <cellStyle name="40% - Акцент3 2 2 2 2 5 4" xfId="14641"/>
    <cellStyle name="40% - Акцент3 2 2 2 2 5 4 2" xfId="37489"/>
    <cellStyle name="40% - Акцент3 2 2 2 2 5 5" xfId="26065"/>
    <cellStyle name="40% - Акцент3 2 2 2 2 6" xfId="4169"/>
    <cellStyle name="40% - Акцент3 2 2 2 2 6 2" xfId="15593"/>
    <cellStyle name="40% - Акцент3 2 2 2 2 6 2 2" xfId="38441"/>
    <cellStyle name="40% - Акцент3 2 2 2 2 6 3" xfId="27017"/>
    <cellStyle name="40% - Акцент3 2 2 2 2 7" xfId="7977"/>
    <cellStyle name="40% - Акцент3 2 2 2 2 7 2" xfId="19401"/>
    <cellStyle name="40% - Акцент3 2 2 2 2 7 2 2" xfId="42249"/>
    <cellStyle name="40% - Акцент3 2 2 2 2 7 3" xfId="30825"/>
    <cellStyle name="40% - Акцент3 2 2 2 2 8" xfId="11785"/>
    <cellStyle name="40% - Акцент3 2 2 2 2 8 2" xfId="34633"/>
    <cellStyle name="40% - Акцент3 2 2 2 2 9" xfId="23209"/>
    <cellStyle name="40% - Акцент3 2 2 2 3" xfId="613"/>
    <cellStyle name="40% - Акцент3 2 2 2 3 2" xfId="1565"/>
    <cellStyle name="40% - Акцент3 2 2 2 3 2 2" xfId="5373"/>
    <cellStyle name="40% - Акцент3 2 2 2 3 2 2 2" xfId="16797"/>
    <cellStyle name="40% - Акцент3 2 2 2 3 2 2 2 2" xfId="39645"/>
    <cellStyle name="40% - Акцент3 2 2 2 3 2 2 3" xfId="28221"/>
    <cellStyle name="40% - Акцент3 2 2 2 3 2 3" xfId="9181"/>
    <cellStyle name="40% - Акцент3 2 2 2 3 2 3 2" xfId="20605"/>
    <cellStyle name="40% - Акцент3 2 2 2 3 2 3 2 2" xfId="43453"/>
    <cellStyle name="40% - Акцент3 2 2 2 3 2 3 3" xfId="32029"/>
    <cellStyle name="40% - Акцент3 2 2 2 3 2 4" xfId="12989"/>
    <cellStyle name="40% - Акцент3 2 2 2 3 2 4 2" xfId="35837"/>
    <cellStyle name="40% - Акцент3 2 2 2 3 2 5" xfId="24413"/>
    <cellStyle name="40% - Акцент3 2 2 2 3 3" xfId="2517"/>
    <cellStyle name="40% - Акцент3 2 2 2 3 3 2" xfId="6325"/>
    <cellStyle name="40% - Акцент3 2 2 2 3 3 2 2" xfId="17749"/>
    <cellStyle name="40% - Акцент3 2 2 2 3 3 2 2 2" xfId="40597"/>
    <cellStyle name="40% - Акцент3 2 2 2 3 3 2 3" xfId="29173"/>
    <cellStyle name="40% - Акцент3 2 2 2 3 3 3" xfId="10133"/>
    <cellStyle name="40% - Акцент3 2 2 2 3 3 3 2" xfId="21557"/>
    <cellStyle name="40% - Акцент3 2 2 2 3 3 3 2 2" xfId="44405"/>
    <cellStyle name="40% - Акцент3 2 2 2 3 3 3 3" xfId="32981"/>
    <cellStyle name="40% - Акцент3 2 2 2 3 3 4" xfId="13941"/>
    <cellStyle name="40% - Акцент3 2 2 2 3 3 4 2" xfId="36789"/>
    <cellStyle name="40% - Акцент3 2 2 2 3 3 5" xfId="25365"/>
    <cellStyle name="40% - Акцент3 2 2 2 3 4" xfId="3469"/>
    <cellStyle name="40% - Акцент3 2 2 2 3 4 2" xfId="7277"/>
    <cellStyle name="40% - Акцент3 2 2 2 3 4 2 2" xfId="18701"/>
    <cellStyle name="40% - Акцент3 2 2 2 3 4 2 2 2" xfId="41549"/>
    <cellStyle name="40% - Акцент3 2 2 2 3 4 2 3" xfId="30125"/>
    <cellStyle name="40% - Акцент3 2 2 2 3 4 3" xfId="11085"/>
    <cellStyle name="40% - Акцент3 2 2 2 3 4 3 2" xfId="22509"/>
    <cellStyle name="40% - Акцент3 2 2 2 3 4 3 2 2" xfId="45357"/>
    <cellStyle name="40% - Акцент3 2 2 2 3 4 3 3" xfId="33933"/>
    <cellStyle name="40% - Акцент3 2 2 2 3 4 4" xfId="14893"/>
    <cellStyle name="40% - Акцент3 2 2 2 3 4 4 2" xfId="37741"/>
    <cellStyle name="40% - Акцент3 2 2 2 3 4 5" xfId="26317"/>
    <cellStyle name="40% - Акцент3 2 2 2 3 5" xfId="4421"/>
    <cellStyle name="40% - Акцент3 2 2 2 3 5 2" xfId="15845"/>
    <cellStyle name="40% - Акцент3 2 2 2 3 5 2 2" xfId="38693"/>
    <cellStyle name="40% - Акцент3 2 2 2 3 5 3" xfId="27269"/>
    <cellStyle name="40% - Акцент3 2 2 2 3 6" xfId="8229"/>
    <cellStyle name="40% - Акцент3 2 2 2 3 6 2" xfId="19653"/>
    <cellStyle name="40% - Акцент3 2 2 2 3 6 2 2" xfId="42501"/>
    <cellStyle name="40% - Акцент3 2 2 2 3 6 3" xfId="31077"/>
    <cellStyle name="40% - Акцент3 2 2 2 3 7" xfId="12037"/>
    <cellStyle name="40% - Акцент3 2 2 2 3 7 2" xfId="34885"/>
    <cellStyle name="40% - Акцент3 2 2 2 3 8" xfId="23461"/>
    <cellStyle name="40% - Акцент3 2 2 2 4" xfId="1089"/>
    <cellStyle name="40% - Акцент3 2 2 2 4 2" xfId="4897"/>
    <cellStyle name="40% - Акцент3 2 2 2 4 2 2" xfId="16321"/>
    <cellStyle name="40% - Акцент3 2 2 2 4 2 2 2" xfId="39169"/>
    <cellStyle name="40% - Акцент3 2 2 2 4 2 3" xfId="27745"/>
    <cellStyle name="40% - Акцент3 2 2 2 4 3" xfId="8705"/>
    <cellStyle name="40% - Акцент3 2 2 2 4 3 2" xfId="20129"/>
    <cellStyle name="40% - Акцент3 2 2 2 4 3 2 2" xfId="42977"/>
    <cellStyle name="40% - Акцент3 2 2 2 4 3 3" xfId="31553"/>
    <cellStyle name="40% - Акцент3 2 2 2 4 4" xfId="12513"/>
    <cellStyle name="40% - Акцент3 2 2 2 4 4 2" xfId="35361"/>
    <cellStyle name="40% - Акцент3 2 2 2 4 5" xfId="23937"/>
    <cellStyle name="40% - Акцент3 2 2 2 5" xfId="2041"/>
    <cellStyle name="40% - Акцент3 2 2 2 5 2" xfId="5849"/>
    <cellStyle name="40% - Акцент3 2 2 2 5 2 2" xfId="17273"/>
    <cellStyle name="40% - Акцент3 2 2 2 5 2 2 2" xfId="40121"/>
    <cellStyle name="40% - Акцент3 2 2 2 5 2 3" xfId="28697"/>
    <cellStyle name="40% - Акцент3 2 2 2 5 3" xfId="9657"/>
    <cellStyle name="40% - Акцент3 2 2 2 5 3 2" xfId="21081"/>
    <cellStyle name="40% - Акцент3 2 2 2 5 3 2 2" xfId="43929"/>
    <cellStyle name="40% - Акцент3 2 2 2 5 3 3" xfId="32505"/>
    <cellStyle name="40% - Акцент3 2 2 2 5 4" xfId="13465"/>
    <cellStyle name="40% - Акцент3 2 2 2 5 4 2" xfId="36313"/>
    <cellStyle name="40% - Акцент3 2 2 2 5 5" xfId="24889"/>
    <cellStyle name="40% - Акцент3 2 2 2 6" xfId="2993"/>
    <cellStyle name="40% - Акцент3 2 2 2 6 2" xfId="6801"/>
    <cellStyle name="40% - Акцент3 2 2 2 6 2 2" xfId="18225"/>
    <cellStyle name="40% - Акцент3 2 2 2 6 2 2 2" xfId="41073"/>
    <cellStyle name="40% - Акцент3 2 2 2 6 2 3" xfId="29649"/>
    <cellStyle name="40% - Акцент3 2 2 2 6 3" xfId="10609"/>
    <cellStyle name="40% - Акцент3 2 2 2 6 3 2" xfId="22033"/>
    <cellStyle name="40% - Акцент3 2 2 2 6 3 2 2" xfId="44881"/>
    <cellStyle name="40% - Акцент3 2 2 2 6 3 3" xfId="33457"/>
    <cellStyle name="40% - Акцент3 2 2 2 6 4" xfId="14417"/>
    <cellStyle name="40% - Акцент3 2 2 2 6 4 2" xfId="37265"/>
    <cellStyle name="40% - Акцент3 2 2 2 6 5" xfId="25841"/>
    <cellStyle name="40% - Акцент3 2 2 2 7" xfId="3945"/>
    <cellStyle name="40% - Акцент3 2 2 2 7 2" xfId="15369"/>
    <cellStyle name="40% - Акцент3 2 2 2 7 2 2" xfId="38217"/>
    <cellStyle name="40% - Акцент3 2 2 2 7 3" xfId="26793"/>
    <cellStyle name="40% - Акцент3 2 2 2 8" xfId="7753"/>
    <cellStyle name="40% - Акцент3 2 2 2 8 2" xfId="19177"/>
    <cellStyle name="40% - Акцент3 2 2 2 8 2 2" xfId="42025"/>
    <cellStyle name="40% - Акцент3 2 2 2 8 3" xfId="30601"/>
    <cellStyle name="40% - Акцент3 2 2 2 9" xfId="11561"/>
    <cellStyle name="40% - Акцент3 2 2 2 9 2" xfId="34409"/>
    <cellStyle name="40% - Акцент3 2 2 3" xfId="193"/>
    <cellStyle name="40% - Акцент3 2 2 3 10" xfId="23041"/>
    <cellStyle name="40% - Акцент3 2 2 3 2" xfId="417"/>
    <cellStyle name="40% - Акцент3 2 2 3 2 2" xfId="893"/>
    <cellStyle name="40% - Акцент3 2 2 3 2 2 2" xfId="1845"/>
    <cellStyle name="40% - Акцент3 2 2 3 2 2 2 2" xfId="5653"/>
    <cellStyle name="40% - Акцент3 2 2 3 2 2 2 2 2" xfId="17077"/>
    <cellStyle name="40% - Акцент3 2 2 3 2 2 2 2 2 2" xfId="39925"/>
    <cellStyle name="40% - Акцент3 2 2 3 2 2 2 2 3" xfId="28501"/>
    <cellStyle name="40% - Акцент3 2 2 3 2 2 2 3" xfId="9461"/>
    <cellStyle name="40% - Акцент3 2 2 3 2 2 2 3 2" xfId="20885"/>
    <cellStyle name="40% - Акцент3 2 2 3 2 2 2 3 2 2" xfId="43733"/>
    <cellStyle name="40% - Акцент3 2 2 3 2 2 2 3 3" xfId="32309"/>
    <cellStyle name="40% - Акцент3 2 2 3 2 2 2 4" xfId="13269"/>
    <cellStyle name="40% - Акцент3 2 2 3 2 2 2 4 2" xfId="36117"/>
    <cellStyle name="40% - Акцент3 2 2 3 2 2 2 5" xfId="24693"/>
    <cellStyle name="40% - Акцент3 2 2 3 2 2 3" xfId="2797"/>
    <cellStyle name="40% - Акцент3 2 2 3 2 2 3 2" xfId="6605"/>
    <cellStyle name="40% - Акцент3 2 2 3 2 2 3 2 2" xfId="18029"/>
    <cellStyle name="40% - Акцент3 2 2 3 2 2 3 2 2 2" xfId="40877"/>
    <cellStyle name="40% - Акцент3 2 2 3 2 2 3 2 3" xfId="29453"/>
    <cellStyle name="40% - Акцент3 2 2 3 2 2 3 3" xfId="10413"/>
    <cellStyle name="40% - Акцент3 2 2 3 2 2 3 3 2" xfId="21837"/>
    <cellStyle name="40% - Акцент3 2 2 3 2 2 3 3 2 2" xfId="44685"/>
    <cellStyle name="40% - Акцент3 2 2 3 2 2 3 3 3" xfId="33261"/>
    <cellStyle name="40% - Акцент3 2 2 3 2 2 3 4" xfId="14221"/>
    <cellStyle name="40% - Акцент3 2 2 3 2 2 3 4 2" xfId="37069"/>
    <cellStyle name="40% - Акцент3 2 2 3 2 2 3 5" xfId="25645"/>
    <cellStyle name="40% - Акцент3 2 2 3 2 2 4" xfId="3749"/>
    <cellStyle name="40% - Акцент3 2 2 3 2 2 4 2" xfId="7557"/>
    <cellStyle name="40% - Акцент3 2 2 3 2 2 4 2 2" xfId="18981"/>
    <cellStyle name="40% - Акцент3 2 2 3 2 2 4 2 2 2" xfId="41829"/>
    <cellStyle name="40% - Акцент3 2 2 3 2 2 4 2 3" xfId="30405"/>
    <cellStyle name="40% - Акцент3 2 2 3 2 2 4 3" xfId="11365"/>
    <cellStyle name="40% - Акцент3 2 2 3 2 2 4 3 2" xfId="22789"/>
    <cellStyle name="40% - Акцент3 2 2 3 2 2 4 3 2 2" xfId="45637"/>
    <cellStyle name="40% - Акцент3 2 2 3 2 2 4 3 3" xfId="34213"/>
    <cellStyle name="40% - Акцент3 2 2 3 2 2 4 4" xfId="15173"/>
    <cellStyle name="40% - Акцент3 2 2 3 2 2 4 4 2" xfId="38021"/>
    <cellStyle name="40% - Акцент3 2 2 3 2 2 4 5" xfId="26597"/>
    <cellStyle name="40% - Акцент3 2 2 3 2 2 5" xfId="4701"/>
    <cellStyle name="40% - Акцент3 2 2 3 2 2 5 2" xfId="16125"/>
    <cellStyle name="40% - Акцент3 2 2 3 2 2 5 2 2" xfId="38973"/>
    <cellStyle name="40% - Акцент3 2 2 3 2 2 5 3" xfId="27549"/>
    <cellStyle name="40% - Акцент3 2 2 3 2 2 6" xfId="8509"/>
    <cellStyle name="40% - Акцент3 2 2 3 2 2 6 2" xfId="19933"/>
    <cellStyle name="40% - Акцент3 2 2 3 2 2 6 2 2" xfId="42781"/>
    <cellStyle name="40% - Акцент3 2 2 3 2 2 6 3" xfId="31357"/>
    <cellStyle name="40% - Акцент3 2 2 3 2 2 7" xfId="12317"/>
    <cellStyle name="40% - Акцент3 2 2 3 2 2 7 2" xfId="35165"/>
    <cellStyle name="40% - Акцент3 2 2 3 2 2 8" xfId="23741"/>
    <cellStyle name="40% - Акцент3 2 2 3 2 3" xfId="1369"/>
    <cellStyle name="40% - Акцент3 2 2 3 2 3 2" xfId="5177"/>
    <cellStyle name="40% - Акцент3 2 2 3 2 3 2 2" xfId="16601"/>
    <cellStyle name="40% - Акцент3 2 2 3 2 3 2 2 2" xfId="39449"/>
    <cellStyle name="40% - Акцент3 2 2 3 2 3 2 3" xfId="28025"/>
    <cellStyle name="40% - Акцент3 2 2 3 2 3 3" xfId="8985"/>
    <cellStyle name="40% - Акцент3 2 2 3 2 3 3 2" xfId="20409"/>
    <cellStyle name="40% - Акцент3 2 2 3 2 3 3 2 2" xfId="43257"/>
    <cellStyle name="40% - Акцент3 2 2 3 2 3 3 3" xfId="31833"/>
    <cellStyle name="40% - Акцент3 2 2 3 2 3 4" xfId="12793"/>
    <cellStyle name="40% - Акцент3 2 2 3 2 3 4 2" xfId="35641"/>
    <cellStyle name="40% - Акцент3 2 2 3 2 3 5" xfId="24217"/>
    <cellStyle name="40% - Акцент3 2 2 3 2 4" xfId="2321"/>
    <cellStyle name="40% - Акцент3 2 2 3 2 4 2" xfId="6129"/>
    <cellStyle name="40% - Акцент3 2 2 3 2 4 2 2" xfId="17553"/>
    <cellStyle name="40% - Акцент3 2 2 3 2 4 2 2 2" xfId="40401"/>
    <cellStyle name="40% - Акцент3 2 2 3 2 4 2 3" xfId="28977"/>
    <cellStyle name="40% - Акцент3 2 2 3 2 4 3" xfId="9937"/>
    <cellStyle name="40% - Акцент3 2 2 3 2 4 3 2" xfId="21361"/>
    <cellStyle name="40% - Акцент3 2 2 3 2 4 3 2 2" xfId="44209"/>
    <cellStyle name="40% - Акцент3 2 2 3 2 4 3 3" xfId="32785"/>
    <cellStyle name="40% - Акцент3 2 2 3 2 4 4" xfId="13745"/>
    <cellStyle name="40% - Акцент3 2 2 3 2 4 4 2" xfId="36593"/>
    <cellStyle name="40% - Акцент3 2 2 3 2 4 5" xfId="25169"/>
    <cellStyle name="40% - Акцент3 2 2 3 2 5" xfId="3273"/>
    <cellStyle name="40% - Акцент3 2 2 3 2 5 2" xfId="7081"/>
    <cellStyle name="40% - Акцент3 2 2 3 2 5 2 2" xfId="18505"/>
    <cellStyle name="40% - Акцент3 2 2 3 2 5 2 2 2" xfId="41353"/>
    <cellStyle name="40% - Акцент3 2 2 3 2 5 2 3" xfId="29929"/>
    <cellStyle name="40% - Акцент3 2 2 3 2 5 3" xfId="10889"/>
    <cellStyle name="40% - Акцент3 2 2 3 2 5 3 2" xfId="22313"/>
    <cellStyle name="40% - Акцент3 2 2 3 2 5 3 2 2" xfId="45161"/>
    <cellStyle name="40% - Акцент3 2 2 3 2 5 3 3" xfId="33737"/>
    <cellStyle name="40% - Акцент3 2 2 3 2 5 4" xfId="14697"/>
    <cellStyle name="40% - Акцент3 2 2 3 2 5 4 2" xfId="37545"/>
    <cellStyle name="40% - Акцент3 2 2 3 2 5 5" xfId="26121"/>
    <cellStyle name="40% - Акцент3 2 2 3 2 6" xfId="4225"/>
    <cellStyle name="40% - Акцент3 2 2 3 2 6 2" xfId="15649"/>
    <cellStyle name="40% - Акцент3 2 2 3 2 6 2 2" xfId="38497"/>
    <cellStyle name="40% - Акцент3 2 2 3 2 6 3" xfId="27073"/>
    <cellStyle name="40% - Акцент3 2 2 3 2 7" xfId="8033"/>
    <cellStyle name="40% - Акцент3 2 2 3 2 7 2" xfId="19457"/>
    <cellStyle name="40% - Акцент3 2 2 3 2 7 2 2" xfId="42305"/>
    <cellStyle name="40% - Акцент3 2 2 3 2 7 3" xfId="30881"/>
    <cellStyle name="40% - Акцент3 2 2 3 2 8" xfId="11841"/>
    <cellStyle name="40% - Акцент3 2 2 3 2 8 2" xfId="34689"/>
    <cellStyle name="40% - Акцент3 2 2 3 2 9" xfId="23265"/>
    <cellStyle name="40% - Акцент3 2 2 3 3" xfId="669"/>
    <cellStyle name="40% - Акцент3 2 2 3 3 2" xfId="1621"/>
    <cellStyle name="40% - Акцент3 2 2 3 3 2 2" xfId="5429"/>
    <cellStyle name="40% - Акцент3 2 2 3 3 2 2 2" xfId="16853"/>
    <cellStyle name="40% - Акцент3 2 2 3 3 2 2 2 2" xfId="39701"/>
    <cellStyle name="40% - Акцент3 2 2 3 3 2 2 3" xfId="28277"/>
    <cellStyle name="40% - Акцент3 2 2 3 3 2 3" xfId="9237"/>
    <cellStyle name="40% - Акцент3 2 2 3 3 2 3 2" xfId="20661"/>
    <cellStyle name="40% - Акцент3 2 2 3 3 2 3 2 2" xfId="43509"/>
    <cellStyle name="40% - Акцент3 2 2 3 3 2 3 3" xfId="32085"/>
    <cellStyle name="40% - Акцент3 2 2 3 3 2 4" xfId="13045"/>
    <cellStyle name="40% - Акцент3 2 2 3 3 2 4 2" xfId="35893"/>
    <cellStyle name="40% - Акцент3 2 2 3 3 2 5" xfId="24469"/>
    <cellStyle name="40% - Акцент3 2 2 3 3 3" xfId="2573"/>
    <cellStyle name="40% - Акцент3 2 2 3 3 3 2" xfId="6381"/>
    <cellStyle name="40% - Акцент3 2 2 3 3 3 2 2" xfId="17805"/>
    <cellStyle name="40% - Акцент3 2 2 3 3 3 2 2 2" xfId="40653"/>
    <cellStyle name="40% - Акцент3 2 2 3 3 3 2 3" xfId="29229"/>
    <cellStyle name="40% - Акцент3 2 2 3 3 3 3" xfId="10189"/>
    <cellStyle name="40% - Акцент3 2 2 3 3 3 3 2" xfId="21613"/>
    <cellStyle name="40% - Акцент3 2 2 3 3 3 3 2 2" xfId="44461"/>
    <cellStyle name="40% - Акцент3 2 2 3 3 3 3 3" xfId="33037"/>
    <cellStyle name="40% - Акцент3 2 2 3 3 3 4" xfId="13997"/>
    <cellStyle name="40% - Акцент3 2 2 3 3 3 4 2" xfId="36845"/>
    <cellStyle name="40% - Акцент3 2 2 3 3 3 5" xfId="25421"/>
    <cellStyle name="40% - Акцент3 2 2 3 3 4" xfId="3525"/>
    <cellStyle name="40% - Акцент3 2 2 3 3 4 2" xfId="7333"/>
    <cellStyle name="40% - Акцент3 2 2 3 3 4 2 2" xfId="18757"/>
    <cellStyle name="40% - Акцент3 2 2 3 3 4 2 2 2" xfId="41605"/>
    <cellStyle name="40% - Акцент3 2 2 3 3 4 2 3" xfId="30181"/>
    <cellStyle name="40% - Акцент3 2 2 3 3 4 3" xfId="11141"/>
    <cellStyle name="40% - Акцент3 2 2 3 3 4 3 2" xfId="22565"/>
    <cellStyle name="40% - Акцент3 2 2 3 3 4 3 2 2" xfId="45413"/>
    <cellStyle name="40% - Акцент3 2 2 3 3 4 3 3" xfId="33989"/>
    <cellStyle name="40% - Акцент3 2 2 3 3 4 4" xfId="14949"/>
    <cellStyle name="40% - Акцент3 2 2 3 3 4 4 2" xfId="37797"/>
    <cellStyle name="40% - Акцент3 2 2 3 3 4 5" xfId="26373"/>
    <cellStyle name="40% - Акцент3 2 2 3 3 5" xfId="4477"/>
    <cellStyle name="40% - Акцент3 2 2 3 3 5 2" xfId="15901"/>
    <cellStyle name="40% - Акцент3 2 2 3 3 5 2 2" xfId="38749"/>
    <cellStyle name="40% - Акцент3 2 2 3 3 5 3" xfId="27325"/>
    <cellStyle name="40% - Акцент3 2 2 3 3 6" xfId="8285"/>
    <cellStyle name="40% - Акцент3 2 2 3 3 6 2" xfId="19709"/>
    <cellStyle name="40% - Акцент3 2 2 3 3 6 2 2" xfId="42557"/>
    <cellStyle name="40% - Акцент3 2 2 3 3 6 3" xfId="31133"/>
    <cellStyle name="40% - Акцент3 2 2 3 3 7" xfId="12093"/>
    <cellStyle name="40% - Акцент3 2 2 3 3 7 2" xfId="34941"/>
    <cellStyle name="40% - Акцент3 2 2 3 3 8" xfId="23517"/>
    <cellStyle name="40% - Акцент3 2 2 3 4" xfId="1145"/>
    <cellStyle name="40% - Акцент3 2 2 3 4 2" xfId="4953"/>
    <cellStyle name="40% - Акцент3 2 2 3 4 2 2" xfId="16377"/>
    <cellStyle name="40% - Акцент3 2 2 3 4 2 2 2" xfId="39225"/>
    <cellStyle name="40% - Акцент3 2 2 3 4 2 3" xfId="27801"/>
    <cellStyle name="40% - Акцент3 2 2 3 4 3" xfId="8761"/>
    <cellStyle name="40% - Акцент3 2 2 3 4 3 2" xfId="20185"/>
    <cellStyle name="40% - Акцент3 2 2 3 4 3 2 2" xfId="43033"/>
    <cellStyle name="40% - Акцент3 2 2 3 4 3 3" xfId="31609"/>
    <cellStyle name="40% - Акцент3 2 2 3 4 4" xfId="12569"/>
    <cellStyle name="40% - Акцент3 2 2 3 4 4 2" xfId="35417"/>
    <cellStyle name="40% - Акцент3 2 2 3 4 5" xfId="23993"/>
    <cellStyle name="40% - Акцент3 2 2 3 5" xfId="2097"/>
    <cellStyle name="40% - Акцент3 2 2 3 5 2" xfId="5905"/>
    <cellStyle name="40% - Акцент3 2 2 3 5 2 2" xfId="17329"/>
    <cellStyle name="40% - Акцент3 2 2 3 5 2 2 2" xfId="40177"/>
    <cellStyle name="40% - Акцент3 2 2 3 5 2 3" xfId="28753"/>
    <cellStyle name="40% - Акцент3 2 2 3 5 3" xfId="9713"/>
    <cellStyle name="40% - Акцент3 2 2 3 5 3 2" xfId="21137"/>
    <cellStyle name="40% - Акцент3 2 2 3 5 3 2 2" xfId="43985"/>
    <cellStyle name="40% - Акцент3 2 2 3 5 3 3" xfId="32561"/>
    <cellStyle name="40% - Акцент3 2 2 3 5 4" xfId="13521"/>
    <cellStyle name="40% - Акцент3 2 2 3 5 4 2" xfId="36369"/>
    <cellStyle name="40% - Акцент3 2 2 3 5 5" xfId="24945"/>
    <cellStyle name="40% - Акцент3 2 2 3 6" xfId="3049"/>
    <cellStyle name="40% - Акцент3 2 2 3 6 2" xfId="6857"/>
    <cellStyle name="40% - Акцент3 2 2 3 6 2 2" xfId="18281"/>
    <cellStyle name="40% - Акцент3 2 2 3 6 2 2 2" xfId="41129"/>
    <cellStyle name="40% - Акцент3 2 2 3 6 2 3" xfId="29705"/>
    <cellStyle name="40% - Акцент3 2 2 3 6 3" xfId="10665"/>
    <cellStyle name="40% - Акцент3 2 2 3 6 3 2" xfId="22089"/>
    <cellStyle name="40% - Акцент3 2 2 3 6 3 2 2" xfId="44937"/>
    <cellStyle name="40% - Акцент3 2 2 3 6 3 3" xfId="33513"/>
    <cellStyle name="40% - Акцент3 2 2 3 6 4" xfId="14473"/>
    <cellStyle name="40% - Акцент3 2 2 3 6 4 2" xfId="37321"/>
    <cellStyle name="40% - Акцент3 2 2 3 6 5" xfId="25897"/>
    <cellStyle name="40% - Акцент3 2 2 3 7" xfId="4001"/>
    <cellStyle name="40% - Акцент3 2 2 3 7 2" xfId="15425"/>
    <cellStyle name="40% - Акцент3 2 2 3 7 2 2" xfId="38273"/>
    <cellStyle name="40% - Акцент3 2 2 3 7 3" xfId="26849"/>
    <cellStyle name="40% - Акцент3 2 2 3 8" xfId="7809"/>
    <cellStyle name="40% - Акцент3 2 2 3 8 2" xfId="19233"/>
    <cellStyle name="40% - Акцент3 2 2 3 8 2 2" xfId="42081"/>
    <cellStyle name="40% - Акцент3 2 2 3 8 3" xfId="30657"/>
    <cellStyle name="40% - Акцент3 2 2 3 9" xfId="11617"/>
    <cellStyle name="40% - Акцент3 2 2 3 9 2" xfId="34465"/>
    <cellStyle name="40% - Акцент3 2 2 4" xfId="249"/>
    <cellStyle name="40% - Акцент3 2 2 4 10" xfId="23097"/>
    <cellStyle name="40% - Акцент3 2 2 4 2" xfId="473"/>
    <cellStyle name="40% - Акцент3 2 2 4 2 2" xfId="949"/>
    <cellStyle name="40% - Акцент3 2 2 4 2 2 2" xfId="1901"/>
    <cellStyle name="40% - Акцент3 2 2 4 2 2 2 2" xfId="5709"/>
    <cellStyle name="40% - Акцент3 2 2 4 2 2 2 2 2" xfId="17133"/>
    <cellStyle name="40% - Акцент3 2 2 4 2 2 2 2 2 2" xfId="39981"/>
    <cellStyle name="40% - Акцент3 2 2 4 2 2 2 2 3" xfId="28557"/>
    <cellStyle name="40% - Акцент3 2 2 4 2 2 2 3" xfId="9517"/>
    <cellStyle name="40% - Акцент3 2 2 4 2 2 2 3 2" xfId="20941"/>
    <cellStyle name="40% - Акцент3 2 2 4 2 2 2 3 2 2" xfId="43789"/>
    <cellStyle name="40% - Акцент3 2 2 4 2 2 2 3 3" xfId="32365"/>
    <cellStyle name="40% - Акцент3 2 2 4 2 2 2 4" xfId="13325"/>
    <cellStyle name="40% - Акцент3 2 2 4 2 2 2 4 2" xfId="36173"/>
    <cellStyle name="40% - Акцент3 2 2 4 2 2 2 5" xfId="24749"/>
    <cellStyle name="40% - Акцент3 2 2 4 2 2 3" xfId="2853"/>
    <cellStyle name="40% - Акцент3 2 2 4 2 2 3 2" xfId="6661"/>
    <cellStyle name="40% - Акцент3 2 2 4 2 2 3 2 2" xfId="18085"/>
    <cellStyle name="40% - Акцент3 2 2 4 2 2 3 2 2 2" xfId="40933"/>
    <cellStyle name="40% - Акцент3 2 2 4 2 2 3 2 3" xfId="29509"/>
    <cellStyle name="40% - Акцент3 2 2 4 2 2 3 3" xfId="10469"/>
    <cellStyle name="40% - Акцент3 2 2 4 2 2 3 3 2" xfId="21893"/>
    <cellStyle name="40% - Акцент3 2 2 4 2 2 3 3 2 2" xfId="44741"/>
    <cellStyle name="40% - Акцент3 2 2 4 2 2 3 3 3" xfId="33317"/>
    <cellStyle name="40% - Акцент3 2 2 4 2 2 3 4" xfId="14277"/>
    <cellStyle name="40% - Акцент3 2 2 4 2 2 3 4 2" xfId="37125"/>
    <cellStyle name="40% - Акцент3 2 2 4 2 2 3 5" xfId="25701"/>
    <cellStyle name="40% - Акцент3 2 2 4 2 2 4" xfId="3805"/>
    <cellStyle name="40% - Акцент3 2 2 4 2 2 4 2" xfId="7613"/>
    <cellStyle name="40% - Акцент3 2 2 4 2 2 4 2 2" xfId="19037"/>
    <cellStyle name="40% - Акцент3 2 2 4 2 2 4 2 2 2" xfId="41885"/>
    <cellStyle name="40% - Акцент3 2 2 4 2 2 4 2 3" xfId="30461"/>
    <cellStyle name="40% - Акцент3 2 2 4 2 2 4 3" xfId="11421"/>
    <cellStyle name="40% - Акцент3 2 2 4 2 2 4 3 2" xfId="22845"/>
    <cellStyle name="40% - Акцент3 2 2 4 2 2 4 3 2 2" xfId="45693"/>
    <cellStyle name="40% - Акцент3 2 2 4 2 2 4 3 3" xfId="34269"/>
    <cellStyle name="40% - Акцент3 2 2 4 2 2 4 4" xfId="15229"/>
    <cellStyle name="40% - Акцент3 2 2 4 2 2 4 4 2" xfId="38077"/>
    <cellStyle name="40% - Акцент3 2 2 4 2 2 4 5" xfId="26653"/>
    <cellStyle name="40% - Акцент3 2 2 4 2 2 5" xfId="4757"/>
    <cellStyle name="40% - Акцент3 2 2 4 2 2 5 2" xfId="16181"/>
    <cellStyle name="40% - Акцент3 2 2 4 2 2 5 2 2" xfId="39029"/>
    <cellStyle name="40% - Акцент3 2 2 4 2 2 5 3" xfId="27605"/>
    <cellStyle name="40% - Акцент3 2 2 4 2 2 6" xfId="8565"/>
    <cellStyle name="40% - Акцент3 2 2 4 2 2 6 2" xfId="19989"/>
    <cellStyle name="40% - Акцент3 2 2 4 2 2 6 2 2" xfId="42837"/>
    <cellStyle name="40% - Акцент3 2 2 4 2 2 6 3" xfId="31413"/>
    <cellStyle name="40% - Акцент3 2 2 4 2 2 7" xfId="12373"/>
    <cellStyle name="40% - Акцент3 2 2 4 2 2 7 2" xfId="35221"/>
    <cellStyle name="40% - Акцент3 2 2 4 2 2 8" xfId="23797"/>
    <cellStyle name="40% - Акцент3 2 2 4 2 3" xfId="1425"/>
    <cellStyle name="40% - Акцент3 2 2 4 2 3 2" xfId="5233"/>
    <cellStyle name="40% - Акцент3 2 2 4 2 3 2 2" xfId="16657"/>
    <cellStyle name="40% - Акцент3 2 2 4 2 3 2 2 2" xfId="39505"/>
    <cellStyle name="40% - Акцент3 2 2 4 2 3 2 3" xfId="28081"/>
    <cellStyle name="40% - Акцент3 2 2 4 2 3 3" xfId="9041"/>
    <cellStyle name="40% - Акцент3 2 2 4 2 3 3 2" xfId="20465"/>
    <cellStyle name="40% - Акцент3 2 2 4 2 3 3 2 2" xfId="43313"/>
    <cellStyle name="40% - Акцент3 2 2 4 2 3 3 3" xfId="31889"/>
    <cellStyle name="40% - Акцент3 2 2 4 2 3 4" xfId="12849"/>
    <cellStyle name="40% - Акцент3 2 2 4 2 3 4 2" xfId="35697"/>
    <cellStyle name="40% - Акцент3 2 2 4 2 3 5" xfId="24273"/>
    <cellStyle name="40% - Акцент3 2 2 4 2 4" xfId="2377"/>
    <cellStyle name="40% - Акцент3 2 2 4 2 4 2" xfId="6185"/>
    <cellStyle name="40% - Акцент3 2 2 4 2 4 2 2" xfId="17609"/>
    <cellStyle name="40% - Акцент3 2 2 4 2 4 2 2 2" xfId="40457"/>
    <cellStyle name="40% - Акцент3 2 2 4 2 4 2 3" xfId="29033"/>
    <cellStyle name="40% - Акцент3 2 2 4 2 4 3" xfId="9993"/>
    <cellStyle name="40% - Акцент3 2 2 4 2 4 3 2" xfId="21417"/>
    <cellStyle name="40% - Акцент3 2 2 4 2 4 3 2 2" xfId="44265"/>
    <cellStyle name="40% - Акцент3 2 2 4 2 4 3 3" xfId="32841"/>
    <cellStyle name="40% - Акцент3 2 2 4 2 4 4" xfId="13801"/>
    <cellStyle name="40% - Акцент3 2 2 4 2 4 4 2" xfId="36649"/>
    <cellStyle name="40% - Акцент3 2 2 4 2 4 5" xfId="25225"/>
    <cellStyle name="40% - Акцент3 2 2 4 2 5" xfId="3329"/>
    <cellStyle name="40% - Акцент3 2 2 4 2 5 2" xfId="7137"/>
    <cellStyle name="40% - Акцент3 2 2 4 2 5 2 2" xfId="18561"/>
    <cellStyle name="40% - Акцент3 2 2 4 2 5 2 2 2" xfId="41409"/>
    <cellStyle name="40% - Акцент3 2 2 4 2 5 2 3" xfId="29985"/>
    <cellStyle name="40% - Акцент3 2 2 4 2 5 3" xfId="10945"/>
    <cellStyle name="40% - Акцент3 2 2 4 2 5 3 2" xfId="22369"/>
    <cellStyle name="40% - Акцент3 2 2 4 2 5 3 2 2" xfId="45217"/>
    <cellStyle name="40% - Акцент3 2 2 4 2 5 3 3" xfId="33793"/>
    <cellStyle name="40% - Акцент3 2 2 4 2 5 4" xfId="14753"/>
    <cellStyle name="40% - Акцент3 2 2 4 2 5 4 2" xfId="37601"/>
    <cellStyle name="40% - Акцент3 2 2 4 2 5 5" xfId="26177"/>
    <cellStyle name="40% - Акцент3 2 2 4 2 6" xfId="4281"/>
    <cellStyle name="40% - Акцент3 2 2 4 2 6 2" xfId="15705"/>
    <cellStyle name="40% - Акцент3 2 2 4 2 6 2 2" xfId="38553"/>
    <cellStyle name="40% - Акцент3 2 2 4 2 6 3" xfId="27129"/>
    <cellStyle name="40% - Акцент3 2 2 4 2 7" xfId="8089"/>
    <cellStyle name="40% - Акцент3 2 2 4 2 7 2" xfId="19513"/>
    <cellStyle name="40% - Акцент3 2 2 4 2 7 2 2" xfId="42361"/>
    <cellStyle name="40% - Акцент3 2 2 4 2 7 3" xfId="30937"/>
    <cellStyle name="40% - Акцент3 2 2 4 2 8" xfId="11897"/>
    <cellStyle name="40% - Акцент3 2 2 4 2 8 2" xfId="34745"/>
    <cellStyle name="40% - Акцент3 2 2 4 2 9" xfId="23321"/>
    <cellStyle name="40% - Акцент3 2 2 4 3" xfId="725"/>
    <cellStyle name="40% - Акцент3 2 2 4 3 2" xfId="1677"/>
    <cellStyle name="40% - Акцент3 2 2 4 3 2 2" xfId="5485"/>
    <cellStyle name="40% - Акцент3 2 2 4 3 2 2 2" xfId="16909"/>
    <cellStyle name="40% - Акцент3 2 2 4 3 2 2 2 2" xfId="39757"/>
    <cellStyle name="40% - Акцент3 2 2 4 3 2 2 3" xfId="28333"/>
    <cellStyle name="40% - Акцент3 2 2 4 3 2 3" xfId="9293"/>
    <cellStyle name="40% - Акцент3 2 2 4 3 2 3 2" xfId="20717"/>
    <cellStyle name="40% - Акцент3 2 2 4 3 2 3 2 2" xfId="43565"/>
    <cellStyle name="40% - Акцент3 2 2 4 3 2 3 3" xfId="32141"/>
    <cellStyle name="40% - Акцент3 2 2 4 3 2 4" xfId="13101"/>
    <cellStyle name="40% - Акцент3 2 2 4 3 2 4 2" xfId="35949"/>
    <cellStyle name="40% - Акцент3 2 2 4 3 2 5" xfId="24525"/>
    <cellStyle name="40% - Акцент3 2 2 4 3 3" xfId="2629"/>
    <cellStyle name="40% - Акцент3 2 2 4 3 3 2" xfId="6437"/>
    <cellStyle name="40% - Акцент3 2 2 4 3 3 2 2" xfId="17861"/>
    <cellStyle name="40% - Акцент3 2 2 4 3 3 2 2 2" xfId="40709"/>
    <cellStyle name="40% - Акцент3 2 2 4 3 3 2 3" xfId="29285"/>
    <cellStyle name="40% - Акцент3 2 2 4 3 3 3" xfId="10245"/>
    <cellStyle name="40% - Акцент3 2 2 4 3 3 3 2" xfId="21669"/>
    <cellStyle name="40% - Акцент3 2 2 4 3 3 3 2 2" xfId="44517"/>
    <cellStyle name="40% - Акцент3 2 2 4 3 3 3 3" xfId="33093"/>
    <cellStyle name="40% - Акцент3 2 2 4 3 3 4" xfId="14053"/>
    <cellStyle name="40% - Акцент3 2 2 4 3 3 4 2" xfId="36901"/>
    <cellStyle name="40% - Акцент3 2 2 4 3 3 5" xfId="25477"/>
    <cellStyle name="40% - Акцент3 2 2 4 3 4" xfId="3581"/>
    <cellStyle name="40% - Акцент3 2 2 4 3 4 2" xfId="7389"/>
    <cellStyle name="40% - Акцент3 2 2 4 3 4 2 2" xfId="18813"/>
    <cellStyle name="40% - Акцент3 2 2 4 3 4 2 2 2" xfId="41661"/>
    <cellStyle name="40% - Акцент3 2 2 4 3 4 2 3" xfId="30237"/>
    <cellStyle name="40% - Акцент3 2 2 4 3 4 3" xfId="11197"/>
    <cellStyle name="40% - Акцент3 2 2 4 3 4 3 2" xfId="22621"/>
    <cellStyle name="40% - Акцент3 2 2 4 3 4 3 2 2" xfId="45469"/>
    <cellStyle name="40% - Акцент3 2 2 4 3 4 3 3" xfId="34045"/>
    <cellStyle name="40% - Акцент3 2 2 4 3 4 4" xfId="15005"/>
    <cellStyle name="40% - Акцент3 2 2 4 3 4 4 2" xfId="37853"/>
    <cellStyle name="40% - Акцент3 2 2 4 3 4 5" xfId="26429"/>
    <cellStyle name="40% - Акцент3 2 2 4 3 5" xfId="4533"/>
    <cellStyle name="40% - Акцент3 2 2 4 3 5 2" xfId="15957"/>
    <cellStyle name="40% - Акцент3 2 2 4 3 5 2 2" xfId="38805"/>
    <cellStyle name="40% - Акцент3 2 2 4 3 5 3" xfId="27381"/>
    <cellStyle name="40% - Акцент3 2 2 4 3 6" xfId="8341"/>
    <cellStyle name="40% - Акцент3 2 2 4 3 6 2" xfId="19765"/>
    <cellStyle name="40% - Акцент3 2 2 4 3 6 2 2" xfId="42613"/>
    <cellStyle name="40% - Акцент3 2 2 4 3 6 3" xfId="31189"/>
    <cellStyle name="40% - Акцент3 2 2 4 3 7" xfId="12149"/>
    <cellStyle name="40% - Акцент3 2 2 4 3 7 2" xfId="34997"/>
    <cellStyle name="40% - Акцент3 2 2 4 3 8" xfId="23573"/>
    <cellStyle name="40% - Акцент3 2 2 4 4" xfId="1201"/>
    <cellStyle name="40% - Акцент3 2 2 4 4 2" xfId="5009"/>
    <cellStyle name="40% - Акцент3 2 2 4 4 2 2" xfId="16433"/>
    <cellStyle name="40% - Акцент3 2 2 4 4 2 2 2" xfId="39281"/>
    <cellStyle name="40% - Акцент3 2 2 4 4 2 3" xfId="27857"/>
    <cellStyle name="40% - Акцент3 2 2 4 4 3" xfId="8817"/>
    <cellStyle name="40% - Акцент3 2 2 4 4 3 2" xfId="20241"/>
    <cellStyle name="40% - Акцент3 2 2 4 4 3 2 2" xfId="43089"/>
    <cellStyle name="40% - Акцент3 2 2 4 4 3 3" xfId="31665"/>
    <cellStyle name="40% - Акцент3 2 2 4 4 4" xfId="12625"/>
    <cellStyle name="40% - Акцент3 2 2 4 4 4 2" xfId="35473"/>
    <cellStyle name="40% - Акцент3 2 2 4 4 5" xfId="24049"/>
    <cellStyle name="40% - Акцент3 2 2 4 5" xfId="2153"/>
    <cellStyle name="40% - Акцент3 2 2 4 5 2" xfId="5961"/>
    <cellStyle name="40% - Акцент3 2 2 4 5 2 2" xfId="17385"/>
    <cellStyle name="40% - Акцент3 2 2 4 5 2 2 2" xfId="40233"/>
    <cellStyle name="40% - Акцент3 2 2 4 5 2 3" xfId="28809"/>
    <cellStyle name="40% - Акцент3 2 2 4 5 3" xfId="9769"/>
    <cellStyle name="40% - Акцент3 2 2 4 5 3 2" xfId="21193"/>
    <cellStyle name="40% - Акцент3 2 2 4 5 3 2 2" xfId="44041"/>
    <cellStyle name="40% - Акцент3 2 2 4 5 3 3" xfId="32617"/>
    <cellStyle name="40% - Акцент3 2 2 4 5 4" xfId="13577"/>
    <cellStyle name="40% - Акцент3 2 2 4 5 4 2" xfId="36425"/>
    <cellStyle name="40% - Акцент3 2 2 4 5 5" xfId="25001"/>
    <cellStyle name="40% - Акцент3 2 2 4 6" xfId="3105"/>
    <cellStyle name="40% - Акцент3 2 2 4 6 2" xfId="6913"/>
    <cellStyle name="40% - Акцент3 2 2 4 6 2 2" xfId="18337"/>
    <cellStyle name="40% - Акцент3 2 2 4 6 2 2 2" xfId="41185"/>
    <cellStyle name="40% - Акцент3 2 2 4 6 2 3" xfId="29761"/>
    <cellStyle name="40% - Акцент3 2 2 4 6 3" xfId="10721"/>
    <cellStyle name="40% - Акцент3 2 2 4 6 3 2" xfId="22145"/>
    <cellStyle name="40% - Акцент3 2 2 4 6 3 2 2" xfId="44993"/>
    <cellStyle name="40% - Акцент3 2 2 4 6 3 3" xfId="33569"/>
    <cellStyle name="40% - Акцент3 2 2 4 6 4" xfId="14529"/>
    <cellStyle name="40% - Акцент3 2 2 4 6 4 2" xfId="37377"/>
    <cellStyle name="40% - Акцент3 2 2 4 6 5" xfId="25953"/>
    <cellStyle name="40% - Акцент3 2 2 4 7" xfId="4057"/>
    <cellStyle name="40% - Акцент3 2 2 4 7 2" xfId="15481"/>
    <cellStyle name="40% - Акцент3 2 2 4 7 2 2" xfId="38329"/>
    <cellStyle name="40% - Акцент3 2 2 4 7 3" xfId="26905"/>
    <cellStyle name="40% - Акцент3 2 2 4 8" xfId="7865"/>
    <cellStyle name="40% - Акцент3 2 2 4 8 2" xfId="19289"/>
    <cellStyle name="40% - Акцент3 2 2 4 8 2 2" xfId="42137"/>
    <cellStyle name="40% - Акцент3 2 2 4 8 3" xfId="30713"/>
    <cellStyle name="40% - Акцент3 2 2 4 9" xfId="11673"/>
    <cellStyle name="40% - Акцент3 2 2 4 9 2" xfId="34521"/>
    <cellStyle name="40% - Акцент3 2 2 5" xfId="305"/>
    <cellStyle name="40% - Акцент3 2 2 5 2" xfId="781"/>
    <cellStyle name="40% - Акцент3 2 2 5 2 2" xfId="1733"/>
    <cellStyle name="40% - Акцент3 2 2 5 2 2 2" xfId="5541"/>
    <cellStyle name="40% - Акцент3 2 2 5 2 2 2 2" xfId="16965"/>
    <cellStyle name="40% - Акцент3 2 2 5 2 2 2 2 2" xfId="39813"/>
    <cellStyle name="40% - Акцент3 2 2 5 2 2 2 3" xfId="28389"/>
    <cellStyle name="40% - Акцент3 2 2 5 2 2 3" xfId="9349"/>
    <cellStyle name="40% - Акцент3 2 2 5 2 2 3 2" xfId="20773"/>
    <cellStyle name="40% - Акцент3 2 2 5 2 2 3 2 2" xfId="43621"/>
    <cellStyle name="40% - Акцент3 2 2 5 2 2 3 3" xfId="32197"/>
    <cellStyle name="40% - Акцент3 2 2 5 2 2 4" xfId="13157"/>
    <cellStyle name="40% - Акцент3 2 2 5 2 2 4 2" xfId="36005"/>
    <cellStyle name="40% - Акцент3 2 2 5 2 2 5" xfId="24581"/>
    <cellStyle name="40% - Акцент3 2 2 5 2 3" xfId="2685"/>
    <cellStyle name="40% - Акцент3 2 2 5 2 3 2" xfId="6493"/>
    <cellStyle name="40% - Акцент3 2 2 5 2 3 2 2" xfId="17917"/>
    <cellStyle name="40% - Акцент3 2 2 5 2 3 2 2 2" xfId="40765"/>
    <cellStyle name="40% - Акцент3 2 2 5 2 3 2 3" xfId="29341"/>
    <cellStyle name="40% - Акцент3 2 2 5 2 3 3" xfId="10301"/>
    <cellStyle name="40% - Акцент3 2 2 5 2 3 3 2" xfId="21725"/>
    <cellStyle name="40% - Акцент3 2 2 5 2 3 3 2 2" xfId="44573"/>
    <cellStyle name="40% - Акцент3 2 2 5 2 3 3 3" xfId="33149"/>
    <cellStyle name="40% - Акцент3 2 2 5 2 3 4" xfId="14109"/>
    <cellStyle name="40% - Акцент3 2 2 5 2 3 4 2" xfId="36957"/>
    <cellStyle name="40% - Акцент3 2 2 5 2 3 5" xfId="25533"/>
    <cellStyle name="40% - Акцент3 2 2 5 2 4" xfId="3637"/>
    <cellStyle name="40% - Акцент3 2 2 5 2 4 2" xfId="7445"/>
    <cellStyle name="40% - Акцент3 2 2 5 2 4 2 2" xfId="18869"/>
    <cellStyle name="40% - Акцент3 2 2 5 2 4 2 2 2" xfId="41717"/>
    <cellStyle name="40% - Акцент3 2 2 5 2 4 2 3" xfId="30293"/>
    <cellStyle name="40% - Акцент3 2 2 5 2 4 3" xfId="11253"/>
    <cellStyle name="40% - Акцент3 2 2 5 2 4 3 2" xfId="22677"/>
    <cellStyle name="40% - Акцент3 2 2 5 2 4 3 2 2" xfId="45525"/>
    <cellStyle name="40% - Акцент3 2 2 5 2 4 3 3" xfId="34101"/>
    <cellStyle name="40% - Акцент3 2 2 5 2 4 4" xfId="15061"/>
    <cellStyle name="40% - Акцент3 2 2 5 2 4 4 2" xfId="37909"/>
    <cellStyle name="40% - Акцент3 2 2 5 2 4 5" xfId="26485"/>
    <cellStyle name="40% - Акцент3 2 2 5 2 5" xfId="4589"/>
    <cellStyle name="40% - Акцент3 2 2 5 2 5 2" xfId="16013"/>
    <cellStyle name="40% - Акцент3 2 2 5 2 5 2 2" xfId="38861"/>
    <cellStyle name="40% - Акцент3 2 2 5 2 5 3" xfId="27437"/>
    <cellStyle name="40% - Акцент3 2 2 5 2 6" xfId="8397"/>
    <cellStyle name="40% - Акцент3 2 2 5 2 6 2" xfId="19821"/>
    <cellStyle name="40% - Акцент3 2 2 5 2 6 2 2" xfId="42669"/>
    <cellStyle name="40% - Акцент3 2 2 5 2 6 3" xfId="31245"/>
    <cellStyle name="40% - Акцент3 2 2 5 2 7" xfId="12205"/>
    <cellStyle name="40% - Акцент3 2 2 5 2 7 2" xfId="35053"/>
    <cellStyle name="40% - Акцент3 2 2 5 2 8" xfId="23629"/>
    <cellStyle name="40% - Акцент3 2 2 5 3" xfId="1257"/>
    <cellStyle name="40% - Акцент3 2 2 5 3 2" xfId="5065"/>
    <cellStyle name="40% - Акцент3 2 2 5 3 2 2" xfId="16489"/>
    <cellStyle name="40% - Акцент3 2 2 5 3 2 2 2" xfId="39337"/>
    <cellStyle name="40% - Акцент3 2 2 5 3 2 3" xfId="27913"/>
    <cellStyle name="40% - Акцент3 2 2 5 3 3" xfId="8873"/>
    <cellStyle name="40% - Акцент3 2 2 5 3 3 2" xfId="20297"/>
    <cellStyle name="40% - Акцент3 2 2 5 3 3 2 2" xfId="43145"/>
    <cellStyle name="40% - Акцент3 2 2 5 3 3 3" xfId="31721"/>
    <cellStyle name="40% - Акцент3 2 2 5 3 4" xfId="12681"/>
    <cellStyle name="40% - Акцент3 2 2 5 3 4 2" xfId="35529"/>
    <cellStyle name="40% - Акцент3 2 2 5 3 5" xfId="24105"/>
    <cellStyle name="40% - Акцент3 2 2 5 4" xfId="2209"/>
    <cellStyle name="40% - Акцент3 2 2 5 4 2" xfId="6017"/>
    <cellStyle name="40% - Акцент3 2 2 5 4 2 2" xfId="17441"/>
    <cellStyle name="40% - Акцент3 2 2 5 4 2 2 2" xfId="40289"/>
    <cellStyle name="40% - Акцент3 2 2 5 4 2 3" xfId="28865"/>
    <cellStyle name="40% - Акцент3 2 2 5 4 3" xfId="9825"/>
    <cellStyle name="40% - Акцент3 2 2 5 4 3 2" xfId="21249"/>
    <cellStyle name="40% - Акцент3 2 2 5 4 3 2 2" xfId="44097"/>
    <cellStyle name="40% - Акцент3 2 2 5 4 3 3" xfId="32673"/>
    <cellStyle name="40% - Акцент3 2 2 5 4 4" xfId="13633"/>
    <cellStyle name="40% - Акцент3 2 2 5 4 4 2" xfId="36481"/>
    <cellStyle name="40% - Акцент3 2 2 5 4 5" xfId="25057"/>
    <cellStyle name="40% - Акцент3 2 2 5 5" xfId="3161"/>
    <cellStyle name="40% - Акцент3 2 2 5 5 2" xfId="6969"/>
    <cellStyle name="40% - Акцент3 2 2 5 5 2 2" xfId="18393"/>
    <cellStyle name="40% - Акцент3 2 2 5 5 2 2 2" xfId="41241"/>
    <cellStyle name="40% - Акцент3 2 2 5 5 2 3" xfId="29817"/>
    <cellStyle name="40% - Акцент3 2 2 5 5 3" xfId="10777"/>
    <cellStyle name="40% - Акцент3 2 2 5 5 3 2" xfId="22201"/>
    <cellStyle name="40% - Акцент3 2 2 5 5 3 2 2" xfId="45049"/>
    <cellStyle name="40% - Акцент3 2 2 5 5 3 3" xfId="33625"/>
    <cellStyle name="40% - Акцент3 2 2 5 5 4" xfId="14585"/>
    <cellStyle name="40% - Акцент3 2 2 5 5 4 2" xfId="37433"/>
    <cellStyle name="40% - Акцент3 2 2 5 5 5" xfId="26009"/>
    <cellStyle name="40% - Акцент3 2 2 5 6" xfId="4113"/>
    <cellStyle name="40% - Акцент3 2 2 5 6 2" xfId="15537"/>
    <cellStyle name="40% - Акцент3 2 2 5 6 2 2" xfId="38385"/>
    <cellStyle name="40% - Акцент3 2 2 5 6 3" xfId="26961"/>
    <cellStyle name="40% - Акцент3 2 2 5 7" xfId="7921"/>
    <cellStyle name="40% - Акцент3 2 2 5 7 2" xfId="19345"/>
    <cellStyle name="40% - Акцент3 2 2 5 7 2 2" xfId="42193"/>
    <cellStyle name="40% - Акцент3 2 2 5 7 3" xfId="30769"/>
    <cellStyle name="40% - Акцент3 2 2 5 8" xfId="11729"/>
    <cellStyle name="40% - Акцент3 2 2 5 8 2" xfId="34577"/>
    <cellStyle name="40% - Акцент3 2 2 5 9" xfId="23153"/>
    <cellStyle name="40% - Акцент3 2 2 6" xfId="557"/>
    <cellStyle name="40% - Акцент3 2 2 6 2" xfId="1509"/>
    <cellStyle name="40% - Акцент3 2 2 6 2 2" xfId="5317"/>
    <cellStyle name="40% - Акцент3 2 2 6 2 2 2" xfId="16741"/>
    <cellStyle name="40% - Акцент3 2 2 6 2 2 2 2" xfId="39589"/>
    <cellStyle name="40% - Акцент3 2 2 6 2 2 3" xfId="28165"/>
    <cellStyle name="40% - Акцент3 2 2 6 2 3" xfId="9125"/>
    <cellStyle name="40% - Акцент3 2 2 6 2 3 2" xfId="20549"/>
    <cellStyle name="40% - Акцент3 2 2 6 2 3 2 2" xfId="43397"/>
    <cellStyle name="40% - Акцент3 2 2 6 2 3 3" xfId="31973"/>
    <cellStyle name="40% - Акцент3 2 2 6 2 4" xfId="12933"/>
    <cellStyle name="40% - Акцент3 2 2 6 2 4 2" xfId="35781"/>
    <cellStyle name="40% - Акцент3 2 2 6 2 5" xfId="24357"/>
    <cellStyle name="40% - Акцент3 2 2 6 3" xfId="2461"/>
    <cellStyle name="40% - Акцент3 2 2 6 3 2" xfId="6269"/>
    <cellStyle name="40% - Акцент3 2 2 6 3 2 2" xfId="17693"/>
    <cellStyle name="40% - Акцент3 2 2 6 3 2 2 2" xfId="40541"/>
    <cellStyle name="40% - Акцент3 2 2 6 3 2 3" xfId="29117"/>
    <cellStyle name="40% - Акцент3 2 2 6 3 3" xfId="10077"/>
    <cellStyle name="40% - Акцент3 2 2 6 3 3 2" xfId="21501"/>
    <cellStyle name="40% - Акцент3 2 2 6 3 3 2 2" xfId="44349"/>
    <cellStyle name="40% - Акцент3 2 2 6 3 3 3" xfId="32925"/>
    <cellStyle name="40% - Акцент3 2 2 6 3 4" xfId="13885"/>
    <cellStyle name="40% - Акцент3 2 2 6 3 4 2" xfId="36733"/>
    <cellStyle name="40% - Акцент3 2 2 6 3 5" xfId="25309"/>
    <cellStyle name="40% - Акцент3 2 2 6 4" xfId="3413"/>
    <cellStyle name="40% - Акцент3 2 2 6 4 2" xfId="7221"/>
    <cellStyle name="40% - Акцент3 2 2 6 4 2 2" xfId="18645"/>
    <cellStyle name="40% - Акцент3 2 2 6 4 2 2 2" xfId="41493"/>
    <cellStyle name="40% - Акцент3 2 2 6 4 2 3" xfId="30069"/>
    <cellStyle name="40% - Акцент3 2 2 6 4 3" xfId="11029"/>
    <cellStyle name="40% - Акцент3 2 2 6 4 3 2" xfId="22453"/>
    <cellStyle name="40% - Акцент3 2 2 6 4 3 2 2" xfId="45301"/>
    <cellStyle name="40% - Акцент3 2 2 6 4 3 3" xfId="33877"/>
    <cellStyle name="40% - Акцент3 2 2 6 4 4" xfId="14837"/>
    <cellStyle name="40% - Акцент3 2 2 6 4 4 2" xfId="37685"/>
    <cellStyle name="40% - Акцент3 2 2 6 4 5" xfId="26261"/>
    <cellStyle name="40% - Акцент3 2 2 6 5" xfId="4365"/>
    <cellStyle name="40% - Акцент3 2 2 6 5 2" xfId="15789"/>
    <cellStyle name="40% - Акцент3 2 2 6 5 2 2" xfId="38637"/>
    <cellStyle name="40% - Акцент3 2 2 6 5 3" xfId="27213"/>
    <cellStyle name="40% - Акцент3 2 2 6 6" xfId="8173"/>
    <cellStyle name="40% - Акцент3 2 2 6 6 2" xfId="19597"/>
    <cellStyle name="40% - Акцент3 2 2 6 6 2 2" xfId="42445"/>
    <cellStyle name="40% - Акцент3 2 2 6 6 3" xfId="31021"/>
    <cellStyle name="40% - Акцент3 2 2 6 7" xfId="11981"/>
    <cellStyle name="40% - Акцент3 2 2 6 7 2" xfId="34829"/>
    <cellStyle name="40% - Акцент3 2 2 6 8" xfId="23405"/>
    <cellStyle name="40% - Акцент3 2 2 7" xfId="1033"/>
    <cellStyle name="40% - Акцент3 2 2 7 2" xfId="4841"/>
    <cellStyle name="40% - Акцент3 2 2 7 2 2" xfId="16265"/>
    <cellStyle name="40% - Акцент3 2 2 7 2 2 2" xfId="39113"/>
    <cellStyle name="40% - Акцент3 2 2 7 2 3" xfId="27689"/>
    <cellStyle name="40% - Акцент3 2 2 7 3" xfId="8649"/>
    <cellStyle name="40% - Акцент3 2 2 7 3 2" xfId="20073"/>
    <cellStyle name="40% - Акцент3 2 2 7 3 2 2" xfId="42921"/>
    <cellStyle name="40% - Акцент3 2 2 7 3 3" xfId="31497"/>
    <cellStyle name="40% - Акцент3 2 2 7 4" xfId="12457"/>
    <cellStyle name="40% - Акцент3 2 2 7 4 2" xfId="35305"/>
    <cellStyle name="40% - Акцент3 2 2 7 5" xfId="23881"/>
    <cellStyle name="40% - Акцент3 2 2 8" xfId="1985"/>
    <cellStyle name="40% - Акцент3 2 2 8 2" xfId="5793"/>
    <cellStyle name="40% - Акцент3 2 2 8 2 2" xfId="17217"/>
    <cellStyle name="40% - Акцент3 2 2 8 2 2 2" xfId="40065"/>
    <cellStyle name="40% - Акцент3 2 2 8 2 3" xfId="28641"/>
    <cellStyle name="40% - Акцент3 2 2 8 3" xfId="9601"/>
    <cellStyle name="40% - Акцент3 2 2 8 3 2" xfId="21025"/>
    <cellStyle name="40% - Акцент3 2 2 8 3 2 2" xfId="43873"/>
    <cellStyle name="40% - Акцент3 2 2 8 3 3" xfId="32449"/>
    <cellStyle name="40% - Акцент3 2 2 8 4" xfId="13409"/>
    <cellStyle name="40% - Акцент3 2 2 8 4 2" xfId="36257"/>
    <cellStyle name="40% - Акцент3 2 2 8 5" xfId="24833"/>
    <cellStyle name="40% - Акцент3 2 2 9" xfId="2937"/>
    <cellStyle name="40% - Акцент3 2 2 9 2" xfId="6745"/>
    <cellStyle name="40% - Акцент3 2 2 9 2 2" xfId="18169"/>
    <cellStyle name="40% - Акцент3 2 2 9 2 2 2" xfId="41017"/>
    <cellStyle name="40% - Акцент3 2 2 9 2 3" xfId="29593"/>
    <cellStyle name="40% - Акцент3 2 2 9 3" xfId="10553"/>
    <cellStyle name="40% - Акцент3 2 2 9 3 2" xfId="21977"/>
    <cellStyle name="40% - Акцент3 2 2 9 3 2 2" xfId="44825"/>
    <cellStyle name="40% - Акцент3 2 2 9 3 3" xfId="33401"/>
    <cellStyle name="40% - Акцент3 2 2 9 4" xfId="14361"/>
    <cellStyle name="40% - Акцент3 2 2 9 4 2" xfId="37209"/>
    <cellStyle name="40% - Акцент3 2 2 9 5" xfId="25785"/>
    <cellStyle name="40% - Акцент3 2 3" xfId="109"/>
    <cellStyle name="40% - Акцент3 2 3 10" xfId="22957"/>
    <cellStyle name="40% - Акцент3 2 3 2" xfId="333"/>
    <cellStyle name="40% - Акцент3 2 3 2 2" xfId="809"/>
    <cellStyle name="40% - Акцент3 2 3 2 2 2" xfId="1761"/>
    <cellStyle name="40% - Акцент3 2 3 2 2 2 2" xfId="5569"/>
    <cellStyle name="40% - Акцент3 2 3 2 2 2 2 2" xfId="16993"/>
    <cellStyle name="40% - Акцент3 2 3 2 2 2 2 2 2" xfId="39841"/>
    <cellStyle name="40% - Акцент3 2 3 2 2 2 2 3" xfId="28417"/>
    <cellStyle name="40% - Акцент3 2 3 2 2 2 3" xfId="9377"/>
    <cellStyle name="40% - Акцент3 2 3 2 2 2 3 2" xfId="20801"/>
    <cellStyle name="40% - Акцент3 2 3 2 2 2 3 2 2" xfId="43649"/>
    <cellStyle name="40% - Акцент3 2 3 2 2 2 3 3" xfId="32225"/>
    <cellStyle name="40% - Акцент3 2 3 2 2 2 4" xfId="13185"/>
    <cellStyle name="40% - Акцент3 2 3 2 2 2 4 2" xfId="36033"/>
    <cellStyle name="40% - Акцент3 2 3 2 2 2 5" xfId="24609"/>
    <cellStyle name="40% - Акцент3 2 3 2 2 3" xfId="2713"/>
    <cellStyle name="40% - Акцент3 2 3 2 2 3 2" xfId="6521"/>
    <cellStyle name="40% - Акцент3 2 3 2 2 3 2 2" xfId="17945"/>
    <cellStyle name="40% - Акцент3 2 3 2 2 3 2 2 2" xfId="40793"/>
    <cellStyle name="40% - Акцент3 2 3 2 2 3 2 3" xfId="29369"/>
    <cellStyle name="40% - Акцент3 2 3 2 2 3 3" xfId="10329"/>
    <cellStyle name="40% - Акцент3 2 3 2 2 3 3 2" xfId="21753"/>
    <cellStyle name="40% - Акцент3 2 3 2 2 3 3 2 2" xfId="44601"/>
    <cellStyle name="40% - Акцент3 2 3 2 2 3 3 3" xfId="33177"/>
    <cellStyle name="40% - Акцент3 2 3 2 2 3 4" xfId="14137"/>
    <cellStyle name="40% - Акцент3 2 3 2 2 3 4 2" xfId="36985"/>
    <cellStyle name="40% - Акцент3 2 3 2 2 3 5" xfId="25561"/>
    <cellStyle name="40% - Акцент3 2 3 2 2 4" xfId="3665"/>
    <cellStyle name="40% - Акцент3 2 3 2 2 4 2" xfId="7473"/>
    <cellStyle name="40% - Акцент3 2 3 2 2 4 2 2" xfId="18897"/>
    <cellStyle name="40% - Акцент3 2 3 2 2 4 2 2 2" xfId="41745"/>
    <cellStyle name="40% - Акцент3 2 3 2 2 4 2 3" xfId="30321"/>
    <cellStyle name="40% - Акцент3 2 3 2 2 4 3" xfId="11281"/>
    <cellStyle name="40% - Акцент3 2 3 2 2 4 3 2" xfId="22705"/>
    <cellStyle name="40% - Акцент3 2 3 2 2 4 3 2 2" xfId="45553"/>
    <cellStyle name="40% - Акцент3 2 3 2 2 4 3 3" xfId="34129"/>
    <cellStyle name="40% - Акцент3 2 3 2 2 4 4" xfId="15089"/>
    <cellStyle name="40% - Акцент3 2 3 2 2 4 4 2" xfId="37937"/>
    <cellStyle name="40% - Акцент3 2 3 2 2 4 5" xfId="26513"/>
    <cellStyle name="40% - Акцент3 2 3 2 2 5" xfId="4617"/>
    <cellStyle name="40% - Акцент3 2 3 2 2 5 2" xfId="16041"/>
    <cellStyle name="40% - Акцент3 2 3 2 2 5 2 2" xfId="38889"/>
    <cellStyle name="40% - Акцент3 2 3 2 2 5 3" xfId="27465"/>
    <cellStyle name="40% - Акцент3 2 3 2 2 6" xfId="8425"/>
    <cellStyle name="40% - Акцент3 2 3 2 2 6 2" xfId="19849"/>
    <cellStyle name="40% - Акцент3 2 3 2 2 6 2 2" xfId="42697"/>
    <cellStyle name="40% - Акцент3 2 3 2 2 6 3" xfId="31273"/>
    <cellStyle name="40% - Акцент3 2 3 2 2 7" xfId="12233"/>
    <cellStyle name="40% - Акцент3 2 3 2 2 7 2" xfId="35081"/>
    <cellStyle name="40% - Акцент3 2 3 2 2 8" xfId="23657"/>
    <cellStyle name="40% - Акцент3 2 3 2 3" xfId="1285"/>
    <cellStyle name="40% - Акцент3 2 3 2 3 2" xfId="5093"/>
    <cellStyle name="40% - Акцент3 2 3 2 3 2 2" xfId="16517"/>
    <cellStyle name="40% - Акцент3 2 3 2 3 2 2 2" xfId="39365"/>
    <cellStyle name="40% - Акцент3 2 3 2 3 2 3" xfId="27941"/>
    <cellStyle name="40% - Акцент3 2 3 2 3 3" xfId="8901"/>
    <cellStyle name="40% - Акцент3 2 3 2 3 3 2" xfId="20325"/>
    <cellStyle name="40% - Акцент3 2 3 2 3 3 2 2" xfId="43173"/>
    <cellStyle name="40% - Акцент3 2 3 2 3 3 3" xfId="31749"/>
    <cellStyle name="40% - Акцент3 2 3 2 3 4" xfId="12709"/>
    <cellStyle name="40% - Акцент3 2 3 2 3 4 2" xfId="35557"/>
    <cellStyle name="40% - Акцент3 2 3 2 3 5" xfId="24133"/>
    <cellStyle name="40% - Акцент3 2 3 2 4" xfId="2237"/>
    <cellStyle name="40% - Акцент3 2 3 2 4 2" xfId="6045"/>
    <cellStyle name="40% - Акцент3 2 3 2 4 2 2" xfId="17469"/>
    <cellStyle name="40% - Акцент3 2 3 2 4 2 2 2" xfId="40317"/>
    <cellStyle name="40% - Акцент3 2 3 2 4 2 3" xfId="28893"/>
    <cellStyle name="40% - Акцент3 2 3 2 4 3" xfId="9853"/>
    <cellStyle name="40% - Акцент3 2 3 2 4 3 2" xfId="21277"/>
    <cellStyle name="40% - Акцент3 2 3 2 4 3 2 2" xfId="44125"/>
    <cellStyle name="40% - Акцент3 2 3 2 4 3 3" xfId="32701"/>
    <cellStyle name="40% - Акцент3 2 3 2 4 4" xfId="13661"/>
    <cellStyle name="40% - Акцент3 2 3 2 4 4 2" xfId="36509"/>
    <cellStyle name="40% - Акцент3 2 3 2 4 5" xfId="25085"/>
    <cellStyle name="40% - Акцент3 2 3 2 5" xfId="3189"/>
    <cellStyle name="40% - Акцент3 2 3 2 5 2" xfId="6997"/>
    <cellStyle name="40% - Акцент3 2 3 2 5 2 2" xfId="18421"/>
    <cellStyle name="40% - Акцент3 2 3 2 5 2 2 2" xfId="41269"/>
    <cellStyle name="40% - Акцент3 2 3 2 5 2 3" xfId="29845"/>
    <cellStyle name="40% - Акцент3 2 3 2 5 3" xfId="10805"/>
    <cellStyle name="40% - Акцент3 2 3 2 5 3 2" xfId="22229"/>
    <cellStyle name="40% - Акцент3 2 3 2 5 3 2 2" xfId="45077"/>
    <cellStyle name="40% - Акцент3 2 3 2 5 3 3" xfId="33653"/>
    <cellStyle name="40% - Акцент3 2 3 2 5 4" xfId="14613"/>
    <cellStyle name="40% - Акцент3 2 3 2 5 4 2" xfId="37461"/>
    <cellStyle name="40% - Акцент3 2 3 2 5 5" xfId="26037"/>
    <cellStyle name="40% - Акцент3 2 3 2 6" xfId="4141"/>
    <cellStyle name="40% - Акцент3 2 3 2 6 2" xfId="15565"/>
    <cellStyle name="40% - Акцент3 2 3 2 6 2 2" xfId="38413"/>
    <cellStyle name="40% - Акцент3 2 3 2 6 3" xfId="26989"/>
    <cellStyle name="40% - Акцент3 2 3 2 7" xfId="7949"/>
    <cellStyle name="40% - Акцент3 2 3 2 7 2" xfId="19373"/>
    <cellStyle name="40% - Акцент3 2 3 2 7 2 2" xfId="42221"/>
    <cellStyle name="40% - Акцент3 2 3 2 7 3" xfId="30797"/>
    <cellStyle name="40% - Акцент3 2 3 2 8" xfId="11757"/>
    <cellStyle name="40% - Акцент3 2 3 2 8 2" xfId="34605"/>
    <cellStyle name="40% - Акцент3 2 3 2 9" xfId="23181"/>
    <cellStyle name="40% - Акцент3 2 3 3" xfId="585"/>
    <cellStyle name="40% - Акцент3 2 3 3 2" xfId="1537"/>
    <cellStyle name="40% - Акцент3 2 3 3 2 2" xfId="5345"/>
    <cellStyle name="40% - Акцент3 2 3 3 2 2 2" xfId="16769"/>
    <cellStyle name="40% - Акцент3 2 3 3 2 2 2 2" xfId="39617"/>
    <cellStyle name="40% - Акцент3 2 3 3 2 2 3" xfId="28193"/>
    <cellStyle name="40% - Акцент3 2 3 3 2 3" xfId="9153"/>
    <cellStyle name="40% - Акцент3 2 3 3 2 3 2" xfId="20577"/>
    <cellStyle name="40% - Акцент3 2 3 3 2 3 2 2" xfId="43425"/>
    <cellStyle name="40% - Акцент3 2 3 3 2 3 3" xfId="32001"/>
    <cellStyle name="40% - Акцент3 2 3 3 2 4" xfId="12961"/>
    <cellStyle name="40% - Акцент3 2 3 3 2 4 2" xfId="35809"/>
    <cellStyle name="40% - Акцент3 2 3 3 2 5" xfId="24385"/>
    <cellStyle name="40% - Акцент3 2 3 3 3" xfId="2489"/>
    <cellStyle name="40% - Акцент3 2 3 3 3 2" xfId="6297"/>
    <cellStyle name="40% - Акцент3 2 3 3 3 2 2" xfId="17721"/>
    <cellStyle name="40% - Акцент3 2 3 3 3 2 2 2" xfId="40569"/>
    <cellStyle name="40% - Акцент3 2 3 3 3 2 3" xfId="29145"/>
    <cellStyle name="40% - Акцент3 2 3 3 3 3" xfId="10105"/>
    <cellStyle name="40% - Акцент3 2 3 3 3 3 2" xfId="21529"/>
    <cellStyle name="40% - Акцент3 2 3 3 3 3 2 2" xfId="44377"/>
    <cellStyle name="40% - Акцент3 2 3 3 3 3 3" xfId="32953"/>
    <cellStyle name="40% - Акцент3 2 3 3 3 4" xfId="13913"/>
    <cellStyle name="40% - Акцент3 2 3 3 3 4 2" xfId="36761"/>
    <cellStyle name="40% - Акцент3 2 3 3 3 5" xfId="25337"/>
    <cellStyle name="40% - Акцент3 2 3 3 4" xfId="3441"/>
    <cellStyle name="40% - Акцент3 2 3 3 4 2" xfId="7249"/>
    <cellStyle name="40% - Акцент3 2 3 3 4 2 2" xfId="18673"/>
    <cellStyle name="40% - Акцент3 2 3 3 4 2 2 2" xfId="41521"/>
    <cellStyle name="40% - Акцент3 2 3 3 4 2 3" xfId="30097"/>
    <cellStyle name="40% - Акцент3 2 3 3 4 3" xfId="11057"/>
    <cellStyle name="40% - Акцент3 2 3 3 4 3 2" xfId="22481"/>
    <cellStyle name="40% - Акцент3 2 3 3 4 3 2 2" xfId="45329"/>
    <cellStyle name="40% - Акцент3 2 3 3 4 3 3" xfId="33905"/>
    <cellStyle name="40% - Акцент3 2 3 3 4 4" xfId="14865"/>
    <cellStyle name="40% - Акцент3 2 3 3 4 4 2" xfId="37713"/>
    <cellStyle name="40% - Акцент3 2 3 3 4 5" xfId="26289"/>
    <cellStyle name="40% - Акцент3 2 3 3 5" xfId="4393"/>
    <cellStyle name="40% - Акцент3 2 3 3 5 2" xfId="15817"/>
    <cellStyle name="40% - Акцент3 2 3 3 5 2 2" xfId="38665"/>
    <cellStyle name="40% - Акцент3 2 3 3 5 3" xfId="27241"/>
    <cellStyle name="40% - Акцент3 2 3 3 6" xfId="8201"/>
    <cellStyle name="40% - Акцент3 2 3 3 6 2" xfId="19625"/>
    <cellStyle name="40% - Акцент3 2 3 3 6 2 2" xfId="42473"/>
    <cellStyle name="40% - Акцент3 2 3 3 6 3" xfId="31049"/>
    <cellStyle name="40% - Акцент3 2 3 3 7" xfId="12009"/>
    <cellStyle name="40% - Акцент3 2 3 3 7 2" xfId="34857"/>
    <cellStyle name="40% - Акцент3 2 3 3 8" xfId="23433"/>
    <cellStyle name="40% - Акцент3 2 3 4" xfId="1061"/>
    <cellStyle name="40% - Акцент3 2 3 4 2" xfId="4869"/>
    <cellStyle name="40% - Акцент3 2 3 4 2 2" xfId="16293"/>
    <cellStyle name="40% - Акцент3 2 3 4 2 2 2" xfId="39141"/>
    <cellStyle name="40% - Акцент3 2 3 4 2 3" xfId="27717"/>
    <cellStyle name="40% - Акцент3 2 3 4 3" xfId="8677"/>
    <cellStyle name="40% - Акцент3 2 3 4 3 2" xfId="20101"/>
    <cellStyle name="40% - Акцент3 2 3 4 3 2 2" xfId="42949"/>
    <cellStyle name="40% - Акцент3 2 3 4 3 3" xfId="31525"/>
    <cellStyle name="40% - Акцент3 2 3 4 4" xfId="12485"/>
    <cellStyle name="40% - Акцент3 2 3 4 4 2" xfId="35333"/>
    <cellStyle name="40% - Акцент3 2 3 4 5" xfId="23909"/>
    <cellStyle name="40% - Акцент3 2 3 5" xfId="2013"/>
    <cellStyle name="40% - Акцент3 2 3 5 2" xfId="5821"/>
    <cellStyle name="40% - Акцент3 2 3 5 2 2" xfId="17245"/>
    <cellStyle name="40% - Акцент3 2 3 5 2 2 2" xfId="40093"/>
    <cellStyle name="40% - Акцент3 2 3 5 2 3" xfId="28669"/>
    <cellStyle name="40% - Акцент3 2 3 5 3" xfId="9629"/>
    <cellStyle name="40% - Акцент3 2 3 5 3 2" xfId="21053"/>
    <cellStyle name="40% - Акцент3 2 3 5 3 2 2" xfId="43901"/>
    <cellStyle name="40% - Акцент3 2 3 5 3 3" xfId="32477"/>
    <cellStyle name="40% - Акцент3 2 3 5 4" xfId="13437"/>
    <cellStyle name="40% - Акцент3 2 3 5 4 2" xfId="36285"/>
    <cellStyle name="40% - Акцент3 2 3 5 5" xfId="24861"/>
    <cellStyle name="40% - Акцент3 2 3 6" xfId="2965"/>
    <cellStyle name="40% - Акцент3 2 3 6 2" xfId="6773"/>
    <cellStyle name="40% - Акцент3 2 3 6 2 2" xfId="18197"/>
    <cellStyle name="40% - Акцент3 2 3 6 2 2 2" xfId="41045"/>
    <cellStyle name="40% - Акцент3 2 3 6 2 3" xfId="29621"/>
    <cellStyle name="40% - Акцент3 2 3 6 3" xfId="10581"/>
    <cellStyle name="40% - Акцент3 2 3 6 3 2" xfId="22005"/>
    <cellStyle name="40% - Акцент3 2 3 6 3 2 2" xfId="44853"/>
    <cellStyle name="40% - Акцент3 2 3 6 3 3" xfId="33429"/>
    <cellStyle name="40% - Акцент3 2 3 6 4" xfId="14389"/>
    <cellStyle name="40% - Акцент3 2 3 6 4 2" xfId="37237"/>
    <cellStyle name="40% - Акцент3 2 3 6 5" xfId="25813"/>
    <cellStyle name="40% - Акцент3 2 3 7" xfId="3917"/>
    <cellStyle name="40% - Акцент3 2 3 7 2" xfId="15341"/>
    <cellStyle name="40% - Акцент3 2 3 7 2 2" xfId="38189"/>
    <cellStyle name="40% - Акцент3 2 3 7 3" xfId="26765"/>
    <cellStyle name="40% - Акцент3 2 3 8" xfId="7725"/>
    <cellStyle name="40% - Акцент3 2 3 8 2" xfId="19149"/>
    <cellStyle name="40% - Акцент3 2 3 8 2 2" xfId="41997"/>
    <cellStyle name="40% - Акцент3 2 3 8 3" xfId="30573"/>
    <cellStyle name="40% - Акцент3 2 3 9" xfId="11533"/>
    <cellStyle name="40% - Акцент3 2 3 9 2" xfId="34381"/>
    <cellStyle name="40% - Акцент3 2 4" xfId="165"/>
    <cellStyle name="40% - Акцент3 2 4 10" xfId="23013"/>
    <cellStyle name="40% - Акцент3 2 4 2" xfId="389"/>
    <cellStyle name="40% - Акцент3 2 4 2 2" xfId="865"/>
    <cellStyle name="40% - Акцент3 2 4 2 2 2" xfId="1817"/>
    <cellStyle name="40% - Акцент3 2 4 2 2 2 2" xfId="5625"/>
    <cellStyle name="40% - Акцент3 2 4 2 2 2 2 2" xfId="17049"/>
    <cellStyle name="40% - Акцент3 2 4 2 2 2 2 2 2" xfId="39897"/>
    <cellStyle name="40% - Акцент3 2 4 2 2 2 2 3" xfId="28473"/>
    <cellStyle name="40% - Акцент3 2 4 2 2 2 3" xfId="9433"/>
    <cellStyle name="40% - Акцент3 2 4 2 2 2 3 2" xfId="20857"/>
    <cellStyle name="40% - Акцент3 2 4 2 2 2 3 2 2" xfId="43705"/>
    <cellStyle name="40% - Акцент3 2 4 2 2 2 3 3" xfId="32281"/>
    <cellStyle name="40% - Акцент3 2 4 2 2 2 4" xfId="13241"/>
    <cellStyle name="40% - Акцент3 2 4 2 2 2 4 2" xfId="36089"/>
    <cellStyle name="40% - Акцент3 2 4 2 2 2 5" xfId="24665"/>
    <cellStyle name="40% - Акцент3 2 4 2 2 3" xfId="2769"/>
    <cellStyle name="40% - Акцент3 2 4 2 2 3 2" xfId="6577"/>
    <cellStyle name="40% - Акцент3 2 4 2 2 3 2 2" xfId="18001"/>
    <cellStyle name="40% - Акцент3 2 4 2 2 3 2 2 2" xfId="40849"/>
    <cellStyle name="40% - Акцент3 2 4 2 2 3 2 3" xfId="29425"/>
    <cellStyle name="40% - Акцент3 2 4 2 2 3 3" xfId="10385"/>
    <cellStyle name="40% - Акцент3 2 4 2 2 3 3 2" xfId="21809"/>
    <cellStyle name="40% - Акцент3 2 4 2 2 3 3 2 2" xfId="44657"/>
    <cellStyle name="40% - Акцент3 2 4 2 2 3 3 3" xfId="33233"/>
    <cellStyle name="40% - Акцент3 2 4 2 2 3 4" xfId="14193"/>
    <cellStyle name="40% - Акцент3 2 4 2 2 3 4 2" xfId="37041"/>
    <cellStyle name="40% - Акцент3 2 4 2 2 3 5" xfId="25617"/>
    <cellStyle name="40% - Акцент3 2 4 2 2 4" xfId="3721"/>
    <cellStyle name="40% - Акцент3 2 4 2 2 4 2" xfId="7529"/>
    <cellStyle name="40% - Акцент3 2 4 2 2 4 2 2" xfId="18953"/>
    <cellStyle name="40% - Акцент3 2 4 2 2 4 2 2 2" xfId="41801"/>
    <cellStyle name="40% - Акцент3 2 4 2 2 4 2 3" xfId="30377"/>
    <cellStyle name="40% - Акцент3 2 4 2 2 4 3" xfId="11337"/>
    <cellStyle name="40% - Акцент3 2 4 2 2 4 3 2" xfId="22761"/>
    <cellStyle name="40% - Акцент3 2 4 2 2 4 3 2 2" xfId="45609"/>
    <cellStyle name="40% - Акцент3 2 4 2 2 4 3 3" xfId="34185"/>
    <cellStyle name="40% - Акцент3 2 4 2 2 4 4" xfId="15145"/>
    <cellStyle name="40% - Акцент3 2 4 2 2 4 4 2" xfId="37993"/>
    <cellStyle name="40% - Акцент3 2 4 2 2 4 5" xfId="26569"/>
    <cellStyle name="40% - Акцент3 2 4 2 2 5" xfId="4673"/>
    <cellStyle name="40% - Акцент3 2 4 2 2 5 2" xfId="16097"/>
    <cellStyle name="40% - Акцент3 2 4 2 2 5 2 2" xfId="38945"/>
    <cellStyle name="40% - Акцент3 2 4 2 2 5 3" xfId="27521"/>
    <cellStyle name="40% - Акцент3 2 4 2 2 6" xfId="8481"/>
    <cellStyle name="40% - Акцент3 2 4 2 2 6 2" xfId="19905"/>
    <cellStyle name="40% - Акцент3 2 4 2 2 6 2 2" xfId="42753"/>
    <cellStyle name="40% - Акцент3 2 4 2 2 6 3" xfId="31329"/>
    <cellStyle name="40% - Акцент3 2 4 2 2 7" xfId="12289"/>
    <cellStyle name="40% - Акцент3 2 4 2 2 7 2" xfId="35137"/>
    <cellStyle name="40% - Акцент3 2 4 2 2 8" xfId="23713"/>
    <cellStyle name="40% - Акцент3 2 4 2 3" xfId="1341"/>
    <cellStyle name="40% - Акцент3 2 4 2 3 2" xfId="5149"/>
    <cellStyle name="40% - Акцент3 2 4 2 3 2 2" xfId="16573"/>
    <cellStyle name="40% - Акцент3 2 4 2 3 2 2 2" xfId="39421"/>
    <cellStyle name="40% - Акцент3 2 4 2 3 2 3" xfId="27997"/>
    <cellStyle name="40% - Акцент3 2 4 2 3 3" xfId="8957"/>
    <cellStyle name="40% - Акцент3 2 4 2 3 3 2" xfId="20381"/>
    <cellStyle name="40% - Акцент3 2 4 2 3 3 2 2" xfId="43229"/>
    <cellStyle name="40% - Акцент3 2 4 2 3 3 3" xfId="31805"/>
    <cellStyle name="40% - Акцент3 2 4 2 3 4" xfId="12765"/>
    <cellStyle name="40% - Акцент3 2 4 2 3 4 2" xfId="35613"/>
    <cellStyle name="40% - Акцент3 2 4 2 3 5" xfId="24189"/>
    <cellStyle name="40% - Акцент3 2 4 2 4" xfId="2293"/>
    <cellStyle name="40% - Акцент3 2 4 2 4 2" xfId="6101"/>
    <cellStyle name="40% - Акцент3 2 4 2 4 2 2" xfId="17525"/>
    <cellStyle name="40% - Акцент3 2 4 2 4 2 2 2" xfId="40373"/>
    <cellStyle name="40% - Акцент3 2 4 2 4 2 3" xfId="28949"/>
    <cellStyle name="40% - Акцент3 2 4 2 4 3" xfId="9909"/>
    <cellStyle name="40% - Акцент3 2 4 2 4 3 2" xfId="21333"/>
    <cellStyle name="40% - Акцент3 2 4 2 4 3 2 2" xfId="44181"/>
    <cellStyle name="40% - Акцент3 2 4 2 4 3 3" xfId="32757"/>
    <cellStyle name="40% - Акцент3 2 4 2 4 4" xfId="13717"/>
    <cellStyle name="40% - Акцент3 2 4 2 4 4 2" xfId="36565"/>
    <cellStyle name="40% - Акцент3 2 4 2 4 5" xfId="25141"/>
    <cellStyle name="40% - Акцент3 2 4 2 5" xfId="3245"/>
    <cellStyle name="40% - Акцент3 2 4 2 5 2" xfId="7053"/>
    <cellStyle name="40% - Акцент3 2 4 2 5 2 2" xfId="18477"/>
    <cellStyle name="40% - Акцент3 2 4 2 5 2 2 2" xfId="41325"/>
    <cellStyle name="40% - Акцент3 2 4 2 5 2 3" xfId="29901"/>
    <cellStyle name="40% - Акцент3 2 4 2 5 3" xfId="10861"/>
    <cellStyle name="40% - Акцент3 2 4 2 5 3 2" xfId="22285"/>
    <cellStyle name="40% - Акцент3 2 4 2 5 3 2 2" xfId="45133"/>
    <cellStyle name="40% - Акцент3 2 4 2 5 3 3" xfId="33709"/>
    <cellStyle name="40% - Акцент3 2 4 2 5 4" xfId="14669"/>
    <cellStyle name="40% - Акцент3 2 4 2 5 4 2" xfId="37517"/>
    <cellStyle name="40% - Акцент3 2 4 2 5 5" xfId="26093"/>
    <cellStyle name="40% - Акцент3 2 4 2 6" xfId="4197"/>
    <cellStyle name="40% - Акцент3 2 4 2 6 2" xfId="15621"/>
    <cellStyle name="40% - Акцент3 2 4 2 6 2 2" xfId="38469"/>
    <cellStyle name="40% - Акцент3 2 4 2 6 3" xfId="27045"/>
    <cellStyle name="40% - Акцент3 2 4 2 7" xfId="8005"/>
    <cellStyle name="40% - Акцент3 2 4 2 7 2" xfId="19429"/>
    <cellStyle name="40% - Акцент3 2 4 2 7 2 2" xfId="42277"/>
    <cellStyle name="40% - Акцент3 2 4 2 7 3" xfId="30853"/>
    <cellStyle name="40% - Акцент3 2 4 2 8" xfId="11813"/>
    <cellStyle name="40% - Акцент3 2 4 2 8 2" xfId="34661"/>
    <cellStyle name="40% - Акцент3 2 4 2 9" xfId="23237"/>
    <cellStyle name="40% - Акцент3 2 4 3" xfId="641"/>
    <cellStyle name="40% - Акцент3 2 4 3 2" xfId="1593"/>
    <cellStyle name="40% - Акцент3 2 4 3 2 2" xfId="5401"/>
    <cellStyle name="40% - Акцент3 2 4 3 2 2 2" xfId="16825"/>
    <cellStyle name="40% - Акцент3 2 4 3 2 2 2 2" xfId="39673"/>
    <cellStyle name="40% - Акцент3 2 4 3 2 2 3" xfId="28249"/>
    <cellStyle name="40% - Акцент3 2 4 3 2 3" xfId="9209"/>
    <cellStyle name="40% - Акцент3 2 4 3 2 3 2" xfId="20633"/>
    <cellStyle name="40% - Акцент3 2 4 3 2 3 2 2" xfId="43481"/>
    <cellStyle name="40% - Акцент3 2 4 3 2 3 3" xfId="32057"/>
    <cellStyle name="40% - Акцент3 2 4 3 2 4" xfId="13017"/>
    <cellStyle name="40% - Акцент3 2 4 3 2 4 2" xfId="35865"/>
    <cellStyle name="40% - Акцент3 2 4 3 2 5" xfId="24441"/>
    <cellStyle name="40% - Акцент3 2 4 3 3" xfId="2545"/>
    <cellStyle name="40% - Акцент3 2 4 3 3 2" xfId="6353"/>
    <cellStyle name="40% - Акцент3 2 4 3 3 2 2" xfId="17777"/>
    <cellStyle name="40% - Акцент3 2 4 3 3 2 2 2" xfId="40625"/>
    <cellStyle name="40% - Акцент3 2 4 3 3 2 3" xfId="29201"/>
    <cellStyle name="40% - Акцент3 2 4 3 3 3" xfId="10161"/>
    <cellStyle name="40% - Акцент3 2 4 3 3 3 2" xfId="21585"/>
    <cellStyle name="40% - Акцент3 2 4 3 3 3 2 2" xfId="44433"/>
    <cellStyle name="40% - Акцент3 2 4 3 3 3 3" xfId="33009"/>
    <cellStyle name="40% - Акцент3 2 4 3 3 4" xfId="13969"/>
    <cellStyle name="40% - Акцент3 2 4 3 3 4 2" xfId="36817"/>
    <cellStyle name="40% - Акцент3 2 4 3 3 5" xfId="25393"/>
    <cellStyle name="40% - Акцент3 2 4 3 4" xfId="3497"/>
    <cellStyle name="40% - Акцент3 2 4 3 4 2" xfId="7305"/>
    <cellStyle name="40% - Акцент3 2 4 3 4 2 2" xfId="18729"/>
    <cellStyle name="40% - Акцент3 2 4 3 4 2 2 2" xfId="41577"/>
    <cellStyle name="40% - Акцент3 2 4 3 4 2 3" xfId="30153"/>
    <cellStyle name="40% - Акцент3 2 4 3 4 3" xfId="11113"/>
    <cellStyle name="40% - Акцент3 2 4 3 4 3 2" xfId="22537"/>
    <cellStyle name="40% - Акцент3 2 4 3 4 3 2 2" xfId="45385"/>
    <cellStyle name="40% - Акцент3 2 4 3 4 3 3" xfId="33961"/>
    <cellStyle name="40% - Акцент3 2 4 3 4 4" xfId="14921"/>
    <cellStyle name="40% - Акцент3 2 4 3 4 4 2" xfId="37769"/>
    <cellStyle name="40% - Акцент3 2 4 3 4 5" xfId="26345"/>
    <cellStyle name="40% - Акцент3 2 4 3 5" xfId="4449"/>
    <cellStyle name="40% - Акцент3 2 4 3 5 2" xfId="15873"/>
    <cellStyle name="40% - Акцент3 2 4 3 5 2 2" xfId="38721"/>
    <cellStyle name="40% - Акцент3 2 4 3 5 3" xfId="27297"/>
    <cellStyle name="40% - Акцент3 2 4 3 6" xfId="8257"/>
    <cellStyle name="40% - Акцент3 2 4 3 6 2" xfId="19681"/>
    <cellStyle name="40% - Акцент3 2 4 3 6 2 2" xfId="42529"/>
    <cellStyle name="40% - Акцент3 2 4 3 6 3" xfId="31105"/>
    <cellStyle name="40% - Акцент3 2 4 3 7" xfId="12065"/>
    <cellStyle name="40% - Акцент3 2 4 3 7 2" xfId="34913"/>
    <cellStyle name="40% - Акцент3 2 4 3 8" xfId="23489"/>
    <cellStyle name="40% - Акцент3 2 4 4" xfId="1117"/>
    <cellStyle name="40% - Акцент3 2 4 4 2" xfId="4925"/>
    <cellStyle name="40% - Акцент3 2 4 4 2 2" xfId="16349"/>
    <cellStyle name="40% - Акцент3 2 4 4 2 2 2" xfId="39197"/>
    <cellStyle name="40% - Акцент3 2 4 4 2 3" xfId="27773"/>
    <cellStyle name="40% - Акцент3 2 4 4 3" xfId="8733"/>
    <cellStyle name="40% - Акцент3 2 4 4 3 2" xfId="20157"/>
    <cellStyle name="40% - Акцент3 2 4 4 3 2 2" xfId="43005"/>
    <cellStyle name="40% - Акцент3 2 4 4 3 3" xfId="31581"/>
    <cellStyle name="40% - Акцент3 2 4 4 4" xfId="12541"/>
    <cellStyle name="40% - Акцент3 2 4 4 4 2" xfId="35389"/>
    <cellStyle name="40% - Акцент3 2 4 4 5" xfId="23965"/>
    <cellStyle name="40% - Акцент3 2 4 5" xfId="2069"/>
    <cellStyle name="40% - Акцент3 2 4 5 2" xfId="5877"/>
    <cellStyle name="40% - Акцент3 2 4 5 2 2" xfId="17301"/>
    <cellStyle name="40% - Акцент3 2 4 5 2 2 2" xfId="40149"/>
    <cellStyle name="40% - Акцент3 2 4 5 2 3" xfId="28725"/>
    <cellStyle name="40% - Акцент3 2 4 5 3" xfId="9685"/>
    <cellStyle name="40% - Акцент3 2 4 5 3 2" xfId="21109"/>
    <cellStyle name="40% - Акцент3 2 4 5 3 2 2" xfId="43957"/>
    <cellStyle name="40% - Акцент3 2 4 5 3 3" xfId="32533"/>
    <cellStyle name="40% - Акцент3 2 4 5 4" xfId="13493"/>
    <cellStyle name="40% - Акцент3 2 4 5 4 2" xfId="36341"/>
    <cellStyle name="40% - Акцент3 2 4 5 5" xfId="24917"/>
    <cellStyle name="40% - Акцент3 2 4 6" xfId="3021"/>
    <cellStyle name="40% - Акцент3 2 4 6 2" xfId="6829"/>
    <cellStyle name="40% - Акцент3 2 4 6 2 2" xfId="18253"/>
    <cellStyle name="40% - Акцент3 2 4 6 2 2 2" xfId="41101"/>
    <cellStyle name="40% - Акцент3 2 4 6 2 3" xfId="29677"/>
    <cellStyle name="40% - Акцент3 2 4 6 3" xfId="10637"/>
    <cellStyle name="40% - Акцент3 2 4 6 3 2" xfId="22061"/>
    <cellStyle name="40% - Акцент3 2 4 6 3 2 2" xfId="44909"/>
    <cellStyle name="40% - Акцент3 2 4 6 3 3" xfId="33485"/>
    <cellStyle name="40% - Акцент3 2 4 6 4" xfId="14445"/>
    <cellStyle name="40% - Акцент3 2 4 6 4 2" xfId="37293"/>
    <cellStyle name="40% - Акцент3 2 4 6 5" xfId="25869"/>
    <cellStyle name="40% - Акцент3 2 4 7" xfId="3973"/>
    <cellStyle name="40% - Акцент3 2 4 7 2" xfId="15397"/>
    <cellStyle name="40% - Акцент3 2 4 7 2 2" xfId="38245"/>
    <cellStyle name="40% - Акцент3 2 4 7 3" xfId="26821"/>
    <cellStyle name="40% - Акцент3 2 4 8" xfId="7781"/>
    <cellStyle name="40% - Акцент3 2 4 8 2" xfId="19205"/>
    <cellStyle name="40% - Акцент3 2 4 8 2 2" xfId="42053"/>
    <cellStyle name="40% - Акцент3 2 4 8 3" xfId="30629"/>
    <cellStyle name="40% - Акцент3 2 4 9" xfId="11589"/>
    <cellStyle name="40% - Акцент3 2 4 9 2" xfId="34437"/>
    <cellStyle name="40% - Акцент3 2 5" xfId="221"/>
    <cellStyle name="40% - Акцент3 2 5 10" xfId="23069"/>
    <cellStyle name="40% - Акцент3 2 5 2" xfId="445"/>
    <cellStyle name="40% - Акцент3 2 5 2 2" xfId="921"/>
    <cellStyle name="40% - Акцент3 2 5 2 2 2" xfId="1873"/>
    <cellStyle name="40% - Акцент3 2 5 2 2 2 2" xfId="5681"/>
    <cellStyle name="40% - Акцент3 2 5 2 2 2 2 2" xfId="17105"/>
    <cellStyle name="40% - Акцент3 2 5 2 2 2 2 2 2" xfId="39953"/>
    <cellStyle name="40% - Акцент3 2 5 2 2 2 2 3" xfId="28529"/>
    <cellStyle name="40% - Акцент3 2 5 2 2 2 3" xfId="9489"/>
    <cellStyle name="40% - Акцент3 2 5 2 2 2 3 2" xfId="20913"/>
    <cellStyle name="40% - Акцент3 2 5 2 2 2 3 2 2" xfId="43761"/>
    <cellStyle name="40% - Акцент3 2 5 2 2 2 3 3" xfId="32337"/>
    <cellStyle name="40% - Акцент3 2 5 2 2 2 4" xfId="13297"/>
    <cellStyle name="40% - Акцент3 2 5 2 2 2 4 2" xfId="36145"/>
    <cellStyle name="40% - Акцент3 2 5 2 2 2 5" xfId="24721"/>
    <cellStyle name="40% - Акцент3 2 5 2 2 3" xfId="2825"/>
    <cellStyle name="40% - Акцент3 2 5 2 2 3 2" xfId="6633"/>
    <cellStyle name="40% - Акцент3 2 5 2 2 3 2 2" xfId="18057"/>
    <cellStyle name="40% - Акцент3 2 5 2 2 3 2 2 2" xfId="40905"/>
    <cellStyle name="40% - Акцент3 2 5 2 2 3 2 3" xfId="29481"/>
    <cellStyle name="40% - Акцент3 2 5 2 2 3 3" xfId="10441"/>
    <cellStyle name="40% - Акцент3 2 5 2 2 3 3 2" xfId="21865"/>
    <cellStyle name="40% - Акцент3 2 5 2 2 3 3 2 2" xfId="44713"/>
    <cellStyle name="40% - Акцент3 2 5 2 2 3 3 3" xfId="33289"/>
    <cellStyle name="40% - Акцент3 2 5 2 2 3 4" xfId="14249"/>
    <cellStyle name="40% - Акцент3 2 5 2 2 3 4 2" xfId="37097"/>
    <cellStyle name="40% - Акцент3 2 5 2 2 3 5" xfId="25673"/>
    <cellStyle name="40% - Акцент3 2 5 2 2 4" xfId="3777"/>
    <cellStyle name="40% - Акцент3 2 5 2 2 4 2" xfId="7585"/>
    <cellStyle name="40% - Акцент3 2 5 2 2 4 2 2" xfId="19009"/>
    <cellStyle name="40% - Акцент3 2 5 2 2 4 2 2 2" xfId="41857"/>
    <cellStyle name="40% - Акцент3 2 5 2 2 4 2 3" xfId="30433"/>
    <cellStyle name="40% - Акцент3 2 5 2 2 4 3" xfId="11393"/>
    <cellStyle name="40% - Акцент3 2 5 2 2 4 3 2" xfId="22817"/>
    <cellStyle name="40% - Акцент3 2 5 2 2 4 3 2 2" xfId="45665"/>
    <cellStyle name="40% - Акцент3 2 5 2 2 4 3 3" xfId="34241"/>
    <cellStyle name="40% - Акцент3 2 5 2 2 4 4" xfId="15201"/>
    <cellStyle name="40% - Акцент3 2 5 2 2 4 4 2" xfId="38049"/>
    <cellStyle name="40% - Акцент3 2 5 2 2 4 5" xfId="26625"/>
    <cellStyle name="40% - Акцент3 2 5 2 2 5" xfId="4729"/>
    <cellStyle name="40% - Акцент3 2 5 2 2 5 2" xfId="16153"/>
    <cellStyle name="40% - Акцент3 2 5 2 2 5 2 2" xfId="39001"/>
    <cellStyle name="40% - Акцент3 2 5 2 2 5 3" xfId="27577"/>
    <cellStyle name="40% - Акцент3 2 5 2 2 6" xfId="8537"/>
    <cellStyle name="40% - Акцент3 2 5 2 2 6 2" xfId="19961"/>
    <cellStyle name="40% - Акцент3 2 5 2 2 6 2 2" xfId="42809"/>
    <cellStyle name="40% - Акцент3 2 5 2 2 6 3" xfId="31385"/>
    <cellStyle name="40% - Акцент3 2 5 2 2 7" xfId="12345"/>
    <cellStyle name="40% - Акцент3 2 5 2 2 7 2" xfId="35193"/>
    <cellStyle name="40% - Акцент3 2 5 2 2 8" xfId="23769"/>
    <cellStyle name="40% - Акцент3 2 5 2 3" xfId="1397"/>
    <cellStyle name="40% - Акцент3 2 5 2 3 2" xfId="5205"/>
    <cellStyle name="40% - Акцент3 2 5 2 3 2 2" xfId="16629"/>
    <cellStyle name="40% - Акцент3 2 5 2 3 2 2 2" xfId="39477"/>
    <cellStyle name="40% - Акцент3 2 5 2 3 2 3" xfId="28053"/>
    <cellStyle name="40% - Акцент3 2 5 2 3 3" xfId="9013"/>
    <cellStyle name="40% - Акцент3 2 5 2 3 3 2" xfId="20437"/>
    <cellStyle name="40% - Акцент3 2 5 2 3 3 2 2" xfId="43285"/>
    <cellStyle name="40% - Акцент3 2 5 2 3 3 3" xfId="31861"/>
    <cellStyle name="40% - Акцент3 2 5 2 3 4" xfId="12821"/>
    <cellStyle name="40% - Акцент3 2 5 2 3 4 2" xfId="35669"/>
    <cellStyle name="40% - Акцент3 2 5 2 3 5" xfId="24245"/>
    <cellStyle name="40% - Акцент3 2 5 2 4" xfId="2349"/>
    <cellStyle name="40% - Акцент3 2 5 2 4 2" xfId="6157"/>
    <cellStyle name="40% - Акцент3 2 5 2 4 2 2" xfId="17581"/>
    <cellStyle name="40% - Акцент3 2 5 2 4 2 2 2" xfId="40429"/>
    <cellStyle name="40% - Акцент3 2 5 2 4 2 3" xfId="29005"/>
    <cellStyle name="40% - Акцент3 2 5 2 4 3" xfId="9965"/>
    <cellStyle name="40% - Акцент3 2 5 2 4 3 2" xfId="21389"/>
    <cellStyle name="40% - Акцент3 2 5 2 4 3 2 2" xfId="44237"/>
    <cellStyle name="40% - Акцент3 2 5 2 4 3 3" xfId="32813"/>
    <cellStyle name="40% - Акцент3 2 5 2 4 4" xfId="13773"/>
    <cellStyle name="40% - Акцент3 2 5 2 4 4 2" xfId="36621"/>
    <cellStyle name="40% - Акцент3 2 5 2 4 5" xfId="25197"/>
    <cellStyle name="40% - Акцент3 2 5 2 5" xfId="3301"/>
    <cellStyle name="40% - Акцент3 2 5 2 5 2" xfId="7109"/>
    <cellStyle name="40% - Акцент3 2 5 2 5 2 2" xfId="18533"/>
    <cellStyle name="40% - Акцент3 2 5 2 5 2 2 2" xfId="41381"/>
    <cellStyle name="40% - Акцент3 2 5 2 5 2 3" xfId="29957"/>
    <cellStyle name="40% - Акцент3 2 5 2 5 3" xfId="10917"/>
    <cellStyle name="40% - Акцент3 2 5 2 5 3 2" xfId="22341"/>
    <cellStyle name="40% - Акцент3 2 5 2 5 3 2 2" xfId="45189"/>
    <cellStyle name="40% - Акцент3 2 5 2 5 3 3" xfId="33765"/>
    <cellStyle name="40% - Акцент3 2 5 2 5 4" xfId="14725"/>
    <cellStyle name="40% - Акцент3 2 5 2 5 4 2" xfId="37573"/>
    <cellStyle name="40% - Акцент3 2 5 2 5 5" xfId="26149"/>
    <cellStyle name="40% - Акцент3 2 5 2 6" xfId="4253"/>
    <cellStyle name="40% - Акцент3 2 5 2 6 2" xfId="15677"/>
    <cellStyle name="40% - Акцент3 2 5 2 6 2 2" xfId="38525"/>
    <cellStyle name="40% - Акцент3 2 5 2 6 3" xfId="27101"/>
    <cellStyle name="40% - Акцент3 2 5 2 7" xfId="8061"/>
    <cellStyle name="40% - Акцент3 2 5 2 7 2" xfId="19485"/>
    <cellStyle name="40% - Акцент3 2 5 2 7 2 2" xfId="42333"/>
    <cellStyle name="40% - Акцент3 2 5 2 7 3" xfId="30909"/>
    <cellStyle name="40% - Акцент3 2 5 2 8" xfId="11869"/>
    <cellStyle name="40% - Акцент3 2 5 2 8 2" xfId="34717"/>
    <cellStyle name="40% - Акцент3 2 5 2 9" xfId="23293"/>
    <cellStyle name="40% - Акцент3 2 5 3" xfId="697"/>
    <cellStyle name="40% - Акцент3 2 5 3 2" xfId="1649"/>
    <cellStyle name="40% - Акцент3 2 5 3 2 2" xfId="5457"/>
    <cellStyle name="40% - Акцент3 2 5 3 2 2 2" xfId="16881"/>
    <cellStyle name="40% - Акцент3 2 5 3 2 2 2 2" xfId="39729"/>
    <cellStyle name="40% - Акцент3 2 5 3 2 2 3" xfId="28305"/>
    <cellStyle name="40% - Акцент3 2 5 3 2 3" xfId="9265"/>
    <cellStyle name="40% - Акцент3 2 5 3 2 3 2" xfId="20689"/>
    <cellStyle name="40% - Акцент3 2 5 3 2 3 2 2" xfId="43537"/>
    <cellStyle name="40% - Акцент3 2 5 3 2 3 3" xfId="32113"/>
    <cellStyle name="40% - Акцент3 2 5 3 2 4" xfId="13073"/>
    <cellStyle name="40% - Акцент3 2 5 3 2 4 2" xfId="35921"/>
    <cellStyle name="40% - Акцент3 2 5 3 2 5" xfId="24497"/>
    <cellStyle name="40% - Акцент3 2 5 3 3" xfId="2601"/>
    <cellStyle name="40% - Акцент3 2 5 3 3 2" xfId="6409"/>
    <cellStyle name="40% - Акцент3 2 5 3 3 2 2" xfId="17833"/>
    <cellStyle name="40% - Акцент3 2 5 3 3 2 2 2" xfId="40681"/>
    <cellStyle name="40% - Акцент3 2 5 3 3 2 3" xfId="29257"/>
    <cellStyle name="40% - Акцент3 2 5 3 3 3" xfId="10217"/>
    <cellStyle name="40% - Акцент3 2 5 3 3 3 2" xfId="21641"/>
    <cellStyle name="40% - Акцент3 2 5 3 3 3 2 2" xfId="44489"/>
    <cellStyle name="40% - Акцент3 2 5 3 3 3 3" xfId="33065"/>
    <cellStyle name="40% - Акцент3 2 5 3 3 4" xfId="14025"/>
    <cellStyle name="40% - Акцент3 2 5 3 3 4 2" xfId="36873"/>
    <cellStyle name="40% - Акцент3 2 5 3 3 5" xfId="25449"/>
    <cellStyle name="40% - Акцент3 2 5 3 4" xfId="3553"/>
    <cellStyle name="40% - Акцент3 2 5 3 4 2" xfId="7361"/>
    <cellStyle name="40% - Акцент3 2 5 3 4 2 2" xfId="18785"/>
    <cellStyle name="40% - Акцент3 2 5 3 4 2 2 2" xfId="41633"/>
    <cellStyle name="40% - Акцент3 2 5 3 4 2 3" xfId="30209"/>
    <cellStyle name="40% - Акцент3 2 5 3 4 3" xfId="11169"/>
    <cellStyle name="40% - Акцент3 2 5 3 4 3 2" xfId="22593"/>
    <cellStyle name="40% - Акцент3 2 5 3 4 3 2 2" xfId="45441"/>
    <cellStyle name="40% - Акцент3 2 5 3 4 3 3" xfId="34017"/>
    <cellStyle name="40% - Акцент3 2 5 3 4 4" xfId="14977"/>
    <cellStyle name="40% - Акцент3 2 5 3 4 4 2" xfId="37825"/>
    <cellStyle name="40% - Акцент3 2 5 3 4 5" xfId="26401"/>
    <cellStyle name="40% - Акцент3 2 5 3 5" xfId="4505"/>
    <cellStyle name="40% - Акцент3 2 5 3 5 2" xfId="15929"/>
    <cellStyle name="40% - Акцент3 2 5 3 5 2 2" xfId="38777"/>
    <cellStyle name="40% - Акцент3 2 5 3 5 3" xfId="27353"/>
    <cellStyle name="40% - Акцент3 2 5 3 6" xfId="8313"/>
    <cellStyle name="40% - Акцент3 2 5 3 6 2" xfId="19737"/>
    <cellStyle name="40% - Акцент3 2 5 3 6 2 2" xfId="42585"/>
    <cellStyle name="40% - Акцент3 2 5 3 6 3" xfId="31161"/>
    <cellStyle name="40% - Акцент3 2 5 3 7" xfId="12121"/>
    <cellStyle name="40% - Акцент3 2 5 3 7 2" xfId="34969"/>
    <cellStyle name="40% - Акцент3 2 5 3 8" xfId="23545"/>
    <cellStyle name="40% - Акцент3 2 5 4" xfId="1173"/>
    <cellStyle name="40% - Акцент3 2 5 4 2" xfId="4981"/>
    <cellStyle name="40% - Акцент3 2 5 4 2 2" xfId="16405"/>
    <cellStyle name="40% - Акцент3 2 5 4 2 2 2" xfId="39253"/>
    <cellStyle name="40% - Акцент3 2 5 4 2 3" xfId="27829"/>
    <cellStyle name="40% - Акцент3 2 5 4 3" xfId="8789"/>
    <cellStyle name="40% - Акцент3 2 5 4 3 2" xfId="20213"/>
    <cellStyle name="40% - Акцент3 2 5 4 3 2 2" xfId="43061"/>
    <cellStyle name="40% - Акцент3 2 5 4 3 3" xfId="31637"/>
    <cellStyle name="40% - Акцент3 2 5 4 4" xfId="12597"/>
    <cellStyle name="40% - Акцент3 2 5 4 4 2" xfId="35445"/>
    <cellStyle name="40% - Акцент3 2 5 4 5" xfId="24021"/>
    <cellStyle name="40% - Акцент3 2 5 5" xfId="2125"/>
    <cellStyle name="40% - Акцент3 2 5 5 2" xfId="5933"/>
    <cellStyle name="40% - Акцент3 2 5 5 2 2" xfId="17357"/>
    <cellStyle name="40% - Акцент3 2 5 5 2 2 2" xfId="40205"/>
    <cellStyle name="40% - Акцент3 2 5 5 2 3" xfId="28781"/>
    <cellStyle name="40% - Акцент3 2 5 5 3" xfId="9741"/>
    <cellStyle name="40% - Акцент3 2 5 5 3 2" xfId="21165"/>
    <cellStyle name="40% - Акцент3 2 5 5 3 2 2" xfId="44013"/>
    <cellStyle name="40% - Акцент3 2 5 5 3 3" xfId="32589"/>
    <cellStyle name="40% - Акцент3 2 5 5 4" xfId="13549"/>
    <cellStyle name="40% - Акцент3 2 5 5 4 2" xfId="36397"/>
    <cellStyle name="40% - Акцент3 2 5 5 5" xfId="24973"/>
    <cellStyle name="40% - Акцент3 2 5 6" xfId="3077"/>
    <cellStyle name="40% - Акцент3 2 5 6 2" xfId="6885"/>
    <cellStyle name="40% - Акцент3 2 5 6 2 2" xfId="18309"/>
    <cellStyle name="40% - Акцент3 2 5 6 2 2 2" xfId="41157"/>
    <cellStyle name="40% - Акцент3 2 5 6 2 3" xfId="29733"/>
    <cellStyle name="40% - Акцент3 2 5 6 3" xfId="10693"/>
    <cellStyle name="40% - Акцент3 2 5 6 3 2" xfId="22117"/>
    <cellStyle name="40% - Акцент3 2 5 6 3 2 2" xfId="44965"/>
    <cellStyle name="40% - Акцент3 2 5 6 3 3" xfId="33541"/>
    <cellStyle name="40% - Акцент3 2 5 6 4" xfId="14501"/>
    <cellStyle name="40% - Акцент3 2 5 6 4 2" xfId="37349"/>
    <cellStyle name="40% - Акцент3 2 5 6 5" xfId="25925"/>
    <cellStyle name="40% - Акцент3 2 5 7" xfId="4029"/>
    <cellStyle name="40% - Акцент3 2 5 7 2" xfId="15453"/>
    <cellStyle name="40% - Акцент3 2 5 7 2 2" xfId="38301"/>
    <cellStyle name="40% - Акцент3 2 5 7 3" xfId="26877"/>
    <cellStyle name="40% - Акцент3 2 5 8" xfId="7837"/>
    <cellStyle name="40% - Акцент3 2 5 8 2" xfId="19261"/>
    <cellStyle name="40% - Акцент3 2 5 8 2 2" xfId="42109"/>
    <cellStyle name="40% - Акцент3 2 5 8 3" xfId="30685"/>
    <cellStyle name="40% - Акцент3 2 5 9" xfId="11645"/>
    <cellStyle name="40% - Акцент3 2 5 9 2" xfId="34493"/>
    <cellStyle name="40% - Акцент3 2 6" xfId="277"/>
    <cellStyle name="40% - Акцент3 2 6 2" xfId="753"/>
    <cellStyle name="40% - Акцент3 2 6 2 2" xfId="1705"/>
    <cellStyle name="40% - Акцент3 2 6 2 2 2" xfId="5513"/>
    <cellStyle name="40% - Акцент3 2 6 2 2 2 2" xfId="16937"/>
    <cellStyle name="40% - Акцент3 2 6 2 2 2 2 2" xfId="39785"/>
    <cellStyle name="40% - Акцент3 2 6 2 2 2 3" xfId="28361"/>
    <cellStyle name="40% - Акцент3 2 6 2 2 3" xfId="9321"/>
    <cellStyle name="40% - Акцент3 2 6 2 2 3 2" xfId="20745"/>
    <cellStyle name="40% - Акцент3 2 6 2 2 3 2 2" xfId="43593"/>
    <cellStyle name="40% - Акцент3 2 6 2 2 3 3" xfId="32169"/>
    <cellStyle name="40% - Акцент3 2 6 2 2 4" xfId="13129"/>
    <cellStyle name="40% - Акцент3 2 6 2 2 4 2" xfId="35977"/>
    <cellStyle name="40% - Акцент3 2 6 2 2 5" xfId="24553"/>
    <cellStyle name="40% - Акцент3 2 6 2 3" xfId="2657"/>
    <cellStyle name="40% - Акцент3 2 6 2 3 2" xfId="6465"/>
    <cellStyle name="40% - Акцент3 2 6 2 3 2 2" xfId="17889"/>
    <cellStyle name="40% - Акцент3 2 6 2 3 2 2 2" xfId="40737"/>
    <cellStyle name="40% - Акцент3 2 6 2 3 2 3" xfId="29313"/>
    <cellStyle name="40% - Акцент3 2 6 2 3 3" xfId="10273"/>
    <cellStyle name="40% - Акцент3 2 6 2 3 3 2" xfId="21697"/>
    <cellStyle name="40% - Акцент3 2 6 2 3 3 2 2" xfId="44545"/>
    <cellStyle name="40% - Акцент3 2 6 2 3 3 3" xfId="33121"/>
    <cellStyle name="40% - Акцент3 2 6 2 3 4" xfId="14081"/>
    <cellStyle name="40% - Акцент3 2 6 2 3 4 2" xfId="36929"/>
    <cellStyle name="40% - Акцент3 2 6 2 3 5" xfId="25505"/>
    <cellStyle name="40% - Акцент3 2 6 2 4" xfId="3609"/>
    <cellStyle name="40% - Акцент3 2 6 2 4 2" xfId="7417"/>
    <cellStyle name="40% - Акцент3 2 6 2 4 2 2" xfId="18841"/>
    <cellStyle name="40% - Акцент3 2 6 2 4 2 2 2" xfId="41689"/>
    <cellStyle name="40% - Акцент3 2 6 2 4 2 3" xfId="30265"/>
    <cellStyle name="40% - Акцент3 2 6 2 4 3" xfId="11225"/>
    <cellStyle name="40% - Акцент3 2 6 2 4 3 2" xfId="22649"/>
    <cellStyle name="40% - Акцент3 2 6 2 4 3 2 2" xfId="45497"/>
    <cellStyle name="40% - Акцент3 2 6 2 4 3 3" xfId="34073"/>
    <cellStyle name="40% - Акцент3 2 6 2 4 4" xfId="15033"/>
    <cellStyle name="40% - Акцент3 2 6 2 4 4 2" xfId="37881"/>
    <cellStyle name="40% - Акцент3 2 6 2 4 5" xfId="26457"/>
    <cellStyle name="40% - Акцент3 2 6 2 5" xfId="4561"/>
    <cellStyle name="40% - Акцент3 2 6 2 5 2" xfId="15985"/>
    <cellStyle name="40% - Акцент3 2 6 2 5 2 2" xfId="38833"/>
    <cellStyle name="40% - Акцент3 2 6 2 5 3" xfId="27409"/>
    <cellStyle name="40% - Акцент3 2 6 2 6" xfId="8369"/>
    <cellStyle name="40% - Акцент3 2 6 2 6 2" xfId="19793"/>
    <cellStyle name="40% - Акцент3 2 6 2 6 2 2" xfId="42641"/>
    <cellStyle name="40% - Акцент3 2 6 2 6 3" xfId="31217"/>
    <cellStyle name="40% - Акцент3 2 6 2 7" xfId="12177"/>
    <cellStyle name="40% - Акцент3 2 6 2 7 2" xfId="35025"/>
    <cellStyle name="40% - Акцент3 2 6 2 8" xfId="23601"/>
    <cellStyle name="40% - Акцент3 2 6 3" xfId="1229"/>
    <cellStyle name="40% - Акцент3 2 6 3 2" xfId="5037"/>
    <cellStyle name="40% - Акцент3 2 6 3 2 2" xfId="16461"/>
    <cellStyle name="40% - Акцент3 2 6 3 2 2 2" xfId="39309"/>
    <cellStyle name="40% - Акцент3 2 6 3 2 3" xfId="27885"/>
    <cellStyle name="40% - Акцент3 2 6 3 3" xfId="8845"/>
    <cellStyle name="40% - Акцент3 2 6 3 3 2" xfId="20269"/>
    <cellStyle name="40% - Акцент3 2 6 3 3 2 2" xfId="43117"/>
    <cellStyle name="40% - Акцент3 2 6 3 3 3" xfId="31693"/>
    <cellStyle name="40% - Акцент3 2 6 3 4" xfId="12653"/>
    <cellStyle name="40% - Акцент3 2 6 3 4 2" xfId="35501"/>
    <cellStyle name="40% - Акцент3 2 6 3 5" xfId="24077"/>
    <cellStyle name="40% - Акцент3 2 6 4" xfId="2181"/>
    <cellStyle name="40% - Акцент3 2 6 4 2" xfId="5989"/>
    <cellStyle name="40% - Акцент3 2 6 4 2 2" xfId="17413"/>
    <cellStyle name="40% - Акцент3 2 6 4 2 2 2" xfId="40261"/>
    <cellStyle name="40% - Акцент3 2 6 4 2 3" xfId="28837"/>
    <cellStyle name="40% - Акцент3 2 6 4 3" xfId="9797"/>
    <cellStyle name="40% - Акцент3 2 6 4 3 2" xfId="21221"/>
    <cellStyle name="40% - Акцент3 2 6 4 3 2 2" xfId="44069"/>
    <cellStyle name="40% - Акцент3 2 6 4 3 3" xfId="32645"/>
    <cellStyle name="40% - Акцент3 2 6 4 4" xfId="13605"/>
    <cellStyle name="40% - Акцент3 2 6 4 4 2" xfId="36453"/>
    <cellStyle name="40% - Акцент3 2 6 4 5" xfId="25029"/>
    <cellStyle name="40% - Акцент3 2 6 5" xfId="3133"/>
    <cellStyle name="40% - Акцент3 2 6 5 2" xfId="6941"/>
    <cellStyle name="40% - Акцент3 2 6 5 2 2" xfId="18365"/>
    <cellStyle name="40% - Акцент3 2 6 5 2 2 2" xfId="41213"/>
    <cellStyle name="40% - Акцент3 2 6 5 2 3" xfId="29789"/>
    <cellStyle name="40% - Акцент3 2 6 5 3" xfId="10749"/>
    <cellStyle name="40% - Акцент3 2 6 5 3 2" xfId="22173"/>
    <cellStyle name="40% - Акцент3 2 6 5 3 2 2" xfId="45021"/>
    <cellStyle name="40% - Акцент3 2 6 5 3 3" xfId="33597"/>
    <cellStyle name="40% - Акцент3 2 6 5 4" xfId="14557"/>
    <cellStyle name="40% - Акцент3 2 6 5 4 2" xfId="37405"/>
    <cellStyle name="40% - Акцент3 2 6 5 5" xfId="25981"/>
    <cellStyle name="40% - Акцент3 2 6 6" xfId="4085"/>
    <cellStyle name="40% - Акцент3 2 6 6 2" xfId="15509"/>
    <cellStyle name="40% - Акцент3 2 6 6 2 2" xfId="38357"/>
    <cellStyle name="40% - Акцент3 2 6 6 3" xfId="26933"/>
    <cellStyle name="40% - Акцент3 2 6 7" xfId="7893"/>
    <cellStyle name="40% - Акцент3 2 6 7 2" xfId="19317"/>
    <cellStyle name="40% - Акцент3 2 6 7 2 2" xfId="42165"/>
    <cellStyle name="40% - Акцент3 2 6 7 3" xfId="30741"/>
    <cellStyle name="40% - Акцент3 2 6 8" xfId="11701"/>
    <cellStyle name="40% - Акцент3 2 6 8 2" xfId="34549"/>
    <cellStyle name="40% - Акцент3 2 6 9" xfId="23125"/>
    <cellStyle name="40% - Акцент3 2 7" xfId="501"/>
    <cellStyle name="40% - Акцент3 2 7 2" xfId="977"/>
    <cellStyle name="40% - Акцент3 2 7 2 2" xfId="1929"/>
    <cellStyle name="40% - Акцент3 2 7 2 2 2" xfId="5737"/>
    <cellStyle name="40% - Акцент3 2 7 2 2 2 2" xfId="17161"/>
    <cellStyle name="40% - Акцент3 2 7 2 2 2 2 2" xfId="40009"/>
    <cellStyle name="40% - Акцент3 2 7 2 2 2 3" xfId="28585"/>
    <cellStyle name="40% - Акцент3 2 7 2 2 3" xfId="9545"/>
    <cellStyle name="40% - Акцент3 2 7 2 2 3 2" xfId="20969"/>
    <cellStyle name="40% - Акцент3 2 7 2 2 3 2 2" xfId="43817"/>
    <cellStyle name="40% - Акцент3 2 7 2 2 3 3" xfId="32393"/>
    <cellStyle name="40% - Акцент3 2 7 2 2 4" xfId="13353"/>
    <cellStyle name="40% - Акцент3 2 7 2 2 4 2" xfId="36201"/>
    <cellStyle name="40% - Акцент3 2 7 2 2 5" xfId="24777"/>
    <cellStyle name="40% - Акцент3 2 7 2 3" xfId="2881"/>
    <cellStyle name="40% - Акцент3 2 7 2 3 2" xfId="6689"/>
    <cellStyle name="40% - Акцент3 2 7 2 3 2 2" xfId="18113"/>
    <cellStyle name="40% - Акцент3 2 7 2 3 2 2 2" xfId="40961"/>
    <cellStyle name="40% - Акцент3 2 7 2 3 2 3" xfId="29537"/>
    <cellStyle name="40% - Акцент3 2 7 2 3 3" xfId="10497"/>
    <cellStyle name="40% - Акцент3 2 7 2 3 3 2" xfId="21921"/>
    <cellStyle name="40% - Акцент3 2 7 2 3 3 2 2" xfId="44769"/>
    <cellStyle name="40% - Акцент3 2 7 2 3 3 3" xfId="33345"/>
    <cellStyle name="40% - Акцент3 2 7 2 3 4" xfId="14305"/>
    <cellStyle name="40% - Акцент3 2 7 2 3 4 2" xfId="37153"/>
    <cellStyle name="40% - Акцент3 2 7 2 3 5" xfId="25729"/>
    <cellStyle name="40% - Акцент3 2 7 2 4" xfId="3833"/>
    <cellStyle name="40% - Акцент3 2 7 2 4 2" xfId="7641"/>
    <cellStyle name="40% - Акцент3 2 7 2 4 2 2" xfId="19065"/>
    <cellStyle name="40% - Акцент3 2 7 2 4 2 2 2" xfId="41913"/>
    <cellStyle name="40% - Акцент3 2 7 2 4 2 3" xfId="30489"/>
    <cellStyle name="40% - Акцент3 2 7 2 4 3" xfId="11449"/>
    <cellStyle name="40% - Акцент3 2 7 2 4 3 2" xfId="22873"/>
    <cellStyle name="40% - Акцент3 2 7 2 4 3 2 2" xfId="45721"/>
    <cellStyle name="40% - Акцент3 2 7 2 4 3 3" xfId="34297"/>
    <cellStyle name="40% - Акцент3 2 7 2 4 4" xfId="15257"/>
    <cellStyle name="40% - Акцент3 2 7 2 4 4 2" xfId="38105"/>
    <cellStyle name="40% - Акцент3 2 7 2 4 5" xfId="26681"/>
    <cellStyle name="40% - Акцент3 2 7 2 5" xfId="4785"/>
    <cellStyle name="40% - Акцент3 2 7 2 5 2" xfId="16209"/>
    <cellStyle name="40% - Акцент3 2 7 2 5 2 2" xfId="39057"/>
    <cellStyle name="40% - Акцент3 2 7 2 5 3" xfId="27633"/>
    <cellStyle name="40% - Акцент3 2 7 2 6" xfId="8593"/>
    <cellStyle name="40% - Акцент3 2 7 2 6 2" xfId="20017"/>
    <cellStyle name="40% - Акцент3 2 7 2 6 2 2" xfId="42865"/>
    <cellStyle name="40% - Акцент3 2 7 2 6 3" xfId="31441"/>
    <cellStyle name="40% - Акцент3 2 7 2 7" xfId="12401"/>
    <cellStyle name="40% - Акцент3 2 7 2 7 2" xfId="35249"/>
    <cellStyle name="40% - Акцент3 2 7 2 8" xfId="23825"/>
    <cellStyle name="40% - Акцент3 2 7 3" xfId="1453"/>
    <cellStyle name="40% - Акцент3 2 7 3 2" xfId="5261"/>
    <cellStyle name="40% - Акцент3 2 7 3 2 2" xfId="16685"/>
    <cellStyle name="40% - Акцент3 2 7 3 2 2 2" xfId="39533"/>
    <cellStyle name="40% - Акцент3 2 7 3 2 3" xfId="28109"/>
    <cellStyle name="40% - Акцент3 2 7 3 3" xfId="9069"/>
    <cellStyle name="40% - Акцент3 2 7 3 3 2" xfId="20493"/>
    <cellStyle name="40% - Акцент3 2 7 3 3 2 2" xfId="43341"/>
    <cellStyle name="40% - Акцент3 2 7 3 3 3" xfId="31917"/>
    <cellStyle name="40% - Акцент3 2 7 3 4" xfId="12877"/>
    <cellStyle name="40% - Акцент3 2 7 3 4 2" xfId="35725"/>
    <cellStyle name="40% - Акцент3 2 7 3 5" xfId="24301"/>
    <cellStyle name="40% - Акцент3 2 7 4" xfId="2405"/>
    <cellStyle name="40% - Акцент3 2 7 4 2" xfId="6213"/>
    <cellStyle name="40% - Акцент3 2 7 4 2 2" xfId="17637"/>
    <cellStyle name="40% - Акцент3 2 7 4 2 2 2" xfId="40485"/>
    <cellStyle name="40% - Акцент3 2 7 4 2 3" xfId="29061"/>
    <cellStyle name="40% - Акцент3 2 7 4 3" xfId="10021"/>
    <cellStyle name="40% - Акцент3 2 7 4 3 2" xfId="21445"/>
    <cellStyle name="40% - Акцент3 2 7 4 3 2 2" xfId="44293"/>
    <cellStyle name="40% - Акцент3 2 7 4 3 3" xfId="32869"/>
    <cellStyle name="40% - Акцент3 2 7 4 4" xfId="13829"/>
    <cellStyle name="40% - Акцент3 2 7 4 4 2" xfId="36677"/>
    <cellStyle name="40% - Акцент3 2 7 4 5" xfId="25253"/>
    <cellStyle name="40% - Акцент3 2 7 5" xfId="3357"/>
    <cellStyle name="40% - Акцент3 2 7 5 2" xfId="7165"/>
    <cellStyle name="40% - Акцент3 2 7 5 2 2" xfId="18589"/>
    <cellStyle name="40% - Акцент3 2 7 5 2 2 2" xfId="41437"/>
    <cellStyle name="40% - Акцент3 2 7 5 2 3" xfId="30013"/>
    <cellStyle name="40% - Акцент3 2 7 5 3" xfId="10973"/>
    <cellStyle name="40% - Акцент3 2 7 5 3 2" xfId="22397"/>
    <cellStyle name="40% - Акцент3 2 7 5 3 2 2" xfId="45245"/>
    <cellStyle name="40% - Акцент3 2 7 5 3 3" xfId="33821"/>
    <cellStyle name="40% - Акцент3 2 7 5 4" xfId="14781"/>
    <cellStyle name="40% - Акцент3 2 7 5 4 2" xfId="37629"/>
    <cellStyle name="40% - Акцент3 2 7 5 5" xfId="26205"/>
    <cellStyle name="40% - Акцент3 2 7 6" xfId="4309"/>
    <cellStyle name="40% - Акцент3 2 7 6 2" xfId="15733"/>
    <cellStyle name="40% - Акцент3 2 7 6 2 2" xfId="38581"/>
    <cellStyle name="40% - Акцент3 2 7 6 3" xfId="27157"/>
    <cellStyle name="40% - Акцент3 2 7 7" xfId="8117"/>
    <cellStyle name="40% - Акцент3 2 7 7 2" xfId="19541"/>
    <cellStyle name="40% - Акцент3 2 7 7 2 2" xfId="42389"/>
    <cellStyle name="40% - Акцент3 2 7 7 3" xfId="30965"/>
    <cellStyle name="40% - Акцент3 2 7 8" xfId="11925"/>
    <cellStyle name="40% - Акцент3 2 7 8 2" xfId="34773"/>
    <cellStyle name="40% - Акцент3 2 7 9" xfId="23349"/>
    <cellStyle name="40% - Акцент3 2 8" xfId="529"/>
    <cellStyle name="40% - Акцент3 2 8 2" xfId="1481"/>
    <cellStyle name="40% - Акцент3 2 8 2 2" xfId="5289"/>
    <cellStyle name="40% - Акцент3 2 8 2 2 2" xfId="16713"/>
    <cellStyle name="40% - Акцент3 2 8 2 2 2 2" xfId="39561"/>
    <cellStyle name="40% - Акцент3 2 8 2 2 3" xfId="28137"/>
    <cellStyle name="40% - Акцент3 2 8 2 3" xfId="9097"/>
    <cellStyle name="40% - Акцент3 2 8 2 3 2" xfId="20521"/>
    <cellStyle name="40% - Акцент3 2 8 2 3 2 2" xfId="43369"/>
    <cellStyle name="40% - Акцент3 2 8 2 3 3" xfId="31945"/>
    <cellStyle name="40% - Акцент3 2 8 2 4" xfId="12905"/>
    <cellStyle name="40% - Акцент3 2 8 2 4 2" xfId="35753"/>
    <cellStyle name="40% - Акцент3 2 8 2 5" xfId="24329"/>
    <cellStyle name="40% - Акцент3 2 8 3" xfId="2433"/>
    <cellStyle name="40% - Акцент3 2 8 3 2" xfId="6241"/>
    <cellStyle name="40% - Акцент3 2 8 3 2 2" xfId="17665"/>
    <cellStyle name="40% - Акцент3 2 8 3 2 2 2" xfId="40513"/>
    <cellStyle name="40% - Акцент3 2 8 3 2 3" xfId="29089"/>
    <cellStyle name="40% - Акцент3 2 8 3 3" xfId="10049"/>
    <cellStyle name="40% - Акцент3 2 8 3 3 2" xfId="21473"/>
    <cellStyle name="40% - Акцент3 2 8 3 3 2 2" xfId="44321"/>
    <cellStyle name="40% - Акцент3 2 8 3 3 3" xfId="32897"/>
    <cellStyle name="40% - Акцент3 2 8 3 4" xfId="13857"/>
    <cellStyle name="40% - Акцент3 2 8 3 4 2" xfId="36705"/>
    <cellStyle name="40% - Акцент3 2 8 3 5" xfId="25281"/>
    <cellStyle name="40% - Акцент3 2 8 4" xfId="3385"/>
    <cellStyle name="40% - Акцент3 2 8 4 2" xfId="7193"/>
    <cellStyle name="40% - Акцент3 2 8 4 2 2" xfId="18617"/>
    <cellStyle name="40% - Акцент3 2 8 4 2 2 2" xfId="41465"/>
    <cellStyle name="40% - Акцент3 2 8 4 2 3" xfId="30041"/>
    <cellStyle name="40% - Акцент3 2 8 4 3" xfId="11001"/>
    <cellStyle name="40% - Акцент3 2 8 4 3 2" xfId="22425"/>
    <cellStyle name="40% - Акцент3 2 8 4 3 2 2" xfId="45273"/>
    <cellStyle name="40% - Акцент3 2 8 4 3 3" xfId="33849"/>
    <cellStyle name="40% - Акцент3 2 8 4 4" xfId="14809"/>
    <cellStyle name="40% - Акцент3 2 8 4 4 2" xfId="37657"/>
    <cellStyle name="40% - Акцент3 2 8 4 5" xfId="26233"/>
    <cellStyle name="40% - Акцент3 2 8 5" xfId="4337"/>
    <cellStyle name="40% - Акцент3 2 8 5 2" xfId="15761"/>
    <cellStyle name="40% - Акцент3 2 8 5 2 2" xfId="38609"/>
    <cellStyle name="40% - Акцент3 2 8 5 3" xfId="27185"/>
    <cellStyle name="40% - Акцент3 2 8 6" xfId="8145"/>
    <cellStyle name="40% - Акцент3 2 8 6 2" xfId="19569"/>
    <cellStyle name="40% - Акцент3 2 8 6 2 2" xfId="42417"/>
    <cellStyle name="40% - Акцент3 2 8 6 3" xfId="30993"/>
    <cellStyle name="40% - Акцент3 2 8 7" xfId="11953"/>
    <cellStyle name="40% - Акцент3 2 8 7 2" xfId="34801"/>
    <cellStyle name="40% - Акцент3 2 8 8" xfId="23377"/>
    <cellStyle name="40% - Акцент3 2 9" xfId="1005"/>
    <cellStyle name="40% - Акцент3 2 9 2" xfId="4813"/>
    <cellStyle name="40% - Акцент3 2 9 2 2" xfId="16237"/>
    <cellStyle name="40% - Акцент3 2 9 2 2 2" xfId="39085"/>
    <cellStyle name="40% - Акцент3 2 9 2 3" xfId="27661"/>
    <cellStyle name="40% - Акцент3 2 9 3" xfId="8621"/>
    <cellStyle name="40% - Акцент3 2 9 3 2" xfId="20045"/>
    <cellStyle name="40% - Акцент3 2 9 3 2 2" xfId="42893"/>
    <cellStyle name="40% - Акцент3 2 9 3 3" xfId="31469"/>
    <cellStyle name="40% - Акцент3 2 9 4" xfId="12429"/>
    <cellStyle name="40% - Акцент3 2 9 4 2" xfId="35277"/>
    <cellStyle name="40% - Акцент3 2 9 5" xfId="23853"/>
    <cellStyle name="40% - Акцент3 3" xfId="65"/>
    <cellStyle name="40% - Акцент3 3 10" xfId="3873"/>
    <cellStyle name="40% - Акцент3 3 10 2" xfId="15297"/>
    <cellStyle name="40% - Акцент3 3 10 2 2" xfId="38145"/>
    <cellStyle name="40% - Акцент3 3 10 3" xfId="26721"/>
    <cellStyle name="40% - Акцент3 3 11" xfId="7681"/>
    <cellStyle name="40% - Акцент3 3 11 2" xfId="19105"/>
    <cellStyle name="40% - Акцент3 3 11 2 2" xfId="41953"/>
    <cellStyle name="40% - Акцент3 3 11 3" xfId="30529"/>
    <cellStyle name="40% - Акцент3 3 12" xfId="11489"/>
    <cellStyle name="40% - Акцент3 3 12 2" xfId="34337"/>
    <cellStyle name="40% - Акцент3 3 13" xfId="22913"/>
    <cellStyle name="40% - Акцент3 3 2" xfId="121"/>
    <cellStyle name="40% - Акцент3 3 2 10" xfId="22969"/>
    <cellStyle name="40% - Акцент3 3 2 2" xfId="345"/>
    <cellStyle name="40% - Акцент3 3 2 2 2" xfId="821"/>
    <cellStyle name="40% - Акцент3 3 2 2 2 2" xfId="1773"/>
    <cellStyle name="40% - Акцент3 3 2 2 2 2 2" xfId="5581"/>
    <cellStyle name="40% - Акцент3 3 2 2 2 2 2 2" xfId="17005"/>
    <cellStyle name="40% - Акцент3 3 2 2 2 2 2 2 2" xfId="39853"/>
    <cellStyle name="40% - Акцент3 3 2 2 2 2 2 3" xfId="28429"/>
    <cellStyle name="40% - Акцент3 3 2 2 2 2 3" xfId="9389"/>
    <cellStyle name="40% - Акцент3 3 2 2 2 2 3 2" xfId="20813"/>
    <cellStyle name="40% - Акцент3 3 2 2 2 2 3 2 2" xfId="43661"/>
    <cellStyle name="40% - Акцент3 3 2 2 2 2 3 3" xfId="32237"/>
    <cellStyle name="40% - Акцент3 3 2 2 2 2 4" xfId="13197"/>
    <cellStyle name="40% - Акцент3 3 2 2 2 2 4 2" xfId="36045"/>
    <cellStyle name="40% - Акцент3 3 2 2 2 2 5" xfId="24621"/>
    <cellStyle name="40% - Акцент3 3 2 2 2 3" xfId="2725"/>
    <cellStyle name="40% - Акцент3 3 2 2 2 3 2" xfId="6533"/>
    <cellStyle name="40% - Акцент3 3 2 2 2 3 2 2" xfId="17957"/>
    <cellStyle name="40% - Акцент3 3 2 2 2 3 2 2 2" xfId="40805"/>
    <cellStyle name="40% - Акцент3 3 2 2 2 3 2 3" xfId="29381"/>
    <cellStyle name="40% - Акцент3 3 2 2 2 3 3" xfId="10341"/>
    <cellStyle name="40% - Акцент3 3 2 2 2 3 3 2" xfId="21765"/>
    <cellStyle name="40% - Акцент3 3 2 2 2 3 3 2 2" xfId="44613"/>
    <cellStyle name="40% - Акцент3 3 2 2 2 3 3 3" xfId="33189"/>
    <cellStyle name="40% - Акцент3 3 2 2 2 3 4" xfId="14149"/>
    <cellStyle name="40% - Акцент3 3 2 2 2 3 4 2" xfId="36997"/>
    <cellStyle name="40% - Акцент3 3 2 2 2 3 5" xfId="25573"/>
    <cellStyle name="40% - Акцент3 3 2 2 2 4" xfId="3677"/>
    <cellStyle name="40% - Акцент3 3 2 2 2 4 2" xfId="7485"/>
    <cellStyle name="40% - Акцент3 3 2 2 2 4 2 2" xfId="18909"/>
    <cellStyle name="40% - Акцент3 3 2 2 2 4 2 2 2" xfId="41757"/>
    <cellStyle name="40% - Акцент3 3 2 2 2 4 2 3" xfId="30333"/>
    <cellStyle name="40% - Акцент3 3 2 2 2 4 3" xfId="11293"/>
    <cellStyle name="40% - Акцент3 3 2 2 2 4 3 2" xfId="22717"/>
    <cellStyle name="40% - Акцент3 3 2 2 2 4 3 2 2" xfId="45565"/>
    <cellStyle name="40% - Акцент3 3 2 2 2 4 3 3" xfId="34141"/>
    <cellStyle name="40% - Акцент3 3 2 2 2 4 4" xfId="15101"/>
    <cellStyle name="40% - Акцент3 3 2 2 2 4 4 2" xfId="37949"/>
    <cellStyle name="40% - Акцент3 3 2 2 2 4 5" xfId="26525"/>
    <cellStyle name="40% - Акцент3 3 2 2 2 5" xfId="4629"/>
    <cellStyle name="40% - Акцент3 3 2 2 2 5 2" xfId="16053"/>
    <cellStyle name="40% - Акцент3 3 2 2 2 5 2 2" xfId="38901"/>
    <cellStyle name="40% - Акцент3 3 2 2 2 5 3" xfId="27477"/>
    <cellStyle name="40% - Акцент3 3 2 2 2 6" xfId="8437"/>
    <cellStyle name="40% - Акцент3 3 2 2 2 6 2" xfId="19861"/>
    <cellStyle name="40% - Акцент3 3 2 2 2 6 2 2" xfId="42709"/>
    <cellStyle name="40% - Акцент3 3 2 2 2 6 3" xfId="31285"/>
    <cellStyle name="40% - Акцент3 3 2 2 2 7" xfId="12245"/>
    <cellStyle name="40% - Акцент3 3 2 2 2 7 2" xfId="35093"/>
    <cellStyle name="40% - Акцент3 3 2 2 2 8" xfId="23669"/>
    <cellStyle name="40% - Акцент3 3 2 2 3" xfId="1297"/>
    <cellStyle name="40% - Акцент3 3 2 2 3 2" xfId="5105"/>
    <cellStyle name="40% - Акцент3 3 2 2 3 2 2" xfId="16529"/>
    <cellStyle name="40% - Акцент3 3 2 2 3 2 2 2" xfId="39377"/>
    <cellStyle name="40% - Акцент3 3 2 2 3 2 3" xfId="27953"/>
    <cellStyle name="40% - Акцент3 3 2 2 3 3" xfId="8913"/>
    <cellStyle name="40% - Акцент3 3 2 2 3 3 2" xfId="20337"/>
    <cellStyle name="40% - Акцент3 3 2 2 3 3 2 2" xfId="43185"/>
    <cellStyle name="40% - Акцент3 3 2 2 3 3 3" xfId="31761"/>
    <cellStyle name="40% - Акцент3 3 2 2 3 4" xfId="12721"/>
    <cellStyle name="40% - Акцент3 3 2 2 3 4 2" xfId="35569"/>
    <cellStyle name="40% - Акцент3 3 2 2 3 5" xfId="24145"/>
    <cellStyle name="40% - Акцент3 3 2 2 4" xfId="2249"/>
    <cellStyle name="40% - Акцент3 3 2 2 4 2" xfId="6057"/>
    <cellStyle name="40% - Акцент3 3 2 2 4 2 2" xfId="17481"/>
    <cellStyle name="40% - Акцент3 3 2 2 4 2 2 2" xfId="40329"/>
    <cellStyle name="40% - Акцент3 3 2 2 4 2 3" xfId="28905"/>
    <cellStyle name="40% - Акцент3 3 2 2 4 3" xfId="9865"/>
    <cellStyle name="40% - Акцент3 3 2 2 4 3 2" xfId="21289"/>
    <cellStyle name="40% - Акцент3 3 2 2 4 3 2 2" xfId="44137"/>
    <cellStyle name="40% - Акцент3 3 2 2 4 3 3" xfId="32713"/>
    <cellStyle name="40% - Акцент3 3 2 2 4 4" xfId="13673"/>
    <cellStyle name="40% - Акцент3 3 2 2 4 4 2" xfId="36521"/>
    <cellStyle name="40% - Акцент3 3 2 2 4 5" xfId="25097"/>
    <cellStyle name="40% - Акцент3 3 2 2 5" xfId="3201"/>
    <cellStyle name="40% - Акцент3 3 2 2 5 2" xfId="7009"/>
    <cellStyle name="40% - Акцент3 3 2 2 5 2 2" xfId="18433"/>
    <cellStyle name="40% - Акцент3 3 2 2 5 2 2 2" xfId="41281"/>
    <cellStyle name="40% - Акцент3 3 2 2 5 2 3" xfId="29857"/>
    <cellStyle name="40% - Акцент3 3 2 2 5 3" xfId="10817"/>
    <cellStyle name="40% - Акцент3 3 2 2 5 3 2" xfId="22241"/>
    <cellStyle name="40% - Акцент3 3 2 2 5 3 2 2" xfId="45089"/>
    <cellStyle name="40% - Акцент3 3 2 2 5 3 3" xfId="33665"/>
    <cellStyle name="40% - Акцент3 3 2 2 5 4" xfId="14625"/>
    <cellStyle name="40% - Акцент3 3 2 2 5 4 2" xfId="37473"/>
    <cellStyle name="40% - Акцент3 3 2 2 5 5" xfId="26049"/>
    <cellStyle name="40% - Акцент3 3 2 2 6" xfId="4153"/>
    <cellStyle name="40% - Акцент3 3 2 2 6 2" xfId="15577"/>
    <cellStyle name="40% - Акцент3 3 2 2 6 2 2" xfId="38425"/>
    <cellStyle name="40% - Акцент3 3 2 2 6 3" xfId="27001"/>
    <cellStyle name="40% - Акцент3 3 2 2 7" xfId="7961"/>
    <cellStyle name="40% - Акцент3 3 2 2 7 2" xfId="19385"/>
    <cellStyle name="40% - Акцент3 3 2 2 7 2 2" xfId="42233"/>
    <cellStyle name="40% - Акцент3 3 2 2 7 3" xfId="30809"/>
    <cellStyle name="40% - Акцент3 3 2 2 8" xfId="11769"/>
    <cellStyle name="40% - Акцент3 3 2 2 8 2" xfId="34617"/>
    <cellStyle name="40% - Акцент3 3 2 2 9" xfId="23193"/>
    <cellStyle name="40% - Акцент3 3 2 3" xfId="597"/>
    <cellStyle name="40% - Акцент3 3 2 3 2" xfId="1549"/>
    <cellStyle name="40% - Акцент3 3 2 3 2 2" xfId="5357"/>
    <cellStyle name="40% - Акцент3 3 2 3 2 2 2" xfId="16781"/>
    <cellStyle name="40% - Акцент3 3 2 3 2 2 2 2" xfId="39629"/>
    <cellStyle name="40% - Акцент3 3 2 3 2 2 3" xfId="28205"/>
    <cellStyle name="40% - Акцент3 3 2 3 2 3" xfId="9165"/>
    <cellStyle name="40% - Акцент3 3 2 3 2 3 2" xfId="20589"/>
    <cellStyle name="40% - Акцент3 3 2 3 2 3 2 2" xfId="43437"/>
    <cellStyle name="40% - Акцент3 3 2 3 2 3 3" xfId="32013"/>
    <cellStyle name="40% - Акцент3 3 2 3 2 4" xfId="12973"/>
    <cellStyle name="40% - Акцент3 3 2 3 2 4 2" xfId="35821"/>
    <cellStyle name="40% - Акцент3 3 2 3 2 5" xfId="24397"/>
    <cellStyle name="40% - Акцент3 3 2 3 3" xfId="2501"/>
    <cellStyle name="40% - Акцент3 3 2 3 3 2" xfId="6309"/>
    <cellStyle name="40% - Акцент3 3 2 3 3 2 2" xfId="17733"/>
    <cellStyle name="40% - Акцент3 3 2 3 3 2 2 2" xfId="40581"/>
    <cellStyle name="40% - Акцент3 3 2 3 3 2 3" xfId="29157"/>
    <cellStyle name="40% - Акцент3 3 2 3 3 3" xfId="10117"/>
    <cellStyle name="40% - Акцент3 3 2 3 3 3 2" xfId="21541"/>
    <cellStyle name="40% - Акцент3 3 2 3 3 3 2 2" xfId="44389"/>
    <cellStyle name="40% - Акцент3 3 2 3 3 3 3" xfId="32965"/>
    <cellStyle name="40% - Акцент3 3 2 3 3 4" xfId="13925"/>
    <cellStyle name="40% - Акцент3 3 2 3 3 4 2" xfId="36773"/>
    <cellStyle name="40% - Акцент3 3 2 3 3 5" xfId="25349"/>
    <cellStyle name="40% - Акцент3 3 2 3 4" xfId="3453"/>
    <cellStyle name="40% - Акцент3 3 2 3 4 2" xfId="7261"/>
    <cellStyle name="40% - Акцент3 3 2 3 4 2 2" xfId="18685"/>
    <cellStyle name="40% - Акцент3 3 2 3 4 2 2 2" xfId="41533"/>
    <cellStyle name="40% - Акцент3 3 2 3 4 2 3" xfId="30109"/>
    <cellStyle name="40% - Акцент3 3 2 3 4 3" xfId="11069"/>
    <cellStyle name="40% - Акцент3 3 2 3 4 3 2" xfId="22493"/>
    <cellStyle name="40% - Акцент3 3 2 3 4 3 2 2" xfId="45341"/>
    <cellStyle name="40% - Акцент3 3 2 3 4 3 3" xfId="33917"/>
    <cellStyle name="40% - Акцент3 3 2 3 4 4" xfId="14877"/>
    <cellStyle name="40% - Акцент3 3 2 3 4 4 2" xfId="37725"/>
    <cellStyle name="40% - Акцент3 3 2 3 4 5" xfId="26301"/>
    <cellStyle name="40% - Акцент3 3 2 3 5" xfId="4405"/>
    <cellStyle name="40% - Акцент3 3 2 3 5 2" xfId="15829"/>
    <cellStyle name="40% - Акцент3 3 2 3 5 2 2" xfId="38677"/>
    <cellStyle name="40% - Акцент3 3 2 3 5 3" xfId="27253"/>
    <cellStyle name="40% - Акцент3 3 2 3 6" xfId="8213"/>
    <cellStyle name="40% - Акцент3 3 2 3 6 2" xfId="19637"/>
    <cellStyle name="40% - Акцент3 3 2 3 6 2 2" xfId="42485"/>
    <cellStyle name="40% - Акцент3 3 2 3 6 3" xfId="31061"/>
    <cellStyle name="40% - Акцент3 3 2 3 7" xfId="12021"/>
    <cellStyle name="40% - Акцент3 3 2 3 7 2" xfId="34869"/>
    <cellStyle name="40% - Акцент3 3 2 3 8" xfId="23445"/>
    <cellStyle name="40% - Акцент3 3 2 4" xfId="1073"/>
    <cellStyle name="40% - Акцент3 3 2 4 2" xfId="4881"/>
    <cellStyle name="40% - Акцент3 3 2 4 2 2" xfId="16305"/>
    <cellStyle name="40% - Акцент3 3 2 4 2 2 2" xfId="39153"/>
    <cellStyle name="40% - Акцент3 3 2 4 2 3" xfId="27729"/>
    <cellStyle name="40% - Акцент3 3 2 4 3" xfId="8689"/>
    <cellStyle name="40% - Акцент3 3 2 4 3 2" xfId="20113"/>
    <cellStyle name="40% - Акцент3 3 2 4 3 2 2" xfId="42961"/>
    <cellStyle name="40% - Акцент3 3 2 4 3 3" xfId="31537"/>
    <cellStyle name="40% - Акцент3 3 2 4 4" xfId="12497"/>
    <cellStyle name="40% - Акцент3 3 2 4 4 2" xfId="35345"/>
    <cellStyle name="40% - Акцент3 3 2 4 5" xfId="23921"/>
    <cellStyle name="40% - Акцент3 3 2 5" xfId="2025"/>
    <cellStyle name="40% - Акцент3 3 2 5 2" xfId="5833"/>
    <cellStyle name="40% - Акцент3 3 2 5 2 2" xfId="17257"/>
    <cellStyle name="40% - Акцент3 3 2 5 2 2 2" xfId="40105"/>
    <cellStyle name="40% - Акцент3 3 2 5 2 3" xfId="28681"/>
    <cellStyle name="40% - Акцент3 3 2 5 3" xfId="9641"/>
    <cellStyle name="40% - Акцент3 3 2 5 3 2" xfId="21065"/>
    <cellStyle name="40% - Акцент3 3 2 5 3 2 2" xfId="43913"/>
    <cellStyle name="40% - Акцент3 3 2 5 3 3" xfId="32489"/>
    <cellStyle name="40% - Акцент3 3 2 5 4" xfId="13449"/>
    <cellStyle name="40% - Акцент3 3 2 5 4 2" xfId="36297"/>
    <cellStyle name="40% - Акцент3 3 2 5 5" xfId="24873"/>
    <cellStyle name="40% - Акцент3 3 2 6" xfId="2977"/>
    <cellStyle name="40% - Акцент3 3 2 6 2" xfId="6785"/>
    <cellStyle name="40% - Акцент3 3 2 6 2 2" xfId="18209"/>
    <cellStyle name="40% - Акцент3 3 2 6 2 2 2" xfId="41057"/>
    <cellStyle name="40% - Акцент3 3 2 6 2 3" xfId="29633"/>
    <cellStyle name="40% - Акцент3 3 2 6 3" xfId="10593"/>
    <cellStyle name="40% - Акцент3 3 2 6 3 2" xfId="22017"/>
    <cellStyle name="40% - Акцент3 3 2 6 3 2 2" xfId="44865"/>
    <cellStyle name="40% - Акцент3 3 2 6 3 3" xfId="33441"/>
    <cellStyle name="40% - Акцент3 3 2 6 4" xfId="14401"/>
    <cellStyle name="40% - Акцент3 3 2 6 4 2" xfId="37249"/>
    <cellStyle name="40% - Акцент3 3 2 6 5" xfId="25825"/>
    <cellStyle name="40% - Акцент3 3 2 7" xfId="3929"/>
    <cellStyle name="40% - Акцент3 3 2 7 2" xfId="15353"/>
    <cellStyle name="40% - Акцент3 3 2 7 2 2" xfId="38201"/>
    <cellStyle name="40% - Акцент3 3 2 7 3" xfId="26777"/>
    <cellStyle name="40% - Акцент3 3 2 8" xfId="7737"/>
    <cellStyle name="40% - Акцент3 3 2 8 2" xfId="19161"/>
    <cellStyle name="40% - Акцент3 3 2 8 2 2" xfId="42009"/>
    <cellStyle name="40% - Акцент3 3 2 8 3" xfId="30585"/>
    <cellStyle name="40% - Акцент3 3 2 9" xfId="11545"/>
    <cellStyle name="40% - Акцент3 3 2 9 2" xfId="34393"/>
    <cellStyle name="40% - Акцент3 3 3" xfId="177"/>
    <cellStyle name="40% - Акцент3 3 3 10" xfId="23025"/>
    <cellStyle name="40% - Акцент3 3 3 2" xfId="401"/>
    <cellStyle name="40% - Акцент3 3 3 2 2" xfId="877"/>
    <cellStyle name="40% - Акцент3 3 3 2 2 2" xfId="1829"/>
    <cellStyle name="40% - Акцент3 3 3 2 2 2 2" xfId="5637"/>
    <cellStyle name="40% - Акцент3 3 3 2 2 2 2 2" xfId="17061"/>
    <cellStyle name="40% - Акцент3 3 3 2 2 2 2 2 2" xfId="39909"/>
    <cellStyle name="40% - Акцент3 3 3 2 2 2 2 3" xfId="28485"/>
    <cellStyle name="40% - Акцент3 3 3 2 2 2 3" xfId="9445"/>
    <cellStyle name="40% - Акцент3 3 3 2 2 2 3 2" xfId="20869"/>
    <cellStyle name="40% - Акцент3 3 3 2 2 2 3 2 2" xfId="43717"/>
    <cellStyle name="40% - Акцент3 3 3 2 2 2 3 3" xfId="32293"/>
    <cellStyle name="40% - Акцент3 3 3 2 2 2 4" xfId="13253"/>
    <cellStyle name="40% - Акцент3 3 3 2 2 2 4 2" xfId="36101"/>
    <cellStyle name="40% - Акцент3 3 3 2 2 2 5" xfId="24677"/>
    <cellStyle name="40% - Акцент3 3 3 2 2 3" xfId="2781"/>
    <cellStyle name="40% - Акцент3 3 3 2 2 3 2" xfId="6589"/>
    <cellStyle name="40% - Акцент3 3 3 2 2 3 2 2" xfId="18013"/>
    <cellStyle name="40% - Акцент3 3 3 2 2 3 2 2 2" xfId="40861"/>
    <cellStyle name="40% - Акцент3 3 3 2 2 3 2 3" xfId="29437"/>
    <cellStyle name="40% - Акцент3 3 3 2 2 3 3" xfId="10397"/>
    <cellStyle name="40% - Акцент3 3 3 2 2 3 3 2" xfId="21821"/>
    <cellStyle name="40% - Акцент3 3 3 2 2 3 3 2 2" xfId="44669"/>
    <cellStyle name="40% - Акцент3 3 3 2 2 3 3 3" xfId="33245"/>
    <cellStyle name="40% - Акцент3 3 3 2 2 3 4" xfId="14205"/>
    <cellStyle name="40% - Акцент3 3 3 2 2 3 4 2" xfId="37053"/>
    <cellStyle name="40% - Акцент3 3 3 2 2 3 5" xfId="25629"/>
    <cellStyle name="40% - Акцент3 3 3 2 2 4" xfId="3733"/>
    <cellStyle name="40% - Акцент3 3 3 2 2 4 2" xfId="7541"/>
    <cellStyle name="40% - Акцент3 3 3 2 2 4 2 2" xfId="18965"/>
    <cellStyle name="40% - Акцент3 3 3 2 2 4 2 2 2" xfId="41813"/>
    <cellStyle name="40% - Акцент3 3 3 2 2 4 2 3" xfId="30389"/>
    <cellStyle name="40% - Акцент3 3 3 2 2 4 3" xfId="11349"/>
    <cellStyle name="40% - Акцент3 3 3 2 2 4 3 2" xfId="22773"/>
    <cellStyle name="40% - Акцент3 3 3 2 2 4 3 2 2" xfId="45621"/>
    <cellStyle name="40% - Акцент3 3 3 2 2 4 3 3" xfId="34197"/>
    <cellStyle name="40% - Акцент3 3 3 2 2 4 4" xfId="15157"/>
    <cellStyle name="40% - Акцент3 3 3 2 2 4 4 2" xfId="38005"/>
    <cellStyle name="40% - Акцент3 3 3 2 2 4 5" xfId="26581"/>
    <cellStyle name="40% - Акцент3 3 3 2 2 5" xfId="4685"/>
    <cellStyle name="40% - Акцент3 3 3 2 2 5 2" xfId="16109"/>
    <cellStyle name="40% - Акцент3 3 3 2 2 5 2 2" xfId="38957"/>
    <cellStyle name="40% - Акцент3 3 3 2 2 5 3" xfId="27533"/>
    <cellStyle name="40% - Акцент3 3 3 2 2 6" xfId="8493"/>
    <cellStyle name="40% - Акцент3 3 3 2 2 6 2" xfId="19917"/>
    <cellStyle name="40% - Акцент3 3 3 2 2 6 2 2" xfId="42765"/>
    <cellStyle name="40% - Акцент3 3 3 2 2 6 3" xfId="31341"/>
    <cellStyle name="40% - Акцент3 3 3 2 2 7" xfId="12301"/>
    <cellStyle name="40% - Акцент3 3 3 2 2 7 2" xfId="35149"/>
    <cellStyle name="40% - Акцент3 3 3 2 2 8" xfId="23725"/>
    <cellStyle name="40% - Акцент3 3 3 2 3" xfId="1353"/>
    <cellStyle name="40% - Акцент3 3 3 2 3 2" xfId="5161"/>
    <cellStyle name="40% - Акцент3 3 3 2 3 2 2" xfId="16585"/>
    <cellStyle name="40% - Акцент3 3 3 2 3 2 2 2" xfId="39433"/>
    <cellStyle name="40% - Акцент3 3 3 2 3 2 3" xfId="28009"/>
    <cellStyle name="40% - Акцент3 3 3 2 3 3" xfId="8969"/>
    <cellStyle name="40% - Акцент3 3 3 2 3 3 2" xfId="20393"/>
    <cellStyle name="40% - Акцент3 3 3 2 3 3 2 2" xfId="43241"/>
    <cellStyle name="40% - Акцент3 3 3 2 3 3 3" xfId="31817"/>
    <cellStyle name="40% - Акцент3 3 3 2 3 4" xfId="12777"/>
    <cellStyle name="40% - Акцент3 3 3 2 3 4 2" xfId="35625"/>
    <cellStyle name="40% - Акцент3 3 3 2 3 5" xfId="24201"/>
    <cellStyle name="40% - Акцент3 3 3 2 4" xfId="2305"/>
    <cellStyle name="40% - Акцент3 3 3 2 4 2" xfId="6113"/>
    <cellStyle name="40% - Акцент3 3 3 2 4 2 2" xfId="17537"/>
    <cellStyle name="40% - Акцент3 3 3 2 4 2 2 2" xfId="40385"/>
    <cellStyle name="40% - Акцент3 3 3 2 4 2 3" xfId="28961"/>
    <cellStyle name="40% - Акцент3 3 3 2 4 3" xfId="9921"/>
    <cellStyle name="40% - Акцент3 3 3 2 4 3 2" xfId="21345"/>
    <cellStyle name="40% - Акцент3 3 3 2 4 3 2 2" xfId="44193"/>
    <cellStyle name="40% - Акцент3 3 3 2 4 3 3" xfId="32769"/>
    <cellStyle name="40% - Акцент3 3 3 2 4 4" xfId="13729"/>
    <cellStyle name="40% - Акцент3 3 3 2 4 4 2" xfId="36577"/>
    <cellStyle name="40% - Акцент3 3 3 2 4 5" xfId="25153"/>
    <cellStyle name="40% - Акцент3 3 3 2 5" xfId="3257"/>
    <cellStyle name="40% - Акцент3 3 3 2 5 2" xfId="7065"/>
    <cellStyle name="40% - Акцент3 3 3 2 5 2 2" xfId="18489"/>
    <cellStyle name="40% - Акцент3 3 3 2 5 2 2 2" xfId="41337"/>
    <cellStyle name="40% - Акцент3 3 3 2 5 2 3" xfId="29913"/>
    <cellStyle name="40% - Акцент3 3 3 2 5 3" xfId="10873"/>
    <cellStyle name="40% - Акцент3 3 3 2 5 3 2" xfId="22297"/>
    <cellStyle name="40% - Акцент3 3 3 2 5 3 2 2" xfId="45145"/>
    <cellStyle name="40% - Акцент3 3 3 2 5 3 3" xfId="33721"/>
    <cellStyle name="40% - Акцент3 3 3 2 5 4" xfId="14681"/>
    <cellStyle name="40% - Акцент3 3 3 2 5 4 2" xfId="37529"/>
    <cellStyle name="40% - Акцент3 3 3 2 5 5" xfId="26105"/>
    <cellStyle name="40% - Акцент3 3 3 2 6" xfId="4209"/>
    <cellStyle name="40% - Акцент3 3 3 2 6 2" xfId="15633"/>
    <cellStyle name="40% - Акцент3 3 3 2 6 2 2" xfId="38481"/>
    <cellStyle name="40% - Акцент3 3 3 2 6 3" xfId="27057"/>
    <cellStyle name="40% - Акцент3 3 3 2 7" xfId="8017"/>
    <cellStyle name="40% - Акцент3 3 3 2 7 2" xfId="19441"/>
    <cellStyle name="40% - Акцент3 3 3 2 7 2 2" xfId="42289"/>
    <cellStyle name="40% - Акцент3 3 3 2 7 3" xfId="30865"/>
    <cellStyle name="40% - Акцент3 3 3 2 8" xfId="11825"/>
    <cellStyle name="40% - Акцент3 3 3 2 8 2" xfId="34673"/>
    <cellStyle name="40% - Акцент3 3 3 2 9" xfId="23249"/>
    <cellStyle name="40% - Акцент3 3 3 3" xfId="653"/>
    <cellStyle name="40% - Акцент3 3 3 3 2" xfId="1605"/>
    <cellStyle name="40% - Акцент3 3 3 3 2 2" xfId="5413"/>
    <cellStyle name="40% - Акцент3 3 3 3 2 2 2" xfId="16837"/>
    <cellStyle name="40% - Акцент3 3 3 3 2 2 2 2" xfId="39685"/>
    <cellStyle name="40% - Акцент3 3 3 3 2 2 3" xfId="28261"/>
    <cellStyle name="40% - Акцент3 3 3 3 2 3" xfId="9221"/>
    <cellStyle name="40% - Акцент3 3 3 3 2 3 2" xfId="20645"/>
    <cellStyle name="40% - Акцент3 3 3 3 2 3 2 2" xfId="43493"/>
    <cellStyle name="40% - Акцент3 3 3 3 2 3 3" xfId="32069"/>
    <cellStyle name="40% - Акцент3 3 3 3 2 4" xfId="13029"/>
    <cellStyle name="40% - Акцент3 3 3 3 2 4 2" xfId="35877"/>
    <cellStyle name="40% - Акцент3 3 3 3 2 5" xfId="24453"/>
    <cellStyle name="40% - Акцент3 3 3 3 3" xfId="2557"/>
    <cellStyle name="40% - Акцент3 3 3 3 3 2" xfId="6365"/>
    <cellStyle name="40% - Акцент3 3 3 3 3 2 2" xfId="17789"/>
    <cellStyle name="40% - Акцент3 3 3 3 3 2 2 2" xfId="40637"/>
    <cellStyle name="40% - Акцент3 3 3 3 3 2 3" xfId="29213"/>
    <cellStyle name="40% - Акцент3 3 3 3 3 3" xfId="10173"/>
    <cellStyle name="40% - Акцент3 3 3 3 3 3 2" xfId="21597"/>
    <cellStyle name="40% - Акцент3 3 3 3 3 3 2 2" xfId="44445"/>
    <cellStyle name="40% - Акцент3 3 3 3 3 3 3" xfId="33021"/>
    <cellStyle name="40% - Акцент3 3 3 3 3 4" xfId="13981"/>
    <cellStyle name="40% - Акцент3 3 3 3 3 4 2" xfId="36829"/>
    <cellStyle name="40% - Акцент3 3 3 3 3 5" xfId="25405"/>
    <cellStyle name="40% - Акцент3 3 3 3 4" xfId="3509"/>
    <cellStyle name="40% - Акцент3 3 3 3 4 2" xfId="7317"/>
    <cellStyle name="40% - Акцент3 3 3 3 4 2 2" xfId="18741"/>
    <cellStyle name="40% - Акцент3 3 3 3 4 2 2 2" xfId="41589"/>
    <cellStyle name="40% - Акцент3 3 3 3 4 2 3" xfId="30165"/>
    <cellStyle name="40% - Акцент3 3 3 3 4 3" xfId="11125"/>
    <cellStyle name="40% - Акцент3 3 3 3 4 3 2" xfId="22549"/>
    <cellStyle name="40% - Акцент3 3 3 3 4 3 2 2" xfId="45397"/>
    <cellStyle name="40% - Акцент3 3 3 3 4 3 3" xfId="33973"/>
    <cellStyle name="40% - Акцент3 3 3 3 4 4" xfId="14933"/>
    <cellStyle name="40% - Акцент3 3 3 3 4 4 2" xfId="37781"/>
    <cellStyle name="40% - Акцент3 3 3 3 4 5" xfId="26357"/>
    <cellStyle name="40% - Акцент3 3 3 3 5" xfId="4461"/>
    <cellStyle name="40% - Акцент3 3 3 3 5 2" xfId="15885"/>
    <cellStyle name="40% - Акцент3 3 3 3 5 2 2" xfId="38733"/>
    <cellStyle name="40% - Акцент3 3 3 3 5 3" xfId="27309"/>
    <cellStyle name="40% - Акцент3 3 3 3 6" xfId="8269"/>
    <cellStyle name="40% - Акцент3 3 3 3 6 2" xfId="19693"/>
    <cellStyle name="40% - Акцент3 3 3 3 6 2 2" xfId="42541"/>
    <cellStyle name="40% - Акцент3 3 3 3 6 3" xfId="31117"/>
    <cellStyle name="40% - Акцент3 3 3 3 7" xfId="12077"/>
    <cellStyle name="40% - Акцент3 3 3 3 7 2" xfId="34925"/>
    <cellStyle name="40% - Акцент3 3 3 3 8" xfId="23501"/>
    <cellStyle name="40% - Акцент3 3 3 4" xfId="1129"/>
    <cellStyle name="40% - Акцент3 3 3 4 2" xfId="4937"/>
    <cellStyle name="40% - Акцент3 3 3 4 2 2" xfId="16361"/>
    <cellStyle name="40% - Акцент3 3 3 4 2 2 2" xfId="39209"/>
    <cellStyle name="40% - Акцент3 3 3 4 2 3" xfId="27785"/>
    <cellStyle name="40% - Акцент3 3 3 4 3" xfId="8745"/>
    <cellStyle name="40% - Акцент3 3 3 4 3 2" xfId="20169"/>
    <cellStyle name="40% - Акцент3 3 3 4 3 2 2" xfId="43017"/>
    <cellStyle name="40% - Акцент3 3 3 4 3 3" xfId="31593"/>
    <cellStyle name="40% - Акцент3 3 3 4 4" xfId="12553"/>
    <cellStyle name="40% - Акцент3 3 3 4 4 2" xfId="35401"/>
    <cellStyle name="40% - Акцент3 3 3 4 5" xfId="23977"/>
    <cellStyle name="40% - Акцент3 3 3 5" xfId="2081"/>
    <cellStyle name="40% - Акцент3 3 3 5 2" xfId="5889"/>
    <cellStyle name="40% - Акцент3 3 3 5 2 2" xfId="17313"/>
    <cellStyle name="40% - Акцент3 3 3 5 2 2 2" xfId="40161"/>
    <cellStyle name="40% - Акцент3 3 3 5 2 3" xfId="28737"/>
    <cellStyle name="40% - Акцент3 3 3 5 3" xfId="9697"/>
    <cellStyle name="40% - Акцент3 3 3 5 3 2" xfId="21121"/>
    <cellStyle name="40% - Акцент3 3 3 5 3 2 2" xfId="43969"/>
    <cellStyle name="40% - Акцент3 3 3 5 3 3" xfId="32545"/>
    <cellStyle name="40% - Акцент3 3 3 5 4" xfId="13505"/>
    <cellStyle name="40% - Акцент3 3 3 5 4 2" xfId="36353"/>
    <cellStyle name="40% - Акцент3 3 3 5 5" xfId="24929"/>
    <cellStyle name="40% - Акцент3 3 3 6" xfId="3033"/>
    <cellStyle name="40% - Акцент3 3 3 6 2" xfId="6841"/>
    <cellStyle name="40% - Акцент3 3 3 6 2 2" xfId="18265"/>
    <cellStyle name="40% - Акцент3 3 3 6 2 2 2" xfId="41113"/>
    <cellStyle name="40% - Акцент3 3 3 6 2 3" xfId="29689"/>
    <cellStyle name="40% - Акцент3 3 3 6 3" xfId="10649"/>
    <cellStyle name="40% - Акцент3 3 3 6 3 2" xfId="22073"/>
    <cellStyle name="40% - Акцент3 3 3 6 3 2 2" xfId="44921"/>
    <cellStyle name="40% - Акцент3 3 3 6 3 3" xfId="33497"/>
    <cellStyle name="40% - Акцент3 3 3 6 4" xfId="14457"/>
    <cellStyle name="40% - Акцент3 3 3 6 4 2" xfId="37305"/>
    <cellStyle name="40% - Акцент3 3 3 6 5" xfId="25881"/>
    <cellStyle name="40% - Акцент3 3 3 7" xfId="3985"/>
    <cellStyle name="40% - Акцент3 3 3 7 2" xfId="15409"/>
    <cellStyle name="40% - Акцент3 3 3 7 2 2" xfId="38257"/>
    <cellStyle name="40% - Акцент3 3 3 7 3" xfId="26833"/>
    <cellStyle name="40% - Акцент3 3 3 8" xfId="7793"/>
    <cellStyle name="40% - Акцент3 3 3 8 2" xfId="19217"/>
    <cellStyle name="40% - Акцент3 3 3 8 2 2" xfId="42065"/>
    <cellStyle name="40% - Акцент3 3 3 8 3" xfId="30641"/>
    <cellStyle name="40% - Акцент3 3 3 9" xfId="11601"/>
    <cellStyle name="40% - Акцент3 3 3 9 2" xfId="34449"/>
    <cellStyle name="40% - Акцент3 3 4" xfId="233"/>
    <cellStyle name="40% - Акцент3 3 4 10" xfId="23081"/>
    <cellStyle name="40% - Акцент3 3 4 2" xfId="457"/>
    <cellStyle name="40% - Акцент3 3 4 2 2" xfId="933"/>
    <cellStyle name="40% - Акцент3 3 4 2 2 2" xfId="1885"/>
    <cellStyle name="40% - Акцент3 3 4 2 2 2 2" xfId="5693"/>
    <cellStyle name="40% - Акцент3 3 4 2 2 2 2 2" xfId="17117"/>
    <cellStyle name="40% - Акцент3 3 4 2 2 2 2 2 2" xfId="39965"/>
    <cellStyle name="40% - Акцент3 3 4 2 2 2 2 3" xfId="28541"/>
    <cellStyle name="40% - Акцент3 3 4 2 2 2 3" xfId="9501"/>
    <cellStyle name="40% - Акцент3 3 4 2 2 2 3 2" xfId="20925"/>
    <cellStyle name="40% - Акцент3 3 4 2 2 2 3 2 2" xfId="43773"/>
    <cellStyle name="40% - Акцент3 3 4 2 2 2 3 3" xfId="32349"/>
    <cellStyle name="40% - Акцент3 3 4 2 2 2 4" xfId="13309"/>
    <cellStyle name="40% - Акцент3 3 4 2 2 2 4 2" xfId="36157"/>
    <cellStyle name="40% - Акцент3 3 4 2 2 2 5" xfId="24733"/>
    <cellStyle name="40% - Акцент3 3 4 2 2 3" xfId="2837"/>
    <cellStyle name="40% - Акцент3 3 4 2 2 3 2" xfId="6645"/>
    <cellStyle name="40% - Акцент3 3 4 2 2 3 2 2" xfId="18069"/>
    <cellStyle name="40% - Акцент3 3 4 2 2 3 2 2 2" xfId="40917"/>
    <cellStyle name="40% - Акцент3 3 4 2 2 3 2 3" xfId="29493"/>
    <cellStyle name="40% - Акцент3 3 4 2 2 3 3" xfId="10453"/>
    <cellStyle name="40% - Акцент3 3 4 2 2 3 3 2" xfId="21877"/>
    <cellStyle name="40% - Акцент3 3 4 2 2 3 3 2 2" xfId="44725"/>
    <cellStyle name="40% - Акцент3 3 4 2 2 3 3 3" xfId="33301"/>
    <cellStyle name="40% - Акцент3 3 4 2 2 3 4" xfId="14261"/>
    <cellStyle name="40% - Акцент3 3 4 2 2 3 4 2" xfId="37109"/>
    <cellStyle name="40% - Акцент3 3 4 2 2 3 5" xfId="25685"/>
    <cellStyle name="40% - Акцент3 3 4 2 2 4" xfId="3789"/>
    <cellStyle name="40% - Акцент3 3 4 2 2 4 2" xfId="7597"/>
    <cellStyle name="40% - Акцент3 3 4 2 2 4 2 2" xfId="19021"/>
    <cellStyle name="40% - Акцент3 3 4 2 2 4 2 2 2" xfId="41869"/>
    <cellStyle name="40% - Акцент3 3 4 2 2 4 2 3" xfId="30445"/>
    <cellStyle name="40% - Акцент3 3 4 2 2 4 3" xfId="11405"/>
    <cellStyle name="40% - Акцент3 3 4 2 2 4 3 2" xfId="22829"/>
    <cellStyle name="40% - Акцент3 3 4 2 2 4 3 2 2" xfId="45677"/>
    <cellStyle name="40% - Акцент3 3 4 2 2 4 3 3" xfId="34253"/>
    <cellStyle name="40% - Акцент3 3 4 2 2 4 4" xfId="15213"/>
    <cellStyle name="40% - Акцент3 3 4 2 2 4 4 2" xfId="38061"/>
    <cellStyle name="40% - Акцент3 3 4 2 2 4 5" xfId="26637"/>
    <cellStyle name="40% - Акцент3 3 4 2 2 5" xfId="4741"/>
    <cellStyle name="40% - Акцент3 3 4 2 2 5 2" xfId="16165"/>
    <cellStyle name="40% - Акцент3 3 4 2 2 5 2 2" xfId="39013"/>
    <cellStyle name="40% - Акцент3 3 4 2 2 5 3" xfId="27589"/>
    <cellStyle name="40% - Акцент3 3 4 2 2 6" xfId="8549"/>
    <cellStyle name="40% - Акцент3 3 4 2 2 6 2" xfId="19973"/>
    <cellStyle name="40% - Акцент3 3 4 2 2 6 2 2" xfId="42821"/>
    <cellStyle name="40% - Акцент3 3 4 2 2 6 3" xfId="31397"/>
    <cellStyle name="40% - Акцент3 3 4 2 2 7" xfId="12357"/>
    <cellStyle name="40% - Акцент3 3 4 2 2 7 2" xfId="35205"/>
    <cellStyle name="40% - Акцент3 3 4 2 2 8" xfId="23781"/>
    <cellStyle name="40% - Акцент3 3 4 2 3" xfId="1409"/>
    <cellStyle name="40% - Акцент3 3 4 2 3 2" xfId="5217"/>
    <cellStyle name="40% - Акцент3 3 4 2 3 2 2" xfId="16641"/>
    <cellStyle name="40% - Акцент3 3 4 2 3 2 2 2" xfId="39489"/>
    <cellStyle name="40% - Акцент3 3 4 2 3 2 3" xfId="28065"/>
    <cellStyle name="40% - Акцент3 3 4 2 3 3" xfId="9025"/>
    <cellStyle name="40% - Акцент3 3 4 2 3 3 2" xfId="20449"/>
    <cellStyle name="40% - Акцент3 3 4 2 3 3 2 2" xfId="43297"/>
    <cellStyle name="40% - Акцент3 3 4 2 3 3 3" xfId="31873"/>
    <cellStyle name="40% - Акцент3 3 4 2 3 4" xfId="12833"/>
    <cellStyle name="40% - Акцент3 3 4 2 3 4 2" xfId="35681"/>
    <cellStyle name="40% - Акцент3 3 4 2 3 5" xfId="24257"/>
    <cellStyle name="40% - Акцент3 3 4 2 4" xfId="2361"/>
    <cellStyle name="40% - Акцент3 3 4 2 4 2" xfId="6169"/>
    <cellStyle name="40% - Акцент3 3 4 2 4 2 2" xfId="17593"/>
    <cellStyle name="40% - Акцент3 3 4 2 4 2 2 2" xfId="40441"/>
    <cellStyle name="40% - Акцент3 3 4 2 4 2 3" xfId="29017"/>
    <cellStyle name="40% - Акцент3 3 4 2 4 3" xfId="9977"/>
    <cellStyle name="40% - Акцент3 3 4 2 4 3 2" xfId="21401"/>
    <cellStyle name="40% - Акцент3 3 4 2 4 3 2 2" xfId="44249"/>
    <cellStyle name="40% - Акцент3 3 4 2 4 3 3" xfId="32825"/>
    <cellStyle name="40% - Акцент3 3 4 2 4 4" xfId="13785"/>
    <cellStyle name="40% - Акцент3 3 4 2 4 4 2" xfId="36633"/>
    <cellStyle name="40% - Акцент3 3 4 2 4 5" xfId="25209"/>
    <cellStyle name="40% - Акцент3 3 4 2 5" xfId="3313"/>
    <cellStyle name="40% - Акцент3 3 4 2 5 2" xfId="7121"/>
    <cellStyle name="40% - Акцент3 3 4 2 5 2 2" xfId="18545"/>
    <cellStyle name="40% - Акцент3 3 4 2 5 2 2 2" xfId="41393"/>
    <cellStyle name="40% - Акцент3 3 4 2 5 2 3" xfId="29969"/>
    <cellStyle name="40% - Акцент3 3 4 2 5 3" xfId="10929"/>
    <cellStyle name="40% - Акцент3 3 4 2 5 3 2" xfId="22353"/>
    <cellStyle name="40% - Акцент3 3 4 2 5 3 2 2" xfId="45201"/>
    <cellStyle name="40% - Акцент3 3 4 2 5 3 3" xfId="33777"/>
    <cellStyle name="40% - Акцент3 3 4 2 5 4" xfId="14737"/>
    <cellStyle name="40% - Акцент3 3 4 2 5 4 2" xfId="37585"/>
    <cellStyle name="40% - Акцент3 3 4 2 5 5" xfId="26161"/>
    <cellStyle name="40% - Акцент3 3 4 2 6" xfId="4265"/>
    <cellStyle name="40% - Акцент3 3 4 2 6 2" xfId="15689"/>
    <cellStyle name="40% - Акцент3 3 4 2 6 2 2" xfId="38537"/>
    <cellStyle name="40% - Акцент3 3 4 2 6 3" xfId="27113"/>
    <cellStyle name="40% - Акцент3 3 4 2 7" xfId="8073"/>
    <cellStyle name="40% - Акцент3 3 4 2 7 2" xfId="19497"/>
    <cellStyle name="40% - Акцент3 3 4 2 7 2 2" xfId="42345"/>
    <cellStyle name="40% - Акцент3 3 4 2 7 3" xfId="30921"/>
    <cellStyle name="40% - Акцент3 3 4 2 8" xfId="11881"/>
    <cellStyle name="40% - Акцент3 3 4 2 8 2" xfId="34729"/>
    <cellStyle name="40% - Акцент3 3 4 2 9" xfId="23305"/>
    <cellStyle name="40% - Акцент3 3 4 3" xfId="709"/>
    <cellStyle name="40% - Акцент3 3 4 3 2" xfId="1661"/>
    <cellStyle name="40% - Акцент3 3 4 3 2 2" xfId="5469"/>
    <cellStyle name="40% - Акцент3 3 4 3 2 2 2" xfId="16893"/>
    <cellStyle name="40% - Акцент3 3 4 3 2 2 2 2" xfId="39741"/>
    <cellStyle name="40% - Акцент3 3 4 3 2 2 3" xfId="28317"/>
    <cellStyle name="40% - Акцент3 3 4 3 2 3" xfId="9277"/>
    <cellStyle name="40% - Акцент3 3 4 3 2 3 2" xfId="20701"/>
    <cellStyle name="40% - Акцент3 3 4 3 2 3 2 2" xfId="43549"/>
    <cellStyle name="40% - Акцент3 3 4 3 2 3 3" xfId="32125"/>
    <cellStyle name="40% - Акцент3 3 4 3 2 4" xfId="13085"/>
    <cellStyle name="40% - Акцент3 3 4 3 2 4 2" xfId="35933"/>
    <cellStyle name="40% - Акцент3 3 4 3 2 5" xfId="24509"/>
    <cellStyle name="40% - Акцент3 3 4 3 3" xfId="2613"/>
    <cellStyle name="40% - Акцент3 3 4 3 3 2" xfId="6421"/>
    <cellStyle name="40% - Акцент3 3 4 3 3 2 2" xfId="17845"/>
    <cellStyle name="40% - Акцент3 3 4 3 3 2 2 2" xfId="40693"/>
    <cellStyle name="40% - Акцент3 3 4 3 3 2 3" xfId="29269"/>
    <cellStyle name="40% - Акцент3 3 4 3 3 3" xfId="10229"/>
    <cellStyle name="40% - Акцент3 3 4 3 3 3 2" xfId="21653"/>
    <cellStyle name="40% - Акцент3 3 4 3 3 3 2 2" xfId="44501"/>
    <cellStyle name="40% - Акцент3 3 4 3 3 3 3" xfId="33077"/>
    <cellStyle name="40% - Акцент3 3 4 3 3 4" xfId="14037"/>
    <cellStyle name="40% - Акцент3 3 4 3 3 4 2" xfId="36885"/>
    <cellStyle name="40% - Акцент3 3 4 3 3 5" xfId="25461"/>
    <cellStyle name="40% - Акцент3 3 4 3 4" xfId="3565"/>
    <cellStyle name="40% - Акцент3 3 4 3 4 2" xfId="7373"/>
    <cellStyle name="40% - Акцент3 3 4 3 4 2 2" xfId="18797"/>
    <cellStyle name="40% - Акцент3 3 4 3 4 2 2 2" xfId="41645"/>
    <cellStyle name="40% - Акцент3 3 4 3 4 2 3" xfId="30221"/>
    <cellStyle name="40% - Акцент3 3 4 3 4 3" xfId="11181"/>
    <cellStyle name="40% - Акцент3 3 4 3 4 3 2" xfId="22605"/>
    <cellStyle name="40% - Акцент3 3 4 3 4 3 2 2" xfId="45453"/>
    <cellStyle name="40% - Акцент3 3 4 3 4 3 3" xfId="34029"/>
    <cellStyle name="40% - Акцент3 3 4 3 4 4" xfId="14989"/>
    <cellStyle name="40% - Акцент3 3 4 3 4 4 2" xfId="37837"/>
    <cellStyle name="40% - Акцент3 3 4 3 4 5" xfId="26413"/>
    <cellStyle name="40% - Акцент3 3 4 3 5" xfId="4517"/>
    <cellStyle name="40% - Акцент3 3 4 3 5 2" xfId="15941"/>
    <cellStyle name="40% - Акцент3 3 4 3 5 2 2" xfId="38789"/>
    <cellStyle name="40% - Акцент3 3 4 3 5 3" xfId="27365"/>
    <cellStyle name="40% - Акцент3 3 4 3 6" xfId="8325"/>
    <cellStyle name="40% - Акцент3 3 4 3 6 2" xfId="19749"/>
    <cellStyle name="40% - Акцент3 3 4 3 6 2 2" xfId="42597"/>
    <cellStyle name="40% - Акцент3 3 4 3 6 3" xfId="31173"/>
    <cellStyle name="40% - Акцент3 3 4 3 7" xfId="12133"/>
    <cellStyle name="40% - Акцент3 3 4 3 7 2" xfId="34981"/>
    <cellStyle name="40% - Акцент3 3 4 3 8" xfId="23557"/>
    <cellStyle name="40% - Акцент3 3 4 4" xfId="1185"/>
    <cellStyle name="40% - Акцент3 3 4 4 2" xfId="4993"/>
    <cellStyle name="40% - Акцент3 3 4 4 2 2" xfId="16417"/>
    <cellStyle name="40% - Акцент3 3 4 4 2 2 2" xfId="39265"/>
    <cellStyle name="40% - Акцент3 3 4 4 2 3" xfId="27841"/>
    <cellStyle name="40% - Акцент3 3 4 4 3" xfId="8801"/>
    <cellStyle name="40% - Акцент3 3 4 4 3 2" xfId="20225"/>
    <cellStyle name="40% - Акцент3 3 4 4 3 2 2" xfId="43073"/>
    <cellStyle name="40% - Акцент3 3 4 4 3 3" xfId="31649"/>
    <cellStyle name="40% - Акцент3 3 4 4 4" xfId="12609"/>
    <cellStyle name="40% - Акцент3 3 4 4 4 2" xfId="35457"/>
    <cellStyle name="40% - Акцент3 3 4 4 5" xfId="24033"/>
    <cellStyle name="40% - Акцент3 3 4 5" xfId="2137"/>
    <cellStyle name="40% - Акцент3 3 4 5 2" xfId="5945"/>
    <cellStyle name="40% - Акцент3 3 4 5 2 2" xfId="17369"/>
    <cellStyle name="40% - Акцент3 3 4 5 2 2 2" xfId="40217"/>
    <cellStyle name="40% - Акцент3 3 4 5 2 3" xfId="28793"/>
    <cellStyle name="40% - Акцент3 3 4 5 3" xfId="9753"/>
    <cellStyle name="40% - Акцент3 3 4 5 3 2" xfId="21177"/>
    <cellStyle name="40% - Акцент3 3 4 5 3 2 2" xfId="44025"/>
    <cellStyle name="40% - Акцент3 3 4 5 3 3" xfId="32601"/>
    <cellStyle name="40% - Акцент3 3 4 5 4" xfId="13561"/>
    <cellStyle name="40% - Акцент3 3 4 5 4 2" xfId="36409"/>
    <cellStyle name="40% - Акцент3 3 4 5 5" xfId="24985"/>
    <cellStyle name="40% - Акцент3 3 4 6" xfId="3089"/>
    <cellStyle name="40% - Акцент3 3 4 6 2" xfId="6897"/>
    <cellStyle name="40% - Акцент3 3 4 6 2 2" xfId="18321"/>
    <cellStyle name="40% - Акцент3 3 4 6 2 2 2" xfId="41169"/>
    <cellStyle name="40% - Акцент3 3 4 6 2 3" xfId="29745"/>
    <cellStyle name="40% - Акцент3 3 4 6 3" xfId="10705"/>
    <cellStyle name="40% - Акцент3 3 4 6 3 2" xfId="22129"/>
    <cellStyle name="40% - Акцент3 3 4 6 3 2 2" xfId="44977"/>
    <cellStyle name="40% - Акцент3 3 4 6 3 3" xfId="33553"/>
    <cellStyle name="40% - Акцент3 3 4 6 4" xfId="14513"/>
    <cellStyle name="40% - Акцент3 3 4 6 4 2" xfId="37361"/>
    <cellStyle name="40% - Акцент3 3 4 6 5" xfId="25937"/>
    <cellStyle name="40% - Акцент3 3 4 7" xfId="4041"/>
    <cellStyle name="40% - Акцент3 3 4 7 2" xfId="15465"/>
    <cellStyle name="40% - Акцент3 3 4 7 2 2" xfId="38313"/>
    <cellStyle name="40% - Акцент3 3 4 7 3" xfId="26889"/>
    <cellStyle name="40% - Акцент3 3 4 8" xfId="7849"/>
    <cellStyle name="40% - Акцент3 3 4 8 2" xfId="19273"/>
    <cellStyle name="40% - Акцент3 3 4 8 2 2" xfId="42121"/>
    <cellStyle name="40% - Акцент3 3 4 8 3" xfId="30697"/>
    <cellStyle name="40% - Акцент3 3 4 9" xfId="11657"/>
    <cellStyle name="40% - Акцент3 3 4 9 2" xfId="34505"/>
    <cellStyle name="40% - Акцент3 3 5" xfId="289"/>
    <cellStyle name="40% - Акцент3 3 5 2" xfId="765"/>
    <cellStyle name="40% - Акцент3 3 5 2 2" xfId="1717"/>
    <cellStyle name="40% - Акцент3 3 5 2 2 2" xfId="5525"/>
    <cellStyle name="40% - Акцент3 3 5 2 2 2 2" xfId="16949"/>
    <cellStyle name="40% - Акцент3 3 5 2 2 2 2 2" xfId="39797"/>
    <cellStyle name="40% - Акцент3 3 5 2 2 2 3" xfId="28373"/>
    <cellStyle name="40% - Акцент3 3 5 2 2 3" xfId="9333"/>
    <cellStyle name="40% - Акцент3 3 5 2 2 3 2" xfId="20757"/>
    <cellStyle name="40% - Акцент3 3 5 2 2 3 2 2" xfId="43605"/>
    <cellStyle name="40% - Акцент3 3 5 2 2 3 3" xfId="32181"/>
    <cellStyle name="40% - Акцент3 3 5 2 2 4" xfId="13141"/>
    <cellStyle name="40% - Акцент3 3 5 2 2 4 2" xfId="35989"/>
    <cellStyle name="40% - Акцент3 3 5 2 2 5" xfId="24565"/>
    <cellStyle name="40% - Акцент3 3 5 2 3" xfId="2669"/>
    <cellStyle name="40% - Акцент3 3 5 2 3 2" xfId="6477"/>
    <cellStyle name="40% - Акцент3 3 5 2 3 2 2" xfId="17901"/>
    <cellStyle name="40% - Акцент3 3 5 2 3 2 2 2" xfId="40749"/>
    <cellStyle name="40% - Акцент3 3 5 2 3 2 3" xfId="29325"/>
    <cellStyle name="40% - Акцент3 3 5 2 3 3" xfId="10285"/>
    <cellStyle name="40% - Акцент3 3 5 2 3 3 2" xfId="21709"/>
    <cellStyle name="40% - Акцент3 3 5 2 3 3 2 2" xfId="44557"/>
    <cellStyle name="40% - Акцент3 3 5 2 3 3 3" xfId="33133"/>
    <cellStyle name="40% - Акцент3 3 5 2 3 4" xfId="14093"/>
    <cellStyle name="40% - Акцент3 3 5 2 3 4 2" xfId="36941"/>
    <cellStyle name="40% - Акцент3 3 5 2 3 5" xfId="25517"/>
    <cellStyle name="40% - Акцент3 3 5 2 4" xfId="3621"/>
    <cellStyle name="40% - Акцент3 3 5 2 4 2" xfId="7429"/>
    <cellStyle name="40% - Акцент3 3 5 2 4 2 2" xfId="18853"/>
    <cellStyle name="40% - Акцент3 3 5 2 4 2 2 2" xfId="41701"/>
    <cellStyle name="40% - Акцент3 3 5 2 4 2 3" xfId="30277"/>
    <cellStyle name="40% - Акцент3 3 5 2 4 3" xfId="11237"/>
    <cellStyle name="40% - Акцент3 3 5 2 4 3 2" xfId="22661"/>
    <cellStyle name="40% - Акцент3 3 5 2 4 3 2 2" xfId="45509"/>
    <cellStyle name="40% - Акцент3 3 5 2 4 3 3" xfId="34085"/>
    <cellStyle name="40% - Акцент3 3 5 2 4 4" xfId="15045"/>
    <cellStyle name="40% - Акцент3 3 5 2 4 4 2" xfId="37893"/>
    <cellStyle name="40% - Акцент3 3 5 2 4 5" xfId="26469"/>
    <cellStyle name="40% - Акцент3 3 5 2 5" xfId="4573"/>
    <cellStyle name="40% - Акцент3 3 5 2 5 2" xfId="15997"/>
    <cellStyle name="40% - Акцент3 3 5 2 5 2 2" xfId="38845"/>
    <cellStyle name="40% - Акцент3 3 5 2 5 3" xfId="27421"/>
    <cellStyle name="40% - Акцент3 3 5 2 6" xfId="8381"/>
    <cellStyle name="40% - Акцент3 3 5 2 6 2" xfId="19805"/>
    <cellStyle name="40% - Акцент3 3 5 2 6 2 2" xfId="42653"/>
    <cellStyle name="40% - Акцент3 3 5 2 6 3" xfId="31229"/>
    <cellStyle name="40% - Акцент3 3 5 2 7" xfId="12189"/>
    <cellStyle name="40% - Акцент3 3 5 2 7 2" xfId="35037"/>
    <cellStyle name="40% - Акцент3 3 5 2 8" xfId="23613"/>
    <cellStyle name="40% - Акцент3 3 5 3" xfId="1241"/>
    <cellStyle name="40% - Акцент3 3 5 3 2" xfId="5049"/>
    <cellStyle name="40% - Акцент3 3 5 3 2 2" xfId="16473"/>
    <cellStyle name="40% - Акцент3 3 5 3 2 2 2" xfId="39321"/>
    <cellStyle name="40% - Акцент3 3 5 3 2 3" xfId="27897"/>
    <cellStyle name="40% - Акцент3 3 5 3 3" xfId="8857"/>
    <cellStyle name="40% - Акцент3 3 5 3 3 2" xfId="20281"/>
    <cellStyle name="40% - Акцент3 3 5 3 3 2 2" xfId="43129"/>
    <cellStyle name="40% - Акцент3 3 5 3 3 3" xfId="31705"/>
    <cellStyle name="40% - Акцент3 3 5 3 4" xfId="12665"/>
    <cellStyle name="40% - Акцент3 3 5 3 4 2" xfId="35513"/>
    <cellStyle name="40% - Акцент3 3 5 3 5" xfId="24089"/>
    <cellStyle name="40% - Акцент3 3 5 4" xfId="2193"/>
    <cellStyle name="40% - Акцент3 3 5 4 2" xfId="6001"/>
    <cellStyle name="40% - Акцент3 3 5 4 2 2" xfId="17425"/>
    <cellStyle name="40% - Акцент3 3 5 4 2 2 2" xfId="40273"/>
    <cellStyle name="40% - Акцент3 3 5 4 2 3" xfId="28849"/>
    <cellStyle name="40% - Акцент3 3 5 4 3" xfId="9809"/>
    <cellStyle name="40% - Акцент3 3 5 4 3 2" xfId="21233"/>
    <cellStyle name="40% - Акцент3 3 5 4 3 2 2" xfId="44081"/>
    <cellStyle name="40% - Акцент3 3 5 4 3 3" xfId="32657"/>
    <cellStyle name="40% - Акцент3 3 5 4 4" xfId="13617"/>
    <cellStyle name="40% - Акцент3 3 5 4 4 2" xfId="36465"/>
    <cellStyle name="40% - Акцент3 3 5 4 5" xfId="25041"/>
    <cellStyle name="40% - Акцент3 3 5 5" xfId="3145"/>
    <cellStyle name="40% - Акцент3 3 5 5 2" xfId="6953"/>
    <cellStyle name="40% - Акцент3 3 5 5 2 2" xfId="18377"/>
    <cellStyle name="40% - Акцент3 3 5 5 2 2 2" xfId="41225"/>
    <cellStyle name="40% - Акцент3 3 5 5 2 3" xfId="29801"/>
    <cellStyle name="40% - Акцент3 3 5 5 3" xfId="10761"/>
    <cellStyle name="40% - Акцент3 3 5 5 3 2" xfId="22185"/>
    <cellStyle name="40% - Акцент3 3 5 5 3 2 2" xfId="45033"/>
    <cellStyle name="40% - Акцент3 3 5 5 3 3" xfId="33609"/>
    <cellStyle name="40% - Акцент3 3 5 5 4" xfId="14569"/>
    <cellStyle name="40% - Акцент3 3 5 5 4 2" xfId="37417"/>
    <cellStyle name="40% - Акцент3 3 5 5 5" xfId="25993"/>
    <cellStyle name="40% - Акцент3 3 5 6" xfId="4097"/>
    <cellStyle name="40% - Акцент3 3 5 6 2" xfId="15521"/>
    <cellStyle name="40% - Акцент3 3 5 6 2 2" xfId="38369"/>
    <cellStyle name="40% - Акцент3 3 5 6 3" xfId="26945"/>
    <cellStyle name="40% - Акцент3 3 5 7" xfId="7905"/>
    <cellStyle name="40% - Акцент3 3 5 7 2" xfId="19329"/>
    <cellStyle name="40% - Акцент3 3 5 7 2 2" xfId="42177"/>
    <cellStyle name="40% - Акцент3 3 5 7 3" xfId="30753"/>
    <cellStyle name="40% - Акцент3 3 5 8" xfId="11713"/>
    <cellStyle name="40% - Акцент3 3 5 8 2" xfId="34561"/>
    <cellStyle name="40% - Акцент3 3 5 9" xfId="23137"/>
    <cellStyle name="40% - Акцент3 3 6" xfId="541"/>
    <cellStyle name="40% - Акцент3 3 6 2" xfId="1493"/>
    <cellStyle name="40% - Акцент3 3 6 2 2" xfId="5301"/>
    <cellStyle name="40% - Акцент3 3 6 2 2 2" xfId="16725"/>
    <cellStyle name="40% - Акцент3 3 6 2 2 2 2" xfId="39573"/>
    <cellStyle name="40% - Акцент3 3 6 2 2 3" xfId="28149"/>
    <cellStyle name="40% - Акцент3 3 6 2 3" xfId="9109"/>
    <cellStyle name="40% - Акцент3 3 6 2 3 2" xfId="20533"/>
    <cellStyle name="40% - Акцент3 3 6 2 3 2 2" xfId="43381"/>
    <cellStyle name="40% - Акцент3 3 6 2 3 3" xfId="31957"/>
    <cellStyle name="40% - Акцент3 3 6 2 4" xfId="12917"/>
    <cellStyle name="40% - Акцент3 3 6 2 4 2" xfId="35765"/>
    <cellStyle name="40% - Акцент3 3 6 2 5" xfId="24341"/>
    <cellStyle name="40% - Акцент3 3 6 3" xfId="2445"/>
    <cellStyle name="40% - Акцент3 3 6 3 2" xfId="6253"/>
    <cellStyle name="40% - Акцент3 3 6 3 2 2" xfId="17677"/>
    <cellStyle name="40% - Акцент3 3 6 3 2 2 2" xfId="40525"/>
    <cellStyle name="40% - Акцент3 3 6 3 2 3" xfId="29101"/>
    <cellStyle name="40% - Акцент3 3 6 3 3" xfId="10061"/>
    <cellStyle name="40% - Акцент3 3 6 3 3 2" xfId="21485"/>
    <cellStyle name="40% - Акцент3 3 6 3 3 2 2" xfId="44333"/>
    <cellStyle name="40% - Акцент3 3 6 3 3 3" xfId="32909"/>
    <cellStyle name="40% - Акцент3 3 6 3 4" xfId="13869"/>
    <cellStyle name="40% - Акцент3 3 6 3 4 2" xfId="36717"/>
    <cellStyle name="40% - Акцент3 3 6 3 5" xfId="25293"/>
    <cellStyle name="40% - Акцент3 3 6 4" xfId="3397"/>
    <cellStyle name="40% - Акцент3 3 6 4 2" xfId="7205"/>
    <cellStyle name="40% - Акцент3 3 6 4 2 2" xfId="18629"/>
    <cellStyle name="40% - Акцент3 3 6 4 2 2 2" xfId="41477"/>
    <cellStyle name="40% - Акцент3 3 6 4 2 3" xfId="30053"/>
    <cellStyle name="40% - Акцент3 3 6 4 3" xfId="11013"/>
    <cellStyle name="40% - Акцент3 3 6 4 3 2" xfId="22437"/>
    <cellStyle name="40% - Акцент3 3 6 4 3 2 2" xfId="45285"/>
    <cellStyle name="40% - Акцент3 3 6 4 3 3" xfId="33861"/>
    <cellStyle name="40% - Акцент3 3 6 4 4" xfId="14821"/>
    <cellStyle name="40% - Акцент3 3 6 4 4 2" xfId="37669"/>
    <cellStyle name="40% - Акцент3 3 6 4 5" xfId="26245"/>
    <cellStyle name="40% - Акцент3 3 6 5" xfId="4349"/>
    <cellStyle name="40% - Акцент3 3 6 5 2" xfId="15773"/>
    <cellStyle name="40% - Акцент3 3 6 5 2 2" xfId="38621"/>
    <cellStyle name="40% - Акцент3 3 6 5 3" xfId="27197"/>
    <cellStyle name="40% - Акцент3 3 6 6" xfId="8157"/>
    <cellStyle name="40% - Акцент3 3 6 6 2" xfId="19581"/>
    <cellStyle name="40% - Акцент3 3 6 6 2 2" xfId="42429"/>
    <cellStyle name="40% - Акцент3 3 6 6 3" xfId="31005"/>
    <cellStyle name="40% - Акцент3 3 6 7" xfId="11965"/>
    <cellStyle name="40% - Акцент3 3 6 7 2" xfId="34813"/>
    <cellStyle name="40% - Акцент3 3 6 8" xfId="23389"/>
    <cellStyle name="40% - Акцент3 3 7" xfId="1017"/>
    <cellStyle name="40% - Акцент3 3 7 2" xfId="4825"/>
    <cellStyle name="40% - Акцент3 3 7 2 2" xfId="16249"/>
    <cellStyle name="40% - Акцент3 3 7 2 2 2" xfId="39097"/>
    <cellStyle name="40% - Акцент3 3 7 2 3" xfId="27673"/>
    <cellStyle name="40% - Акцент3 3 7 3" xfId="8633"/>
    <cellStyle name="40% - Акцент3 3 7 3 2" xfId="20057"/>
    <cellStyle name="40% - Акцент3 3 7 3 2 2" xfId="42905"/>
    <cellStyle name="40% - Акцент3 3 7 3 3" xfId="31481"/>
    <cellStyle name="40% - Акцент3 3 7 4" xfId="12441"/>
    <cellStyle name="40% - Акцент3 3 7 4 2" xfId="35289"/>
    <cellStyle name="40% - Акцент3 3 7 5" xfId="23865"/>
    <cellStyle name="40% - Акцент3 3 8" xfId="1969"/>
    <cellStyle name="40% - Акцент3 3 8 2" xfId="5777"/>
    <cellStyle name="40% - Акцент3 3 8 2 2" xfId="17201"/>
    <cellStyle name="40% - Акцент3 3 8 2 2 2" xfId="40049"/>
    <cellStyle name="40% - Акцент3 3 8 2 3" xfId="28625"/>
    <cellStyle name="40% - Акцент3 3 8 3" xfId="9585"/>
    <cellStyle name="40% - Акцент3 3 8 3 2" xfId="21009"/>
    <cellStyle name="40% - Акцент3 3 8 3 2 2" xfId="43857"/>
    <cellStyle name="40% - Акцент3 3 8 3 3" xfId="32433"/>
    <cellStyle name="40% - Акцент3 3 8 4" xfId="13393"/>
    <cellStyle name="40% - Акцент3 3 8 4 2" xfId="36241"/>
    <cellStyle name="40% - Акцент3 3 8 5" xfId="24817"/>
    <cellStyle name="40% - Акцент3 3 9" xfId="2921"/>
    <cellStyle name="40% - Акцент3 3 9 2" xfId="6729"/>
    <cellStyle name="40% - Акцент3 3 9 2 2" xfId="18153"/>
    <cellStyle name="40% - Акцент3 3 9 2 2 2" xfId="41001"/>
    <cellStyle name="40% - Акцент3 3 9 2 3" xfId="29577"/>
    <cellStyle name="40% - Акцент3 3 9 3" xfId="10537"/>
    <cellStyle name="40% - Акцент3 3 9 3 2" xfId="21961"/>
    <cellStyle name="40% - Акцент3 3 9 3 2 2" xfId="44809"/>
    <cellStyle name="40% - Акцент3 3 9 3 3" xfId="33385"/>
    <cellStyle name="40% - Акцент3 3 9 4" xfId="14345"/>
    <cellStyle name="40% - Акцент3 3 9 4 2" xfId="37193"/>
    <cellStyle name="40% - Акцент3 3 9 5" xfId="25769"/>
    <cellStyle name="40% - Акцент3 4" xfId="93"/>
    <cellStyle name="40% - Акцент3 4 10" xfId="22941"/>
    <cellStyle name="40% - Акцент3 4 2" xfId="317"/>
    <cellStyle name="40% - Акцент3 4 2 2" xfId="793"/>
    <cellStyle name="40% - Акцент3 4 2 2 2" xfId="1745"/>
    <cellStyle name="40% - Акцент3 4 2 2 2 2" xfId="5553"/>
    <cellStyle name="40% - Акцент3 4 2 2 2 2 2" xfId="16977"/>
    <cellStyle name="40% - Акцент3 4 2 2 2 2 2 2" xfId="39825"/>
    <cellStyle name="40% - Акцент3 4 2 2 2 2 3" xfId="28401"/>
    <cellStyle name="40% - Акцент3 4 2 2 2 3" xfId="9361"/>
    <cellStyle name="40% - Акцент3 4 2 2 2 3 2" xfId="20785"/>
    <cellStyle name="40% - Акцент3 4 2 2 2 3 2 2" xfId="43633"/>
    <cellStyle name="40% - Акцент3 4 2 2 2 3 3" xfId="32209"/>
    <cellStyle name="40% - Акцент3 4 2 2 2 4" xfId="13169"/>
    <cellStyle name="40% - Акцент3 4 2 2 2 4 2" xfId="36017"/>
    <cellStyle name="40% - Акцент3 4 2 2 2 5" xfId="24593"/>
    <cellStyle name="40% - Акцент3 4 2 2 3" xfId="2697"/>
    <cellStyle name="40% - Акцент3 4 2 2 3 2" xfId="6505"/>
    <cellStyle name="40% - Акцент3 4 2 2 3 2 2" xfId="17929"/>
    <cellStyle name="40% - Акцент3 4 2 2 3 2 2 2" xfId="40777"/>
    <cellStyle name="40% - Акцент3 4 2 2 3 2 3" xfId="29353"/>
    <cellStyle name="40% - Акцент3 4 2 2 3 3" xfId="10313"/>
    <cellStyle name="40% - Акцент3 4 2 2 3 3 2" xfId="21737"/>
    <cellStyle name="40% - Акцент3 4 2 2 3 3 2 2" xfId="44585"/>
    <cellStyle name="40% - Акцент3 4 2 2 3 3 3" xfId="33161"/>
    <cellStyle name="40% - Акцент3 4 2 2 3 4" xfId="14121"/>
    <cellStyle name="40% - Акцент3 4 2 2 3 4 2" xfId="36969"/>
    <cellStyle name="40% - Акцент3 4 2 2 3 5" xfId="25545"/>
    <cellStyle name="40% - Акцент3 4 2 2 4" xfId="3649"/>
    <cellStyle name="40% - Акцент3 4 2 2 4 2" xfId="7457"/>
    <cellStyle name="40% - Акцент3 4 2 2 4 2 2" xfId="18881"/>
    <cellStyle name="40% - Акцент3 4 2 2 4 2 2 2" xfId="41729"/>
    <cellStyle name="40% - Акцент3 4 2 2 4 2 3" xfId="30305"/>
    <cellStyle name="40% - Акцент3 4 2 2 4 3" xfId="11265"/>
    <cellStyle name="40% - Акцент3 4 2 2 4 3 2" xfId="22689"/>
    <cellStyle name="40% - Акцент3 4 2 2 4 3 2 2" xfId="45537"/>
    <cellStyle name="40% - Акцент3 4 2 2 4 3 3" xfId="34113"/>
    <cellStyle name="40% - Акцент3 4 2 2 4 4" xfId="15073"/>
    <cellStyle name="40% - Акцент3 4 2 2 4 4 2" xfId="37921"/>
    <cellStyle name="40% - Акцент3 4 2 2 4 5" xfId="26497"/>
    <cellStyle name="40% - Акцент3 4 2 2 5" xfId="4601"/>
    <cellStyle name="40% - Акцент3 4 2 2 5 2" xfId="16025"/>
    <cellStyle name="40% - Акцент3 4 2 2 5 2 2" xfId="38873"/>
    <cellStyle name="40% - Акцент3 4 2 2 5 3" xfId="27449"/>
    <cellStyle name="40% - Акцент3 4 2 2 6" xfId="8409"/>
    <cellStyle name="40% - Акцент3 4 2 2 6 2" xfId="19833"/>
    <cellStyle name="40% - Акцент3 4 2 2 6 2 2" xfId="42681"/>
    <cellStyle name="40% - Акцент3 4 2 2 6 3" xfId="31257"/>
    <cellStyle name="40% - Акцент3 4 2 2 7" xfId="12217"/>
    <cellStyle name="40% - Акцент3 4 2 2 7 2" xfId="35065"/>
    <cellStyle name="40% - Акцент3 4 2 2 8" xfId="23641"/>
    <cellStyle name="40% - Акцент3 4 2 3" xfId="1269"/>
    <cellStyle name="40% - Акцент3 4 2 3 2" xfId="5077"/>
    <cellStyle name="40% - Акцент3 4 2 3 2 2" xfId="16501"/>
    <cellStyle name="40% - Акцент3 4 2 3 2 2 2" xfId="39349"/>
    <cellStyle name="40% - Акцент3 4 2 3 2 3" xfId="27925"/>
    <cellStyle name="40% - Акцент3 4 2 3 3" xfId="8885"/>
    <cellStyle name="40% - Акцент3 4 2 3 3 2" xfId="20309"/>
    <cellStyle name="40% - Акцент3 4 2 3 3 2 2" xfId="43157"/>
    <cellStyle name="40% - Акцент3 4 2 3 3 3" xfId="31733"/>
    <cellStyle name="40% - Акцент3 4 2 3 4" xfId="12693"/>
    <cellStyle name="40% - Акцент3 4 2 3 4 2" xfId="35541"/>
    <cellStyle name="40% - Акцент3 4 2 3 5" xfId="24117"/>
    <cellStyle name="40% - Акцент3 4 2 4" xfId="2221"/>
    <cellStyle name="40% - Акцент3 4 2 4 2" xfId="6029"/>
    <cellStyle name="40% - Акцент3 4 2 4 2 2" xfId="17453"/>
    <cellStyle name="40% - Акцент3 4 2 4 2 2 2" xfId="40301"/>
    <cellStyle name="40% - Акцент3 4 2 4 2 3" xfId="28877"/>
    <cellStyle name="40% - Акцент3 4 2 4 3" xfId="9837"/>
    <cellStyle name="40% - Акцент3 4 2 4 3 2" xfId="21261"/>
    <cellStyle name="40% - Акцент3 4 2 4 3 2 2" xfId="44109"/>
    <cellStyle name="40% - Акцент3 4 2 4 3 3" xfId="32685"/>
    <cellStyle name="40% - Акцент3 4 2 4 4" xfId="13645"/>
    <cellStyle name="40% - Акцент3 4 2 4 4 2" xfId="36493"/>
    <cellStyle name="40% - Акцент3 4 2 4 5" xfId="25069"/>
    <cellStyle name="40% - Акцент3 4 2 5" xfId="3173"/>
    <cellStyle name="40% - Акцент3 4 2 5 2" xfId="6981"/>
    <cellStyle name="40% - Акцент3 4 2 5 2 2" xfId="18405"/>
    <cellStyle name="40% - Акцент3 4 2 5 2 2 2" xfId="41253"/>
    <cellStyle name="40% - Акцент3 4 2 5 2 3" xfId="29829"/>
    <cellStyle name="40% - Акцент3 4 2 5 3" xfId="10789"/>
    <cellStyle name="40% - Акцент3 4 2 5 3 2" xfId="22213"/>
    <cellStyle name="40% - Акцент3 4 2 5 3 2 2" xfId="45061"/>
    <cellStyle name="40% - Акцент3 4 2 5 3 3" xfId="33637"/>
    <cellStyle name="40% - Акцент3 4 2 5 4" xfId="14597"/>
    <cellStyle name="40% - Акцент3 4 2 5 4 2" xfId="37445"/>
    <cellStyle name="40% - Акцент3 4 2 5 5" xfId="26021"/>
    <cellStyle name="40% - Акцент3 4 2 6" xfId="4125"/>
    <cellStyle name="40% - Акцент3 4 2 6 2" xfId="15549"/>
    <cellStyle name="40% - Акцент3 4 2 6 2 2" xfId="38397"/>
    <cellStyle name="40% - Акцент3 4 2 6 3" xfId="26973"/>
    <cellStyle name="40% - Акцент3 4 2 7" xfId="7933"/>
    <cellStyle name="40% - Акцент3 4 2 7 2" xfId="19357"/>
    <cellStyle name="40% - Акцент3 4 2 7 2 2" xfId="42205"/>
    <cellStyle name="40% - Акцент3 4 2 7 3" xfId="30781"/>
    <cellStyle name="40% - Акцент3 4 2 8" xfId="11741"/>
    <cellStyle name="40% - Акцент3 4 2 8 2" xfId="34589"/>
    <cellStyle name="40% - Акцент3 4 2 9" xfId="23165"/>
    <cellStyle name="40% - Акцент3 4 3" xfId="569"/>
    <cellStyle name="40% - Акцент3 4 3 2" xfId="1521"/>
    <cellStyle name="40% - Акцент3 4 3 2 2" xfId="5329"/>
    <cellStyle name="40% - Акцент3 4 3 2 2 2" xfId="16753"/>
    <cellStyle name="40% - Акцент3 4 3 2 2 2 2" xfId="39601"/>
    <cellStyle name="40% - Акцент3 4 3 2 2 3" xfId="28177"/>
    <cellStyle name="40% - Акцент3 4 3 2 3" xfId="9137"/>
    <cellStyle name="40% - Акцент3 4 3 2 3 2" xfId="20561"/>
    <cellStyle name="40% - Акцент3 4 3 2 3 2 2" xfId="43409"/>
    <cellStyle name="40% - Акцент3 4 3 2 3 3" xfId="31985"/>
    <cellStyle name="40% - Акцент3 4 3 2 4" xfId="12945"/>
    <cellStyle name="40% - Акцент3 4 3 2 4 2" xfId="35793"/>
    <cellStyle name="40% - Акцент3 4 3 2 5" xfId="24369"/>
    <cellStyle name="40% - Акцент3 4 3 3" xfId="2473"/>
    <cellStyle name="40% - Акцент3 4 3 3 2" xfId="6281"/>
    <cellStyle name="40% - Акцент3 4 3 3 2 2" xfId="17705"/>
    <cellStyle name="40% - Акцент3 4 3 3 2 2 2" xfId="40553"/>
    <cellStyle name="40% - Акцент3 4 3 3 2 3" xfId="29129"/>
    <cellStyle name="40% - Акцент3 4 3 3 3" xfId="10089"/>
    <cellStyle name="40% - Акцент3 4 3 3 3 2" xfId="21513"/>
    <cellStyle name="40% - Акцент3 4 3 3 3 2 2" xfId="44361"/>
    <cellStyle name="40% - Акцент3 4 3 3 3 3" xfId="32937"/>
    <cellStyle name="40% - Акцент3 4 3 3 4" xfId="13897"/>
    <cellStyle name="40% - Акцент3 4 3 3 4 2" xfId="36745"/>
    <cellStyle name="40% - Акцент3 4 3 3 5" xfId="25321"/>
    <cellStyle name="40% - Акцент3 4 3 4" xfId="3425"/>
    <cellStyle name="40% - Акцент3 4 3 4 2" xfId="7233"/>
    <cellStyle name="40% - Акцент3 4 3 4 2 2" xfId="18657"/>
    <cellStyle name="40% - Акцент3 4 3 4 2 2 2" xfId="41505"/>
    <cellStyle name="40% - Акцент3 4 3 4 2 3" xfId="30081"/>
    <cellStyle name="40% - Акцент3 4 3 4 3" xfId="11041"/>
    <cellStyle name="40% - Акцент3 4 3 4 3 2" xfId="22465"/>
    <cellStyle name="40% - Акцент3 4 3 4 3 2 2" xfId="45313"/>
    <cellStyle name="40% - Акцент3 4 3 4 3 3" xfId="33889"/>
    <cellStyle name="40% - Акцент3 4 3 4 4" xfId="14849"/>
    <cellStyle name="40% - Акцент3 4 3 4 4 2" xfId="37697"/>
    <cellStyle name="40% - Акцент3 4 3 4 5" xfId="26273"/>
    <cellStyle name="40% - Акцент3 4 3 5" xfId="4377"/>
    <cellStyle name="40% - Акцент3 4 3 5 2" xfId="15801"/>
    <cellStyle name="40% - Акцент3 4 3 5 2 2" xfId="38649"/>
    <cellStyle name="40% - Акцент3 4 3 5 3" xfId="27225"/>
    <cellStyle name="40% - Акцент3 4 3 6" xfId="8185"/>
    <cellStyle name="40% - Акцент3 4 3 6 2" xfId="19609"/>
    <cellStyle name="40% - Акцент3 4 3 6 2 2" xfId="42457"/>
    <cellStyle name="40% - Акцент3 4 3 6 3" xfId="31033"/>
    <cellStyle name="40% - Акцент3 4 3 7" xfId="11993"/>
    <cellStyle name="40% - Акцент3 4 3 7 2" xfId="34841"/>
    <cellStyle name="40% - Акцент3 4 3 8" xfId="23417"/>
    <cellStyle name="40% - Акцент3 4 4" xfId="1045"/>
    <cellStyle name="40% - Акцент3 4 4 2" xfId="4853"/>
    <cellStyle name="40% - Акцент3 4 4 2 2" xfId="16277"/>
    <cellStyle name="40% - Акцент3 4 4 2 2 2" xfId="39125"/>
    <cellStyle name="40% - Акцент3 4 4 2 3" xfId="27701"/>
    <cellStyle name="40% - Акцент3 4 4 3" xfId="8661"/>
    <cellStyle name="40% - Акцент3 4 4 3 2" xfId="20085"/>
    <cellStyle name="40% - Акцент3 4 4 3 2 2" xfId="42933"/>
    <cellStyle name="40% - Акцент3 4 4 3 3" xfId="31509"/>
    <cellStyle name="40% - Акцент3 4 4 4" xfId="12469"/>
    <cellStyle name="40% - Акцент3 4 4 4 2" xfId="35317"/>
    <cellStyle name="40% - Акцент3 4 4 5" xfId="23893"/>
    <cellStyle name="40% - Акцент3 4 5" xfId="1997"/>
    <cellStyle name="40% - Акцент3 4 5 2" xfId="5805"/>
    <cellStyle name="40% - Акцент3 4 5 2 2" xfId="17229"/>
    <cellStyle name="40% - Акцент3 4 5 2 2 2" xfId="40077"/>
    <cellStyle name="40% - Акцент3 4 5 2 3" xfId="28653"/>
    <cellStyle name="40% - Акцент3 4 5 3" xfId="9613"/>
    <cellStyle name="40% - Акцент3 4 5 3 2" xfId="21037"/>
    <cellStyle name="40% - Акцент3 4 5 3 2 2" xfId="43885"/>
    <cellStyle name="40% - Акцент3 4 5 3 3" xfId="32461"/>
    <cellStyle name="40% - Акцент3 4 5 4" xfId="13421"/>
    <cellStyle name="40% - Акцент3 4 5 4 2" xfId="36269"/>
    <cellStyle name="40% - Акцент3 4 5 5" xfId="24845"/>
    <cellStyle name="40% - Акцент3 4 6" xfId="2949"/>
    <cellStyle name="40% - Акцент3 4 6 2" xfId="6757"/>
    <cellStyle name="40% - Акцент3 4 6 2 2" xfId="18181"/>
    <cellStyle name="40% - Акцент3 4 6 2 2 2" xfId="41029"/>
    <cellStyle name="40% - Акцент3 4 6 2 3" xfId="29605"/>
    <cellStyle name="40% - Акцент3 4 6 3" xfId="10565"/>
    <cellStyle name="40% - Акцент3 4 6 3 2" xfId="21989"/>
    <cellStyle name="40% - Акцент3 4 6 3 2 2" xfId="44837"/>
    <cellStyle name="40% - Акцент3 4 6 3 3" xfId="33413"/>
    <cellStyle name="40% - Акцент3 4 6 4" xfId="14373"/>
    <cellStyle name="40% - Акцент3 4 6 4 2" xfId="37221"/>
    <cellStyle name="40% - Акцент3 4 6 5" xfId="25797"/>
    <cellStyle name="40% - Акцент3 4 7" xfId="3901"/>
    <cellStyle name="40% - Акцент3 4 7 2" xfId="15325"/>
    <cellStyle name="40% - Акцент3 4 7 2 2" xfId="38173"/>
    <cellStyle name="40% - Акцент3 4 7 3" xfId="26749"/>
    <cellStyle name="40% - Акцент3 4 8" xfId="7709"/>
    <cellStyle name="40% - Акцент3 4 8 2" xfId="19133"/>
    <cellStyle name="40% - Акцент3 4 8 2 2" xfId="41981"/>
    <cellStyle name="40% - Акцент3 4 8 3" xfId="30557"/>
    <cellStyle name="40% - Акцент3 4 9" xfId="11517"/>
    <cellStyle name="40% - Акцент3 4 9 2" xfId="34365"/>
    <cellStyle name="40% - Акцент3 5" xfId="149"/>
    <cellStyle name="40% - Акцент3 5 10" xfId="22997"/>
    <cellStyle name="40% - Акцент3 5 2" xfId="373"/>
    <cellStyle name="40% - Акцент3 5 2 2" xfId="849"/>
    <cellStyle name="40% - Акцент3 5 2 2 2" xfId="1801"/>
    <cellStyle name="40% - Акцент3 5 2 2 2 2" xfId="5609"/>
    <cellStyle name="40% - Акцент3 5 2 2 2 2 2" xfId="17033"/>
    <cellStyle name="40% - Акцент3 5 2 2 2 2 2 2" xfId="39881"/>
    <cellStyle name="40% - Акцент3 5 2 2 2 2 3" xfId="28457"/>
    <cellStyle name="40% - Акцент3 5 2 2 2 3" xfId="9417"/>
    <cellStyle name="40% - Акцент3 5 2 2 2 3 2" xfId="20841"/>
    <cellStyle name="40% - Акцент3 5 2 2 2 3 2 2" xfId="43689"/>
    <cellStyle name="40% - Акцент3 5 2 2 2 3 3" xfId="32265"/>
    <cellStyle name="40% - Акцент3 5 2 2 2 4" xfId="13225"/>
    <cellStyle name="40% - Акцент3 5 2 2 2 4 2" xfId="36073"/>
    <cellStyle name="40% - Акцент3 5 2 2 2 5" xfId="24649"/>
    <cellStyle name="40% - Акцент3 5 2 2 3" xfId="2753"/>
    <cellStyle name="40% - Акцент3 5 2 2 3 2" xfId="6561"/>
    <cellStyle name="40% - Акцент3 5 2 2 3 2 2" xfId="17985"/>
    <cellStyle name="40% - Акцент3 5 2 2 3 2 2 2" xfId="40833"/>
    <cellStyle name="40% - Акцент3 5 2 2 3 2 3" xfId="29409"/>
    <cellStyle name="40% - Акцент3 5 2 2 3 3" xfId="10369"/>
    <cellStyle name="40% - Акцент3 5 2 2 3 3 2" xfId="21793"/>
    <cellStyle name="40% - Акцент3 5 2 2 3 3 2 2" xfId="44641"/>
    <cellStyle name="40% - Акцент3 5 2 2 3 3 3" xfId="33217"/>
    <cellStyle name="40% - Акцент3 5 2 2 3 4" xfId="14177"/>
    <cellStyle name="40% - Акцент3 5 2 2 3 4 2" xfId="37025"/>
    <cellStyle name="40% - Акцент3 5 2 2 3 5" xfId="25601"/>
    <cellStyle name="40% - Акцент3 5 2 2 4" xfId="3705"/>
    <cellStyle name="40% - Акцент3 5 2 2 4 2" xfId="7513"/>
    <cellStyle name="40% - Акцент3 5 2 2 4 2 2" xfId="18937"/>
    <cellStyle name="40% - Акцент3 5 2 2 4 2 2 2" xfId="41785"/>
    <cellStyle name="40% - Акцент3 5 2 2 4 2 3" xfId="30361"/>
    <cellStyle name="40% - Акцент3 5 2 2 4 3" xfId="11321"/>
    <cellStyle name="40% - Акцент3 5 2 2 4 3 2" xfId="22745"/>
    <cellStyle name="40% - Акцент3 5 2 2 4 3 2 2" xfId="45593"/>
    <cellStyle name="40% - Акцент3 5 2 2 4 3 3" xfId="34169"/>
    <cellStyle name="40% - Акцент3 5 2 2 4 4" xfId="15129"/>
    <cellStyle name="40% - Акцент3 5 2 2 4 4 2" xfId="37977"/>
    <cellStyle name="40% - Акцент3 5 2 2 4 5" xfId="26553"/>
    <cellStyle name="40% - Акцент3 5 2 2 5" xfId="4657"/>
    <cellStyle name="40% - Акцент3 5 2 2 5 2" xfId="16081"/>
    <cellStyle name="40% - Акцент3 5 2 2 5 2 2" xfId="38929"/>
    <cellStyle name="40% - Акцент3 5 2 2 5 3" xfId="27505"/>
    <cellStyle name="40% - Акцент3 5 2 2 6" xfId="8465"/>
    <cellStyle name="40% - Акцент3 5 2 2 6 2" xfId="19889"/>
    <cellStyle name="40% - Акцент3 5 2 2 6 2 2" xfId="42737"/>
    <cellStyle name="40% - Акцент3 5 2 2 6 3" xfId="31313"/>
    <cellStyle name="40% - Акцент3 5 2 2 7" xfId="12273"/>
    <cellStyle name="40% - Акцент3 5 2 2 7 2" xfId="35121"/>
    <cellStyle name="40% - Акцент3 5 2 2 8" xfId="23697"/>
    <cellStyle name="40% - Акцент3 5 2 3" xfId="1325"/>
    <cellStyle name="40% - Акцент3 5 2 3 2" xfId="5133"/>
    <cellStyle name="40% - Акцент3 5 2 3 2 2" xfId="16557"/>
    <cellStyle name="40% - Акцент3 5 2 3 2 2 2" xfId="39405"/>
    <cellStyle name="40% - Акцент3 5 2 3 2 3" xfId="27981"/>
    <cellStyle name="40% - Акцент3 5 2 3 3" xfId="8941"/>
    <cellStyle name="40% - Акцент3 5 2 3 3 2" xfId="20365"/>
    <cellStyle name="40% - Акцент3 5 2 3 3 2 2" xfId="43213"/>
    <cellStyle name="40% - Акцент3 5 2 3 3 3" xfId="31789"/>
    <cellStyle name="40% - Акцент3 5 2 3 4" xfId="12749"/>
    <cellStyle name="40% - Акцент3 5 2 3 4 2" xfId="35597"/>
    <cellStyle name="40% - Акцент3 5 2 3 5" xfId="24173"/>
    <cellStyle name="40% - Акцент3 5 2 4" xfId="2277"/>
    <cellStyle name="40% - Акцент3 5 2 4 2" xfId="6085"/>
    <cellStyle name="40% - Акцент3 5 2 4 2 2" xfId="17509"/>
    <cellStyle name="40% - Акцент3 5 2 4 2 2 2" xfId="40357"/>
    <cellStyle name="40% - Акцент3 5 2 4 2 3" xfId="28933"/>
    <cellStyle name="40% - Акцент3 5 2 4 3" xfId="9893"/>
    <cellStyle name="40% - Акцент3 5 2 4 3 2" xfId="21317"/>
    <cellStyle name="40% - Акцент3 5 2 4 3 2 2" xfId="44165"/>
    <cellStyle name="40% - Акцент3 5 2 4 3 3" xfId="32741"/>
    <cellStyle name="40% - Акцент3 5 2 4 4" xfId="13701"/>
    <cellStyle name="40% - Акцент3 5 2 4 4 2" xfId="36549"/>
    <cellStyle name="40% - Акцент3 5 2 4 5" xfId="25125"/>
    <cellStyle name="40% - Акцент3 5 2 5" xfId="3229"/>
    <cellStyle name="40% - Акцент3 5 2 5 2" xfId="7037"/>
    <cellStyle name="40% - Акцент3 5 2 5 2 2" xfId="18461"/>
    <cellStyle name="40% - Акцент3 5 2 5 2 2 2" xfId="41309"/>
    <cellStyle name="40% - Акцент3 5 2 5 2 3" xfId="29885"/>
    <cellStyle name="40% - Акцент3 5 2 5 3" xfId="10845"/>
    <cellStyle name="40% - Акцент3 5 2 5 3 2" xfId="22269"/>
    <cellStyle name="40% - Акцент3 5 2 5 3 2 2" xfId="45117"/>
    <cellStyle name="40% - Акцент3 5 2 5 3 3" xfId="33693"/>
    <cellStyle name="40% - Акцент3 5 2 5 4" xfId="14653"/>
    <cellStyle name="40% - Акцент3 5 2 5 4 2" xfId="37501"/>
    <cellStyle name="40% - Акцент3 5 2 5 5" xfId="26077"/>
    <cellStyle name="40% - Акцент3 5 2 6" xfId="4181"/>
    <cellStyle name="40% - Акцент3 5 2 6 2" xfId="15605"/>
    <cellStyle name="40% - Акцент3 5 2 6 2 2" xfId="38453"/>
    <cellStyle name="40% - Акцент3 5 2 6 3" xfId="27029"/>
    <cellStyle name="40% - Акцент3 5 2 7" xfId="7989"/>
    <cellStyle name="40% - Акцент3 5 2 7 2" xfId="19413"/>
    <cellStyle name="40% - Акцент3 5 2 7 2 2" xfId="42261"/>
    <cellStyle name="40% - Акцент3 5 2 7 3" xfId="30837"/>
    <cellStyle name="40% - Акцент3 5 2 8" xfId="11797"/>
    <cellStyle name="40% - Акцент3 5 2 8 2" xfId="34645"/>
    <cellStyle name="40% - Акцент3 5 2 9" xfId="23221"/>
    <cellStyle name="40% - Акцент3 5 3" xfId="625"/>
    <cellStyle name="40% - Акцент3 5 3 2" xfId="1577"/>
    <cellStyle name="40% - Акцент3 5 3 2 2" xfId="5385"/>
    <cellStyle name="40% - Акцент3 5 3 2 2 2" xfId="16809"/>
    <cellStyle name="40% - Акцент3 5 3 2 2 2 2" xfId="39657"/>
    <cellStyle name="40% - Акцент3 5 3 2 2 3" xfId="28233"/>
    <cellStyle name="40% - Акцент3 5 3 2 3" xfId="9193"/>
    <cellStyle name="40% - Акцент3 5 3 2 3 2" xfId="20617"/>
    <cellStyle name="40% - Акцент3 5 3 2 3 2 2" xfId="43465"/>
    <cellStyle name="40% - Акцент3 5 3 2 3 3" xfId="32041"/>
    <cellStyle name="40% - Акцент3 5 3 2 4" xfId="13001"/>
    <cellStyle name="40% - Акцент3 5 3 2 4 2" xfId="35849"/>
    <cellStyle name="40% - Акцент3 5 3 2 5" xfId="24425"/>
    <cellStyle name="40% - Акцент3 5 3 3" xfId="2529"/>
    <cellStyle name="40% - Акцент3 5 3 3 2" xfId="6337"/>
    <cellStyle name="40% - Акцент3 5 3 3 2 2" xfId="17761"/>
    <cellStyle name="40% - Акцент3 5 3 3 2 2 2" xfId="40609"/>
    <cellStyle name="40% - Акцент3 5 3 3 2 3" xfId="29185"/>
    <cellStyle name="40% - Акцент3 5 3 3 3" xfId="10145"/>
    <cellStyle name="40% - Акцент3 5 3 3 3 2" xfId="21569"/>
    <cellStyle name="40% - Акцент3 5 3 3 3 2 2" xfId="44417"/>
    <cellStyle name="40% - Акцент3 5 3 3 3 3" xfId="32993"/>
    <cellStyle name="40% - Акцент3 5 3 3 4" xfId="13953"/>
    <cellStyle name="40% - Акцент3 5 3 3 4 2" xfId="36801"/>
    <cellStyle name="40% - Акцент3 5 3 3 5" xfId="25377"/>
    <cellStyle name="40% - Акцент3 5 3 4" xfId="3481"/>
    <cellStyle name="40% - Акцент3 5 3 4 2" xfId="7289"/>
    <cellStyle name="40% - Акцент3 5 3 4 2 2" xfId="18713"/>
    <cellStyle name="40% - Акцент3 5 3 4 2 2 2" xfId="41561"/>
    <cellStyle name="40% - Акцент3 5 3 4 2 3" xfId="30137"/>
    <cellStyle name="40% - Акцент3 5 3 4 3" xfId="11097"/>
    <cellStyle name="40% - Акцент3 5 3 4 3 2" xfId="22521"/>
    <cellStyle name="40% - Акцент3 5 3 4 3 2 2" xfId="45369"/>
    <cellStyle name="40% - Акцент3 5 3 4 3 3" xfId="33945"/>
    <cellStyle name="40% - Акцент3 5 3 4 4" xfId="14905"/>
    <cellStyle name="40% - Акцент3 5 3 4 4 2" xfId="37753"/>
    <cellStyle name="40% - Акцент3 5 3 4 5" xfId="26329"/>
    <cellStyle name="40% - Акцент3 5 3 5" xfId="4433"/>
    <cellStyle name="40% - Акцент3 5 3 5 2" xfId="15857"/>
    <cellStyle name="40% - Акцент3 5 3 5 2 2" xfId="38705"/>
    <cellStyle name="40% - Акцент3 5 3 5 3" xfId="27281"/>
    <cellStyle name="40% - Акцент3 5 3 6" xfId="8241"/>
    <cellStyle name="40% - Акцент3 5 3 6 2" xfId="19665"/>
    <cellStyle name="40% - Акцент3 5 3 6 2 2" xfId="42513"/>
    <cellStyle name="40% - Акцент3 5 3 6 3" xfId="31089"/>
    <cellStyle name="40% - Акцент3 5 3 7" xfId="12049"/>
    <cellStyle name="40% - Акцент3 5 3 7 2" xfId="34897"/>
    <cellStyle name="40% - Акцент3 5 3 8" xfId="23473"/>
    <cellStyle name="40% - Акцент3 5 4" xfId="1101"/>
    <cellStyle name="40% - Акцент3 5 4 2" xfId="4909"/>
    <cellStyle name="40% - Акцент3 5 4 2 2" xfId="16333"/>
    <cellStyle name="40% - Акцент3 5 4 2 2 2" xfId="39181"/>
    <cellStyle name="40% - Акцент3 5 4 2 3" xfId="27757"/>
    <cellStyle name="40% - Акцент3 5 4 3" xfId="8717"/>
    <cellStyle name="40% - Акцент3 5 4 3 2" xfId="20141"/>
    <cellStyle name="40% - Акцент3 5 4 3 2 2" xfId="42989"/>
    <cellStyle name="40% - Акцент3 5 4 3 3" xfId="31565"/>
    <cellStyle name="40% - Акцент3 5 4 4" xfId="12525"/>
    <cellStyle name="40% - Акцент3 5 4 4 2" xfId="35373"/>
    <cellStyle name="40% - Акцент3 5 4 5" xfId="23949"/>
    <cellStyle name="40% - Акцент3 5 5" xfId="2053"/>
    <cellStyle name="40% - Акцент3 5 5 2" xfId="5861"/>
    <cellStyle name="40% - Акцент3 5 5 2 2" xfId="17285"/>
    <cellStyle name="40% - Акцент3 5 5 2 2 2" xfId="40133"/>
    <cellStyle name="40% - Акцент3 5 5 2 3" xfId="28709"/>
    <cellStyle name="40% - Акцент3 5 5 3" xfId="9669"/>
    <cellStyle name="40% - Акцент3 5 5 3 2" xfId="21093"/>
    <cellStyle name="40% - Акцент3 5 5 3 2 2" xfId="43941"/>
    <cellStyle name="40% - Акцент3 5 5 3 3" xfId="32517"/>
    <cellStyle name="40% - Акцент3 5 5 4" xfId="13477"/>
    <cellStyle name="40% - Акцент3 5 5 4 2" xfId="36325"/>
    <cellStyle name="40% - Акцент3 5 5 5" xfId="24901"/>
    <cellStyle name="40% - Акцент3 5 6" xfId="3005"/>
    <cellStyle name="40% - Акцент3 5 6 2" xfId="6813"/>
    <cellStyle name="40% - Акцент3 5 6 2 2" xfId="18237"/>
    <cellStyle name="40% - Акцент3 5 6 2 2 2" xfId="41085"/>
    <cellStyle name="40% - Акцент3 5 6 2 3" xfId="29661"/>
    <cellStyle name="40% - Акцент3 5 6 3" xfId="10621"/>
    <cellStyle name="40% - Акцент3 5 6 3 2" xfId="22045"/>
    <cellStyle name="40% - Акцент3 5 6 3 2 2" xfId="44893"/>
    <cellStyle name="40% - Акцент3 5 6 3 3" xfId="33469"/>
    <cellStyle name="40% - Акцент3 5 6 4" xfId="14429"/>
    <cellStyle name="40% - Акцент3 5 6 4 2" xfId="37277"/>
    <cellStyle name="40% - Акцент3 5 6 5" xfId="25853"/>
    <cellStyle name="40% - Акцент3 5 7" xfId="3957"/>
    <cellStyle name="40% - Акцент3 5 7 2" xfId="15381"/>
    <cellStyle name="40% - Акцент3 5 7 2 2" xfId="38229"/>
    <cellStyle name="40% - Акцент3 5 7 3" xfId="26805"/>
    <cellStyle name="40% - Акцент3 5 8" xfId="7765"/>
    <cellStyle name="40% - Акцент3 5 8 2" xfId="19189"/>
    <cellStyle name="40% - Акцент3 5 8 2 2" xfId="42037"/>
    <cellStyle name="40% - Акцент3 5 8 3" xfId="30613"/>
    <cellStyle name="40% - Акцент3 5 9" xfId="11573"/>
    <cellStyle name="40% - Акцент3 5 9 2" xfId="34421"/>
    <cellStyle name="40% - Акцент3 6" xfId="205"/>
    <cellStyle name="40% - Акцент3 6 10" xfId="23053"/>
    <cellStyle name="40% - Акцент3 6 2" xfId="429"/>
    <cellStyle name="40% - Акцент3 6 2 2" xfId="905"/>
    <cellStyle name="40% - Акцент3 6 2 2 2" xfId="1857"/>
    <cellStyle name="40% - Акцент3 6 2 2 2 2" xfId="5665"/>
    <cellStyle name="40% - Акцент3 6 2 2 2 2 2" xfId="17089"/>
    <cellStyle name="40% - Акцент3 6 2 2 2 2 2 2" xfId="39937"/>
    <cellStyle name="40% - Акцент3 6 2 2 2 2 3" xfId="28513"/>
    <cellStyle name="40% - Акцент3 6 2 2 2 3" xfId="9473"/>
    <cellStyle name="40% - Акцент3 6 2 2 2 3 2" xfId="20897"/>
    <cellStyle name="40% - Акцент3 6 2 2 2 3 2 2" xfId="43745"/>
    <cellStyle name="40% - Акцент3 6 2 2 2 3 3" xfId="32321"/>
    <cellStyle name="40% - Акцент3 6 2 2 2 4" xfId="13281"/>
    <cellStyle name="40% - Акцент3 6 2 2 2 4 2" xfId="36129"/>
    <cellStyle name="40% - Акцент3 6 2 2 2 5" xfId="24705"/>
    <cellStyle name="40% - Акцент3 6 2 2 3" xfId="2809"/>
    <cellStyle name="40% - Акцент3 6 2 2 3 2" xfId="6617"/>
    <cellStyle name="40% - Акцент3 6 2 2 3 2 2" xfId="18041"/>
    <cellStyle name="40% - Акцент3 6 2 2 3 2 2 2" xfId="40889"/>
    <cellStyle name="40% - Акцент3 6 2 2 3 2 3" xfId="29465"/>
    <cellStyle name="40% - Акцент3 6 2 2 3 3" xfId="10425"/>
    <cellStyle name="40% - Акцент3 6 2 2 3 3 2" xfId="21849"/>
    <cellStyle name="40% - Акцент3 6 2 2 3 3 2 2" xfId="44697"/>
    <cellStyle name="40% - Акцент3 6 2 2 3 3 3" xfId="33273"/>
    <cellStyle name="40% - Акцент3 6 2 2 3 4" xfId="14233"/>
    <cellStyle name="40% - Акцент3 6 2 2 3 4 2" xfId="37081"/>
    <cellStyle name="40% - Акцент3 6 2 2 3 5" xfId="25657"/>
    <cellStyle name="40% - Акцент3 6 2 2 4" xfId="3761"/>
    <cellStyle name="40% - Акцент3 6 2 2 4 2" xfId="7569"/>
    <cellStyle name="40% - Акцент3 6 2 2 4 2 2" xfId="18993"/>
    <cellStyle name="40% - Акцент3 6 2 2 4 2 2 2" xfId="41841"/>
    <cellStyle name="40% - Акцент3 6 2 2 4 2 3" xfId="30417"/>
    <cellStyle name="40% - Акцент3 6 2 2 4 3" xfId="11377"/>
    <cellStyle name="40% - Акцент3 6 2 2 4 3 2" xfId="22801"/>
    <cellStyle name="40% - Акцент3 6 2 2 4 3 2 2" xfId="45649"/>
    <cellStyle name="40% - Акцент3 6 2 2 4 3 3" xfId="34225"/>
    <cellStyle name="40% - Акцент3 6 2 2 4 4" xfId="15185"/>
    <cellStyle name="40% - Акцент3 6 2 2 4 4 2" xfId="38033"/>
    <cellStyle name="40% - Акцент3 6 2 2 4 5" xfId="26609"/>
    <cellStyle name="40% - Акцент3 6 2 2 5" xfId="4713"/>
    <cellStyle name="40% - Акцент3 6 2 2 5 2" xfId="16137"/>
    <cellStyle name="40% - Акцент3 6 2 2 5 2 2" xfId="38985"/>
    <cellStyle name="40% - Акцент3 6 2 2 5 3" xfId="27561"/>
    <cellStyle name="40% - Акцент3 6 2 2 6" xfId="8521"/>
    <cellStyle name="40% - Акцент3 6 2 2 6 2" xfId="19945"/>
    <cellStyle name="40% - Акцент3 6 2 2 6 2 2" xfId="42793"/>
    <cellStyle name="40% - Акцент3 6 2 2 6 3" xfId="31369"/>
    <cellStyle name="40% - Акцент3 6 2 2 7" xfId="12329"/>
    <cellStyle name="40% - Акцент3 6 2 2 7 2" xfId="35177"/>
    <cellStyle name="40% - Акцент3 6 2 2 8" xfId="23753"/>
    <cellStyle name="40% - Акцент3 6 2 3" xfId="1381"/>
    <cellStyle name="40% - Акцент3 6 2 3 2" xfId="5189"/>
    <cellStyle name="40% - Акцент3 6 2 3 2 2" xfId="16613"/>
    <cellStyle name="40% - Акцент3 6 2 3 2 2 2" xfId="39461"/>
    <cellStyle name="40% - Акцент3 6 2 3 2 3" xfId="28037"/>
    <cellStyle name="40% - Акцент3 6 2 3 3" xfId="8997"/>
    <cellStyle name="40% - Акцент3 6 2 3 3 2" xfId="20421"/>
    <cellStyle name="40% - Акцент3 6 2 3 3 2 2" xfId="43269"/>
    <cellStyle name="40% - Акцент3 6 2 3 3 3" xfId="31845"/>
    <cellStyle name="40% - Акцент3 6 2 3 4" xfId="12805"/>
    <cellStyle name="40% - Акцент3 6 2 3 4 2" xfId="35653"/>
    <cellStyle name="40% - Акцент3 6 2 3 5" xfId="24229"/>
    <cellStyle name="40% - Акцент3 6 2 4" xfId="2333"/>
    <cellStyle name="40% - Акцент3 6 2 4 2" xfId="6141"/>
    <cellStyle name="40% - Акцент3 6 2 4 2 2" xfId="17565"/>
    <cellStyle name="40% - Акцент3 6 2 4 2 2 2" xfId="40413"/>
    <cellStyle name="40% - Акцент3 6 2 4 2 3" xfId="28989"/>
    <cellStyle name="40% - Акцент3 6 2 4 3" xfId="9949"/>
    <cellStyle name="40% - Акцент3 6 2 4 3 2" xfId="21373"/>
    <cellStyle name="40% - Акцент3 6 2 4 3 2 2" xfId="44221"/>
    <cellStyle name="40% - Акцент3 6 2 4 3 3" xfId="32797"/>
    <cellStyle name="40% - Акцент3 6 2 4 4" xfId="13757"/>
    <cellStyle name="40% - Акцент3 6 2 4 4 2" xfId="36605"/>
    <cellStyle name="40% - Акцент3 6 2 4 5" xfId="25181"/>
    <cellStyle name="40% - Акцент3 6 2 5" xfId="3285"/>
    <cellStyle name="40% - Акцент3 6 2 5 2" xfId="7093"/>
    <cellStyle name="40% - Акцент3 6 2 5 2 2" xfId="18517"/>
    <cellStyle name="40% - Акцент3 6 2 5 2 2 2" xfId="41365"/>
    <cellStyle name="40% - Акцент3 6 2 5 2 3" xfId="29941"/>
    <cellStyle name="40% - Акцент3 6 2 5 3" xfId="10901"/>
    <cellStyle name="40% - Акцент3 6 2 5 3 2" xfId="22325"/>
    <cellStyle name="40% - Акцент3 6 2 5 3 2 2" xfId="45173"/>
    <cellStyle name="40% - Акцент3 6 2 5 3 3" xfId="33749"/>
    <cellStyle name="40% - Акцент3 6 2 5 4" xfId="14709"/>
    <cellStyle name="40% - Акцент3 6 2 5 4 2" xfId="37557"/>
    <cellStyle name="40% - Акцент3 6 2 5 5" xfId="26133"/>
    <cellStyle name="40% - Акцент3 6 2 6" xfId="4237"/>
    <cellStyle name="40% - Акцент3 6 2 6 2" xfId="15661"/>
    <cellStyle name="40% - Акцент3 6 2 6 2 2" xfId="38509"/>
    <cellStyle name="40% - Акцент3 6 2 6 3" xfId="27085"/>
    <cellStyle name="40% - Акцент3 6 2 7" xfId="8045"/>
    <cellStyle name="40% - Акцент3 6 2 7 2" xfId="19469"/>
    <cellStyle name="40% - Акцент3 6 2 7 2 2" xfId="42317"/>
    <cellStyle name="40% - Акцент3 6 2 7 3" xfId="30893"/>
    <cellStyle name="40% - Акцент3 6 2 8" xfId="11853"/>
    <cellStyle name="40% - Акцент3 6 2 8 2" xfId="34701"/>
    <cellStyle name="40% - Акцент3 6 2 9" xfId="23277"/>
    <cellStyle name="40% - Акцент3 6 3" xfId="681"/>
    <cellStyle name="40% - Акцент3 6 3 2" xfId="1633"/>
    <cellStyle name="40% - Акцент3 6 3 2 2" xfId="5441"/>
    <cellStyle name="40% - Акцент3 6 3 2 2 2" xfId="16865"/>
    <cellStyle name="40% - Акцент3 6 3 2 2 2 2" xfId="39713"/>
    <cellStyle name="40% - Акцент3 6 3 2 2 3" xfId="28289"/>
    <cellStyle name="40% - Акцент3 6 3 2 3" xfId="9249"/>
    <cellStyle name="40% - Акцент3 6 3 2 3 2" xfId="20673"/>
    <cellStyle name="40% - Акцент3 6 3 2 3 2 2" xfId="43521"/>
    <cellStyle name="40% - Акцент3 6 3 2 3 3" xfId="32097"/>
    <cellStyle name="40% - Акцент3 6 3 2 4" xfId="13057"/>
    <cellStyle name="40% - Акцент3 6 3 2 4 2" xfId="35905"/>
    <cellStyle name="40% - Акцент3 6 3 2 5" xfId="24481"/>
    <cellStyle name="40% - Акцент3 6 3 3" xfId="2585"/>
    <cellStyle name="40% - Акцент3 6 3 3 2" xfId="6393"/>
    <cellStyle name="40% - Акцент3 6 3 3 2 2" xfId="17817"/>
    <cellStyle name="40% - Акцент3 6 3 3 2 2 2" xfId="40665"/>
    <cellStyle name="40% - Акцент3 6 3 3 2 3" xfId="29241"/>
    <cellStyle name="40% - Акцент3 6 3 3 3" xfId="10201"/>
    <cellStyle name="40% - Акцент3 6 3 3 3 2" xfId="21625"/>
    <cellStyle name="40% - Акцент3 6 3 3 3 2 2" xfId="44473"/>
    <cellStyle name="40% - Акцент3 6 3 3 3 3" xfId="33049"/>
    <cellStyle name="40% - Акцент3 6 3 3 4" xfId="14009"/>
    <cellStyle name="40% - Акцент3 6 3 3 4 2" xfId="36857"/>
    <cellStyle name="40% - Акцент3 6 3 3 5" xfId="25433"/>
    <cellStyle name="40% - Акцент3 6 3 4" xfId="3537"/>
    <cellStyle name="40% - Акцент3 6 3 4 2" xfId="7345"/>
    <cellStyle name="40% - Акцент3 6 3 4 2 2" xfId="18769"/>
    <cellStyle name="40% - Акцент3 6 3 4 2 2 2" xfId="41617"/>
    <cellStyle name="40% - Акцент3 6 3 4 2 3" xfId="30193"/>
    <cellStyle name="40% - Акцент3 6 3 4 3" xfId="11153"/>
    <cellStyle name="40% - Акцент3 6 3 4 3 2" xfId="22577"/>
    <cellStyle name="40% - Акцент3 6 3 4 3 2 2" xfId="45425"/>
    <cellStyle name="40% - Акцент3 6 3 4 3 3" xfId="34001"/>
    <cellStyle name="40% - Акцент3 6 3 4 4" xfId="14961"/>
    <cellStyle name="40% - Акцент3 6 3 4 4 2" xfId="37809"/>
    <cellStyle name="40% - Акцент3 6 3 4 5" xfId="26385"/>
    <cellStyle name="40% - Акцент3 6 3 5" xfId="4489"/>
    <cellStyle name="40% - Акцент3 6 3 5 2" xfId="15913"/>
    <cellStyle name="40% - Акцент3 6 3 5 2 2" xfId="38761"/>
    <cellStyle name="40% - Акцент3 6 3 5 3" xfId="27337"/>
    <cellStyle name="40% - Акцент3 6 3 6" xfId="8297"/>
    <cellStyle name="40% - Акцент3 6 3 6 2" xfId="19721"/>
    <cellStyle name="40% - Акцент3 6 3 6 2 2" xfId="42569"/>
    <cellStyle name="40% - Акцент3 6 3 6 3" xfId="31145"/>
    <cellStyle name="40% - Акцент3 6 3 7" xfId="12105"/>
    <cellStyle name="40% - Акцент3 6 3 7 2" xfId="34953"/>
    <cellStyle name="40% - Акцент3 6 3 8" xfId="23529"/>
    <cellStyle name="40% - Акцент3 6 4" xfId="1157"/>
    <cellStyle name="40% - Акцент3 6 4 2" xfId="4965"/>
    <cellStyle name="40% - Акцент3 6 4 2 2" xfId="16389"/>
    <cellStyle name="40% - Акцент3 6 4 2 2 2" xfId="39237"/>
    <cellStyle name="40% - Акцент3 6 4 2 3" xfId="27813"/>
    <cellStyle name="40% - Акцент3 6 4 3" xfId="8773"/>
    <cellStyle name="40% - Акцент3 6 4 3 2" xfId="20197"/>
    <cellStyle name="40% - Акцент3 6 4 3 2 2" xfId="43045"/>
    <cellStyle name="40% - Акцент3 6 4 3 3" xfId="31621"/>
    <cellStyle name="40% - Акцент3 6 4 4" xfId="12581"/>
    <cellStyle name="40% - Акцент3 6 4 4 2" xfId="35429"/>
    <cellStyle name="40% - Акцент3 6 4 5" xfId="24005"/>
    <cellStyle name="40% - Акцент3 6 5" xfId="2109"/>
    <cellStyle name="40% - Акцент3 6 5 2" xfId="5917"/>
    <cellStyle name="40% - Акцент3 6 5 2 2" xfId="17341"/>
    <cellStyle name="40% - Акцент3 6 5 2 2 2" xfId="40189"/>
    <cellStyle name="40% - Акцент3 6 5 2 3" xfId="28765"/>
    <cellStyle name="40% - Акцент3 6 5 3" xfId="9725"/>
    <cellStyle name="40% - Акцент3 6 5 3 2" xfId="21149"/>
    <cellStyle name="40% - Акцент3 6 5 3 2 2" xfId="43997"/>
    <cellStyle name="40% - Акцент3 6 5 3 3" xfId="32573"/>
    <cellStyle name="40% - Акцент3 6 5 4" xfId="13533"/>
    <cellStyle name="40% - Акцент3 6 5 4 2" xfId="36381"/>
    <cellStyle name="40% - Акцент3 6 5 5" xfId="24957"/>
    <cellStyle name="40% - Акцент3 6 6" xfId="3061"/>
    <cellStyle name="40% - Акцент3 6 6 2" xfId="6869"/>
    <cellStyle name="40% - Акцент3 6 6 2 2" xfId="18293"/>
    <cellStyle name="40% - Акцент3 6 6 2 2 2" xfId="41141"/>
    <cellStyle name="40% - Акцент3 6 6 2 3" xfId="29717"/>
    <cellStyle name="40% - Акцент3 6 6 3" xfId="10677"/>
    <cellStyle name="40% - Акцент3 6 6 3 2" xfId="22101"/>
    <cellStyle name="40% - Акцент3 6 6 3 2 2" xfId="44949"/>
    <cellStyle name="40% - Акцент3 6 6 3 3" xfId="33525"/>
    <cellStyle name="40% - Акцент3 6 6 4" xfId="14485"/>
    <cellStyle name="40% - Акцент3 6 6 4 2" xfId="37333"/>
    <cellStyle name="40% - Акцент3 6 6 5" xfId="25909"/>
    <cellStyle name="40% - Акцент3 6 7" xfId="4013"/>
    <cellStyle name="40% - Акцент3 6 7 2" xfId="15437"/>
    <cellStyle name="40% - Акцент3 6 7 2 2" xfId="38285"/>
    <cellStyle name="40% - Акцент3 6 7 3" xfId="26861"/>
    <cellStyle name="40% - Акцент3 6 8" xfId="7821"/>
    <cellStyle name="40% - Акцент3 6 8 2" xfId="19245"/>
    <cellStyle name="40% - Акцент3 6 8 2 2" xfId="42093"/>
    <cellStyle name="40% - Акцент3 6 8 3" xfId="30669"/>
    <cellStyle name="40% - Акцент3 6 9" xfId="11629"/>
    <cellStyle name="40% - Акцент3 6 9 2" xfId="34477"/>
    <cellStyle name="40% - Акцент3 7" xfId="261"/>
    <cellStyle name="40% - Акцент3 7 2" xfId="737"/>
    <cellStyle name="40% - Акцент3 7 2 2" xfId="1689"/>
    <cellStyle name="40% - Акцент3 7 2 2 2" xfId="5497"/>
    <cellStyle name="40% - Акцент3 7 2 2 2 2" xfId="16921"/>
    <cellStyle name="40% - Акцент3 7 2 2 2 2 2" xfId="39769"/>
    <cellStyle name="40% - Акцент3 7 2 2 2 3" xfId="28345"/>
    <cellStyle name="40% - Акцент3 7 2 2 3" xfId="9305"/>
    <cellStyle name="40% - Акцент3 7 2 2 3 2" xfId="20729"/>
    <cellStyle name="40% - Акцент3 7 2 2 3 2 2" xfId="43577"/>
    <cellStyle name="40% - Акцент3 7 2 2 3 3" xfId="32153"/>
    <cellStyle name="40% - Акцент3 7 2 2 4" xfId="13113"/>
    <cellStyle name="40% - Акцент3 7 2 2 4 2" xfId="35961"/>
    <cellStyle name="40% - Акцент3 7 2 2 5" xfId="24537"/>
    <cellStyle name="40% - Акцент3 7 2 3" xfId="2641"/>
    <cellStyle name="40% - Акцент3 7 2 3 2" xfId="6449"/>
    <cellStyle name="40% - Акцент3 7 2 3 2 2" xfId="17873"/>
    <cellStyle name="40% - Акцент3 7 2 3 2 2 2" xfId="40721"/>
    <cellStyle name="40% - Акцент3 7 2 3 2 3" xfId="29297"/>
    <cellStyle name="40% - Акцент3 7 2 3 3" xfId="10257"/>
    <cellStyle name="40% - Акцент3 7 2 3 3 2" xfId="21681"/>
    <cellStyle name="40% - Акцент3 7 2 3 3 2 2" xfId="44529"/>
    <cellStyle name="40% - Акцент3 7 2 3 3 3" xfId="33105"/>
    <cellStyle name="40% - Акцент3 7 2 3 4" xfId="14065"/>
    <cellStyle name="40% - Акцент3 7 2 3 4 2" xfId="36913"/>
    <cellStyle name="40% - Акцент3 7 2 3 5" xfId="25489"/>
    <cellStyle name="40% - Акцент3 7 2 4" xfId="3593"/>
    <cellStyle name="40% - Акцент3 7 2 4 2" xfId="7401"/>
    <cellStyle name="40% - Акцент3 7 2 4 2 2" xfId="18825"/>
    <cellStyle name="40% - Акцент3 7 2 4 2 2 2" xfId="41673"/>
    <cellStyle name="40% - Акцент3 7 2 4 2 3" xfId="30249"/>
    <cellStyle name="40% - Акцент3 7 2 4 3" xfId="11209"/>
    <cellStyle name="40% - Акцент3 7 2 4 3 2" xfId="22633"/>
    <cellStyle name="40% - Акцент3 7 2 4 3 2 2" xfId="45481"/>
    <cellStyle name="40% - Акцент3 7 2 4 3 3" xfId="34057"/>
    <cellStyle name="40% - Акцент3 7 2 4 4" xfId="15017"/>
    <cellStyle name="40% - Акцент3 7 2 4 4 2" xfId="37865"/>
    <cellStyle name="40% - Акцент3 7 2 4 5" xfId="26441"/>
    <cellStyle name="40% - Акцент3 7 2 5" xfId="4545"/>
    <cellStyle name="40% - Акцент3 7 2 5 2" xfId="15969"/>
    <cellStyle name="40% - Акцент3 7 2 5 2 2" xfId="38817"/>
    <cellStyle name="40% - Акцент3 7 2 5 3" xfId="27393"/>
    <cellStyle name="40% - Акцент3 7 2 6" xfId="8353"/>
    <cellStyle name="40% - Акцент3 7 2 6 2" xfId="19777"/>
    <cellStyle name="40% - Акцент3 7 2 6 2 2" xfId="42625"/>
    <cellStyle name="40% - Акцент3 7 2 6 3" xfId="31201"/>
    <cellStyle name="40% - Акцент3 7 2 7" xfId="12161"/>
    <cellStyle name="40% - Акцент3 7 2 7 2" xfId="35009"/>
    <cellStyle name="40% - Акцент3 7 2 8" xfId="23585"/>
    <cellStyle name="40% - Акцент3 7 3" xfId="1213"/>
    <cellStyle name="40% - Акцент3 7 3 2" xfId="5021"/>
    <cellStyle name="40% - Акцент3 7 3 2 2" xfId="16445"/>
    <cellStyle name="40% - Акцент3 7 3 2 2 2" xfId="39293"/>
    <cellStyle name="40% - Акцент3 7 3 2 3" xfId="27869"/>
    <cellStyle name="40% - Акцент3 7 3 3" xfId="8829"/>
    <cellStyle name="40% - Акцент3 7 3 3 2" xfId="20253"/>
    <cellStyle name="40% - Акцент3 7 3 3 2 2" xfId="43101"/>
    <cellStyle name="40% - Акцент3 7 3 3 3" xfId="31677"/>
    <cellStyle name="40% - Акцент3 7 3 4" xfId="12637"/>
    <cellStyle name="40% - Акцент3 7 3 4 2" xfId="35485"/>
    <cellStyle name="40% - Акцент3 7 3 5" xfId="24061"/>
    <cellStyle name="40% - Акцент3 7 4" xfId="2165"/>
    <cellStyle name="40% - Акцент3 7 4 2" xfId="5973"/>
    <cellStyle name="40% - Акцент3 7 4 2 2" xfId="17397"/>
    <cellStyle name="40% - Акцент3 7 4 2 2 2" xfId="40245"/>
    <cellStyle name="40% - Акцент3 7 4 2 3" xfId="28821"/>
    <cellStyle name="40% - Акцент3 7 4 3" xfId="9781"/>
    <cellStyle name="40% - Акцент3 7 4 3 2" xfId="21205"/>
    <cellStyle name="40% - Акцент3 7 4 3 2 2" xfId="44053"/>
    <cellStyle name="40% - Акцент3 7 4 3 3" xfId="32629"/>
    <cellStyle name="40% - Акцент3 7 4 4" xfId="13589"/>
    <cellStyle name="40% - Акцент3 7 4 4 2" xfId="36437"/>
    <cellStyle name="40% - Акцент3 7 4 5" xfId="25013"/>
    <cellStyle name="40% - Акцент3 7 5" xfId="3117"/>
    <cellStyle name="40% - Акцент3 7 5 2" xfId="6925"/>
    <cellStyle name="40% - Акцент3 7 5 2 2" xfId="18349"/>
    <cellStyle name="40% - Акцент3 7 5 2 2 2" xfId="41197"/>
    <cellStyle name="40% - Акцент3 7 5 2 3" xfId="29773"/>
    <cellStyle name="40% - Акцент3 7 5 3" xfId="10733"/>
    <cellStyle name="40% - Акцент3 7 5 3 2" xfId="22157"/>
    <cellStyle name="40% - Акцент3 7 5 3 2 2" xfId="45005"/>
    <cellStyle name="40% - Акцент3 7 5 3 3" xfId="33581"/>
    <cellStyle name="40% - Акцент3 7 5 4" xfId="14541"/>
    <cellStyle name="40% - Акцент3 7 5 4 2" xfId="37389"/>
    <cellStyle name="40% - Акцент3 7 5 5" xfId="25965"/>
    <cellStyle name="40% - Акцент3 7 6" xfId="4069"/>
    <cellStyle name="40% - Акцент3 7 6 2" xfId="15493"/>
    <cellStyle name="40% - Акцент3 7 6 2 2" xfId="38341"/>
    <cellStyle name="40% - Акцент3 7 6 3" xfId="26917"/>
    <cellStyle name="40% - Акцент3 7 7" xfId="7877"/>
    <cellStyle name="40% - Акцент3 7 7 2" xfId="19301"/>
    <cellStyle name="40% - Акцент3 7 7 2 2" xfId="42149"/>
    <cellStyle name="40% - Акцент3 7 7 3" xfId="30725"/>
    <cellStyle name="40% - Акцент3 7 8" xfId="11685"/>
    <cellStyle name="40% - Акцент3 7 8 2" xfId="34533"/>
    <cellStyle name="40% - Акцент3 7 9" xfId="23109"/>
    <cellStyle name="40% - Акцент3 8" xfId="485"/>
    <cellStyle name="40% - Акцент3 8 2" xfId="961"/>
    <cellStyle name="40% - Акцент3 8 2 2" xfId="1913"/>
    <cellStyle name="40% - Акцент3 8 2 2 2" xfId="5721"/>
    <cellStyle name="40% - Акцент3 8 2 2 2 2" xfId="17145"/>
    <cellStyle name="40% - Акцент3 8 2 2 2 2 2" xfId="39993"/>
    <cellStyle name="40% - Акцент3 8 2 2 2 3" xfId="28569"/>
    <cellStyle name="40% - Акцент3 8 2 2 3" xfId="9529"/>
    <cellStyle name="40% - Акцент3 8 2 2 3 2" xfId="20953"/>
    <cellStyle name="40% - Акцент3 8 2 2 3 2 2" xfId="43801"/>
    <cellStyle name="40% - Акцент3 8 2 2 3 3" xfId="32377"/>
    <cellStyle name="40% - Акцент3 8 2 2 4" xfId="13337"/>
    <cellStyle name="40% - Акцент3 8 2 2 4 2" xfId="36185"/>
    <cellStyle name="40% - Акцент3 8 2 2 5" xfId="24761"/>
    <cellStyle name="40% - Акцент3 8 2 3" xfId="2865"/>
    <cellStyle name="40% - Акцент3 8 2 3 2" xfId="6673"/>
    <cellStyle name="40% - Акцент3 8 2 3 2 2" xfId="18097"/>
    <cellStyle name="40% - Акцент3 8 2 3 2 2 2" xfId="40945"/>
    <cellStyle name="40% - Акцент3 8 2 3 2 3" xfId="29521"/>
    <cellStyle name="40% - Акцент3 8 2 3 3" xfId="10481"/>
    <cellStyle name="40% - Акцент3 8 2 3 3 2" xfId="21905"/>
    <cellStyle name="40% - Акцент3 8 2 3 3 2 2" xfId="44753"/>
    <cellStyle name="40% - Акцент3 8 2 3 3 3" xfId="33329"/>
    <cellStyle name="40% - Акцент3 8 2 3 4" xfId="14289"/>
    <cellStyle name="40% - Акцент3 8 2 3 4 2" xfId="37137"/>
    <cellStyle name="40% - Акцент3 8 2 3 5" xfId="25713"/>
    <cellStyle name="40% - Акцент3 8 2 4" xfId="3817"/>
    <cellStyle name="40% - Акцент3 8 2 4 2" xfId="7625"/>
    <cellStyle name="40% - Акцент3 8 2 4 2 2" xfId="19049"/>
    <cellStyle name="40% - Акцент3 8 2 4 2 2 2" xfId="41897"/>
    <cellStyle name="40% - Акцент3 8 2 4 2 3" xfId="30473"/>
    <cellStyle name="40% - Акцент3 8 2 4 3" xfId="11433"/>
    <cellStyle name="40% - Акцент3 8 2 4 3 2" xfId="22857"/>
    <cellStyle name="40% - Акцент3 8 2 4 3 2 2" xfId="45705"/>
    <cellStyle name="40% - Акцент3 8 2 4 3 3" xfId="34281"/>
    <cellStyle name="40% - Акцент3 8 2 4 4" xfId="15241"/>
    <cellStyle name="40% - Акцент3 8 2 4 4 2" xfId="38089"/>
    <cellStyle name="40% - Акцент3 8 2 4 5" xfId="26665"/>
    <cellStyle name="40% - Акцент3 8 2 5" xfId="4769"/>
    <cellStyle name="40% - Акцент3 8 2 5 2" xfId="16193"/>
    <cellStyle name="40% - Акцент3 8 2 5 2 2" xfId="39041"/>
    <cellStyle name="40% - Акцент3 8 2 5 3" xfId="27617"/>
    <cellStyle name="40% - Акцент3 8 2 6" xfId="8577"/>
    <cellStyle name="40% - Акцент3 8 2 6 2" xfId="20001"/>
    <cellStyle name="40% - Акцент3 8 2 6 2 2" xfId="42849"/>
    <cellStyle name="40% - Акцент3 8 2 6 3" xfId="31425"/>
    <cellStyle name="40% - Акцент3 8 2 7" xfId="12385"/>
    <cellStyle name="40% - Акцент3 8 2 7 2" xfId="35233"/>
    <cellStyle name="40% - Акцент3 8 2 8" xfId="23809"/>
    <cellStyle name="40% - Акцент3 8 3" xfId="1437"/>
    <cellStyle name="40% - Акцент3 8 3 2" xfId="5245"/>
    <cellStyle name="40% - Акцент3 8 3 2 2" xfId="16669"/>
    <cellStyle name="40% - Акцент3 8 3 2 2 2" xfId="39517"/>
    <cellStyle name="40% - Акцент3 8 3 2 3" xfId="28093"/>
    <cellStyle name="40% - Акцент3 8 3 3" xfId="9053"/>
    <cellStyle name="40% - Акцент3 8 3 3 2" xfId="20477"/>
    <cellStyle name="40% - Акцент3 8 3 3 2 2" xfId="43325"/>
    <cellStyle name="40% - Акцент3 8 3 3 3" xfId="31901"/>
    <cellStyle name="40% - Акцент3 8 3 4" xfId="12861"/>
    <cellStyle name="40% - Акцент3 8 3 4 2" xfId="35709"/>
    <cellStyle name="40% - Акцент3 8 3 5" xfId="24285"/>
    <cellStyle name="40% - Акцент3 8 4" xfId="2389"/>
    <cellStyle name="40% - Акцент3 8 4 2" xfId="6197"/>
    <cellStyle name="40% - Акцент3 8 4 2 2" xfId="17621"/>
    <cellStyle name="40% - Акцент3 8 4 2 2 2" xfId="40469"/>
    <cellStyle name="40% - Акцент3 8 4 2 3" xfId="29045"/>
    <cellStyle name="40% - Акцент3 8 4 3" xfId="10005"/>
    <cellStyle name="40% - Акцент3 8 4 3 2" xfId="21429"/>
    <cellStyle name="40% - Акцент3 8 4 3 2 2" xfId="44277"/>
    <cellStyle name="40% - Акцент3 8 4 3 3" xfId="32853"/>
    <cellStyle name="40% - Акцент3 8 4 4" xfId="13813"/>
    <cellStyle name="40% - Акцент3 8 4 4 2" xfId="36661"/>
    <cellStyle name="40% - Акцент3 8 4 5" xfId="25237"/>
    <cellStyle name="40% - Акцент3 8 5" xfId="3341"/>
    <cellStyle name="40% - Акцент3 8 5 2" xfId="7149"/>
    <cellStyle name="40% - Акцент3 8 5 2 2" xfId="18573"/>
    <cellStyle name="40% - Акцент3 8 5 2 2 2" xfId="41421"/>
    <cellStyle name="40% - Акцент3 8 5 2 3" xfId="29997"/>
    <cellStyle name="40% - Акцент3 8 5 3" xfId="10957"/>
    <cellStyle name="40% - Акцент3 8 5 3 2" xfId="22381"/>
    <cellStyle name="40% - Акцент3 8 5 3 2 2" xfId="45229"/>
    <cellStyle name="40% - Акцент3 8 5 3 3" xfId="33805"/>
    <cellStyle name="40% - Акцент3 8 5 4" xfId="14765"/>
    <cellStyle name="40% - Акцент3 8 5 4 2" xfId="37613"/>
    <cellStyle name="40% - Акцент3 8 5 5" xfId="26189"/>
    <cellStyle name="40% - Акцент3 8 6" xfId="4293"/>
    <cellStyle name="40% - Акцент3 8 6 2" xfId="15717"/>
    <cellStyle name="40% - Акцент3 8 6 2 2" xfId="38565"/>
    <cellStyle name="40% - Акцент3 8 6 3" xfId="27141"/>
    <cellStyle name="40% - Акцент3 8 7" xfId="8101"/>
    <cellStyle name="40% - Акцент3 8 7 2" xfId="19525"/>
    <cellStyle name="40% - Акцент3 8 7 2 2" xfId="42373"/>
    <cellStyle name="40% - Акцент3 8 7 3" xfId="30949"/>
    <cellStyle name="40% - Акцент3 8 8" xfId="11909"/>
    <cellStyle name="40% - Акцент3 8 8 2" xfId="34757"/>
    <cellStyle name="40% - Акцент3 8 9" xfId="23333"/>
    <cellStyle name="40% - Акцент3 9" xfId="513"/>
    <cellStyle name="40% - Акцент3 9 2" xfId="1465"/>
    <cellStyle name="40% - Акцент3 9 2 2" xfId="5273"/>
    <cellStyle name="40% - Акцент3 9 2 2 2" xfId="16697"/>
    <cellStyle name="40% - Акцент3 9 2 2 2 2" xfId="39545"/>
    <cellStyle name="40% - Акцент3 9 2 2 3" xfId="28121"/>
    <cellStyle name="40% - Акцент3 9 2 3" xfId="9081"/>
    <cellStyle name="40% - Акцент3 9 2 3 2" xfId="20505"/>
    <cellStyle name="40% - Акцент3 9 2 3 2 2" xfId="43353"/>
    <cellStyle name="40% - Акцент3 9 2 3 3" xfId="31929"/>
    <cellStyle name="40% - Акцент3 9 2 4" xfId="12889"/>
    <cellStyle name="40% - Акцент3 9 2 4 2" xfId="35737"/>
    <cellStyle name="40% - Акцент3 9 2 5" xfId="24313"/>
    <cellStyle name="40% - Акцент3 9 3" xfId="2417"/>
    <cellStyle name="40% - Акцент3 9 3 2" xfId="6225"/>
    <cellStyle name="40% - Акцент3 9 3 2 2" xfId="17649"/>
    <cellStyle name="40% - Акцент3 9 3 2 2 2" xfId="40497"/>
    <cellStyle name="40% - Акцент3 9 3 2 3" xfId="29073"/>
    <cellStyle name="40% - Акцент3 9 3 3" xfId="10033"/>
    <cellStyle name="40% - Акцент3 9 3 3 2" xfId="21457"/>
    <cellStyle name="40% - Акцент3 9 3 3 2 2" xfId="44305"/>
    <cellStyle name="40% - Акцент3 9 3 3 3" xfId="32881"/>
    <cellStyle name="40% - Акцент3 9 3 4" xfId="13841"/>
    <cellStyle name="40% - Акцент3 9 3 4 2" xfId="36689"/>
    <cellStyle name="40% - Акцент3 9 3 5" xfId="25265"/>
    <cellStyle name="40% - Акцент3 9 4" xfId="3369"/>
    <cellStyle name="40% - Акцент3 9 4 2" xfId="7177"/>
    <cellStyle name="40% - Акцент3 9 4 2 2" xfId="18601"/>
    <cellStyle name="40% - Акцент3 9 4 2 2 2" xfId="41449"/>
    <cellStyle name="40% - Акцент3 9 4 2 3" xfId="30025"/>
    <cellStyle name="40% - Акцент3 9 4 3" xfId="10985"/>
    <cellStyle name="40% - Акцент3 9 4 3 2" xfId="22409"/>
    <cellStyle name="40% - Акцент3 9 4 3 2 2" xfId="45257"/>
    <cellStyle name="40% - Акцент3 9 4 3 3" xfId="33833"/>
    <cellStyle name="40% - Акцент3 9 4 4" xfId="14793"/>
    <cellStyle name="40% - Акцент3 9 4 4 2" xfId="37641"/>
    <cellStyle name="40% - Акцент3 9 4 5" xfId="26217"/>
    <cellStyle name="40% - Акцент3 9 5" xfId="4321"/>
    <cellStyle name="40% - Акцент3 9 5 2" xfId="15745"/>
    <cellStyle name="40% - Акцент3 9 5 2 2" xfId="38593"/>
    <cellStyle name="40% - Акцент3 9 5 3" xfId="27169"/>
    <cellStyle name="40% - Акцент3 9 6" xfId="8129"/>
    <cellStyle name="40% - Акцент3 9 6 2" xfId="19553"/>
    <cellStyle name="40% - Акцент3 9 6 2 2" xfId="42401"/>
    <cellStyle name="40% - Акцент3 9 6 3" xfId="30977"/>
    <cellStyle name="40% - Акцент3 9 7" xfId="11937"/>
    <cellStyle name="40% - Акцент3 9 7 2" xfId="34785"/>
    <cellStyle name="40% - Акцент3 9 8" xfId="23361"/>
    <cellStyle name="40% - Акцент4" xfId="32" builtinId="43" customBuiltin="1"/>
    <cellStyle name="40% - Акцент4 10" xfId="991"/>
    <cellStyle name="40% - Акцент4 10 2" xfId="4799"/>
    <cellStyle name="40% - Акцент4 10 2 2" xfId="16223"/>
    <cellStyle name="40% - Акцент4 10 2 2 2" xfId="39071"/>
    <cellStyle name="40% - Акцент4 10 2 3" xfId="27647"/>
    <cellStyle name="40% - Акцент4 10 3" xfId="8607"/>
    <cellStyle name="40% - Акцент4 10 3 2" xfId="20031"/>
    <cellStyle name="40% - Акцент4 10 3 2 2" xfId="42879"/>
    <cellStyle name="40% - Акцент4 10 3 3" xfId="31455"/>
    <cellStyle name="40% - Акцент4 10 4" xfId="12415"/>
    <cellStyle name="40% - Акцент4 10 4 2" xfId="35263"/>
    <cellStyle name="40% - Акцент4 10 5" xfId="23839"/>
    <cellStyle name="40% - Акцент4 11" xfId="1943"/>
    <cellStyle name="40% - Акцент4 11 2" xfId="5751"/>
    <cellStyle name="40% - Акцент4 11 2 2" xfId="17175"/>
    <cellStyle name="40% - Акцент4 11 2 2 2" xfId="40023"/>
    <cellStyle name="40% - Акцент4 11 2 3" xfId="28599"/>
    <cellStyle name="40% - Акцент4 11 3" xfId="9559"/>
    <cellStyle name="40% - Акцент4 11 3 2" xfId="20983"/>
    <cellStyle name="40% - Акцент4 11 3 2 2" xfId="43831"/>
    <cellStyle name="40% - Акцент4 11 3 3" xfId="32407"/>
    <cellStyle name="40% - Акцент4 11 4" xfId="13367"/>
    <cellStyle name="40% - Акцент4 11 4 2" xfId="36215"/>
    <cellStyle name="40% - Акцент4 11 5" xfId="24791"/>
    <cellStyle name="40% - Акцент4 12" xfId="2895"/>
    <cellStyle name="40% - Акцент4 12 2" xfId="6703"/>
    <cellStyle name="40% - Акцент4 12 2 2" xfId="18127"/>
    <cellStyle name="40% - Акцент4 12 2 2 2" xfId="40975"/>
    <cellStyle name="40% - Акцент4 12 2 3" xfId="29551"/>
    <cellStyle name="40% - Акцент4 12 3" xfId="10511"/>
    <cellStyle name="40% - Акцент4 12 3 2" xfId="21935"/>
    <cellStyle name="40% - Акцент4 12 3 2 2" xfId="44783"/>
    <cellStyle name="40% - Акцент4 12 3 3" xfId="33359"/>
    <cellStyle name="40% - Акцент4 12 4" xfId="14319"/>
    <cellStyle name="40% - Акцент4 12 4 2" xfId="37167"/>
    <cellStyle name="40% - Акцент4 12 5" xfId="25743"/>
    <cellStyle name="40% - Акцент4 13" xfId="3847"/>
    <cellStyle name="40% - Акцент4 13 2" xfId="15271"/>
    <cellStyle name="40% - Акцент4 13 2 2" xfId="38119"/>
    <cellStyle name="40% - Акцент4 13 3" xfId="26695"/>
    <cellStyle name="40% - Акцент4 14" xfId="7655"/>
    <cellStyle name="40% - Акцент4 14 2" xfId="19079"/>
    <cellStyle name="40% - Акцент4 14 2 2" xfId="41927"/>
    <cellStyle name="40% - Акцент4 14 3" xfId="30503"/>
    <cellStyle name="40% - Акцент4 15" xfId="11463"/>
    <cellStyle name="40% - Акцент4 15 2" xfId="34311"/>
    <cellStyle name="40% - Акцент4 16" xfId="22887"/>
    <cellStyle name="40% - Акцент4 2" xfId="55"/>
    <cellStyle name="40% - Акцент4 2 10" xfId="1959"/>
    <cellStyle name="40% - Акцент4 2 10 2" xfId="5767"/>
    <cellStyle name="40% - Акцент4 2 10 2 2" xfId="17191"/>
    <cellStyle name="40% - Акцент4 2 10 2 2 2" xfId="40039"/>
    <cellStyle name="40% - Акцент4 2 10 2 3" xfId="28615"/>
    <cellStyle name="40% - Акцент4 2 10 3" xfId="9575"/>
    <cellStyle name="40% - Акцент4 2 10 3 2" xfId="20999"/>
    <cellStyle name="40% - Акцент4 2 10 3 2 2" xfId="43847"/>
    <cellStyle name="40% - Акцент4 2 10 3 3" xfId="32423"/>
    <cellStyle name="40% - Акцент4 2 10 4" xfId="13383"/>
    <cellStyle name="40% - Акцент4 2 10 4 2" xfId="36231"/>
    <cellStyle name="40% - Акцент4 2 10 5" xfId="24807"/>
    <cellStyle name="40% - Акцент4 2 11" xfId="2911"/>
    <cellStyle name="40% - Акцент4 2 11 2" xfId="6719"/>
    <cellStyle name="40% - Акцент4 2 11 2 2" xfId="18143"/>
    <cellStyle name="40% - Акцент4 2 11 2 2 2" xfId="40991"/>
    <cellStyle name="40% - Акцент4 2 11 2 3" xfId="29567"/>
    <cellStyle name="40% - Акцент4 2 11 3" xfId="10527"/>
    <cellStyle name="40% - Акцент4 2 11 3 2" xfId="21951"/>
    <cellStyle name="40% - Акцент4 2 11 3 2 2" xfId="44799"/>
    <cellStyle name="40% - Акцент4 2 11 3 3" xfId="33375"/>
    <cellStyle name="40% - Акцент4 2 11 4" xfId="14335"/>
    <cellStyle name="40% - Акцент4 2 11 4 2" xfId="37183"/>
    <cellStyle name="40% - Акцент4 2 11 5" xfId="25759"/>
    <cellStyle name="40% - Акцент4 2 12" xfId="3863"/>
    <cellStyle name="40% - Акцент4 2 12 2" xfId="15287"/>
    <cellStyle name="40% - Акцент4 2 12 2 2" xfId="38135"/>
    <cellStyle name="40% - Акцент4 2 12 3" xfId="26711"/>
    <cellStyle name="40% - Акцент4 2 13" xfId="7671"/>
    <cellStyle name="40% - Акцент4 2 13 2" xfId="19095"/>
    <cellStyle name="40% - Акцент4 2 13 2 2" xfId="41943"/>
    <cellStyle name="40% - Акцент4 2 13 3" xfId="30519"/>
    <cellStyle name="40% - Акцент4 2 14" xfId="11479"/>
    <cellStyle name="40% - Акцент4 2 14 2" xfId="34327"/>
    <cellStyle name="40% - Акцент4 2 15" xfId="22903"/>
    <cellStyle name="40% - Акцент4 2 2" xfId="83"/>
    <cellStyle name="40% - Акцент4 2 2 10" xfId="3891"/>
    <cellStyle name="40% - Акцент4 2 2 10 2" xfId="15315"/>
    <cellStyle name="40% - Акцент4 2 2 10 2 2" xfId="38163"/>
    <cellStyle name="40% - Акцент4 2 2 10 3" xfId="26739"/>
    <cellStyle name="40% - Акцент4 2 2 11" xfId="7699"/>
    <cellStyle name="40% - Акцент4 2 2 11 2" xfId="19123"/>
    <cellStyle name="40% - Акцент4 2 2 11 2 2" xfId="41971"/>
    <cellStyle name="40% - Акцент4 2 2 11 3" xfId="30547"/>
    <cellStyle name="40% - Акцент4 2 2 12" xfId="11507"/>
    <cellStyle name="40% - Акцент4 2 2 12 2" xfId="34355"/>
    <cellStyle name="40% - Акцент4 2 2 13" xfId="22931"/>
    <cellStyle name="40% - Акцент4 2 2 2" xfId="139"/>
    <cellStyle name="40% - Акцент4 2 2 2 10" xfId="22987"/>
    <cellStyle name="40% - Акцент4 2 2 2 2" xfId="363"/>
    <cellStyle name="40% - Акцент4 2 2 2 2 2" xfId="839"/>
    <cellStyle name="40% - Акцент4 2 2 2 2 2 2" xfId="1791"/>
    <cellStyle name="40% - Акцент4 2 2 2 2 2 2 2" xfId="5599"/>
    <cellStyle name="40% - Акцент4 2 2 2 2 2 2 2 2" xfId="17023"/>
    <cellStyle name="40% - Акцент4 2 2 2 2 2 2 2 2 2" xfId="39871"/>
    <cellStyle name="40% - Акцент4 2 2 2 2 2 2 2 3" xfId="28447"/>
    <cellStyle name="40% - Акцент4 2 2 2 2 2 2 3" xfId="9407"/>
    <cellStyle name="40% - Акцент4 2 2 2 2 2 2 3 2" xfId="20831"/>
    <cellStyle name="40% - Акцент4 2 2 2 2 2 2 3 2 2" xfId="43679"/>
    <cellStyle name="40% - Акцент4 2 2 2 2 2 2 3 3" xfId="32255"/>
    <cellStyle name="40% - Акцент4 2 2 2 2 2 2 4" xfId="13215"/>
    <cellStyle name="40% - Акцент4 2 2 2 2 2 2 4 2" xfId="36063"/>
    <cellStyle name="40% - Акцент4 2 2 2 2 2 2 5" xfId="24639"/>
    <cellStyle name="40% - Акцент4 2 2 2 2 2 3" xfId="2743"/>
    <cellStyle name="40% - Акцент4 2 2 2 2 2 3 2" xfId="6551"/>
    <cellStyle name="40% - Акцент4 2 2 2 2 2 3 2 2" xfId="17975"/>
    <cellStyle name="40% - Акцент4 2 2 2 2 2 3 2 2 2" xfId="40823"/>
    <cellStyle name="40% - Акцент4 2 2 2 2 2 3 2 3" xfId="29399"/>
    <cellStyle name="40% - Акцент4 2 2 2 2 2 3 3" xfId="10359"/>
    <cellStyle name="40% - Акцент4 2 2 2 2 2 3 3 2" xfId="21783"/>
    <cellStyle name="40% - Акцент4 2 2 2 2 2 3 3 2 2" xfId="44631"/>
    <cellStyle name="40% - Акцент4 2 2 2 2 2 3 3 3" xfId="33207"/>
    <cellStyle name="40% - Акцент4 2 2 2 2 2 3 4" xfId="14167"/>
    <cellStyle name="40% - Акцент4 2 2 2 2 2 3 4 2" xfId="37015"/>
    <cellStyle name="40% - Акцент4 2 2 2 2 2 3 5" xfId="25591"/>
    <cellStyle name="40% - Акцент4 2 2 2 2 2 4" xfId="3695"/>
    <cellStyle name="40% - Акцент4 2 2 2 2 2 4 2" xfId="7503"/>
    <cellStyle name="40% - Акцент4 2 2 2 2 2 4 2 2" xfId="18927"/>
    <cellStyle name="40% - Акцент4 2 2 2 2 2 4 2 2 2" xfId="41775"/>
    <cellStyle name="40% - Акцент4 2 2 2 2 2 4 2 3" xfId="30351"/>
    <cellStyle name="40% - Акцент4 2 2 2 2 2 4 3" xfId="11311"/>
    <cellStyle name="40% - Акцент4 2 2 2 2 2 4 3 2" xfId="22735"/>
    <cellStyle name="40% - Акцент4 2 2 2 2 2 4 3 2 2" xfId="45583"/>
    <cellStyle name="40% - Акцент4 2 2 2 2 2 4 3 3" xfId="34159"/>
    <cellStyle name="40% - Акцент4 2 2 2 2 2 4 4" xfId="15119"/>
    <cellStyle name="40% - Акцент4 2 2 2 2 2 4 4 2" xfId="37967"/>
    <cellStyle name="40% - Акцент4 2 2 2 2 2 4 5" xfId="26543"/>
    <cellStyle name="40% - Акцент4 2 2 2 2 2 5" xfId="4647"/>
    <cellStyle name="40% - Акцент4 2 2 2 2 2 5 2" xfId="16071"/>
    <cellStyle name="40% - Акцент4 2 2 2 2 2 5 2 2" xfId="38919"/>
    <cellStyle name="40% - Акцент4 2 2 2 2 2 5 3" xfId="27495"/>
    <cellStyle name="40% - Акцент4 2 2 2 2 2 6" xfId="8455"/>
    <cellStyle name="40% - Акцент4 2 2 2 2 2 6 2" xfId="19879"/>
    <cellStyle name="40% - Акцент4 2 2 2 2 2 6 2 2" xfId="42727"/>
    <cellStyle name="40% - Акцент4 2 2 2 2 2 6 3" xfId="31303"/>
    <cellStyle name="40% - Акцент4 2 2 2 2 2 7" xfId="12263"/>
    <cellStyle name="40% - Акцент4 2 2 2 2 2 7 2" xfId="35111"/>
    <cellStyle name="40% - Акцент4 2 2 2 2 2 8" xfId="23687"/>
    <cellStyle name="40% - Акцент4 2 2 2 2 3" xfId="1315"/>
    <cellStyle name="40% - Акцент4 2 2 2 2 3 2" xfId="5123"/>
    <cellStyle name="40% - Акцент4 2 2 2 2 3 2 2" xfId="16547"/>
    <cellStyle name="40% - Акцент4 2 2 2 2 3 2 2 2" xfId="39395"/>
    <cellStyle name="40% - Акцент4 2 2 2 2 3 2 3" xfId="27971"/>
    <cellStyle name="40% - Акцент4 2 2 2 2 3 3" xfId="8931"/>
    <cellStyle name="40% - Акцент4 2 2 2 2 3 3 2" xfId="20355"/>
    <cellStyle name="40% - Акцент4 2 2 2 2 3 3 2 2" xfId="43203"/>
    <cellStyle name="40% - Акцент4 2 2 2 2 3 3 3" xfId="31779"/>
    <cellStyle name="40% - Акцент4 2 2 2 2 3 4" xfId="12739"/>
    <cellStyle name="40% - Акцент4 2 2 2 2 3 4 2" xfId="35587"/>
    <cellStyle name="40% - Акцент4 2 2 2 2 3 5" xfId="24163"/>
    <cellStyle name="40% - Акцент4 2 2 2 2 4" xfId="2267"/>
    <cellStyle name="40% - Акцент4 2 2 2 2 4 2" xfId="6075"/>
    <cellStyle name="40% - Акцент4 2 2 2 2 4 2 2" xfId="17499"/>
    <cellStyle name="40% - Акцент4 2 2 2 2 4 2 2 2" xfId="40347"/>
    <cellStyle name="40% - Акцент4 2 2 2 2 4 2 3" xfId="28923"/>
    <cellStyle name="40% - Акцент4 2 2 2 2 4 3" xfId="9883"/>
    <cellStyle name="40% - Акцент4 2 2 2 2 4 3 2" xfId="21307"/>
    <cellStyle name="40% - Акцент4 2 2 2 2 4 3 2 2" xfId="44155"/>
    <cellStyle name="40% - Акцент4 2 2 2 2 4 3 3" xfId="32731"/>
    <cellStyle name="40% - Акцент4 2 2 2 2 4 4" xfId="13691"/>
    <cellStyle name="40% - Акцент4 2 2 2 2 4 4 2" xfId="36539"/>
    <cellStyle name="40% - Акцент4 2 2 2 2 4 5" xfId="25115"/>
    <cellStyle name="40% - Акцент4 2 2 2 2 5" xfId="3219"/>
    <cellStyle name="40% - Акцент4 2 2 2 2 5 2" xfId="7027"/>
    <cellStyle name="40% - Акцент4 2 2 2 2 5 2 2" xfId="18451"/>
    <cellStyle name="40% - Акцент4 2 2 2 2 5 2 2 2" xfId="41299"/>
    <cellStyle name="40% - Акцент4 2 2 2 2 5 2 3" xfId="29875"/>
    <cellStyle name="40% - Акцент4 2 2 2 2 5 3" xfId="10835"/>
    <cellStyle name="40% - Акцент4 2 2 2 2 5 3 2" xfId="22259"/>
    <cellStyle name="40% - Акцент4 2 2 2 2 5 3 2 2" xfId="45107"/>
    <cellStyle name="40% - Акцент4 2 2 2 2 5 3 3" xfId="33683"/>
    <cellStyle name="40% - Акцент4 2 2 2 2 5 4" xfId="14643"/>
    <cellStyle name="40% - Акцент4 2 2 2 2 5 4 2" xfId="37491"/>
    <cellStyle name="40% - Акцент4 2 2 2 2 5 5" xfId="26067"/>
    <cellStyle name="40% - Акцент4 2 2 2 2 6" xfId="4171"/>
    <cellStyle name="40% - Акцент4 2 2 2 2 6 2" xfId="15595"/>
    <cellStyle name="40% - Акцент4 2 2 2 2 6 2 2" xfId="38443"/>
    <cellStyle name="40% - Акцент4 2 2 2 2 6 3" xfId="27019"/>
    <cellStyle name="40% - Акцент4 2 2 2 2 7" xfId="7979"/>
    <cellStyle name="40% - Акцент4 2 2 2 2 7 2" xfId="19403"/>
    <cellStyle name="40% - Акцент4 2 2 2 2 7 2 2" xfId="42251"/>
    <cellStyle name="40% - Акцент4 2 2 2 2 7 3" xfId="30827"/>
    <cellStyle name="40% - Акцент4 2 2 2 2 8" xfId="11787"/>
    <cellStyle name="40% - Акцент4 2 2 2 2 8 2" xfId="34635"/>
    <cellStyle name="40% - Акцент4 2 2 2 2 9" xfId="23211"/>
    <cellStyle name="40% - Акцент4 2 2 2 3" xfId="615"/>
    <cellStyle name="40% - Акцент4 2 2 2 3 2" xfId="1567"/>
    <cellStyle name="40% - Акцент4 2 2 2 3 2 2" xfId="5375"/>
    <cellStyle name="40% - Акцент4 2 2 2 3 2 2 2" xfId="16799"/>
    <cellStyle name="40% - Акцент4 2 2 2 3 2 2 2 2" xfId="39647"/>
    <cellStyle name="40% - Акцент4 2 2 2 3 2 2 3" xfId="28223"/>
    <cellStyle name="40% - Акцент4 2 2 2 3 2 3" xfId="9183"/>
    <cellStyle name="40% - Акцент4 2 2 2 3 2 3 2" xfId="20607"/>
    <cellStyle name="40% - Акцент4 2 2 2 3 2 3 2 2" xfId="43455"/>
    <cellStyle name="40% - Акцент4 2 2 2 3 2 3 3" xfId="32031"/>
    <cellStyle name="40% - Акцент4 2 2 2 3 2 4" xfId="12991"/>
    <cellStyle name="40% - Акцент4 2 2 2 3 2 4 2" xfId="35839"/>
    <cellStyle name="40% - Акцент4 2 2 2 3 2 5" xfId="24415"/>
    <cellStyle name="40% - Акцент4 2 2 2 3 3" xfId="2519"/>
    <cellStyle name="40% - Акцент4 2 2 2 3 3 2" xfId="6327"/>
    <cellStyle name="40% - Акцент4 2 2 2 3 3 2 2" xfId="17751"/>
    <cellStyle name="40% - Акцент4 2 2 2 3 3 2 2 2" xfId="40599"/>
    <cellStyle name="40% - Акцент4 2 2 2 3 3 2 3" xfId="29175"/>
    <cellStyle name="40% - Акцент4 2 2 2 3 3 3" xfId="10135"/>
    <cellStyle name="40% - Акцент4 2 2 2 3 3 3 2" xfId="21559"/>
    <cellStyle name="40% - Акцент4 2 2 2 3 3 3 2 2" xfId="44407"/>
    <cellStyle name="40% - Акцент4 2 2 2 3 3 3 3" xfId="32983"/>
    <cellStyle name="40% - Акцент4 2 2 2 3 3 4" xfId="13943"/>
    <cellStyle name="40% - Акцент4 2 2 2 3 3 4 2" xfId="36791"/>
    <cellStyle name="40% - Акцент4 2 2 2 3 3 5" xfId="25367"/>
    <cellStyle name="40% - Акцент4 2 2 2 3 4" xfId="3471"/>
    <cellStyle name="40% - Акцент4 2 2 2 3 4 2" xfId="7279"/>
    <cellStyle name="40% - Акцент4 2 2 2 3 4 2 2" xfId="18703"/>
    <cellStyle name="40% - Акцент4 2 2 2 3 4 2 2 2" xfId="41551"/>
    <cellStyle name="40% - Акцент4 2 2 2 3 4 2 3" xfId="30127"/>
    <cellStyle name="40% - Акцент4 2 2 2 3 4 3" xfId="11087"/>
    <cellStyle name="40% - Акцент4 2 2 2 3 4 3 2" xfId="22511"/>
    <cellStyle name="40% - Акцент4 2 2 2 3 4 3 2 2" xfId="45359"/>
    <cellStyle name="40% - Акцент4 2 2 2 3 4 3 3" xfId="33935"/>
    <cellStyle name="40% - Акцент4 2 2 2 3 4 4" xfId="14895"/>
    <cellStyle name="40% - Акцент4 2 2 2 3 4 4 2" xfId="37743"/>
    <cellStyle name="40% - Акцент4 2 2 2 3 4 5" xfId="26319"/>
    <cellStyle name="40% - Акцент4 2 2 2 3 5" xfId="4423"/>
    <cellStyle name="40% - Акцент4 2 2 2 3 5 2" xfId="15847"/>
    <cellStyle name="40% - Акцент4 2 2 2 3 5 2 2" xfId="38695"/>
    <cellStyle name="40% - Акцент4 2 2 2 3 5 3" xfId="27271"/>
    <cellStyle name="40% - Акцент4 2 2 2 3 6" xfId="8231"/>
    <cellStyle name="40% - Акцент4 2 2 2 3 6 2" xfId="19655"/>
    <cellStyle name="40% - Акцент4 2 2 2 3 6 2 2" xfId="42503"/>
    <cellStyle name="40% - Акцент4 2 2 2 3 6 3" xfId="31079"/>
    <cellStyle name="40% - Акцент4 2 2 2 3 7" xfId="12039"/>
    <cellStyle name="40% - Акцент4 2 2 2 3 7 2" xfId="34887"/>
    <cellStyle name="40% - Акцент4 2 2 2 3 8" xfId="23463"/>
    <cellStyle name="40% - Акцент4 2 2 2 4" xfId="1091"/>
    <cellStyle name="40% - Акцент4 2 2 2 4 2" xfId="4899"/>
    <cellStyle name="40% - Акцент4 2 2 2 4 2 2" xfId="16323"/>
    <cellStyle name="40% - Акцент4 2 2 2 4 2 2 2" xfId="39171"/>
    <cellStyle name="40% - Акцент4 2 2 2 4 2 3" xfId="27747"/>
    <cellStyle name="40% - Акцент4 2 2 2 4 3" xfId="8707"/>
    <cellStyle name="40% - Акцент4 2 2 2 4 3 2" xfId="20131"/>
    <cellStyle name="40% - Акцент4 2 2 2 4 3 2 2" xfId="42979"/>
    <cellStyle name="40% - Акцент4 2 2 2 4 3 3" xfId="31555"/>
    <cellStyle name="40% - Акцент4 2 2 2 4 4" xfId="12515"/>
    <cellStyle name="40% - Акцент4 2 2 2 4 4 2" xfId="35363"/>
    <cellStyle name="40% - Акцент4 2 2 2 4 5" xfId="23939"/>
    <cellStyle name="40% - Акцент4 2 2 2 5" xfId="2043"/>
    <cellStyle name="40% - Акцент4 2 2 2 5 2" xfId="5851"/>
    <cellStyle name="40% - Акцент4 2 2 2 5 2 2" xfId="17275"/>
    <cellStyle name="40% - Акцент4 2 2 2 5 2 2 2" xfId="40123"/>
    <cellStyle name="40% - Акцент4 2 2 2 5 2 3" xfId="28699"/>
    <cellStyle name="40% - Акцент4 2 2 2 5 3" xfId="9659"/>
    <cellStyle name="40% - Акцент4 2 2 2 5 3 2" xfId="21083"/>
    <cellStyle name="40% - Акцент4 2 2 2 5 3 2 2" xfId="43931"/>
    <cellStyle name="40% - Акцент4 2 2 2 5 3 3" xfId="32507"/>
    <cellStyle name="40% - Акцент4 2 2 2 5 4" xfId="13467"/>
    <cellStyle name="40% - Акцент4 2 2 2 5 4 2" xfId="36315"/>
    <cellStyle name="40% - Акцент4 2 2 2 5 5" xfId="24891"/>
    <cellStyle name="40% - Акцент4 2 2 2 6" xfId="2995"/>
    <cellStyle name="40% - Акцент4 2 2 2 6 2" xfId="6803"/>
    <cellStyle name="40% - Акцент4 2 2 2 6 2 2" xfId="18227"/>
    <cellStyle name="40% - Акцент4 2 2 2 6 2 2 2" xfId="41075"/>
    <cellStyle name="40% - Акцент4 2 2 2 6 2 3" xfId="29651"/>
    <cellStyle name="40% - Акцент4 2 2 2 6 3" xfId="10611"/>
    <cellStyle name="40% - Акцент4 2 2 2 6 3 2" xfId="22035"/>
    <cellStyle name="40% - Акцент4 2 2 2 6 3 2 2" xfId="44883"/>
    <cellStyle name="40% - Акцент4 2 2 2 6 3 3" xfId="33459"/>
    <cellStyle name="40% - Акцент4 2 2 2 6 4" xfId="14419"/>
    <cellStyle name="40% - Акцент4 2 2 2 6 4 2" xfId="37267"/>
    <cellStyle name="40% - Акцент4 2 2 2 6 5" xfId="25843"/>
    <cellStyle name="40% - Акцент4 2 2 2 7" xfId="3947"/>
    <cellStyle name="40% - Акцент4 2 2 2 7 2" xfId="15371"/>
    <cellStyle name="40% - Акцент4 2 2 2 7 2 2" xfId="38219"/>
    <cellStyle name="40% - Акцент4 2 2 2 7 3" xfId="26795"/>
    <cellStyle name="40% - Акцент4 2 2 2 8" xfId="7755"/>
    <cellStyle name="40% - Акцент4 2 2 2 8 2" xfId="19179"/>
    <cellStyle name="40% - Акцент4 2 2 2 8 2 2" xfId="42027"/>
    <cellStyle name="40% - Акцент4 2 2 2 8 3" xfId="30603"/>
    <cellStyle name="40% - Акцент4 2 2 2 9" xfId="11563"/>
    <cellStyle name="40% - Акцент4 2 2 2 9 2" xfId="34411"/>
    <cellStyle name="40% - Акцент4 2 2 3" xfId="195"/>
    <cellStyle name="40% - Акцент4 2 2 3 10" xfId="23043"/>
    <cellStyle name="40% - Акцент4 2 2 3 2" xfId="419"/>
    <cellStyle name="40% - Акцент4 2 2 3 2 2" xfId="895"/>
    <cellStyle name="40% - Акцент4 2 2 3 2 2 2" xfId="1847"/>
    <cellStyle name="40% - Акцент4 2 2 3 2 2 2 2" xfId="5655"/>
    <cellStyle name="40% - Акцент4 2 2 3 2 2 2 2 2" xfId="17079"/>
    <cellStyle name="40% - Акцент4 2 2 3 2 2 2 2 2 2" xfId="39927"/>
    <cellStyle name="40% - Акцент4 2 2 3 2 2 2 2 3" xfId="28503"/>
    <cellStyle name="40% - Акцент4 2 2 3 2 2 2 3" xfId="9463"/>
    <cellStyle name="40% - Акцент4 2 2 3 2 2 2 3 2" xfId="20887"/>
    <cellStyle name="40% - Акцент4 2 2 3 2 2 2 3 2 2" xfId="43735"/>
    <cellStyle name="40% - Акцент4 2 2 3 2 2 2 3 3" xfId="32311"/>
    <cellStyle name="40% - Акцент4 2 2 3 2 2 2 4" xfId="13271"/>
    <cellStyle name="40% - Акцент4 2 2 3 2 2 2 4 2" xfId="36119"/>
    <cellStyle name="40% - Акцент4 2 2 3 2 2 2 5" xfId="24695"/>
    <cellStyle name="40% - Акцент4 2 2 3 2 2 3" xfId="2799"/>
    <cellStyle name="40% - Акцент4 2 2 3 2 2 3 2" xfId="6607"/>
    <cellStyle name="40% - Акцент4 2 2 3 2 2 3 2 2" xfId="18031"/>
    <cellStyle name="40% - Акцент4 2 2 3 2 2 3 2 2 2" xfId="40879"/>
    <cellStyle name="40% - Акцент4 2 2 3 2 2 3 2 3" xfId="29455"/>
    <cellStyle name="40% - Акцент4 2 2 3 2 2 3 3" xfId="10415"/>
    <cellStyle name="40% - Акцент4 2 2 3 2 2 3 3 2" xfId="21839"/>
    <cellStyle name="40% - Акцент4 2 2 3 2 2 3 3 2 2" xfId="44687"/>
    <cellStyle name="40% - Акцент4 2 2 3 2 2 3 3 3" xfId="33263"/>
    <cellStyle name="40% - Акцент4 2 2 3 2 2 3 4" xfId="14223"/>
    <cellStyle name="40% - Акцент4 2 2 3 2 2 3 4 2" xfId="37071"/>
    <cellStyle name="40% - Акцент4 2 2 3 2 2 3 5" xfId="25647"/>
    <cellStyle name="40% - Акцент4 2 2 3 2 2 4" xfId="3751"/>
    <cellStyle name="40% - Акцент4 2 2 3 2 2 4 2" xfId="7559"/>
    <cellStyle name="40% - Акцент4 2 2 3 2 2 4 2 2" xfId="18983"/>
    <cellStyle name="40% - Акцент4 2 2 3 2 2 4 2 2 2" xfId="41831"/>
    <cellStyle name="40% - Акцент4 2 2 3 2 2 4 2 3" xfId="30407"/>
    <cellStyle name="40% - Акцент4 2 2 3 2 2 4 3" xfId="11367"/>
    <cellStyle name="40% - Акцент4 2 2 3 2 2 4 3 2" xfId="22791"/>
    <cellStyle name="40% - Акцент4 2 2 3 2 2 4 3 2 2" xfId="45639"/>
    <cellStyle name="40% - Акцент4 2 2 3 2 2 4 3 3" xfId="34215"/>
    <cellStyle name="40% - Акцент4 2 2 3 2 2 4 4" xfId="15175"/>
    <cellStyle name="40% - Акцент4 2 2 3 2 2 4 4 2" xfId="38023"/>
    <cellStyle name="40% - Акцент4 2 2 3 2 2 4 5" xfId="26599"/>
    <cellStyle name="40% - Акцент4 2 2 3 2 2 5" xfId="4703"/>
    <cellStyle name="40% - Акцент4 2 2 3 2 2 5 2" xfId="16127"/>
    <cellStyle name="40% - Акцент4 2 2 3 2 2 5 2 2" xfId="38975"/>
    <cellStyle name="40% - Акцент4 2 2 3 2 2 5 3" xfId="27551"/>
    <cellStyle name="40% - Акцент4 2 2 3 2 2 6" xfId="8511"/>
    <cellStyle name="40% - Акцент4 2 2 3 2 2 6 2" xfId="19935"/>
    <cellStyle name="40% - Акцент4 2 2 3 2 2 6 2 2" xfId="42783"/>
    <cellStyle name="40% - Акцент4 2 2 3 2 2 6 3" xfId="31359"/>
    <cellStyle name="40% - Акцент4 2 2 3 2 2 7" xfId="12319"/>
    <cellStyle name="40% - Акцент4 2 2 3 2 2 7 2" xfId="35167"/>
    <cellStyle name="40% - Акцент4 2 2 3 2 2 8" xfId="23743"/>
    <cellStyle name="40% - Акцент4 2 2 3 2 3" xfId="1371"/>
    <cellStyle name="40% - Акцент4 2 2 3 2 3 2" xfId="5179"/>
    <cellStyle name="40% - Акцент4 2 2 3 2 3 2 2" xfId="16603"/>
    <cellStyle name="40% - Акцент4 2 2 3 2 3 2 2 2" xfId="39451"/>
    <cellStyle name="40% - Акцент4 2 2 3 2 3 2 3" xfId="28027"/>
    <cellStyle name="40% - Акцент4 2 2 3 2 3 3" xfId="8987"/>
    <cellStyle name="40% - Акцент4 2 2 3 2 3 3 2" xfId="20411"/>
    <cellStyle name="40% - Акцент4 2 2 3 2 3 3 2 2" xfId="43259"/>
    <cellStyle name="40% - Акцент4 2 2 3 2 3 3 3" xfId="31835"/>
    <cellStyle name="40% - Акцент4 2 2 3 2 3 4" xfId="12795"/>
    <cellStyle name="40% - Акцент4 2 2 3 2 3 4 2" xfId="35643"/>
    <cellStyle name="40% - Акцент4 2 2 3 2 3 5" xfId="24219"/>
    <cellStyle name="40% - Акцент4 2 2 3 2 4" xfId="2323"/>
    <cellStyle name="40% - Акцент4 2 2 3 2 4 2" xfId="6131"/>
    <cellStyle name="40% - Акцент4 2 2 3 2 4 2 2" xfId="17555"/>
    <cellStyle name="40% - Акцент4 2 2 3 2 4 2 2 2" xfId="40403"/>
    <cellStyle name="40% - Акцент4 2 2 3 2 4 2 3" xfId="28979"/>
    <cellStyle name="40% - Акцент4 2 2 3 2 4 3" xfId="9939"/>
    <cellStyle name="40% - Акцент4 2 2 3 2 4 3 2" xfId="21363"/>
    <cellStyle name="40% - Акцент4 2 2 3 2 4 3 2 2" xfId="44211"/>
    <cellStyle name="40% - Акцент4 2 2 3 2 4 3 3" xfId="32787"/>
    <cellStyle name="40% - Акцент4 2 2 3 2 4 4" xfId="13747"/>
    <cellStyle name="40% - Акцент4 2 2 3 2 4 4 2" xfId="36595"/>
    <cellStyle name="40% - Акцент4 2 2 3 2 4 5" xfId="25171"/>
    <cellStyle name="40% - Акцент4 2 2 3 2 5" xfId="3275"/>
    <cellStyle name="40% - Акцент4 2 2 3 2 5 2" xfId="7083"/>
    <cellStyle name="40% - Акцент4 2 2 3 2 5 2 2" xfId="18507"/>
    <cellStyle name="40% - Акцент4 2 2 3 2 5 2 2 2" xfId="41355"/>
    <cellStyle name="40% - Акцент4 2 2 3 2 5 2 3" xfId="29931"/>
    <cellStyle name="40% - Акцент4 2 2 3 2 5 3" xfId="10891"/>
    <cellStyle name="40% - Акцент4 2 2 3 2 5 3 2" xfId="22315"/>
    <cellStyle name="40% - Акцент4 2 2 3 2 5 3 2 2" xfId="45163"/>
    <cellStyle name="40% - Акцент4 2 2 3 2 5 3 3" xfId="33739"/>
    <cellStyle name="40% - Акцент4 2 2 3 2 5 4" xfId="14699"/>
    <cellStyle name="40% - Акцент4 2 2 3 2 5 4 2" xfId="37547"/>
    <cellStyle name="40% - Акцент4 2 2 3 2 5 5" xfId="26123"/>
    <cellStyle name="40% - Акцент4 2 2 3 2 6" xfId="4227"/>
    <cellStyle name="40% - Акцент4 2 2 3 2 6 2" xfId="15651"/>
    <cellStyle name="40% - Акцент4 2 2 3 2 6 2 2" xfId="38499"/>
    <cellStyle name="40% - Акцент4 2 2 3 2 6 3" xfId="27075"/>
    <cellStyle name="40% - Акцент4 2 2 3 2 7" xfId="8035"/>
    <cellStyle name="40% - Акцент4 2 2 3 2 7 2" xfId="19459"/>
    <cellStyle name="40% - Акцент4 2 2 3 2 7 2 2" xfId="42307"/>
    <cellStyle name="40% - Акцент4 2 2 3 2 7 3" xfId="30883"/>
    <cellStyle name="40% - Акцент4 2 2 3 2 8" xfId="11843"/>
    <cellStyle name="40% - Акцент4 2 2 3 2 8 2" xfId="34691"/>
    <cellStyle name="40% - Акцент4 2 2 3 2 9" xfId="23267"/>
    <cellStyle name="40% - Акцент4 2 2 3 3" xfId="671"/>
    <cellStyle name="40% - Акцент4 2 2 3 3 2" xfId="1623"/>
    <cellStyle name="40% - Акцент4 2 2 3 3 2 2" xfId="5431"/>
    <cellStyle name="40% - Акцент4 2 2 3 3 2 2 2" xfId="16855"/>
    <cellStyle name="40% - Акцент4 2 2 3 3 2 2 2 2" xfId="39703"/>
    <cellStyle name="40% - Акцент4 2 2 3 3 2 2 3" xfId="28279"/>
    <cellStyle name="40% - Акцент4 2 2 3 3 2 3" xfId="9239"/>
    <cellStyle name="40% - Акцент4 2 2 3 3 2 3 2" xfId="20663"/>
    <cellStyle name="40% - Акцент4 2 2 3 3 2 3 2 2" xfId="43511"/>
    <cellStyle name="40% - Акцент4 2 2 3 3 2 3 3" xfId="32087"/>
    <cellStyle name="40% - Акцент4 2 2 3 3 2 4" xfId="13047"/>
    <cellStyle name="40% - Акцент4 2 2 3 3 2 4 2" xfId="35895"/>
    <cellStyle name="40% - Акцент4 2 2 3 3 2 5" xfId="24471"/>
    <cellStyle name="40% - Акцент4 2 2 3 3 3" xfId="2575"/>
    <cellStyle name="40% - Акцент4 2 2 3 3 3 2" xfId="6383"/>
    <cellStyle name="40% - Акцент4 2 2 3 3 3 2 2" xfId="17807"/>
    <cellStyle name="40% - Акцент4 2 2 3 3 3 2 2 2" xfId="40655"/>
    <cellStyle name="40% - Акцент4 2 2 3 3 3 2 3" xfId="29231"/>
    <cellStyle name="40% - Акцент4 2 2 3 3 3 3" xfId="10191"/>
    <cellStyle name="40% - Акцент4 2 2 3 3 3 3 2" xfId="21615"/>
    <cellStyle name="40% - Акцент4 2 2 3 3 3 3 2 2" xfId="44463"/>
    <cellStyle name="40% - Акцент4 2 2 3 3 3 3 3" xfId="33039"/>
    <cellStyle name="40% - Акцент4 2 2 3 3 3 4" xfId="13999"/>
    <cellStyle name="40% - Акцент4 2 2 3 3 3 4 2" xfId="36847"/>
    <cellStyle name="40% - Акцент4 2 2 3 3 3 5" xfId="25423"/>
    <cellStyle name="40% - Акцент4 2 2 3 3 4" xfId="3527"/>
    <cellStyle name="40% - Акцент4 2 2 3 3 4 2" xfId="7335"/>
    <cellStyle name="40% - Акцент4 2 2 3 3 4 2 2" xfId="18759"/>
    <cellStyle name="40% - Акцент4 2 2 3 3 4 2 2 2" xfId="41607"/>
    <cellStyle name="40% - Акцент4 2 2 3 3 4 2 3" xfId="30183"/>
    <cellStyle name="40% - Акцент4 2 2 3 3 4 3" xfId="11143"/>
    <cellStyle name="40% - Акцент4 2 2 3 3 4 3 2" xfId="22567"/>
    <cellStyle name="40% - Акцент4 2 2 3 3 4 3 2 2" xfId="45415"/>
    <cellStyle name="40% - Акцент4 2 2 3 3 4 3 3" xfId="33991"/>
    <cellStyle name="40% - Акцент4 2 2 3 3 4 4" xfId="14951"/>
    <cellStyle name="40% - Акцент4 2 2 3 3 4 4 2" xfId="37799"/>
    <cellStyle name="40% - Акцент4 2 2 3 3 4 5" xfId="26375"/>
    <cellStyle name="40% - Акцент4 2 2 3 3 5" xfId="4479"/>
    <cellStyle name="40% - Акцент4 2 2 3 3 5 2" xfId="15903"/>
    <cellStyle name="40% - Акцент4 2 2 3 3 5 2 2" xfId="38751"/>
    <cellStyle name="40% - Акцент4 2 2 3 3 5 3" xfId="27327"/>
    <cellStyle name="40% - Акцент4 2 2 3 3 6" xfId="8287"/>
    <cellStyle name="40% - Акцент4 2 2 3 3 6 2" xfId="19711"/>
    <cellStyle name="40% - Акцент4 2 2 3 3 6 2 2" xfId="42559"/>
    <cellStyle name="40% - Акцент4 2 2 3 3 6 3" xfId="31135"/>
    <cellStyle name="40% - Акцент4 2 2 3 3 7" xfId="12095"/>
    <cellStyle name="40% - Акцент4 2 2 3 3 7 2" xfId="34943"/>
    <cellStyle name="40% - Акцент4 2 2 3 3 8" xfId="23519"/>
    <cellStyle name="40% - Акцент4 2 2 3 4" xfId="1147"/>
    <cellStyle name="40% - Акцент4 2 2 3 4 2" xfId="4955"/>
    <cellStyle name="40% - Акцент4 2 2 3 4 2 2" xfId="16379"/>
    <cellStyle name="40% - Акцент4 2 2 3 4 2 2 2" xfId="39227"/>
    <cellStyle name="40% - Акцент4 2 2 3 4 2 3" xfId="27803"/>
    <cellStyle name="40% - Акцент4 2 2 3 4 3" xfId="8763"/>
    <cellStyle name="40% - Акцент4 2 2 3 4 3 2" xfId="20187"/>
    <cellStyle name="40% - Акцент4 2 2 3 4 3 2 2" xfId="43035"/>
    <cellStyle name="40% - Акцент4 2 2 3 4 3 3" xfId="31611"/>
    <cellStyle name="40% - Акцент4 2 2 3 4 4" xfId="12571"/>
    <cellStyle name="40% - Акцент4 2 2 3 4 4 2" xfId="35419"/>
    <cellStyle name="40% - Акцент4 2 2 3 4 5" xfId="23995"/>
    <cellStyle name="40% - Акцент4 2 2 3 5" xfId="2099"/>
    <cellStyle name="40% - Акцент4 2 2 3 5 2" xfId="5907"/>
    <cellStyle name="40% - Акцент4 2 2 3 5 2 2" xfId="17331"/>
    <cellStyle name="40% - Акцент4 2 2 3 5 2 2 2" xfId="40179"/>
    <cellStyle name="40% - Акцент4 2 2 3 5 2 3" xfId="28755"/>
    <cellStyle name="40% - Акцент4 2 2 3 5 3" xfId="9715"/>
    <cellStyle name="40% - Акцент4 2 2 3 5 3 2" xfId="21139"/>
    <cellStyle name="40% - Акцент4 2 2 3 5 3 2 2" xfId="43987"/>
    <cellStyle name="40% - Акцент4 2 2 3 5 3 3" xfId="32563"/>
    <cellStyle name="40% - Акцент4 2 2 3 5 4" xfId="13523"/>
    <cellStyle name="40% - Акцент4 2 2 3 5 4 2" xfId="36371"/>
    <cellStyle name="40% - Акцент4 2 2 3 5 5" xfId="24947"/>
    <cellStyle name="40% - Акцент4 2 2 3 6" xfId="3051"/>
    <cellStyle name="40% - Акцент4 2 2 3 6 2" xfId="6859"/>
    <cellStyle name="40% - Акцент4 2 2 3 6 2 2" xfId="18283"/>
    <cellStyle name="40% - Акцент4 2 2 3 6 2 2 2" xfId="41131"/>
    <cellStyle name="40% - Акцент4 2 2 3 6 2 3" xfId="29707"/>
    <cellStyle name="40% - Акцент4 2 2 3 6 3" xfId="10667"/>
    <cellStyle name="40% - Акцент4 2 2 3 6 3 2" xfId="22091"/>
    <cellStyle name="40% - Акцент4 2 2 3 6 3 2 2" xfId="44939"/>
    <cellStyle name="40% - Акцент4 2 2 3 6 3 3" xfId="33515"/>
    <cellStyle name="40% - Акцент4 2 2 3 6 4" xfId="14475"/>
    <cellStyle name="40% - Акцент4 2 2 3 6 4 2" xfId="37323"/>
    <cellStyle name="40% - Акцент4 2 2 3 6 5" xfId="25899"/>
    <cellStyle name="40% - Акцент4 2 2 3 7" xfId="4003"/>
    <cellStyle name="40% - Акцент4 2 2 3 7 2" xfId="15427"/>
    <cellStyle name="40% - Акцент4 2 2 3 7 2 2" xfId="38275"/>
    <cellStyle name="40% - Акцент4 2 2 3 7 3" xfId="26851"/>
    <cellStyle name="40% - Акцент4 2 2 3 8" xfId="7811"/>
    <cellStyle name="40% - Акцент4 2 2 3 8 2" xfId="19235"/>
    <cellStyle name="40% - Акцент4 2 2 3 8 2 2" xfId="42083"/>
    <cellStyle name="40% - Акцент4 2 2 3 8 3" xfId="30659"/>
    <cellStyle name="40% - Акцент4 2 2 3 9" xfId="11619"/>
    <cellStyle name="40% - Акцент4 2 2 3 9 2" xfId="34467"/>
    <cellStyle name="40% - Акцент4 2 2 4" xfId="251"/>
    <cellStyle name="40% - Акцент4 2 2 4 10" xfId="23099"/>
    <cellStyle name="40% - Акцент4 2 2 4 2" xfId="475"/>
    <cellStyle name="40% - Акцент4 2 2 4 2 2" xfId="951"/>
    <cellStyle name="40% - Акцент4 2 2 4 2 2 2" xfId="1903"/>
    <cellStyle name="40% - Акцент4 2 2 4 2 2 2 2" xfId="5711"/>
    <cellStyle name="40% - Акцент4 2 2 4 2 2 2 2 2" xfId="17135"/>
    <cellStyle name="40% - Акцент4 2 2 4 2 2 2 2 2 2" xfId="39983"/>
    <cellStyle name="40% - Акцент4 2 2 4 2 2 2 2 3" xfId="28559"/>
    <cellStyle name="40% - Акцент4 2 2 4 2 2 2 3" xfId="9519"/>
    <cellStyle name="40% - Акцент4 2 2 4 2 2 2 3 2" xfId="20943"/>
    <cellStyle name="40% - Акцент4 2 2 4 2 2 2 3 2 2" xfId="43791"/>
    <cellStyle name="40% - Акцент4 2 2 4 2 2 2 3 3" xfId="32367"/>
    <cellStyle name="40% - Акцент4 2 2 4 2 2 2 4" xfId="13327"/>
    <cellStyle name="40% - Акцент4 2 2 4 2 2 2 4 2" xfId="36175"/>
    <cellStyle name="40% - Акцент4 2 2 4 2 2 2 5" xfId="24751"/>
    <cellStyle name="40% - Акцент4 2 2 4 2 2 3" xfId="2855"/>
    <cellStyle name="40% - Акцент4 2 2 4 2 2 3 2" xfId="6663"/>
    <cellStyle name="40% - Акцент4 2 2 4 2 2 3 2 2" xfId="18087"/>
    <cellStyle name="40% - Акцент4 2 2 4 2 2 3 2 2 2" xfId="40935"/>
    <cellStyle name="40% - Акцент4 2 2 4 2 2 3 2 3" xfId="29511"/>
    <cellStyle name="40% - Акцент4 2 2 4 2 2 3 3" xfId="10471"/>
    <cellStyle name="40% - Акцент4 2 2 4 2 2 3 3 2" xfId="21895"/>
    <cellStyle name="40% - Акцент4 2 2 4 2 2 3 3 2 2" xfId="44743"/>
    <cellStyle name="40% - Акцент4 2 2 4 2 2 3 3 3" xfId="33319"/>
    <cellStyle name="40% - Акцент4 2 2 4 2 2 3 4" xfId="14279"/>
    <cellStyle name="40% - Акцент4 2 2 4 2 2 3 4 2" xfId="37127"/>
    <cellStyle name="40% - Акцент4 2 2 4 2 2 3 5" xfId="25703"/>
    <cellStyle name="40% - Акцент4 2 2 4 2 2 4" xfId="3807"/>
    <cellStyle name="40% - Акцент4 2 2 4 2 2 4 2" xfId="7615"/>
    <cellStyle name="40% - Акцент4 2 2 4 2 2 4 2 2" xfId="19039"/>
    <cellStyle name="40% - Акцент4 2 2 4 2 2 4 2 2 2" xfId="41887"/>
    <cellStyle name="40% - Акцент4 2 2 4 2 2 4 2 3" xfId="30463"/>
    <cellStyle name="40% - Акцент4 2 2 4 2 2 4 3" xfId="11423"/>
    <cellStyle name="40% - Акцент4 2 2 4 2 2 4 3 2" xfId="22847"/>
    <cellStyle name="40% - Акцент4 2 2 4 2 2 4 3 2 2" xfId="45695"/>
    <cellStyle name="40% - Акцент4 2 2 4 2 2 4 3 3" xfId="34271"/>
    <cellStyle name="40% - Акцент4 2 2 4 2 2 4 4" xfId="15231"/>
    <cellStyle name="40% - Акцент4 2 2 4 2 2 4 4 2" xfId="38079"/>
    <cellStyle name="40% - Акцент4 2 2 4 2 2 4 5" xfId="26655"/>
    <cellStyle name="40% - Акцент4 2 2 4 2 2 5" xfId="4759"/>
    <cellStyle name="40% - Акцент4 2 2 4 2 2 5 2" xfId="16183"/>
    <cellStyle name="40% - Акцент4 2 2 4 2 2 5 2 2" xfId="39031"/>
    <cellStyle name="40% - Акцент4 2 2 4 2 2 5 3" xfId="27607"/>
    <cellStyle name="40% - Акцент4 2 2 4 2 2 6" xfId="8567"/>
    <cellStyle name="40% - Акцент4 2 2 4 2 2 6 2" xfId="19991"/>
    <cellStyle name="40% - Акцент4 2 2 4 2 2 6 2 2" xfId="42839"/>
    <cellStyle name="40% - Акцент4 2 2 4 2 2 6 3" xfId="31415"/>
    <cellStyle name="40% - Акцент4 2 2 4 2 2 7" xfId="12375"/>
    <cellStyle name="40% - Акцент4 2 2 4 2 2 7 2" xfId="35223"/>
    <cellStyle name="40% - Акцент4 2 2 4 2 2 8" xfId="23799"/>
    <cellStyle name="40% - Акцент4 2 2 4 2 3" xfId="1427"/>
    <cellStyle name="40% - Акцент4 2 2 4 2 3 2" xfId="5235"/>
    <cellStyle name="40% - Акцент4 2 2 4 2 3 2 2" xfId="16659"/>
    <cellStyle name="40% - Акцент4 2 2 4 2 3 2 2 2" xfId="39507"/>
    <cellStyle name="40% - Акцент4 2 2 4 2 3 2 3" xfId="28083"/>
    <cellStyle name="40% - Акцент4 2 2 4 2 3 3" xfId="9043"/>
    <cellStyle name="40% - Акцент4 2 2 4 2 3 3 2" xfId="20467"/>
    <cellStyle name="40% - Акцент4 2 2 4 2 3 3 2 2" xfId="43315"/>
    <cellStyle name="40% - Акцент4 2 2 4 2 3 3 3" xfId="31891"/>
    <cellStyle name="40% - Акцент4 2 2 4 2 3 4" xfId="12851"/>
    <cellStyle name="40% - Акцент4 2 2 4 2 3 4 2" xfId="35699"/>
    <cellStyle name="40% - Акцент4 2 2 4 2 3 5" xfId="24275"/>
    <cellStyle name="40% - Акцент4 2 2 4 2 4" xfId="2379"/>
    <cellStyle name="40% - Акцент4 2 2 4 2 4 2" xfId="6187"/>
    <cellStyle name="40% - Акцент4 2 2 4 2 4 2 2" xfId="17611"/>
    <cellStyle name="40% - Акцент4 2 2 4 2 4 2 2 2" xfId="40459"/>
    <cellStyle name="40% - Акцент4 2 2 4 2 4 2 3" xfId="29035"/>
    <cellStyle name="40% - Акцент4 2 2 4 2 4 3" xfId="9995"/>
    <cellStyle name="40% - Акцент4 2 2 4 2 4 3 2" xfId="21419"/>
    <cellStyle name="40% - Акцент4 2 2 4 2 4 3 2 2" xfId="44267"/>
    <cellStyle name="40% - Акцент4 2 2 4 2 4 3 3" xfId="32843"/>
    <cellStyle name="40% - Акцент4 2 2 4 2 4 4" xfId="13803"/>
    <cellStyle name="40% - Акцент4 2 2 4 2 4 4 2" xfId="36651"/>
    <cellStyle name="40% - Акцент4 2 2 4 2 4 5" xfId="25227"/>
    <cellStyle name="40% - Акцент4 2 2 4 2 5" xfId="3331"/>
    <cellStyle name="40% - Акцент4 2 2 4 2 5 2" xfId="7139"/>
    <cellStyle name="40% - Акцент4 2 2 4 2 5 2 2" xfId="18563"/>
    <cellStyle name="40% - Акцент4 2 2 4 2 5 2 2 2" xfId="41411"/>
    <cellStyle name="40% - Акцент4 2 2 4 2 5 2 3" xfId="29987"/>
    <cellStyle name="40% - Акцент4 2 2 4 2 5 3" xfId="10947"/>
    <cellStyle name="40% - Акцент4 2 2 4 2 5 3 2" xfId="22371"/>
    <cellStyle name="40% - Акцент4 2 2 4 2 5 3 2 2" xfId="45219"/>
    <cellStyle name="40% - Акцент4 2 2 4 2 5 3 3" xfId="33795"/>
    <cellStyle name="40% - Акцент4 2 2 4 2 5 4" xfId="14755"/>
    <cellStyle name="40% - Акцент4 2 2 4 2 5 4 2" xfId="37603"/>
    <cellStyle name="40% - Акцент4 2 2 4 2 5 5" xfId="26179"/>
    <cellStyle name="40% - Акцент4 2 2 4 2 6" xfId="4283"/>
    <cellStyle name="40% - Акцент4 2 2 4 2 6 2" xfId="15707"/>
    <cellStyle name="40% - Акцент4 2 2 4 2 6 2 2" xfId="38555"/>
    <cellStyle name="40% - Акцент4 2 2 4 2 6 3" xfId="27131"/>
    <cellStyle name="40% - Акцент4 2 2 4 2 7" xfId="8091"/>
    <cellStyle name="40% - Акцент4 2 2 4 2 7 2" xfId="19515"/>
    <cellStyle name="40% - Акцент4 2 2 4 2 7 2 2" xfId="42363"/>
    <cellStyle name="40% - Акцент4 2 2 4 2 7 3" xfId="30939"/>
    <cellStyle name="40% - Акцент4 2 2 4 2 8" xfId="11899"/>
    <cellStyle name="40% - Акцент4 2 2 4 2 8 2" xfId="34747"/>
    <cellStyle name="40% - Акцент4 2 2 4 2 9" xfId="23323"/>
    <cellStyle name="40% - Акцент4 2 2 4 3" xfId="727"/>
    <cellStyle name="40% - Акцент4 2 2 4 3 2" xfId="1679"/>
    <cellStyle name="40% - Акцент4 2 2 4 3 2 2" xfId="5487"/>
    <cellStyle name="40% - Акцент4 2 2 4 3 2 2 2" xfId="16911"/>
    <cellStyle name="40% - Акцент4 2 2 4 3 2 2 2 2" xfId="39759"/>
    <cellStyle name="40% - Акцент4 2 2 4 3 2 2 3" xfId="28335"/>
    <cellStyle name="40% - Акцент4 2 2 4 3 2 3" xfId="9295"/>
    <cellStyle name="40% - Акцент4 2 2 4 3 2 3 2" xfId="20719"/>
    <cellStyle name="40% - Акцент4 2 2 4 3 2 3 2 2" xfId="43567"/>
    <cellStyle name="40% - Акцент4 2 2 4 3 2 3 3" xfId="32143"/>
    <cellStyle name="40% - Акцент4 2 2 4 3 2 4" xfId="13103"/>
    <cellStyle name="40% - Акцент4 2 2 4 3 2 4 2" xfId="35951"/>
    <cellStyle name="40% - Акцент4 2 2 4 3 2 5" xfId="24527"/>
    <cellStyle name="40% - Акцент4 2 2 4 3 3" xfId="2631"/>
    <cellStyle name="40% - Акцент4 2 2 4 3 3 2" xfId="6439"/>
    <cellStyle name="40% - Акцент4 2 2 4 3 3 2 2" xfId="17863"/>
    <cellStyle name="40% - Акцент4 2 2 4 3 3 2 2 2" xfId="40711"/>
    <cellStyle name="40% - Акцент4 2 2 4 3 3 2 3" xfId="29287"/>
    <cellStyle name="40% - Акцент4 2 2 4 3 3 3" xfId="10247"/>
    <cellStyle name="40% - Акцент4 2 2 4 3 3 3 2" xfId="21671"/>
    <cellStyle name="40% - Акцент4 2 2 4 3 3 3 2 2" xfId="44519"/>
    <cellStyle name="40% - Акцент4 2 2 4 3 3 3 3" xfId="33095"/>
    <cellStyle name="40% - Акцент4 2 2 4 3 3 4" xfId="14055"/>
    <cellStyle name="40% - Акцент4 2 2 4 3 3 4 2" xfId="36903"/>
    <cellStyle name="40% - Акцент4 2 2 4 3 3 5" xfId="25479"/>
    <cellStyle name="40% - Акцент4 2 2 4 3 4" xfId="3583"/>
    <cellStyle name="40% - Акцент4 2 2 4 3 4 2" xfId="7391"/>
    <cellStyle name="40% - Акцент4 2 2 4 3 4 2 2" xfId="18815"/>
    <cellStyle name="40% - Акцент4 2 2 4 3 4 2 2 2" xfId="41663"/>
    <cellStyle name="40% - Акцент4 2 2 4 3 4 2 3" xfId="30239"/>
    <cellStyle name="40% - Акцент4 2 2 4 3 4 3" xfId="11199"/>
    <cellStyle name="40% - Акцент4 2 2 4 3 4 3 2" xfId="22623"/>
    <cellStyle name="40% - Акцент4 2 2 4 3 4 3 2 2" xfId="45471"/>
    <cellStyle name="40% - Акцент4 2 2 4 3 4 3 3" xfId="34047"/>
    <cellStyle name="40% - Акцент4 2 2 4 3 4 4" xfId="15007"/>
    <cellStyle name="40% - Акцент4 2 2 4 3 4 4 2" xfId="37855"/>
    <cellStyle name="40% - Акцент4 2 2 4 3 4 5" xfId="26431"/>
    <cellStyle name="40% - Акцент4 2 2 4 3 5" xfId="4535"/>
    <cellStyle name="40% - Акцент4 2 2 4 3 5 2" xfId="15959"/>
    <cellStyle name="40% - Акцент4 2 2 4 3 5 2 2" xfId="38807"/>
    <cellStyle name="40% - Акцент4 2 2 4 3 5 3" xfId="27383"/>
    <cellStyle name="40% - Акцент4 2 2 4 3 6" xfId="8343"/>
    <cellStyle name="40% - Акцент4 2 2 4 3 6 2" xfId="19767"/>
    <cellStyle name="40% - Акцент4 2 2 4 3 6 2 2" xfId="42615"/>
    <cellStyle name="40% - Акцент4 2 2 4 3 6 3" xfId="31191"/>
    <cellStyle name="40% - Акцент4 2 2 4 3 7" xfId="12151"/>
    <cellStyle name="40% - Акцент4 2 2 4 3 7 2" xfId="34999"/>
    <cellStyle name="40% - Акцент4 2 2 4 3 8" xfId="23575"/>
    <cellStyle name="40% - Акцент4 2 2 4 4" xfId="1203"/>
    <cellStyle name="40% - Акцент4 2 2 4 4 2" xfId="5011"/>
    <cellStyle name="40% - Акцент4 2 2 4 4 2 2" xfId="16435"/>
    <cellStyle name="40% - Акцент4 2 2 4 4 2 2 2" xfId="39283"/>
    <cellStyle name="40% - Акцент4 2 2 4 4 2 3" xfId="27859"/>
    <cellStyle name="40% - Акцент4 2 2 4 4 3" xfId="8819"/>
    <cellStyle name="40% - Акцент4 2 2 4 4 3 2" xfId="20243"/>
    <cellStyle name="40% - Акцент4 2 2 4 4 3 2 2" xfId="43091"/>
    <cellStyle name="40% - Акцент4 2 2 4 4 3 3" xfId="31667"/>
    <cellStyle name="40% - Акцент4 2 2 4 4 4" xfId="12627"/>
    <cellStyle name="40% - Акцент4 2 2 4 4 4 2" xfId="35475"/>
    <cellStyle name="40% - Акцент4 2 2 4 4 5" xfId="24051"/>
    <cellStyle name="40% - Акцент4 2 2 4 5" xfId="2155"/>
    <cellStyle name="40% - Акцент4 2 2 4 5 2" xfId="5963"/>
    <cellStyle name="40% - Акцент4 2 2 4 5 2 2" xfId="17387"/>
    <cellStyle name="40% - Акцент4 2 2 4 5 2 2 2" xfId="40235"/>
    <cellStyle name="40% - Акцент4 2 2 4 5 2 3" xfId="28811"/>
    <cellStyle name="40% - Акцент4 2 2 4 5 3" xfId="9771"/>
    <cellStyle name="40% - Акцент4 2 2 4 5 3 2" xfId="21195"/>
    <cellStyle name="40% - Акцент4 2 2 4 5 3 2 2" xfId="44043"/>
    <cellStyle name="40% - Акцент4 2 2 4 5 3 3" xfId="32619"/>
    <cellStyle name="40% - Акцент4 2 2 4 5 4" xfId="13579"/>
    <cellStyle name="40% - Акцент4 2 2 4 5 4 2" xfId="36427"/>
    <cellStyle name="40% - Акцент4 2 2 4 5 5" xfId="25003"/>
    <cellStyle name="40% - Акцент4 2 2 4 6" xfId="3107"/>
    <cellStyle name="40% - Акцент4 2 2 4 6 2" xfId="6915"/>
    <cellStyle name="40% - Акцент4 2 2 4 6 2 2" xfId="18339"/>
    <cellStyle name="40% - Акцент4 2 2 4 6 2 2 2" xfId="41187"/>
    <cellStyle name="40% - Акцент4 2 2 4 6 2 3" xfId="29763"/>
    <cellStyle name="40% - Акцент4 2 2 4 6 3" xfId="10723"/>
    <cellStyle name="40% - Акцент4 2 2 4 6 3 2" xfId="22147"/>
    <cellStyle name="40% - Акцент4 2 2 4 6 3 2 2" xfId="44995"/>
    <cellStyle name="40% - Акцент4 2 2 4 6 3 3" xfId="33571"/>
    <cellStyle name="40% - Акцент4 2 2 4 6 4" xfId="14531"/>
    <cellStyle name="40% - Акцент4 2 2 4 6 4 2" xfId="37379"/>
    <cellStyle name="40% - Акцент4 2 2 4 6 5" xfId="25955"/>
    <cellStyle name="40% - Акцент4 2 2 4 7" xfId="4059"/>
    <cellStyle name="40% - Акцент4 2 2 4 7 2" xfId="15483"/>
    <cellStyle name="40% - Акцент4 2 2 4 7 2 2" xfId="38331"/>
    <cellStyle name="40% - Акцент4 2 2 4 7 3" xfId="26907"/>
    <cellStyle name="40% - Акцент4 2 2 4 8" xfId="7867"/>
    <cellStyle name="40% - Акцент4 2 2 4 8 2" xfId="19291"/>
    <cellStyle name="40% - Акцент4 2 2 4 8 2 2" xfId="42139"/>
    <cellStyle name="40% - Акцент4 2 2 4 8 3" xfId="30715"/>
    <cellStyle name="40% - Акцент4 2 2 4 9" xfId="11675"/>
    <cellStyle name="40% - Акцент4 2 2 4 9 2" xfId="34523"/>
    <cellStyle name="40% - Акцент4 2 2 5" xfId="307"/>
    <cellStyle name="40% - Акцент4 2 2 5 2" xfId="783"/>
    <cellStyle name="40% - Акцент4 2 2 5 2 2" xfId="1735"/>
    <cellStyle name="40% - Акцент4 2 2 5 2 2 2" xfId="5543"/>
    <cellStyle name="40% - Акцент4 2 2 5 2 2 2 2" xfId="16967"/>
    <cellStyle name="40% - Акцент4 2 2 5 2 2 2 2 2" xfId="39815"/>
    <cellStyle name="40% - Акцент4 2 2 5 2 2 2 3" xfId="28391"/>
    <cellStyle name="40% - Акцент4 2 2 5 2 2 3" xfId="9351"/>
    <cellStyle name="40% - Акцент4 2 2 5 2 2 3 2" xfId="20775"/>
    <cellStyle name="40% - Акцент4 2 2 5 2 2 3 2 2" xfId="43623"/>
    <cellStyle name="40% - Акцент4 2 2 5 2 2 3 3" xfId="32199"/>
    <cellStyle name="40% - Акцент4 2 2 5 2 2 4" xfId="13159"/>
    <cellStyle name="40% - Акцент4 2 2 5 2 2 4 2" xfId="36007"/>
    <cellStyle name="40% - Акцент4 2 2 5 2 2 5" xfId="24583"/>
    <cellStyle name="40% - Акцент4 2 2 5 2 3" xfId="2687"/>
    <cellStyle name="40% - Акцент4 2 2 5 2 3 2" xfId="6495"/>
    <cellStyle name="40% - Акцент4 2 2 5 2 3 2 2" xfId="17919"/>
    <cellStyle name="40% - Акцент4 2 2 5 2 3 2 2 2" xfId="40767"/>
    <cellStyle name="40% - Акцент4 2 2 5 2 3 2 3" xfId="29343"/>
    <cellStyle name="40% - Акцент4 2 2 5 2 3 3" xfId="10303"/>
    <cellStyle name="40% - Акцент4 2 2 5 2 3 3 2" xfId="21727"/>
    <cellStyle name="40% - Акцент4 2 2 5 2 3 3 2 2" xfId="44575"/>
    <cellStyle name="40% - Акцент4 2 2 5 2 3 3 3" xfId="33151"/>
    <cellStyle name="40% - Акцент4 2 2 5 2 3 4" xfId="14111"/>
    <cellStyle name="40% - Акцент4 2 2 5 2 3 4 2" xfId="36959"/>
    <cellStyle name="40% - Акцент4 2 2 5 2 3 5" xfId="25535"/>
    <cellStyle name="40% - Акцент4 2 2 5 2 4" xfId="3639"/>
    <cellStyle name="40% - Акцент4 2 2 5 2 4 2" xfId="7447"/>
    <cellStyle name="40% - Акцент4 2 2 5 2 4 2 2" xfId="18871"/>
    <cellStyle name="40% - Акцент4 2 2 5 2 4 2 2 2" xfId="41719"/>
    <cellStyle name="40% - Акцент4 2 2 5 2 4 2 3" xfId="30295"/>
    <cellStyle name="40% - Акцент4 2 2 5 2 4 3" xfId="11255"/>
    <cellStyle name="40% - Акцент4 2 2 5 2 4 3 2" xfId="22679"/>
    <cellStyle name="40% - Акцент4 2 2 5 2 4 3 2 2" xfId="45527"/>
    <cellStyle name="40% - Акцент4 2 2 5 2 4 3 3" xfId="34103"/>
    <cellStyle name="40% - Акцент4 2 2 5 2 4 4" xfId="15063"/>
    <cellStyle name="40% - Акцент4 2 2 5 2 4 4 2" xfId="37911"/>
    <cellStyle name="40% - Акцент4 2 2 5 2 4 5" xfId="26487"/>
    <cellStyle name="40% - Акцент4 2 2 5 2 5" xfId="4591"/>
    <cellStyle name="40% - Акцент4 2 2 5 2 5 2" xfId="16015"/>
    <cellStyle name="40% - Акцент4 2 2 5 2 5 2 2" xfId="38863"/>
    <cellStyle name="40% - Акцент4 2 2 5 2 5 3" xfId="27439"/>
    <cellStyle name="40% - Акцент4 2 2 5 2 6" xfId="8399"/>
    <cellStyle name="40% - Акцент4 2 2 5 2 6 2" xfId="19823"/>
    <cellStyle name="40% - Акцент4 2 2 5 2 6 2 2" xfId="42671"/>
    <cellStyle name="40% - Акцент4 2 2 5 2 6 3" xfId="31247"/>
    <cellStyle name="40% - Акцент4 2 2 5 2 7" xfId="12207"/>
    <cellStyle name="40% - Акцент4 2 2 5 2 7 2" xfId="35055"/>
    <cellStyle name="40% - Акцент4 2 2 5 2 8" xfId="23631"/>
    <cellStyle name="40% - Акцент4 2 2 5 3" xfId="1259"/>
    <cellStyle name="40% - Акцент4 2 2 5 3 2" xfId="5067"/>
    <cellStyle name="40% - Акцент4 2 2 5 3 2 2" xfId="16491"/>
    <cellStyle name="40% - Акцент4 2 2 5 3 2 2 2" xfId="39339"/>
    <cellStyle name="40% - Акцент4 2 2 5 3 2 3" xfId="27915"/>
    <cellStyle name="40% - Акцент4 2 2 5 3 3" xfId="8875"/>
    <cellStyle name="40% - Акцент4 2 2 5 3 3 2" xfId="20299"/>
    <cellStyle name="40% - Акцент4 2 2 5 3 3 2 2" xfId="43147"/>
    <cellStyle name="40% - Акцент4 2 2 5 3 3 3" xfId="31723"/>
    <cellStyle name="40% - Акцент4 2 2 5 3 4" xfId="12683"/>
    <cellStyle name="40% - Акцент4 2 2 5 3 4 2" xfId="35531"/>
    <cellStyle name="40% - Акцент4 2 2 5 3 5" xfId="24107"/>
    <cellStyle name="40% - Акцент4 2 2 5 4" xfId="2211"/>
    <cellStyle name="40% - Акцент4 2 2 5 4 2" xfId="6019"/>
    <cellStyle name="40% - Акцент4 2 2 5 4 2 2" xfId="17443"/>
    <cellStyle name="40% - Акцент4 2 2 5 4 2 2 2" xfId="40291"/>
    <cellStyle name="40% - Акцент4 2 2 5 4 2 3" xfId="28867"/>
    <cellStyle name="40% - Акцент4 2 2 5 4 3" xfId="9827"/>
    <cellStyle name="40% - Акцент4 2 2 5 4 3 2" xfId="21251"/>
    <cellStyle name="40% - Акцент4 2 2 5 4 3 2 2" xfId="44099"/>
    <cellStyle name="40% - Акцент4 2 2 5 4 3 3" xfId="32675"/>
    <cellStyle name="40% - Акцент4 2 2 5 4 4" xfId="13635"/>
    <cellStyle name="40% - Акцент4 2 2 5 4 4 2" xfId="36483"/>
    <cellStyle name="40% - Акцент4 2 2 5 4 5" xfId="25059"/>
    <cellStyle name="40% - Акцент4 2 2 5 5" xfId="3163"/>
    <cellStyle name="40% - Акцент4 2 2 5 5 2" xfId="6971"/>
    <cellStyle name="40% - Акцент4 2 2 5 5 2 2" xfId="18395"/>
    <cellStyle name="40% - Акцент4 2 2 5 5 2 2 2" xfId="41243"/>
    <cellStyle name="40% - Акцент4 2 2 5 5 2 3" xfId="29819"/>
    <cellStyle name="40% - Акцент4 2 2 5 5 3" xfId="10779"/>
    <cellStyle name="40% - Акцент4 2 2 5 5 3 2" xfId="22203"/>
    <cellStyle name="40% - Акцент4 2 2 5 5 3 2 2" xfId="45051"/>
    <cellStyle name="40% - Акцент4 2 2 5 5 3 3" xfId="33627"/>
    <cellStyle name="40% - Акцент4 2 2 5 5 4" xfId="14587"/>
    <cellStyle name="40% - Акцент4 2 2 5 5 4 2" xfId="37435"/>
    <cellStyle name="40% - Акцент4 2 2 5 5 5" xfId="26011"/>
    <cellStyle name="40% - Акцент4 2 2 5 6" xfId="4115"/>
    <cellStyle name="40% - Акцент4 2 2 5 6 2" xfId="15539"/>
    <cellStyle name="40% - Акцент4 2 2 5 6 2 2" xfId="38387"/>
    <cellStyle name="40% - Акцент4 2 2 5 6 3" xfId="26963"/>
    <cellStyle name="40% - Акцент4 2 2 5 7" xfId="7923"/>
    <cellStyle name="40% - Акцент4 2 2 5 7 2" xfId="19347"/>
    <cellStyle name="40% - Акцент4 2 2 5 7 2 2" xfId="42195"/>
    <cellStyle name="40% - Акцент4 2 2 5 7 3" xfId="30771"/>
    <cellStyle name="40% - Акцент4 2 2 5 8" xfId="11731"/>
    <cellStyle name="40% - Акцент4 2 2 5 8 2" xfId="34579"/>
    <cellStyle name="40% - Акцент4 2 2 5 9" xfId="23155"/>
    <cellStyle name="40% - Акцент4 2 2 6" xfId="559"/>
    <cellStyle name="40% - Акцент4 2 2 6 2" xfId="1511"/>
    <cellStyle name="40% - Акцент4 2 2 6 2 2" xfId="5319"/>
    <cellStyle name="40% - Акцент4 2 2 6 2 2 2" xfId="16743"/>
    <cellStyle name="40% - Акцент4 2 2 6 2 2 2 2" xfId="39591"/>
    <cellStyle name="40% - Акцент4 2 2 6 2 2 3" xfId="28167"/>
    <cellStyle name="40% - Акцент4 2 2 6 2 3" xfId="9127"/>
    <cellStyle name="40% - Акцент4 2 2 6 2 3 2" xfId="20551"/>
    <cellStyle name="40% - Акцент4 2 2 6 2 3 2 2" xfId="43399"/>
    <cellStyle name="40% - Акцент4 2 2 6 2 3 3" xfId="31975"/>
    <cellStyle name="40% - Акцент4 2 2 6 2 4" xfId="12935"/>
    <cellStyle name="40% - Акцент4 2 2 6 2 4 2" xfId="35783"/>
    <cellStyle name="40% - Акцент4 2 2 6 2 5" xfId="24359"/>
    <cellStyle name="40% - Акцент4 2 2 6 3" xfId="2463"/>
    <cellStyle name="40% - Акцент4 2 2 6 3 2" xfId="6271"/>
    <cellStyle name="40% - Акцент4 2 2 6 3 2 2" xfId="17695"/>
    <cellStyle name="40% - Акцент4 2 2 6 3 2 2 2" xfId="40543"/>
    <cellStyle name="40% - Акцент4 2 2 6 3 2 3" xfId="29119"/>
    <cellStyle name="40% - Акцент4 2 2 6 3 3" xfId="10079"/>
    <cellStyle name="40% - Акцент4 2 2 6 3 3 2" xfId="21503"/>
    <cellStyle name="40% - Акцент4 2 2 6 3 3 2 2" xfId="44351"/>
    <cellStyle name="40% - Акцент4 2 2 6 3 3 3" xfId="32927"/>
    <cellStyle name="40% - Акцент4 2 2 6 3 4" xfId="13887"/>
    <cellStyle name="40% - Акцент4 2 2 6 3 4 2" xfId="36735"/>
    <cellStyle name="40% - Акцент4 2 2 6 3 5" xfId="25311"/>
    <cellStyle name="40% - Акцент4 2 2 6 4" xfId="3415"/>
    <cellStyle name="40% - Акцент4 2 2 6 4 2" xfId="7223"/>
    <cellStyle name="40% - Акцент4 2 2 6 4 2 2" xfId="18647"/>
    <cellStyle name="40% - Акцент4 2 2 6 4 2 2 2" xfId="41495"/>
    <cellStyle name="40% - Акцент4 2 2 6 4 2 3" xfId="30071"/>
    <cellStyle name="40% - Акцент4 2 2 6 4 3" xfId="11031"/>
    <cellStyle name="40% - Акцент4 2 2 6 4 3 2" xfId="22455"/>
    <cellStyle name="40% - Акцент4 2 2 6 4 3 2 2" xfId="45303"/>
    <cellStyle name="40% - Акцент4 2 2 6 4 3 3" xfId="33879"/>
    <cellStyle name="40% - Акцент4 2 2 6 4 4" xfId="14839"/>
    <cellStyle name="40% - Акцент4 2 2 6 4 4 2" xfId="37687"/>
    <cellStyle name="40% - Акцент4 2 2 6 4 5" xfId="26263"/>
    <cellStyle name="40% - Акцент4 2 2 6 5" xfId="4367"/>
    <cellStyle name="40% - Акцент4 2 2 6 5 2" xfId="15791"/>
    <cellStyle name="40% - Акцент4 2 2 6 5 2 2" xfId="38639"/>
    <cellStyle name="40% - Акцент4 2 2 6 5 3" xfId="27215"/>
    <cellStyle name="40% - Акцент4 2 2 6 6" xfId="8175"/>
    <cellStyle name="40% - Акцент4 2 2 6 6 2" xfId="19599"/>
    <cellStyle name="40% - Акцент4 2 2 6 6 2 2" xfId="42447"/>
    <cellStyle name="40% - Акцент4 2 2 6 6 3" xfId="31023"/>
    <cellStyle name="40% - Акцент4 2 2 6 7" xfId="11983"/>
    <cellStyle name="40% - Акцент4 2 2 6 7 2" xfId="34831"/>
    <cellStyle name="40% - Акцент4 2 2 6 8" xfId="23407"/>
    <cellStyle name="40% - Акцент4 2 2 7" xfId="1035"/>
    <cellStyle name="40% - Акцент4 2 2 7 2" xfId="4843"/>
    <cellStyle name="40% - Акцент4 2 2 7 2 2" xfId="16267"/>
    <cellStyle name="40% - Акцент4 2 2 7 2 2 2" xfId="39115"/>
    <cellStyle name="40% - Акцент4 2 2 7 2 3" xfId="27691"/>
    <cellStyle name="40% - Акцент4 2 2 7 3" xfId="8651"/>
    <cellStyle name="40% - Акцент4 2 2 7 3 2" xfId="20075"/>
    <cellStyle name="40% - Акцент4 2 2 7 3 2 2" xfId="42923"/>
    <cellStyle name="40% - Акцент4 2 2 7 3 3" xfId="31499"/>
    <cellStyle name="40% - Акцент4 2 2 7 4" xfId="12459"/>
    <cellStyle name="40% - Акцент4 2 2 7 4 2" xfId="35307"/>
    <cellStyle name="40% - Акцент4 2 2 7 5" xfId="23883"/>
    <cellStyle name="40% - Акцент4 2 2 8" xfId="1987"/>
    <cellStyle name="40% - Акцент4 2 2 8 2" xfId="5795"/>
    <cellStyle name="40% - Акцент4 2 2 8 2 2" xfId="17219"/>
    <cellStyle name="40% - Акцент4 2 2 8 2 2 2" xfId="40067"/>
    <cellStyle name="40% - Акцент4 2 2 8 2 3" xfId="28643"/>
    <cellStyle name="40% - Акцент4 2 2 8 3" xfId="9603"/>
    <cellStyle name="40% - Акцент4 2 2 8 3 2" xfId="21027"/>
    <cellStyle name="40% - Акцент4 2 2 8 3 2 2" xfId="43875"/>
    <cellStyle name="40% - Акцент4 2 2 8 3 3" xfId="32451"/>
    <cellStyle name="40% - Акцент4 2 2 8 4" xfId="13411"/>
    <cellStyle name="40% - Акцент4 2 2 8 4 2" xfId="36259"/>
    <cellStyle name="40% - Акцент4 2 2 8 5" xfId="24835"/>
    <cellStyle name="40% - Акцент4 2 2 9" xfId="2939"/>
    <cellStyle name="40% - Акцент4 2 2 9 2" xfId="6747"/>
    <cellStyle name="40% - Акцент4 2 2 9 2 2" xfId="18171"/>
    <cellStyle name="40% - Акцент4 2 2 9 2 2 2" xfId="41019"/>
    <cellStyle name="40% - Акцент4 2 2 9 2 3" xfId="29595"/>
    <cellStyle name="40% - Акцент4 2 2 9 3" xfId="10555"/>
    <cellStyle name="40% - Акцент4 2 2 9 3 2" xfId="21979"/>
    <cellStyle name="40% - Акцент4 2 2 9 3 2 2" xfId="44827"/>
    <cellStyle name="40% - Акцент4 2 2 9 3 3" xfId="33403"/>
    <cellStyle name="40% - Акцент4 2 2 9 4" xfId="14363"/>
    <cellStyle name="40% - Акцент4 2 2 9 4 2" xfId="37211"/>
    <cellStyle name="40% - Акцент4 2 2 9 5" xfId="25787"/>
    <cellStyle name="40% - Акцент4 2 3" xfId="111"/>
    <cellStyle name="40% - Акцент4 2 3 10" xfId="22959"/>
    <cellStyle name="40% - Акцент4 2 3 2" xfId="335"/>
    <cellStyle name="40% - Акцент4 2 3 2 2" xfId="811"/>
    <cellStyle name="40% - Акцент4 2 3 2 2 2" xfId="1763"/>
    <cellStyle name="40% - Акцент4 2 3 2 2 2 2" xfId="5571"/>
    <cellStyle name="40% - Акцент4 2 3 2 2 2 2 2" xfId="16995"/>
    <cellStyle name="40% - Акцент4 2 3 2 2 2 2 2 2" xfId="39843"/>
    <cellStyle name="40% - Акцент4 2 3 2 2 2 2 3" xfId="28419"/>
    <cellStyle name="40% - Акцент4 2 3 2 2 2 3" xfId="9379"/>
    <cellStyle name="40% - Акцент4 2 3 2 2 2 3 2" xfId="20803"/>
    <cellStyle name="40% - Акцент4 2 3 2 2 2 3 2 2" xfId="43651"/>
    <cellStyle name="40% - Акцент4 2 3 2 2 2 3 3" xfId="32227"/>
    <cellStyle name="40% - Акцент4 2 3 2 2 2 4" xfId="13187"/>
    <cellStyle name="40% - Акцент4 2 3 2 2 2 4 2" xfId="36035"/>
    <cellStyle name="40% - Акцент4 2 3 2 2 2 5" xfId="24611"/>
    <cellStyle name="40% - Акцент4 2 3 2 2 3" xfId="2715"/>
    <cellStyle name="40% - Акцент4 2 3 2 2 3 2" xfId="6523"/>
    <cellStyle name="40% - Акцент4 2 3 2 2 3 2 2" xfId="17947"/>
    <cellStyle name="40% - Акцент4 2 3 2 2 3 2 2 2" xfId="40795"/>
    <cellStyle name="40% - Акцент4 2 3 2 2 3 2 3" xfId="29371"/>
    <cellStyle name="40% - Акцент4 2 3 2 2 3 3" xfId="10331"/>
    <cellStyle name="40% - Акцент4 2 3 2 2 3 3 2" xfId="21755"/>
    <cellStyle name="40% - Акцент4 2 3 2 2 3 3 2 2" xfId="44603"/>
    <cellStyle name="40% - Акцент4 2 3 2 2 3 3 3" xfId="33179"/>
    <cellStyle name="40% - Акцент4 2 3 2 2 3 4" xfId="14139"/>
    <cellStyle name="40% - Акцент4 2 3 2 2 3 4 2" xfId="36987"/>
    <cellStyle name="40% - Акцент4 2 3 2 2 3 5" xfId="25563"/>
    <cellStyle name="40% - Акцент4 2 3 2 2 4" xfId="3667"/>
    <cellStyle name="40% - Акцент4 2 3 2 2 4 2" xfId="7475"/>
    <cellStyle name="40% - Акцент4 2 3 2 2 4 2 2" xfId="18899"/>
    <cellStyle name="40% - Акцент4 2 3 2 2 4 2 2 2" xfId="41747"/>
    <cellStyle name="40% - Акцент4 2 3 2 2 4 2 3" xfId="30323"/>
    <cellStyle name="40% - Акцент4 2 3 2 2 4 3" xfId="11283"/>
    <cellStyle name="40% - Акцент4 2 3 2 2 4 3 2" xfId="22707"/>
    <cellStyle name="40% - Акцент4 2 3 2 2 4 3 2 2" xfId="45555"/>
    <cellStyle name="40% - Акцент4 2 3 2 2 4 3 3" xfId="34131"/>
    <cellStyle name="40% - Акцент4 2 3 2 2 4 4" xfId="15091"/>
    <cellStyle name="40% - Акцент4 2 3 2 2 4 4 2" xfId="37939"/>
    <cellStyle name="40% - Акцент4 2 3 2 2 4 5" xfId="26515"/>
    <cellStyle name="40% - Акцент4 2 3 2 2 5" xfId="4619"/>
    <cellStyle name="40% - Акцент4 2 3 2 2 5 2" xfId="16043"/>
    <cellStyle name="40% - Акцент4 2 3 2 2 5 2 2" xfId="38891"/>
    <cellStyle name="40% - Акцент4 2 3 2 2 5 3" xfId="27467"/>
    <cellStyle name="40% - Акцент4 2 3 2 2 6" xfId="8427"/>
    <cellStyle name="40% - Акцент4 2 3 2 2 6 2" xfId="19851"/>
    <cellStyle name="40% - Акцент4 2 3 2 2 6 2 2" xfId="42699"/>
    <cellStyle name="40% - Акцент4 2 3 2 2 6 3" xfId="31275"/>
    <cellStyle name="40% - Акцент4 2 3 2 2 7" xfId="12235"/>
    <cellStyle name="40% - Акцент4 2 3 2 2 7 2" xfId="35083"/>
    <cellStyle name="40% - Акцент4 2 3 2 2 8" xfId="23659"/>
    <cellStyle name="40% - Акцент4 2 3 2 3" xfId="1287"/>
    <cellStyle name="40% - Акцент4 2 3 2 3 2" xfId="5095"/>
    <cellStyle name="40% - Акцент4 2 3 2 3 2 2" xfId="16519"/>
    <cellStyle name="40% - Акцент4 2 3 2 3 2 2 2" xfId="39367"/>
    <cellStyle name="40% - Акцент4 2 3 2 3 2 3" xfId="27943"/>
    <cellStyle name="40% - Акцент4 2 3 2 3 3" xfId="8903"/>
    <cellStyle name="40% - Акцент4 2 3 2 3 3 2" xfId="20327"/>
    <cellStyle name="40% - Акцент4 2 3 2 3 3 2 2" xfId="43175"/>
    <cellStyle name="40% - Акцент4 2 3 2 3 3 3" xfId="31751"/>
    <cellStyle name="40% - Акцент4 2 3 2 3 4" xfId="12711"/>
    <cellStyle name="40% - Акцент4 2 3 2 3 4 2" xfId="35559"/>
    <cellStyle name="40% - Акцент4 2 3 2 3 5" xfId="24135"/>
    <cellStyle name="40% - Акцент4 2 3 2 4" xfId="2239"/>
    <cellStyle name="40% - Акцент4 2 3 2 4 2" xfId="6047"/>
    <cellStyle name="40% - Акцент4 2 3 2 4 2 2" xfId="17471"/>
    <cellStyle name="40% - Акцент4 2 3 2 4 2 2 2" xfId="40319"/>
    <cellStyle name="40% - Акцент4 2 3 2 4 2 3" xfId="28895"/>
    <cellStyle name="40% - Акцент4 2 3 2 4 3" xfId="9855"/>
    <cellStyle name="40% - Акцент4 2 3 2 4 3 2" xfId="21279"/>
    <cellStyle name="40% - Акцент4 2 3 2 4 3 2 2" xfId="44127"/>
    <cellStyle name="40% - Акцент4 2 3 2 4 3 3" xfId="32703"/>
    <cellStyle name="40% - Акцент4 2 3 2 4 4" xfId="13663"/>
    <cellStyle name="40% - Акцент4 2 3 2 4 4 2" xfId="36511"/>
    <cellStyle name="40% - Акцент4 2 3 2 4 5" xfId="25087"/>
    <cellStyle name="40% - Акцент4 2 3 2 5" xfId="3191"/>
    <cellStyle name="40% - Акцент4 2 3 2 5 2" xfId="6999"/>
    <cellStyle name="40% - Акцент4 2 3 2 5 2 2" xfId="18423"/>
    <cellStyle name="40% - Акцент4 2 3 2 5 2 2 2" xfId="41271"/>
    <cellStyle name="40% - Акцент4 2 3 2 5 2 3" xfId="29847"/>
    <cellStyle name="40% - Акцент4 2 3 2 5 3" xfId="10807"/>
    <cellStyle name="40% - Акцент4 2 3 2 5 3 2" xfId="22231"/>
    <cellStyle name="40% - Акцент4 2 3 2 5 3 2 2" xfId="45079"/>
    <cellStyle name="40% - Акцент4 2 3 2 5 3 3" xfId="33655"/>
    <cellStyle name="40% - Акцент4 2 3 2 5 4" xfId="14615"/>
    <cellStyle name="40% - Акцент4 2 3 2 5 4 2" xfId="37463"/>
    <cellStyle name="40% - Акцент4 2 3 2 5 5" xfId="26039"/>
    <cellStyle name="40% - Акцент4 2 3 2 6" xfId="4143"/>
    <cellStyle name="40% - Акцент4 2 3 2 6 2" xfId="15567"/>
    <cellStyle name="40% - Акцент4 2 3 2 6 2 2" xfId="38415"/>
    <cellStyle name="40% - Акцент4 2 3 2 6 3" xfId="26991"/>
    <cellStyle name="40% - Акцент4 2 3 2 7" xfId="7951"/>
    <cellStyle name="40% - Акцент4 2 3 2 7 2" xfId="19375"/>
    <cellStyle name="40% - Акцент4 2 3 2 7 2 2" xfId="42223"/>
    <cellStyle name="40% - Акцент4 2 3 2 7 3" xfId="30799"/>
    <cellStyle name="40% - Акцент4 2 3 2 8" xfId="11759"/>
    <cellStyle name="40% - Акцент4 2 3 2 8 2" xfId="34607"/>
    <cellStyle name="40% - Акцент4 2 3 2 9" xfId="23183"/>
    <cellStyle name="40% - Акцент4 2 3 3" xfId="587"/>
    <cellStyle name="40% - Акцент4 2 3 3 2" xfId="1539"/>
    <cellStyle name="40% - Акцент4 2 3 3 2 2" xfId="5347"/>
    <cellStyle name="40% - Акцент4 2 3 3 2 2 2" xfId="16771"/>
    <cellStyle name="40% - Акцент4 2 3 3 2 2 2 2" xfId="39619"/>
    <cellStyle name="40% - Акцент4 2 3 3 2 2 3" xfId="28195"/>
    <cellStyle name="40% - Акцент4 2 3 3 2 3" xfId="9155"/>
    <cellStyle name="40% - Акцент4 2 3 3 2 3 2" xfId="20579"/>
    <cellStyle name="40% - Акцент4 2 3 3 2 3 2 2" xfId="43427"/>
    <cellStyle name="40% - Акцент4 2 3 3 2 3 3" xfId="32003"/>
    <cellStyle name="40% - Акцент4 2 3 3 2 4" xfId="12963"/>
    <cellStyle name="40% - Акцент4 2 3 3 2 4 2" xfId="35811"/>
    <cellStyle name="40% - Акцент4 2 3 3 2 5" xfId="24387"/>
    <cellStyle name="40% - Акцент4 2 3 3 3" xfId="2491"/>
    <cellStyle name="40% - Акцент4 2 3 3 3 2" xfId="6299"/>
    <cellStyle name="40% - Акцент4 2 3 3 3 2 2" xfId="17723"/>
    <cellStyle name="40% - Акцент4 2 3 3 3 2 2 2" xfId="40571"/>
    <cellStyle name="40% - Акцент4 2 3 3 3 2 3" xfId="29147"/>
    <cellStyle name="40% - Акцент4 2 3 3 3 3" xfId="10107"/>
    <cellStyle name="40% - Акцент4 2 3 3 3 3 2" xfId="21531"/>
    <cellStyle name="40% - Акцент4 2 3 3 3 3 2 2" xfId="44379"/>
    <cellStyle name="40% - Акцент4 2 3 3 3 3 3" xfId="32955"/>
    <cellStyle name="40% - Акцент4 2 3 3 3 4" xfId="13915"/>
    <cellStyle name="40% - Акцент4 2 3 3 3 4 2" xfId="36763"/>
    <cellStyle name="40% - Акцент4 2 3 3 3 5" xfId="25339"/>
    <cellStyle name="40% - Акцент4 2 3 3 4" xfId="3443"/>
    <cellStyle name="40% - Акцент4 2 3 3 4 2" xfId="7251"/>
    <cellStyle name="40% - Акцент4 2 3 3 4 2 2" xfId="18675"/>
    <cellStyle name="40% - Акцент4 2 3 3 4 2 2 2" xfId="41523"/>
    <cellStyle name="40% - Акцент4 2 3 3 4 2 3" xfId="30099"/>
    <cellStyle name="40% - Акцент4 2 3 3 4 3" xfId="11059"/>
    <cellStyle name="40% - Акцент4 2 3 3 4 3 2" xfId="22483"/>
    <cellStyle name="40% - Акцент4 2 3 3 4 3 2 2" xfId="45331"/>
    <cellStyle name="40% - Акцент4 2 3 3 4 3 3" xfId="33907"/>
    <cellStyle name="40% - Акцент4 2 3 3 4 4" xfId="14867"/>
    <cellStyle name="40% - Акцент4 2 3 3 4 4 2" xfId="37715"/>
    <cellStyle name="40% - Акцент4 2 3 3 4 5" xfId="26291"/>
    <cellStyle name="40% - Акцент4 2 3 3 5" xfId="4395"/>
    <cellStyle name="40% - Акцент4 2 3 3 5 2" xfId="15819"/>
    <cellStyle name="40% - Акцент4 2 3 3 5 2 2" xfId="38667"/>
    <cellStyle name="40% - Акцент4 2 3 3 5 3" xfId="27243"/>
    <cellStyle name="40% - Акцент4 2 3 3 6" xfId="8203"/>
    <cellStyle name="40% - Акцент4 2 3 3 6 2" xfId="19627"/>
    <cellStyle name="40% - Акцент4 2 3 3 6 2 2" xfId="42475"/>
    <cellStyle name="40% - Акцент4 2 3 3 6 3" xfId="31051"/>
    <cellStyle name="40% - Акцент4 2 3 3 7" xfId="12011"/>
    <cellStyle name="40% - Акцент4 2 3 3 7 2" xfId="34859"/>
    <cellStyle name="40% - Акцент4 2 3 3 8" xfId="23435"/>
    <cellStyle name="40% - Акцент4 2 3 4" xfId="1063"/>
    <cellStyle name="40% - Акцент4 2 3 4 2" xfId="4871"/>
    <cellStyle name="40% - Акцент4 2 3 4 2 2" xfId="16295"/>
    <cellStyle name="40% - Акцент4 2 3 4 2 2 2" xfId="39143"/>
    <cellStyle name="40% - Акцент4 2 3 4 2 3" xfId="27719"/>
    <cellStyle name="40% - Акцент4 2 3 4 3" xfId="8679"/>
    <cellStyle name="40% - Акцент4 2 3 4 3 2" xfId="20103"/>
    <cellStyle name="40% - Акцент4 2 3 4 3 2 2" xfId="42951"/>
    <cellStyle name="40% - Акцент4 2 3 4 3 3" xfId="31527"/>
    <cellStyle name="40% - Акцент4 2 3 4 4" xfId="12487"/>
    <cellStyle name="40% - Акцент4 2 3 4 4 2" xfId="35335"/>
    <cellStyle name="40% - Акцент4 2 3 4 5" xfId="23911"/>
    <cellStyle name="40% - Акцент4 2 3 5" xfId="2015"/>
    <cellStyle name="40% - Акцент4 2 3 5 2" xfId="5823"/>
    <cellStyle name="40% - Акцент4 2 3 5 2 2" xfId="17247"/>
    <cellStyle name="40% - Акцент4 2 3 5 2 2 2" xfId="40095"/>
    <cellStyle name="40% - Акцент4 2 3 5 2 3" xfId="28671"/>
    <cellStyle name="40% - Акцент4 2 3 5 3" xfId="9631"/>
    <cellStyle name="40% - Акцент4 2 3 5 3 2" xfId="21055"/>
    <cellStyle name="40% - Акцент4 2 3 5 3 2 2" xfId="43903"/>
    <cellStyle name="40% - Акцент4 2 3 5 3 3" xfId="32479"/>
    <cellStyle name="40% - Акцент4 2 3 5 4" xfId="13439"/>
    <cellStyle name="40% - Акцент4 2 3 5 4 2" xfId="36287"/>
    <cellStyle name="40% - Акцент4 2 3 5 5" xfId="24863"/>
    <cellStyle name="40% - Акцент4 2 3 6" xfId="2967"/>
    <cellStyle name="40% - Акцент4 2 3 6 2" xfId="6775"/>
    <cellStyle name="40% - Акцент4 2 3 6 2 2" xfId="18199"/>
    <cellStyle name="40% - Акцент4 2 3 6 2 2 2" xfId="41047"/>
    <cellStyle name="40% - Акцент4 2 3 6 2 3" xfId="29623"/>
    <cellStyle name="40% - Акцент4 2 3 6 3" xfId="10583"/>
    <cellStyle name="40% - Акцент4 2 3 6 3 2" xfId="22007"/>
    <cellStyle name="40% - Акцент4 2 3 6 3 2 2" xfId="44855"/>
    <cellStyle name="40% - Акцент4 2 3 6 3 3" xfId="33431"/>
    <cellStyle name="40% - Акцент4 2 3 6 4" xfId="14391"/>
    <cellStyle name="40% - Акцент4 2 3 6 4 2" xfId="37239"/>
    <cellStyle name="40% - Акцент4 2 3 6 5" xfId="25815"/>
    <cellStyle name="40% - Акцент4 2 3 7" xfId="3919"/>
    <cellStyle name="40% - Акцент4 2 3 7 2" xfId="15343"/>
    <cellStyle name="40% - Акцент4 2 3 7 2 2" xfId="38191"/>
    <cellStyle name="40% - Акцент4 2 3 7 3" xfId="26767"/>
    <cellStyle name="40% - Акцент4 2 3 8" xfId="7727"/>
    <cellStyle name="40% - Акцент4 2 3 8 2" xfId="19151"/>
    <cellStyle name="40% - Акцент4 2 3 8 2 2" xfId="41999"/>
    <cellStyle name="40% - Акцент4 2 3 8 3" xfId="30575"/>
    <cellStyle name="40% - Акцент4 2 3 9" xfId="11535"/>
    <cellStyle name="40% - Акцент4 2 3 9 2" xfId="34383"/>
    <cellStyle name="40% - Акцент4 2 4" xfId="167"/>
    <cellStyle name="40% - Акцент4 2 4 10" xfId="23015"/>
    <cellStyle name="40% - Акцент4 2 4 2" xfId="391"/>
    <cellStyle name="40% - Акцент4 2 4 2 2" xfId="867"/>
    <cellStyle name="40% - Акцент4 2 4 2 2 2" xfId="1819"/>
    <cellStyle name="40% - Акцент4 2 4 2 2 2 2" xfId="5627"/>
    <cellStyle name="40% - Акцент4 2 4 2 2 2 2 2" xfId="17051"/>
    <cellStyle name="40% - Акцент4 2 4 2 2 2 2 2 2" xfId="39899"/>
    <cellStyle name="40% - Акцент4 2 4 2 2 2 2 3" xfId="28475"/>
    <cellStyle name="40% - Акцент4 2 4 2 2 2 3" xfId="9435"/>
    <cellStyle name="40% - Акцент4 2 4 2 2 2 3 2" xfId="20859"/>
    <cellStyle name="40% - Акцент4 2 4 2 2 2 3 2 2" xfId="43707"/>
    <cellStyle name="40% - Акцент4 2 4 2 2 2 3 3" xfId="32283"/>
    <cellStyle name="40% - Акцент4 2 4 2 2 2 4" xfId="13243"/>
    <cellStyle name="40% - Акцент4 2 4 2 2 2 4 2" xfId="36091"/>
    <cellStyle name="40% - Акцент4 2 4 2 2 2 5" xfId="24667"/>
    <cellStyle name="40% - Акцент4 2 4 2 2 3" xfId="2771"/>
    <cellStyle name="40% - Акцент4 2 4 2 2 3 2" xfId="6579"/>
    <cellStyle name="40% - Акцент4 2 4 2 2 3 2 2" xfId="18003"/>
    <cellStyle name="40% - Акцент4 2 4 2 2 3 2 2 2" xfId="40851"/>
    <cellStyle name="40% - Акцент4 2 4 2 2 3 2 3" xfId="29427"/>
    <cellStyle name="40% - Акцент4 2 4 2 2 3 3" xfId="10387"/>
    <cellStyle name="40% - Акцент4 2 4 2 2 3 3 2" xfId="21811"/>
    <cellStyle name="40% - Акцент4 2 4 2 2 3 3 2 2" xfId="44659"/>
    <cellStyle name="40% - Акцент4 2 4 2 2 3 3 3" xfId="33235"/>
    <cellStyle name="40% - Акцент4 2 4 2 2 3 4" xfId="14195"/>
    <cellStyle name="40% - Акцент4 2 4 2 2 3 4 2" xfId="37043"/>
    <cellStyle name="40% - Акцент4 2 4 2 2 3 5" xfId="25619"/>
    <cellStyle name="40% - Акцент4 2 4 2 2 4" xfId="3723"/>
    <cellStyle name="40% - Акцент4 2 4 2 2 4 2" xfId="7531"/>
    <cellStyle name="40% - Акцент4 2 4 2 2 4 2 2" xfId="18955"/>
    <cellStyle name="40% - Акцент4 2 4 2 2 4 2 2 2" xfId="41803"/>
    <cellStyle name="40% - Акцент4 2 4 2 2 4 2 3" xfId="30379"/>
    <cellStyle name="40% - Акцент4 2 4 2 2 4 3" xfId="11339"/>
    <cellStyle name="40% - Акцент4 2 4 2 2 4 3 2" xfId="22763"/>
    <cellStyle name="40% - Акцент4 2 4 2 2 4 3 2 2" xfId="45611"/>
    <cellStyle name="40% - Акцент4 2 4 2 2 4 3 3" xfId="34187"/>
    <cellStyle name="40% - Акцент4 2 4 2 2 4 4" xfId="15147"/>
    <cellStyle name="40% - Акцент4 2 4 2 2 4 4 2" xfId="37995"/>
    <cellStyle name="40% - Акцент4 2 4 2 2 4 5" xfId="26571"/>
    <cellStyle name="40% - Акцент4 2 4 2 2 5" xfId="4675"/>
    <cellStyle name="40% - Акцент4 2 4 2 2 5 2" xfId="16099"/>
    <cellStyle name="40% - Акцент4 2 4 2 2 5 2 2" xfId="38947"/>
    <cellStyle name="40% - Акцент4 2 4 2 2 5 3" xfId="27523"/>
    <cellStyle name="40% - Акцент4 2 4 2 2 6" xfId="8483"/>
    <cellStyle name="40% - Акцент4 2 4 2 2 6 2" xfId="19907"/>
    <cellStyle name="40% - Акцент4 2 4 2 2 6 2 2" xfId="42755"/>
    <cellStyle name="40% - Акцент4 2 4 2 2 6 3" xfId="31331"/>
    <cellStyle name="40% - Акцент4 2 4 2 2 7" xfId="12291"/>
    <cellStyle name="40% - Акцент4 2 4 2 2 7 2" xfId="35139"/>
    <cellStyle name="40% - Акцент4 2 4 2 2 8" xfId="23715"/>
    <cellStyle name="40% - Акцент4 2 4 2 3" xfId="1343"/>
    <cellStyle name="40% - Акцент4 2 4 2 3 2" xfId="5151"/>
    <cellStyle name="40% - Акцент4 2 4 2 3 2 2" xfId="16575"/>
    <cellStyle name="40% - Акцент4 2 4 2 3 2 2 2" xfId="39423"/>
    <cellStyle name="40% - Акцент4 2 4 2 3 2 3" xfId="27999"/>
    <cellStyle name="40% - Акцент4 2 4 2 3 3" xfId="8959"/>
    <cellStyle name="40% - Акцент4 2 4 2 3 3 2" xfId="20383"/>
    <cellStyle name="40% - Акцент4 2 4 2 3 3 2 2" xfId="43231"/>
    <cellStyle name="40% - Акцент4 2 4 2 3 3 3" xfId="31807"/>
    <cellStyle name="40% - Акцент4 2 4 2 3 4" xfId="12767"/>
    <cellStyle name="40% - Акцент4 2 4 2 3 4 2" xfId="35615"/>
    <cellStyle name="40% - Акцент4 2 4 2 3 5" xfId="24191"/>
    <cellStyle name="40% - Акцент4 2 4 2 4" xfId="2295"/>
    <cellStyle name="40% - Акцент4 2 4 2 4 2" xfId="6103"/>
    <cellStyle name="40% - Акцент4 2 4 2 4 2 2" xfId="17527"/>
    <cellStyle name="40% - Акцент4 2 4 2 4 2 2 2" xfId="40375"/>
    <cellStyle name="40% - Акцент4 2 4 2 4 2 3" xfId="28951"/>
    <cellStyle name="40% - Акцент4 2 4 2 4 3" xfId="9911"/>
    <cellStyle name="40% - Акцент4 2 4 2 4 3 2" xfId="21335"/>
    <cellStyle name="40% - Акцент4 2 4 2 4 3 2 2" xfId="44183"/>
    <cellStyle name="40% - Акцент4 2 4 2 4 3 3" xfId="32759"/>
    <cellStyle name="40% - Акцент4 2 4 2 4 4" xfId="13719"/>
    <cellStyle name="40% - Акцент4 2 4 2 4 4 2" xfId="36567"/>
    <cellStyle name="40% - Акцент4 2 4 2 4 5" xfId="25143"/>
    <cellStyle name="40% - Акцент4 2 4 2 5" xfId="3247"/>
    <cellStyle name="40% - Акцент4 2 4 2 5 2" xfId="7055"/>
    <cellStyle name="40% - Акцент4 2 4 2 5 2 2" xfId="18479"/>
    <cellStyle name="40% - Акцент4 2 4 2 5 2 2 2" xfId="41327"/>
    <cellStyle name="40% - Акцент4 2 4 2 5 2 3" xfId="29903"/>
    <cellStyle name="40% - Акцент4 2 4 2 5 3" xfId="10863"/>
    <cellStyle name="40% - Акцент4 2 4 2 5 3 2" xfId="22287"/>
    <cellStyle name="40% - Акцент4 2 4 2 5 3 2 2" xfId="45135"/>
    <cellStyle name="40% - Акцент4 2 4 2 5 3 3" xfId="33711"/>
    <cellStyle name="40% - Акцент4 2 4 2 5 4" xfId="14671"/>
    <cellStyle name="40% - Акцент4 2 4 2 5 4 2" xfId="37519"/>
    <cellStyle name="40% - Акцент4 2 4 2 5 5" xfId="26095"/>
    <cellStyle name="40% - Акцент4 2 4 2 6" xfId="4199"/>
    <cellStyle name="40% - Акцент4 2 4 2 6 2" xfId="15623"/>
    <cellStyle name="40% - Акцент4 2 4 2 6 2 2" xfId="38471"/>
    <cellStyle name="40% - Акцент4 2 4 2 6 3" xfId="27047"/>
    <cellStyle name="40% - Акцент4 2 4 2 7" xfId="8007"/>
    <cellStyle name="40% - Акцент4 2 4 2 7 2" xfId="19431"/>
    <cellStyle name="40% - Акцент4 2 4 2 7 2 2" xfId="42279"/>
    <cellStyle name="40% - Акцент4 2 4 2 7 3" xfId="30855"/>
    <cellStyle name="40% - Акцент4 2 4 2 8" xfId="11815"/>
    <cellStyle name="40% - Акцент4 2 4 2 8 2" xfId="34663"/>
    <cellStyle name="40% - Акцент4 2 4 2 9" xfId="23239"/>
    <cellStyle name="40% - Акцент4 2 4 3" xfId="643"/>
    <cellStyle name="40% - Акцент4 2 4 3 2" xfId="1595"/>
    <cellStyle name="40% - Акцент4 2 4 3 2 2" xfId="5403"/>
    <cellStyle name="40% - Акцент4 2 4 3 2 2 2" xfId="16827"/>
    <cellStyle name="40% - Акцент4 2 4 3 2 2 2 2" xfId="39675"/>
    <cellStyle name="40% - Акцент4 2 4 3 2 2 3" xfId="28251"/>
    <cellStyle name="40% - Акцент4 2 4 3 2 3" xfId="9211"/>
    <cellStyle name="40% - Акцент4 2 4 3 2 3 2" xfId="20635"/>
    <cellStyle name="40% - Акцент4 2 4 3 2 3 2 2" xfId="43483"/>
    <cellStyle name="40% - Акцент4 2 4 3 2 3 3" xfId="32059"/>
    <cellStyle name="40% - Акцент4 2 4 3 2 4" xfId="13019"/>
    <cellStyle name="40% - Акцент4 2 4 3 2 4 2" xfId="35867"/>
    <cellStyle name="40% - Акцент4 2 4 3 2 5" xfId="24443"/>
    <cellStyle name="40% - Акцент4 2 4 3 3" xfId="2547"/>
    <cellStyle name="40% - Акцент4 2 4 3 3 2" xfId="6355"/>
    <cellStyle name="40% - Акцент4 2 4 3 3 2 2" xfId="17779"/>
    <cellStyle name="40% - Акцент4 2 4 3 3 2 2 2" xfId="40627"/>
    <cellStyle name="40% - Акцент4 2 4 3 3 2 3" xfId="29203"/>
    <cellStyle name="40% - Акцент4 2 4 3 3 3" xfId="10163"/>
    <cellStyle name="40% - Акцент4 2 4 3 3 3 2" xfId="21587"/>
    <cellStyle name="40% - Акцент4 2 4 3 3 3 2 2" xfId="44435"/>
    <cellStyle name="40% - Акцент4 2 4 3 3 3 3" xfId="33011"/>
    <cellStyle name="40% - Акцент4 2 4 3 3 4" xfId="13971"/>
    <cellStyle name="40% - Акцент4 2 4 3 3 4 2" xfId="36819"/>
    <cellStyle name="40% - Акцент4 2 4 3 3 5" xfId="25395"/>
    <cellStyle name="40% - Акцент4 2 4 3 4" xfId="3499"/>
    <cellStyle name="40% - Акцент4 2 4 3 4 2" xfId="7307"/>
    <cellStyle name="40% - Акцент4 2 4 3 4 2 2" xfId="18731"/>
    <cellStyle name="40% - Акцент4 2 4 3 4 2 2 2" xfId="41579"/>
    <cellStyle name="40% - Акцент4 2 4 3 4 2 3" xfId="30155"/>
    <cellStyle name="40% - Акцент4 2 4 3 4 3" xfId="11115"/>
    <cellStyle name="40% - Акцент4 2 4 3 4 3 2" xfId="22539"/>
    <cellStyle name="40% - Акцент4 2 4 3 4 3 2 2" xfId="45387"/>
    <cellStyle name="40% - Акцент4 2 4 3 4 3 3" xfId="33963"/>
    <cellStyle name="40% - Акцент4 2 4 3 4 4" xfId="14923"/>
    <cellStyle name="40% - Акцент4 2 4 3 4 4 2" xfId="37771"/>
    <cellStyle name="40% - Акцент4 2 4 3 4 5" xfId="26347"/>
    <cellStyle name="40% - Акцент4 2 4 3 5" xfId="4451"/>
    <cellStyle name="40% - Акцент4 2 4 3 5 2" xfId="15875"/>
    <cellStyle name="40% - Акцент4 2 4 3 5 2 2" xfId="38723"/>
    <cellStyle name="40% - Акцент4 2 4 3 5 3" xfId="27299"/>
    <cellStyle name="40% - Акцент4 2 4 3 6" xfId="8259"/>
    <cellStyle name="40% - Акцент4 2 4 3 6 2" xfId="19683"/>
    <cellStyle name="40% - Акцент4 2 4 3 6 2 2" xfId="42531"/>
    <cellStyle name="40% - Акцент4 2 4 3 6 3" xfId="31107"/>
    <cellStyle name="40% - Акцент4 2 4 3 7" xfId="12067"/>
    <cellStyle name="40% - Акцент4 2 4 3 7 2" xfId="34915"/>
    <cellStyle name="40% - Акцент4 2 4 3 8" xfId="23491"/>
    <cellStyle name="40% - Акцент4 2 4 4" xfId="1119"/>
    <cellStyle name="40% - Акцент4 2 4 4 2" xfId="4927"/>
    <cellStyle name="40% - Акцент4 2 4 4 2 2" xfId="16351"/>
    <cellStyle name="40% - Акцент4 2 4 4 2 2 2" xfId="39199"/>
    <cellStyle name="40% - Акцент4 2 4 4 2 3" xfId="27775"/>
    <cellStyle name="40% - Акцент4 2 4 4 3" xfId="8735"/>
    <cellStyle name="40% - Акцент4 2 4 4 3 2" xfId="20159"/>
    <cellStyle name="40% - Акцент4 2 4 4 3 2 2" xfId="43007"/>
    <cellStyle name="40% - Акцент4 2 4 4 3 3" xfId="31583"/>
    <cellStyle name="40% - Акцент4 2 4 4 4" xfId="12543"/>
    <cellStyle name="40% - Акцент4 2 4 4 4 2" xfId="35391"/>
    <cellStyle name="40% - Акцент4 2 4 4 5" xfId="23967"/>
    <cellStyle name="40% - Акцент4 2 4 5" xfId="2071"/>
    <cellStyle name="40% - Акцент4 2 4 5 2" xfId="5879"/>
    <cellStyle name="40% - Акцент4 2 4 5 2 2" xfId="17303"/>
    <cellStyle name="40% - Акцент4 2 4 5 2 2 2" xfId="40151"/>
    <cellStyle name="40% - Акцент4 2 4 5 2 3" xfId="28727"/>
    <cellStyle name="40% - Акцент4 2 4 5 3" xfId="9687"/>
    <cellStyle name="40% - Акцент4 2 4 5 3 2" xfId="21111"/>
    <cellStyle name="40% - Акцент4 2 4 5 3 2 2" xfId="43959"/>
    <cellStyle name="40% - Акцент4 2 4 5 3 3" xfId="32535"/>
    <cellStyle name="40% - Акцент4 2 4 5 4" xfId="13495"/>
    <cellStyle name="40% - Акцент4 2 4 5 4 2" xfId="36343"/>
    <cellStyle name="40% - Акцент4 2 4 5 5" xfId="24919"/>
    <cellStyle name="40% - Акцент4 2 4 6" xfId="3023"/>
    <cellStyle name="40% - Акцент4 2 4 6 2" xfId="6831"/>
    <cellStyle name="40% - Акцент4 2 4 6 2 2" xfId="18255"/>
    <cellStyle name="40% - Акцент4 2 4 6 2 2 2" xfId="41103"/>
    <cellStyle name="40% - Акцент4 2 4 6 2 3" xfId="29679"/>
    <cellStyle name="40% - Акцент4 2 4 6 3" xfId="10639"/>
    <cellStyle name="40% - Акцент4 2 4 6 3 2" xfId="22063"/>
    <cellStyle name="40% - Акцент4 2 4 6 3 2 2" xfId="44911"/>
    <cellStyle name="40% - Акцент4 2 4 6 3 3" xfId="33487"/>
    <cellStyle name="40% - Акцент4 2 4 6 4" xfId="14447"/>
    <cellStyle name="40% - Акцент4 2 4 6 4 2" xfId="37295"/>
    <cellStyle name="40% - Акцент4 2 4 6 5" xfId="25871"/>
    <cellStyle name="40% - Акцент4 2 4 7" xfId="3975"/>
    <cellStyle name="40% - Акцент4 2 4 7 2" xfId="15399"/>
    <cellStyle name="40% - Акцент4 2 4 7 2 2" xfId="38247"/>
    <cellStyle name="40% - Акцент4 2 4 7 3" xfId="26823"/>
    <cellStyle name="40% - Акцент4 2 4 8" xfId="7783"/>
    <cellStyle name="40% - Акцент4 2 4 8 2" xfId="19207"/>
    <cellStyle name="40% - Акцент4 2 4 8 2 2" xfId="42055"/>
    <cellStyle name="40% - Акцент4 2 4 8 3" xfId="30631"/>
    <cellStyle name="40% - Акцент4 2 4 9" xfId="11591"/>
    <cellStyle name="40% - Акцент4 2 4 9 2" xfId="34439"/>
    <cellStyle name="40% - Акцент4 2 5" xfId="223"/>
    <cellStyle name="40% - Акцент4 2 5 10" xfId="23071"/>
    <cellStyle name="40% - Акцент4 2 5 2" xfId="447"/>
    <cellStyle name="40% - Акцент4 2 5 2 2" xfId="923"/>
    <cellStyle name="40% - Акцент4 2 5 2 2 2" xfId="1875"/>
    <cellStyle name="40% - Акцент4 2 5 2 2 2 2" xfId="5683"/>
    <cellStyle name="40% - Акцент4 2 5 2 2 2 2 2" xfId="17107"/>
    <cellStyle name="40% - Акцент4 2 5 2 2 2 2 2 2" xfId="39955"/>
    <cellStyle name="40% - Акцент4 2 5 2 2 2 2 3" xfId="28531"/>
    <cellStyle name="40% - Акцент4 2 5 2 2 2 3" xfId="9491"/>
    <cellStyle name="40% - Акцент4 2 5 2 2 2 3 2" xfId="20915"/>
    <cellStyle name="40% - Акцент4 2 5 2 2 2 3 2 2" xfId="43763"/>
    <cellStyle name="40% - Акцент4 2 5 2 2 2 3 3" xfId="32339"/>
    <cellStyle name="40% - Акцент4 2 5 2 2 2 4" xfId="13299"/>
    <cellStyle name="40% - Акцент4 2 5 2 2 2 4 2" xfId="36147"/>
    <cellStyle name="40% - Акцент4 2 5 2 2 2 5" xfId="24723"/>
    <cellStyle name="40% - Акцент4 2 5 2 2 3" xfId="2827"/>
    <cellStyle name="40% - Акцент4 2 5 2 2 3 2" xfId="6635"/>
    <cellStyle name="40% - Акцент4 2 5 2 2 3 2 2" xfId="18059"/>
    <cellStyle name="40% - Акцент4 2 5 2 2 3 2 2 2" xfId="40907"/>
    <cellStyle name="40% - Акцент4 2 5 2 2 3 2 3" xfId="29483"/>
    <cellStyle name="40% - Акцент4 2 5 2 2 3 3" xfId="10443"/>
    <cellStyle name="40% - Акцент4 2 5 2 2 3 3 2" xfId="21867"/>
    <cellStyle name="40% - Акцент4 2 5 2 2 3 3 2 2" xfId="44715"/>
    <cellStyle name="40% - Акцент4 2 5 2 2 3 3 3" xfId="33291"/>
    <cellStyle name="40% - Акцент4 2 5 2 2 3 4" xfId="14251"/>
    <cellStyle name="40% - Акцент4 2 5 2 2 3 4 2" xfId="37099"/>
    <cellStyle name="40% - Акцент4 2 5 2 2 3 5" xfId="25675"/>
    <cellStyle name="40% - Акцент4 2 5 2 2 4" xfId="3779"/>
    <cellStyle name="40% - Акцент4 2 5 2 2 4 2" xfId="7587"/>
    <cellStyle name="40% - Акцент4 2 5 2 2 4 2 2" xfId="19011"/>
    <cellStyle name="40% - Акцент4 2 5 2 2 4 2 2 2" xfId="41859"/>
    <cellStyle name="40% - Акцент4 2 5 2 2 4 2 3" xfId="30435"/>
    <cellStyle name="40% - Акцент4 2 5 2 2 4 3" xfId="11395"/>
    <cellStyle name="40% - Акцент4 2 5 2 2 4 3 2" xfId="22819"/>
    <cellStyle name="40% - Акцент4 2 5 2 2 4 3 2 2" xfId="45667"/>
    <cellStyle name="40% - Акцент4 2 5 2 2 4 3 3" xfId="34243"/>
    <cellStyle name="40% - Акцент4 2 5 2 2 4 4" xfId="15203"/>
    <cellStyle name="40% - Акцент4 2 5 2 2 4 4 2" xfId="38051"/>
    <cellStyle name="40% - Акцент4 2 5 2 2 4 5" xfId="26627"/>
    <cellStyle name="40% - Акцент4 2 5 2 2 5" xfId="4731"/>
    <cellStyle name="40% - Акцент4 2 5 2 2 5 2" xfId="16155"/>
    <cellStyle name="40% - Акцент4 2 5 2 2 5 2 2" xfId="39003"/>
    <cellStyle name="40% - Акцент4 2 5 2 2 5 3" xfId="27579"/>
    <cellStyle name="40% - Акцент4 2 5 2 2 6" xfId="8539"/>
    <cellStyle name="40% - Акцент4 2 5 2 2 6 2" xfId="19963"/>
    <cellStyle name="40% - Акцент4 2 5 2 2 6 2 2" xfId="42811"/>
    <cellStyle name="40% - Акцент4 2 5 2 2 6 3" xfId="31387"/>
    <cellStyle name="40% - Акцент4 2 5 2 2 7" xfId="12347"/>
    <cellStyle name="40% - Акцент4 2 5 2 2 7 2" xfId="35195"/>
    <cellStyle name="40% - Акцент4 2 5 2 2 8" xfId="23771"/>
    <cellStyle name="40% - Акцент4 2 5 2 3" xfId="1399"/>
    <cellStyle name="40% - Акцент4 2 5 2 3 2" xfId="5207"/>
    <cellStyle name="40% - Акцент4 2 5 2 3 2 2" xfId="16631"/>
    <cellStyle name="40% - Акцент4 2 5 2 3 2 2 2" xfId="39479"/>
    <cellStyle name="40% - Акцент4 2 5 2 3 2 3" xfId="28055"/>
    <cellStyle name="40% - Акцент4 2 5 2 3 3" xfId="9015"/>
    <cellStyle name="40% - Акцент4 2 5 2 3 3 2" xfId="20439"/>
    <cellStyle name="40% - Акцент4 2 5 2 3 3 2 2" xfId="43287"/>
    <cellStyle name="40% - Акцент4 2 5 2 3 3 3" xfId="31863"/>
    <cellStyle name="40% - Акцент4 2 5 2 3 4" xfId="12823"/>
    <cellStyle name="40% - Акцент4 2 5 2 3 4 2" xfId="35671"/>
    <cellStyle name="40% - Акцент4 2 5 2 3 5" xfId="24247"/>
    <cellStyle name="40% - Акцент4 2 5 2 4" xfId="2351"/>
    <cellStyle name="40% - Акцент4 2 5 2 4 2" xfId="6159"/>
    <cellStyle name="40% - Акцент4 2 5 2 4 2 2" xfId="17583"/>
    <cellStyle name="40% - Акцент4 2 5 2 4 2 2 2" xfId="40431"/>
    <cellStyle name="40% - Акцент4 2 5 2 4 2 3" xfId="29007"/>
    <cellStyle name="40% - Акцент4 2 5 2 4 3" xfId="9967"/>
    <cellStyle name="40% - Акцент4 2 5 2 4 3 2" xfId="21391"/>
    <cellStyle name="40% - Акцент4 2 5 2 4 3 2 2" xfId="44239"/>
    <cellStyle name="40% - Акцент4 2 5 2 4 3 3" xfId="32815"/>
    <cellStyle name="40% - Акцент4 2 5 2 4 4" xfId="13775"/>
    <cellStyle name="40% - Акцент4 2 5 2 4 4 2" xfId="36623"/>
    <cellStyle name="40% - Акцент4 2 5 2 4 5" xfId="25199"/>
    <cellStyle name="40% - Акцент4 2 5 2 5" xfId="3303"/>
    <cellStyle name="40% - Акцент4 2 5 2 5 2" xfId="7111"/>
    <cellStyle name="40% - Акцент4 2 5 2 5 2 2" xfId="18535"/>
    <cellStyle name="40% - Акцент4 2 5 2 5 2 2 2" xfId="41383"/>
    <cellStyle name="40% - Акцент4 2 5 2 5 2 3" xfId="29959"/>
    <cellStyle name="40% - Акцент4 2 5 2 5 3" xfId="10919"/>
    <cellStyle name="40% - Акцент4 2 5 2 5 3 2" xfId="22343"/>
    <cellStyle name="40% - Акцент4 2 5 2 5 3 2 2" xfId="45191"/>
    <cellStyle name="40% - Акцент4 2 5 2 5 3 3" xfId="33767"/>
    <cellStyle name="40% - Акцент4 2 5 2 5 4" xfId="14727"/>
    <cellStyle name="40% - Акцент4 2 5 2 5 4 2" xfId="37575"/>
    <cellStyle name="40% - Акцент4 2 5 2 5 5" xfId="26151"/>
    <cellStyle name="40% - Акцент4 2 5 2 6" xfId="4255"/>
    <cellStyle name="40% - Акцент4 2 5 2 6 2" xfId="15679"/>
    <cellStyle name="40% - Акцент4 2 5 2 6 2 2" xfId="38527"/>
    <cellStyle name="40% - Акцент4 2 5 2 6 3" xfId="27103"/>
    <cellStyle name="40% - Акцент4 2 5 2 7" xfId="8063"/>
    <cellStyle name="40% - Акцент4 2 5 2 7 2" xfId="19487"/>
    <cellStyle name="40% - Акцент4 2 5 2 7 2 2" xfId="42335"/>
    <cellStyle name="40% - Акцент4 2 5 2 7 3" xfId="30911"/>
    <cellStyle name="40% - Акцент4 2 5 2 8" xfId="11871"/>
    <cellStyle name="40% - Акцент4 2 5 2 8 2" xfId="34719"/>
    <cellStyle name="40% - Акцент4 2 5 2 9" xfId="23295"/>
    <cellStyle name="40% - Акцент4 2 5 3" xfId="699"/>
    <cellStyle name="40% - Акцент4 2 5 3 2" xfId="1651"/>
    <cellStyle name="40% - Акцент4 2 5 3 2 2" xfId="5459"/>
    <cellStyle name="40% - Акцент4 2 5 3 2 2 2" xfId="16883"/>
    <cellStyle name="40% - Акцент4 2 5 3 2 2 2 2" xfId="39731"/>
    <cellStyle name="40% - Акцент4 2 5 3 2 2 3" xfId="28307"/>
    <cellStyle name="40% - Акцент4 2 5 3 2 3" xfId="9267"/>
    <cellStyle name="40% - Акцент4 2 5 3 2 3 2" xfId="20691"/>
    <cellStyle name="40% - Акцент4 2 5 3 2 3 2 2" xfId="43539"/>
    <cellStyle name="40% - Акцент4 2 5 3 2 3 3" xfId="32115"/>
    <cellStyle name="40% - Акцент4 2 5 3 2 4" xfId="13075"/>
    <cellStyle name="40% - Акцент4 2 5 3 2 4 2" xfId="35923"/>
    <cellStyle name="40% - Акцент4 2 5 3 2 5" xfId="24499"/>
    <cellStyle name="40% - Акцент4 2 5 3 3" xfId="2603"/>
    <cellStyle name="40% - Акцент4 2 5 3 3 2" xfId="6411"/>
    <cellStyle name="40% - Акцент4 2 5 3 3 2 2" xfId="17835"/>
    <cellStyle name="40% - Акцент4 2 5 3 3 2 2 2" xfId="40683"/>
    <cellStyle name="40% - Акцент4 2 5 3 3 2 3" xfId="29259"/>
    <cellStyle name="40% - Акцент4 2 5 3 3 3" xfId="10219"/>
    <cellStyle name="40% - Акцент4 2 5 3 3 3 2" xfId="21643"/>
    <cellStyle name="40% - Акцент4 2 5 3 3 3 2 2" xfId="44491"/>
    <cellStyle name="40% - Акцент4 2 5 3 3 3 3" xfId="33067"/>
    <cellStyle name="40% - Акцент4 2 5 3 3 4" xfId="14027"/>
    <cellStyle name="40% - Акцент4 2 5 3 3 4 2" xfId="36875"/>
    <cellStyle name="40% - Акцент4 2 5 3 3 5" xfId="25451"/>
    <cellStyle name="40% - Акцент4 2 5 3 4" xfId="3555"/>
    <cellStyle name="40% - Акцент4 2 5 3 4 2" xfId="7363"/>
    <cellStyle name="40% - Акцент4 2 5 3 4 2 2" xfId="18787"/>
    <cellStyle name="40% - Акцент4 2 5 3 4 2 2 2" xfId="41635"/>
    <cellStyle name="40% - Акцент4 2 5 3 4 2 3" xfId="30211"/>
    <cellStyle name="40% - Акцент4 2 5 3 4 3" xfId="11171"/>
    <cellStyle name="40% - Акцент4 2 5 3 4 3 2" xfId="22595"/>
    <cellStyle name="40% - Акцент4 2 5 3 4 3 2 2" xfId="45443"/>
    <cellStyle name="40% - Акцент4 2 5 3 4 3 3" xfId="34019"/>
    <cellStyle name="40% - Акцент4 2 5 3 4 4" xfId="14979"/>
    <cellStyle name="40% - Акцент4 2 5 3 4 4 2" xfId="37827"/>
    <cellStyle name="40% - Акцент4 2 5 3 4 5" xfId="26403"/>
    <cellStyle name="40% - Акцент4 2 5 3 5" xfId="4507"/>
    <cellStyle name="40% - Акцент4 2 5 3 5 2" xfId="15931"/>
    <cellStyle name="40% - Акцент4 2 5 3 5 2 2" xfId="38779"/>
    <cellStyle name="40% - Акцент4 2 5 3 5 3" xfId="27355"/>
    <cellStyle name="40% - Акцент4 2 5 3 6" xfId="8315"/>
    <cellStyle name="40% - Акцент4 2 5 3 6 2" xfId="19739"/>
    <cellStyle name="40% - Акцент4 2 5 3 6 2 2" xfId="42587"/>
    <cellStyle name="40% - Акцент4 2 5 3 6 3" xfId="31163"/>
    <cellStyle name="40% - Акцент4 2 5 3 7" xfId="12123"/>
    <cellStyle name="40% - Акцент4 2 5 3 7 2" xfId="34971"/>
    <cellStyle name="40% - Акцент4 2 5 3 8" xfId="23547"/>
    <cellStyle name="40% - Акцент4 2 5 4" xfId="1175"/>
    <cellStyle name="40% - Акцент4 2 5 4 2" xfId="4983"/>
    <cellStyle name="40% - Акцент4 2 5 4 2 2" xfId="16407"/>
    <cellStyle name="40% - Акцент4 2 5 4 2 2 2" xfId="39255"/>
    <cellStyle name="40% - Акцент4 2 5 4 2 3" xfId="27831"/>
    <cellStyle name="40% - Акцент4 2 5 4 3" xfId="8791"/>
    <cellStyle name="40% - Акцент4 2 5 4 3 2" xfId="20215"/>
    <cellStyle name="40% - Акцент4 2 5 4 3 2 2" xfId="43063"/>
    <cellStyle name="40% - Акцент4 2 5 4 3 3" xfId="31639"/>
    <cellStyle name="40% - Акцент4 2 5 4 4" xfId="12599"/>
    <cellStyle name="40% - Акцент4 2 5 4 4 2" xfId="35447"/>
    <cellStyle name="40% - Акцент4 2 5 4 5" xfId="24023"/>
    <cellStyle name="40% - Акцент4 2 5 5" xfId="2127"/>
    <cellStyle name="40% - Акцент4 2 5 5 2" xfId="5935"/>
    <cellStyle name="40% - Акцент4 2 5 5 2 2" xfId="17359"/>
    <cellStyle name="40% - Акцент4 2 5 5 2 2 2" xfId="40207"/>
    <cellStyle name="40% - Акцент4 2 5 5 2 3" xfId="28783"/>
    <cellStyle name="40% - Акцент4 2 5 5 3" xfId="9743"/>
    <cellStyle name="40% - Акцент4 2 5 5 3 2" xfId="21167"/>
    <cellStyle name="40% - Акцент4 2 5 5 3 2 2" xfId="44015"/>
    <cellStyle name="40% - Акцент4 2 5 5 3 3" xfId="32591"/>
    <cellStyle name="40% - Акцент4 2 5 5 4" xfId="13551"/>
    <cellStyle name="40% - Акцент4 2 5 5 4 2" xfId="36399"/>
    <cellStyle name="40% - Акцент4 2 5 5 5" xfId="24975"/>
    <cellStyle name="40% - Акцент4 2 5 6" xfId="3079"/>
    <cellStyle name="40% - Акцент4 2 5 6 2" xfId="6887"/>
    <cellStyle name="40% - Акцент4 2 5 6 2 2" xfId="18311"/>
    <cellStyle name="40% - Акцент4 2 5 6 2 2 2" xfId="41159"/>
    <cellStyle name="40% - Акцент4 2 5 6 2 3" xfId="29735"/>
    <cellStyle name="40% - Акцент4 2 5 6 3" xfId="10695"/>
    <cellStyle name="40% - Акцент4 2 5 6 3 2" xfId="22119"/>
    <cellStyle name="40% - Акцент4 2 5 6 3 2 2" xfId="44967"/>
    <cellStyle name="40% - Акцент4 2 5 6 3 3" xfId="33543"/>
    <cellStyle name="40% - Акцент4 2 5 6 4" xfId="14503"/>
    <cellStyle name="40% - Акцент4 2 5 6 4 2" xfId="37351"/>
    <cellStyle name="40% - Акцент4 2 5 6 5" xfId="25927"/>
    <cellStyle name="40% - Акцент4 2 5 7" xfId="4031"/>
    <cellStyle name="40% - Акцент4 2 5 7 2" xfId="15455"/>
    <cellStyle name="40% - Акцент4 2 5 7 2 2" xfId="38303"/>
    <cellStyle name="40% - Акцент4 2 5 7 3" xfId="26879"/>
    <cellStyle name="40% - Акцент4 2 5 8" xfId="7839"/>
    <cellStyle name="40% - Акцент4 2 5 8 2" xfId="19263"/>
    <cellStyle name="40% - Акцент4 2 5 8 2 2" xfId="42111"/>
    <cellStyle name="40% - Акцент4 2 5 8 3" xfId="30687"/>
    <cellStyle name="40% - Акцент4 2 5 9" xfId="11647"/>
    <cellStyle name="40% - Акцент4 2 5 9 2" xfId="34495"/>
    <cellStyle name="40% - Акцент4 2 6" xfId="279"/>
    <cellStyle name="40% - Акцент4 2 6 2" xfId="755"/>
    <cellStyle name="40% - Акцент4 2 6 2 2" xfId="1707"/>
    <cellStyle name="40% - Акцент4 2 6 2 2 2" xfId="5515"/>
    <cellStyle name="40% - Акцент4 2 6 2 2 2 2" xfId="16939"/>
    <cellStyle name="40% - Акцент4 2 6 2 2 2 2 2" xfId="39787"/>
    <cellStyle name="40% - Акцент4 2 6 2 2 2 3" xfId="28363"/>
    <cellStyle name="40% - Акцент4 2 6 2 2 3" xfId="9323"/>
    <cellStyle name="40% - Акцент4 2 6 2 2 3 2" xfId="20747"/>
    <cellStyle name="40% - Акцент4 2 6 2 2 3 2 2" xfId="43595"/>
    <cellStyle name="40% - Акцент4 2 6 2 2 3 3" xfId="32171"/>
    <cellStyle name="40% - Акцент4 2 6 2 2 4" xfId="13131"/>
    <cellStyle name="40% - Акцент4 2 6 2 2 4 2" xfId="35979"/>
    <cellStyle name="40% - Акцент4 2 6 2 2 5" xfId="24555"/>
    <cellStyle name="40% - Акцент4 2 6 2 3" xfId="2659"/>
    <cellStyle name="40% - Акцент4 2 6 2 3 2" xfId="6467"/>
    <cellStyle name="40% - Акцент4 2 6 2 3 2 2" xfId="17891"/>
    <cellStyle name="40% - Акцент4 2 6 2 3 2 2 2" xfId="40739"/>
    <cellStyle name="40% - Акцент4 2 6 2 3 2 3" xfId="29315"/>
    <cellStyle name="40% - Акцент4 2 6 2 3 3" xfId="10275"/>
    <cellStyle name="40% - Акцент4 2 6 2 3 3 2" xfId="21699"/>
    <cellStyle name="40% - Акцент4 2 6 2 3 3 2 2" xfId="44547"/>
    <cellStyle name="40% - Акцент4 2 6 2 3 3 3" xfId="33123"/>
    <cellStyle name="40% - Акцент4 2 6 2 3 4" xfId="14083"/>
    <cellStyle name="40% - Акцент4 2 6 2 3 4 2" xfId="36931"/>
    <cellStyle name="40% - Акцент4 2 6 2 3 5" xfId="25507"/>
    <cellStyle name="40% - Акцент4 2 6 2 4" xfId="3611"/>
    <cellStyle name="40% - Акцент4 2 6 2 4 2" xfId="7419"/>
    <cellStyle name="40% - Акцент4 2 6 2 4 2 2" xfId="18843"/>
    <cellStyle name="40% - Акцент4 2 6 2 4 2 2 2" xfId="41691"/>
    <cellStyle name="40% - Акцент4 2 6 2 4 2 3" xfId="30267"/>
    <cellStyle name="40% - Акцент4 2 6 2 4 3" xfId="11227"/>
    <cellStyle name="40% - Акцент4 2 6 2 4 3 2" xfId="22651"/>
    <cellStyle name="40% - Акцент4 2 6 2 4 3 2 2" xfId="45499"/>
    <cellStyle name="40% - Акцент4 2 6 2 4 3 3" xfId="34075"/>
    <cellStyle name="40% - Акцент4 2 6 2 4 4" xfId="15035"/>
    <cellStyle name="40% - Акцент4 2 6 2 4 4 2" xfId="37883"/>
    <cellStyle name="40% - Акцент4 2 6 2 4 5" xfId="26459"/>
    <cellStyle name="40% - Акцент4 2 6 2 5" xfId="4563"/>
    <cellStyle name="40% - Акцент4 2 6 2 5 2" xfId="15987"/>
    <cellStyle name="40% - Акцент4 2 6 2 5 2 2" xfId="38835"/>
    <cellStyle name="40% - Акцент4 2 6 2 5 3" xfId="27411"/>
    <cellStyle name="40% - Акцент4 2 6 2 6" xfId="8371"/>
    <cellStyle name="40% - Акцент4 2 6 2 6 2" xfId="19795"/>
    <cellStyle name="40% - Акцент4 2 6 2 6 2 2" xfId="42643"/>
    <cellStyle name="40% - Акцент4 2 6 2 6 3" xfId="31219"/>
    <cellStyle name="40% - Акцент4 2 6 2 7" xfId="12179"/>
    <cellStyle name="40% - Акцент4 2 6 2 7 2" xfId="35027"/>
    <cellStyle name="40% - Акцент4 2 6 2 8" xfId="23603"/>
    <cellStyle name="40% - Акцент4 2 6 3" xfId="1231"/>
    <cellStyle name="40% - Акцент4 2 6 3 2" xfId="5039"/>
    <cellStyle name="40% - Акцент4 2 6 3 2 2" xfId="16463"/>
    <cellStyle name="40% - Акцент4 2 6 3 2 2 2" xfId="39311"/>
    <cellStyle name="40% - Акцент4 2 6 3 2 3" xfId="27887"/>
    <cellStyle name="40% - Акцент4 2 6 3 3" xfId="8847"/>
    <cellStyle name="40% - Акцент4 2 6 3 3 2" xfId="20271"/>
    <cellStyle name="40% - Акцент4 2 6 3 3 2 2" xfId="43119"/>
    <cellStyle name="40% - Акцент4 2 6 3 3 3" xfId="31695"/>
    <cellStyle name="40% - Акцент4 2 6 3 4" xfId="12655"/>
    <cellStyle name="40% - Акцент4 2 6 3 4 2" xfId="35503"/>
    <cellStyle name="40% - Акцент4 2 6 3 5" xfId="24079"/>
    <cellStyle name="40% - Акцент4 2 6 4" xfId="2183"/>
    <cellStyle name="40% - Акцент4 2 6 4 2" xfId="5991"/>
    <cellStyle name="40% - Акцент4 2 6 4 2 2" xfId="17415"/>
    <cellStyle name="40% - Акцент4 2 6 4 2 2 2" xfId="40263"/>
    <cellStyle name="40% - Акцент4 2 6 4 2 3" xfId="28839"/>
    <cellStyle name="40% - Акцент4 2 6 4 3" xfId="9799"/>
    <cellStyle name="40% - Акцент4 2 6 4 3 2" xfId="21223"/>
    <cellStyle name="40% - Акцент4 2 6 4 3 2 2" xfId="44071"/>
    <cellStyle name="40% - Акцент4 2 6 4 3 3" xfId="32647"/>
    <cellStyle name="40% - Акцент4 2 6 4 4" xfId="13607"/>
    <cellStyle name="40% - Акцент4 2 6 4 4 2" xfId="36455"/>
    <cellStyle name="40% - Акцент4 2 6 4 5" xfId="25031"/>
    <cellStyle name="40% - Акцент4 2 6 5" xfId="3135"/>
    <cellStyle name="40% - Акцент4 2 6 5 2" xfId="6943"/>
    <cellStyle name="40% - Акцент4 2 6 5 2 2" xfId="18367"/>
    <cellStyle name="40% - Акцент4 2 6 5 2 2 2" xfId="41215"/>
    <cellStyle name="40% - Акцент4 2 6 5 2 3" xfId="29791"/>
    <cellStyle name="40% - Акцент4 2 6 5 3" xfId="10751"/>
    <cellStyle name="40% - Акцент4 2 6 5 3 2" xfId="22175"/>
    <cellStyle name="40% - Акцент4 2 6 5 3 2 2" xfId="45023"/>
    <cellStyle name="40% - Акцент4 2 6 5 3 3" xfId="33599"/>
    <cellStyle name="40% - Акцент4 2 6 5 4" xfId="14559"/>
    <cellStyle name="40% - Акцент4 2 6 5 4 2" xfId="37407"/>
    <cellStyle name="40% - Акцент4 2 6 5 5" xfId="25983"/>
    <cellStyle name="40% - Акцент4 2 6 6" xfId="4087"/>
    <cellStyle name="40% - Акцент4 2 6 6 2" xfId="15511"/>
    <cellStyle name="40% - Акцент4 2 6 6 2 2" xfId="38359"/>
    <cellStyle name="40% - Акцент4 2 6 6 3" xfId="26935"/>
    <cellStyle name="40% - Акцент4 2 6 7" xfId="7895"/>
    <cellStyle name="40% - Акцент4 2 6 7 2" xfId="19319"/>
    <cellStyle name="40% - Акцент4 2 6 7 2 2" xfId="42167"/>
    <cellStyle name="40% - Акцент4 2 6 7 3" xfId="30743"/>
    <cellStyle name="40% - Акцент4 2 6 8" xfId="11703"/>
    <cellStyle name="40% - Акцент4 2 6 8 2" xfId="34551"/>
    <cellStyle name="40% - Акцент4 2 6 9" xfId="23127"/>
    <cellStyle name="40% - Акцент4 2 7" xfId="503"/>
    <cellStyle name="40% - Акцент4 2 7 2" xfId="979"/>
    <cellStyle name="40% - Акцент4 2 7 2 2" xfId="1931"/>
    <cellStyle name="40% - Акцент4 2 7 2 2 2" xfId="5739"/>
    <cellStyle name="40% - Акцент4 2 7 2 2 2 2" xfId="17163"/>
    <cellStyle name="40% - Акцент4 2 7 2 2 2 2 2" xfId="40011"/>
    <cellStyle name="40% - Акцент4 2 7 2 2 2 3" xfId="28587"/>
    <cellStyle name="40% - Акцент4 2 7 2 2 3" xfId="9547"/>
    <cellStyle name="40% - Акцент4 2 7 2 2 3 2" xfId="20971"/>
    <cellStyle name="40% - Акцент4 2 7 2 2 3 2 2" xfId="43819"/>
    <cellStyle name="40% - Акцент4 2 7 2 2 3 3" xfId="32395"/>
    <cellStyle name="40% - Акцент4 2 7 2 2 4" xfId="13355"/>
    <cellStyle name="40% - Акцент4 2 7 2 2 4 2" xfId="36203"/>
    <cellStyle name="40% - Акцент4 2 7 2 2 5" xfId="24779"/>
    <cellStyle name="40% - Акцент4 2 7 2 3" xfId="2883"/>
    <cellStyle name="40% - Акцент4 2 7 2 3 2" xfId="6691"/>
    <cellStyle name="40% - Акцент4 2 7 2 3 2 2" xfId="18115"/>
    <cellStyle name="40% - Акцент4 2 7 2 3 2 2 2" xfId="40963"/>
    <cellStyle name="40% - Акцент4 2 7 2 3 2 3" xfId="29539"/>
    <cellStyle name="40% - Акцент4 2 7 2 3 3" xfId="10499"/>
    <cellStyle name="40% - Акцент4 2 7 2 3 3 2" xfId="21923"/>
    <cellStyle name="40% - Акцент4 2 7 2 3 3 2 2" xfId="44771"/>
    <cellStyle name="40% - Акцент4 2 7 2 3 3 3" xfId="33347"/>
    <cellStyle name="40% - Акцент4 2 7 2 3 4" xfId="14307"/>
    <cellStyle name="40% - Акцент4 2 7 2 3 4 2" xfId="37155"/>
    <cellStyle name="40% - Акцент4 2 7 2 3 5" xfId="25731"/>
    <cellStyle name="40% - Акцент4 2 7 2 4" xfId="3835"/>
    <cellStyle name="40% - Акцент4 2 7 2 4 2" xfId="7643"/>
    <cellStyle name="40% - Акцент4 2 7 2 4 2 2" xfId="19067"/>
    <cellStyle name="40% - Акцент4 2 7 2 4 2 2 2" xfId="41915"/>
    <cellStyle name="40% - Акцент4 2 7 2 4 2 3" xfId="30491"/>
    <cellStyle name="40% - Акцент4 2 7 2 4 3" xfId="11451"/>
    <cellStyle name="40% - Акцент4 2 7 2 4 3 2" xfId="22875"/>
    <cellStyle name="40% - Акцент4 2 7 2 4 3 2 2" xfId="45723"/>
    <cellStyle name="40% - Акцент4 2 7 2 4 3 3" xfId="34299"/>
    <cellStyle name="40% - Акцент4 2 7 2 4 4" xfId="15259"/>
    <cellStyle name="40% - Акцент4 2 7 2 4 4 2" xfId="38107"/>
    <cellStyle name="40% - Акцент4 2 7 2 4 5" xfId="26683"/>
    <cellStyle name="40% - Акцент4 2 7 2 5" xfId="4787"/>
    <cellStyle name="40% - Акцент4 2 7 2 5 2" xfId="16211"/>
    <cellStyle name="40% - Акцент4 2 7 2 5 2 2" xfId="39059"/>
    <cellStyle name="40% - Акцент4 2 7 2 5 3" xfId="27635"/>
    <cellStyle name="40% - Акцент4 2 7 2 6" xfId="8595"/>
    <cellStyle name="40% - Акцент4 2 7 2 6 2" xfId="20019"/>
    <cellStyle name="40% - Акцент4 2 7 2 6 2 2" xfId="42867"/>
    <cellStyle name="40% - Акцент4 2 7 2 6 3" xfId="31443"/>
    <cellStyle name="40% - Акцент4 2 7 2 7" xfId="12403"/>
    <cellStyle name="40% - Акцент4 2 7 2 7 2" xfId="35251"/>
    <cellStyle name="40% - Акцент4 2 7 2 8" xfId="23827"/>
    <cellStyle name="40% - Акцент4 2 7 3" xfId="1455"/>
    <cellStyle name="40% - Акцент4 2 7 3 2" xfId="5263"/>
    <cellStyle name="40% - Акцент4 2 7 3 2 2" xfId="16687"/>
    <cellStyle name="40% - Акцент4 2 7 3 2 2 2" xfId="39535"/>
    <cellStyle name="40% - Акцент4 2 7 3 2 3" xfId="28111"/>
    <cellStyle name="40% - Акцент4 2 7 3 3" xfId="9071"/>
    <cellStyle name="40% - Акцент4 2 7 3 3 2" xfId="20495"/>
    <cellStyle name="40% - Акцент4 2 7 3 3 2 2" xfId="43343"/>
    <cellStyle name="40% - Акцент4 2 7 3 3 3" xfId="31919"/>
    <cellStyle name="40% - Акцент4 2 7 3 4" xfId="12879"/>
    <cellStyle name="40% - Акцент4 2 7 3 4 2" xfId="35727"/>
    <cellStyle name="40% - Акцент4 2 7 3 5" xfId="24303"/>
    <cellStyle name="40% - Акцент4 2 7 4" xfId="2407"/>
    <cellStyle name="40% - Акцент4 2 7 4 2" xfId="6215"/>
    <cellStyle name="40% - Акцент4 2 7 4 2 2" xfId="17639"/>
    <cellStyle name="40% - Акцент4 2 7 4 2 2 2" xfId="40487"/>
    <cellStyle name="40% - Акцент4 2 7 4 2 3" xfId="29063"/>
    <cellStyle name="40% - Акцент4 2 7 4 3" xfId="10023"/>
    <cellStyle name="40% - Акцент4 2 7 4 3 2" xfId="21447"/>
    <cellStyle name="40% - Акцент4 2 7 4 3 2 2" xfId="44295"/>
    <cellStyle name="40% - Акцент4 2 7 4 3 3" xfId="32871"/>
    <cellStyle name="40% - Акцент4 2 7 4 4" xfId="13831"/>
    <cellStyle name="40% - Акцент4 2 7 4 4 2" xfId="36679"/>
    <cellStyle name="40% - Акцент4 2 7 4 5" xfId="25255"/>
    <cellStyle name="40% - Акцент4 2 7 5" xfId="3359"/>
    <cellStyle name="40% - Акцент4 2 7 5 2" xfId="7167"/>
    <cellStyle name="40% - Акцент4 2 7 5 2 2" xfId="18591"/>
    <cellStyle name="40% - Акцент4 2 7 5 2 2 2" xfId="41439"/>
    <cellStyle name="40% - Акцент4 2 7 5 2 3" xfId="30015"/>
    <cellStyle name="40% - Акцент4 2 7 5 3" xfId="10975"/>
    <cellStyle name="40% - Акцент4 2 7 5 3 2" xfId="22399"/>
    <cellStyle name="40% - Акцент4 2 7 5 3 2 2" xfId="45247"/>
    <cellStyle name="40% - Акцент4 2 7 5 3 3" xfId="33823"/>
    <cellStyle name="40% - Акцент4 2 7 5 4" xfId="14783"/>
    <cellStyle name="40% - Акцент4 2 7 5 4 2" xfId="37631"/>
    <cellStyle name="40% - Акцент4 2 7 5 5" xfId="26207"/>
    <cellStyle name="40% - Акцент4 2 7 6" xfId="4311"/>
    <cellStyle name="40% - Акцент4 2 7 6 2" xfId="15735"/>
    <cellStyle name="40% - Акцент4 2 7 6 2 2" xfId="38583"/>
    <cellStyle name="40% - Акцент4 2 7 6 3" xfId="27159"/>
    <cellStyle name="40% - Акцент4 2 7 7" xfId="8119"/>
    <cellStyle name="40% - Акцент4 2 7 7 2" xfId="19543"/>
    <cellStyle name="40% - Акцент4 2 7 7 2 2" xfId="42391"/>
    <cellStyle name="40% - Акцент4 2 7 7 3" xfId="30967"/>
    <cellStyle name="40% - Акцент4 2 7 8" xfId="11927"/>
    <cellStyle name="40% - Акцент4 2 7 8 2" xfId="34775"/>
    <cellStyle name="40% - Акцент4 2 7 9" xfId="23351"/>
    <cellStyle name="40% - Акцент4 2 8" xfId="531"/>
    <cellStyle name="40% - Акцент4 2 8 2" xfId="1483"/>
    <cellStyle name="40% - Акцент4 2 8 2 2" xfId="5291"/>
    <cellStyle name="40% - Акцент4 2 8 2 2 2" xfId="16715"/>
    <cellStyle name="40% - Акцент4 2 8 2 2 2 2" xfId="39563"/>
    <cellStyle name="40% - Акцент4 2 8 2 2 3" xfId="28139"/>
    <cellStyle name="40% - Акцент4 2 8 2 3" xfId="9099"/>
    <cellStyle name="40% - Акцент4 2 8 2 3 2" xfId="20523"/>
    <cellStyle name="40% - Акцент4 2 8 2 3 2 2" xfId="43371"/>
    <cellStyle name="40% - Акцент4 2 8 2 3 3" xfId="31947"/>
    <cellStyle name="40% - Акцент4 2 8 2 4" xfId="12907"/>
    <cellStyle name="40% - Акцент4 2 8 2 4 2" xfId="35755"/>
    <cellStyle name="40% - Акцент4 2 8 2 5" xfId="24331"/>
    <cellStyle name="40% - Акцент4 2 8 3" xfId="2435"/>
    <cellStyle name="40% - Акцент4 2 8 3 2" xfId="6243"/>
    <cellStyle name="40% - Акцент4 2 8 3 2 2" xfId="17667"/>
    <cellStyle name="40% - Акцент4 2 8 3 2 2 2" xfId="40515"/>
    <cellStyle name="40% - Акцент4 2 8 3 2 3" xfId="29091"/>
    <cellStyle name="40% - Акцент4 2 8 3 3" xfId="10051"/>
    <cellStyle name="40% - Акцент4 2 8 3 3 2" xfId="21475"/>
    <cellStyle name="40% - Акцент4 2 8 3 3 2 2" xfId="44323"/>
    <cellStyle name="40% - Акцент4 2 8 3 3 3" xfId="32899"/>
    <cellStyle name="40% - Акцент4 2 8 3 4" xfId="13859"/>
    <cellStyle name="40% - Акцент4 2 8 3 4 2" xfId="36707"/>
    <cellStyle name="40% - Акцент4 2 8 3 5" xfId="25283"/>
    <cellStyle name="40% - Акцент4 2 8 4" xfId="3387"/>
    <cellStyle name="40% - Акцент4 2 8 4 2" xfId="7195"/>
    <cellStyle name="40% - Акцент4 2 8 4 2 2" xfId="18619"/>
    <cellStyle name="40% - Акцент4 2 8 4 2 2 2" xfId="41467"/>
    <cellStyle name="40% - Акцент4 2 8 4 2 3" xfId="30043"/>
    <cellStyle name="40% - Акцент4 2 8 4 3" xfId="11003"/>
    <cellStyle name="40% - Акцент4 2 8 4 3 2" xfId="22427"/>
    <cellStyle name="40% - Акцент4 2 8 4 3 2 2" xfId="45275"/>
    <cellStyle name="40% - Акцент4 2 8 4 3 3" xfId="33851"/>
    <cellStyle name="40% - Акцент4 2 8 4 4" xfId="14811"/>
    <cellStyle name="40% - Акцент4 2 8 4 4 2" xfId="37659"/>
    <cellStyle name="40% - Акцент4 2 8 4 5" xfId="26235"/>
    <cellStyle name="40% - Акцент4 2 8 5" xfId="4339"/>
    <cellStyle name="40% - Акцент4 2 8 5 2" xfId="15763"/>
    <cellStyle name="40% - Акцент4 2 8 5 2 2" xfId="38611"/>
    <cellStyle name="40% - Акцент4 2 8 5 3" xfId="27187"/>
    <cellStyle name="40% - Акцент4 2 8 6" xfId="8147"/>
    <cellStyle name="40% - Акцент4 2 8 6 2" xfId="19571"/>
    <cellStyle name="40% - Акцент4 2 8 6 2 2" xfId="42419"/>
    <cellStyle name="40% - Акцент4 2 8 6 3" xfId="30995"/>
    <cellStyle name="40% - Акцент4 2 8 7" xfId="11955"/>
    <cellStyle name="40% - Акцент4 2 8 7 2" xfId="34803"/>
    <cellStyle name="40% - Акцент4 2 8 8" xfId="23379"/>
    <cellStyle name="40% - Акцент4 2 9" xfId="1007"/>
    <cellStyle name="40% - Акцент4 2 9 2" xfId="4815"/>
    <cellStyle name="40% - Акцент4 2 9 2 2" xfId="16239"/>
    <cellStyle name="40% - Акцент4 2 9 2 2 2" xfId="39087"/>
    <cellStyle name="40% - Акцент4 2 9 2 3" xfId="27663"/>
    <cellStyle name="40% - Акцент4 2 9 3" xfId="8623"/>
    <cellStyle name="40% - Акцент4 2 9 3 2" xfId="20047"/>
    <cellStyle name="40% - Акцент4 2 9 3 2 2" xfId="42895"/>
    <cellStyle name="40% - Акцент4 2 9 3 3" xfId="31471"/>
    <cellStyle name="40% - Акцент4 2 9 4" xfId="12431"/>
    <cellStyle name="40% - Акцент4 2 9 4 2" xfId="35279"/>
    <cellStyle name="40% - Акцент4 2 9 5" xfId="23855"/>
    <cellStyle name="40% - Акцент4 3" xfId="67"/>
    <cellStyle name="40% - Акцент4 3 10" xfId="3875"/>
    <cellStyle name="40% - Акцент4 3 10 2" xfId="15299"/>
    <cellStyle name="40% - Акцент4 3 10 2 2" xfId="38147"/>
    <cellStyle name="40% - Акцент4 3 10 3" xfId="26723"/>
    <cellStyle name="40% - Акцент4 3 11" xfId="7683"/>
    <cellStyle name="40% - Акцент4 3 11 2" xfId="19107"/>
    <cellStyle name="40% - Акцент4 3 11 2 2" xfId="41955"/>
    <cellStyle name="40% - Акцент4 3 11 3" xfId="30531"/>
    <cellStyle name="40% - Акцент4 3 12" xfId="11491"/>
    <cellStyle name="40% - Акцент4 3 12 2" xfId="34339"/>
    <cellStyle name="40% - Акцент4 3 13" xfId="22915"/>
    <cellStyle name="40% - Акцент4 3 2" xfId="123"/>
    <cellStyle name="40% - Акцент4 3 2 10" xfId="22971"/>
    <cellStyle name="40% - Акцент4 3 2 2" xfId="347"/>
    <cellStyle name="40% - Акцент4 3 2 2 2" xfId="823"/>
    <cellStyle name="40% - Акцент4 3 2 2 2 2" xfId="1775"/>
    <cellStyle name="40% - Акцент4 3 2 2 2 2 2" xfId="5583"/>
    <cellStyle name="40% - Акцент4 3 2 2 2 2 2 2" xfId="17007"/>
    <cellStyle name="40% - Акцент4 3 2 2 2 2 2 2 2" xfId="39855"/>
    <cellStyle name="40% - Акцент4 3 2 2 2 2 2 3" xfId="28431"/>
    <cellStyle name="40% - Акцент4 3 2 2 2 2 3" xfId="9391"/>
    <cellStyle name="40% - Акцент4 3 2 2 2 2 3 2" xfId="20815"/>
    <cellStyle name="40% - Акцент4 3 2 2 2 2 3 2 2" xfId="43663"/>
    <cellStyle name="40% - Акцент4 3 2 2 2 2 3 3" xfId="32239"/>
    <cellStyle name="40% - Акцент4 3 2 2 2 2 4" xfId="13199"/>
    <cellStyle name="40% - Акцент4 3 2 2 2 2 4 2" xfId="36047"/>
    <cellStyle name="40% - Акцент4 3 2 2 2 2 5" xfId="24623"/>
    <cellStyle name="40% - Акцент4 3 2 2 2 3" xfId="2727"/>
    <cellStyle name="40% - Акцент4 3 2 2 2 3 2" xfId="6535"/>
    <cellStyle name="40% - Акцент4 3 2 2 2 3 2 2" xfId="17959"/>
    <cellStyle name="40% - Акцент4 3 2 2 2 3 2 2 2" xfId="40807"/>
    <cellStyle name="40% - Акцент4 3 2 2 2 3 2 3" xfId="29383"/>
    <cellStyle name="40% - Акцент4 3 2 2 2 3 3" xfId="10343"/>
    <cellStyle name="40% - Акцент4 3 2 2 2 3 3 2" xfId="21767"/>
    <cellStyle name="40% - Акцент4 3 2 2 2 3 3 2 2" xfId="44615"/>
    <cellStyle name="40% - Акцент4 3 2 2 2 3 3 3" xfId="33191"/>
    <cellStyle name="40% - Акцент4 3 2 2 2 3 4" xfId="14151"/>
    <cellStyle name="40% - Акцент4 3 2 2 2 3 4 2" xfId="36999"/>
    <cellStyle name="40% - Акцент4 3 2 2 2 3 5" xfId="25575"/>
    <cellStyle name="40% - Акцент4 3 2 2 2 4" xfId="3679"/>
    <cellStyle name="40% - Акцент4 3 2 2 2 4 2" xfId="7487"/>
    <cellStyle name="40% - Акцент4 3 2 2 2 4 2 2" xfId="18911"/>
    <cellStyle name="40% - Акцент4 3 2 2 2 4 2 2 2" xfId="41759"/>
    <cellStyle name="40% - Акцент4 3 2 2 2 4 2 3" xfId="30335"/>
    <cellStyle name="40% - Акцент4 3 2 2 2 4 3" xfId="11295"/>
    <cellStyle name="40% - Акцент4 3 2 2 2 4 3 2" xfId="22719"/>
    <cellStyle name="40% - Акцент4 3 2 2 2 4 3 2 2" xfId="45567"/>
    <cellStyle name="40% - Акцент4 3 2 2 2 4 3 3" xfId="34143"/>
    <cellStyle name="40% - Акцент4 3 2 2 2 4 4" xfId="15103"/>
    <cellStyle name="40% - Акцент4 3 2 2 2 4 4 2" xfId="37951"/>
    <cellStyle name="40% - Акцент4 3 2 2 2 4 5" xfId="26527"/>
    <cellStyle name="40% - Акцент4 3 2 2 2 5" xfId="4631"/>
    <cellStyle name="40% - Акцент4 3 2 2 2 5 2" xfId="16055"/>
    <cellStyle name="40% - Акцент4 3 2 2 2 5 2 2" xfId="38903"/>
    <cellStyle name="40% - Акцент4 3 2 2 2 5 3" xfId="27479"/>
    <cellStyle name="40% - Акцент4 3 2 2 2 6" xfId="8439"/>
    <cellStyle name="40% - Акцент4 3 2 2 2 6 2" xfId="19863"/>
    <cellStyle name="40% - Акцент4 3 2 2 2 6 2 2" xfId="42711"/>
    <cellStyle name="40% - Акцент4 3 2 2 2 6 3" xfId="31287"/>
    <cellStyle name="40% - Акцент4 3 2 2 2 7" xfId="12247"/>
    <cellStyle name="40% - Акцент4 3 2 2 2 7 2" xfId="35095"/>
    <cellStyle name="40% - Акцент4 3 2 2 2 8" xfId="23671"/>
    <cellStyle name="40% - Акцент4 3 2 2 3" xfId="1299"/>
    <cellStyle name="40% - Акцент4 3 2 2 3 2" xfId="5107"/>
    <cellStyle name="40% - Акцент4 3 2 2 3 2 2" xfId="16531"/>
    <cellStyle name="40% - Акцент4 3 2 2 3 2 2 2" xfId="39379"/>
    <cellStyle name="40% - Акцент4 3 2 2 3 2 3" xfId="27955"/>
    <cellStyle name="40% - Акцент4 3 2 2 3 3" xfId="8915"/>
    <cellStyle name="40% - Акцент4 3 2 2 3 3 2" xfId="20339"/>
    <cellStyle name="40% - Акцент4 3 2 2 3 3 2 2" xfId="43187"/>
    <cellStyle name="40% - Акцент4 3 2 2 3 3 3" xfId="31763"/>
    <cellStyle name="40% - Акцент4 3 2 2 3 4" xfId="12723"/>
    <cellStyle name="40% - Акцент4 3 2 2 3 4 2" xfId="35571"/>
    <cellStyle name="40% - Акцент4 3 2 2 3 5" xfId="24147"/>
    <cellStyle name="40% - Акцент4 3 2 2 4" xfId="2251"/>
    <cellStyle name="40% - Акцент4 3 2 2 4 2" xfId="6059"/>
    <cellStyle name="40% - Акцент4 3 2 2 4 2 2" xfId="17483"/>
    <cellStyle name="40% - Акцент4 3 2 2 4 2 2 2" xfId="40331"/>
    <cellStyle name="40% - Акцент4 3 2 2 4 2 3" xfId="28907"/>
    <cellStyle name="40% - Акцент4 3 2 2 4 3" xfId="9867"/>
    <cellStyle name="40% - Акцент4 3 2 2 4 3 2" xfId="21291"/>
    <cellStyle name="40% - Акцент4 3 2 2 4 3 2 2" xfId="44139"/>
    <cellStyle name="40% - Акцент4 3 2 2 4 3 3" xfId="32715"/>
    <cellStyle name="40% - Акцент4 3 2 2 4 4" xfId="13675"/>
    <cellStyle name="40% - Акцент4 3 2 2 4 4 2" xfId="36523"/>
    <cellStyle name="40% - Акцент4 3 2 2 4 5" xfId="25099"/>
    <cellStyle name="40% - Акцент4 3 2 2 5" xfId="3203"/>
    <cellStyle name="40% - Акцент4 3 2 2 5 2" xfId="7011"/>
    <cellStyle name="40% - Акцент4 3 2 2 5 2 2" xfId="18435"/>
    <cellStyle name="40% - Акцент4 3 2 2 5 2 2 2" xfId="41283"/>
    <cellStyle name="40% - Акцент4 3 2 2 5 2 3" xfId="29859"/>
    <cellStyle name="40% - Акцент4 3 2 2 5 3" xfId="10819"/>
    <cellStyle name="40% - Акцент4 3 2 2 5 3 2" xfId="22243"/>
    <cellStyle name="40% - Акцент4 3 2 2 5 3 2 2" xfId="45091"/>
    <cellStyle name="40% - Акцент4 3 2 2 5 3 3" xfId="33667"/>
    <cellStyle name="40% - Акцент4 3 2 2 5 4" xfId="14627"/>
    <cellStyle name="40% - Акцент4 3 2 2 5 4 2" xfId="37475"/>
    <cellStyle name="40% - Акцент4 3 2 2 5 5" xfId="26051"/>
    <cellStyle name="40% - Акцент4 3 2 2 6" xfId="4155"/>
    <cellStyle name="40% - Акцент4 3 2 2 6 2" xfId="15579"/>
    <cellStyle name="40% - Акцент4 3 2 2 6 2 2" xfId="38427"/>
    <cellStyle name="40% - Акцент4 3 2 2 6 3" xfId="27003"/>
    <cellStyle name="40% - Акцент4 3 2 2 7" xfId="7963"/>
    <cellStyle name="40% - Акцент4 3 2 2 7 2" xfId="19387"/>
    <cellStyle name="40% - Акцент4 3 2 2 7 2 2" xfId="42235"/>
    <cellStyle name="40% - Акцент4 3 2 2 7 3" xfId="30811"/>
    <cellStyle name="40% - Акцент4 3 2 2 8" xfId="11771"/>
    <cellStyle name="40% - Акцент4 3 2 2 8 2" xfId="34619"/>
    <cellStyle name="40% - Акцент4 3 2 2 9" xfId="23195"/>
    <cellStyle name="40% - Акцент4 3 2 3" xfId="599"/>
    <cellStyle name="40% - Акцент4 3 2 3 2" xfId="1551"/>
    <cellStyle name="40% - Акцент4 3 2 3 2 2" xfId="5359"/>
    <cellStyle name="40% - Акцент4 3 2 3 2 2 2" xfId="16783"/>
    <cellStyle name="40% - Акцент4 3 2 3 2 2 2 2" xfId="39631"/>
    <cellStyle name="40% - Акцент4 3 2 3 2 2 3" xfId="28207"/>
    <cellStyle name="40% - Акцент4 3 2 3 2 3" xfId="9167"/>
    <cellStyle name="40% - Акцент4 3 2 3 2 3 2" xfId="20591"/>
    <cellStyle name="40% - Акцент4 3 2 3 2 3 2 2" xfId="43439"/>
    <cellStyle name="40% - Акцент4 3 2 3 2 3 3" xfId="32015"/>
    <cellStyle name="40% - Акцент4 3 2 3 2 4" xfId="12975"/>
    <cellStyle name="40% - Акцент4 3 2 3 2 4 2" xfId="35823"/>
    <cellStyle name="40% - Акцент4 3 2 3 2 5" xfId="24399"/>
    <cellStyle name="40% - Акцент4 3 2 3 3" xfId="2503"/>
    <cellStyle name="40% - Акцент4 3 2 3 3 2" xfId="6311"/>
    <cellStyle name="40% - Акцент4 3 2 3 3 2 2" xfId="17735"/>
    <cellStyle name="40% - Акцент4 3 2 3 3 2 2 2" xfId="40583"/>
    <cellStyle name="40% - Акцент4 3 2 3 3 2 3" xfId="29159"/>
    <cellStyle name="40% - Акцент4 3 2 3 3 3" xfId="10119"/>
    <cellStyle name="40% - Акцент4 3 2 3 3 3 2" xfId="21543"/>
    <cellStyle name="40% - Акцент4 3 2 3 3 3 2 2" xfId="44391"/>
    <cellStyle name="40% - Акцент4 3 2 3 3 3 3" xfId="32967"/>
    <cellStyle name="40% - Акцент4 3 2 3 3 4" xfId="13927"/>
    <cellStyle name="40% - Акцент4 3 2 3 3 4 2" xfId="36775"/>
    <cellStyle name="40% - Акцент4 3 2 3 3 5" xfId="25351"/>
    <cellStyle name="40% - Акцент4 3 2 3 4" xfId="3455"/>
    <cellStyle name="40% - Акцент4 3 2 3 4 2" xfId="7263"/>
    <cellStyle name="40% - Акцент4 3 2 3 4 2 2" xfId="18687"/>
    <cellStyle name="40% - Акцент4 3 2 3 4 2 2 2" xfId="41535"/>
    <cellStyle name="40% - Акцент4 3 2 3 4 2 3" xfId="30111"/>
    <cellStyle name="40% - Акцент4 3 2 3 4 3" xfId="11071"/>
    <cellStyle name="40% - Акцент4 3 2 3 4 3 2" xfId="22495"/>
    <cellStyle name="40% - Акцент4 3 2 3 4 3 2 2" xfId="45343"/>
    <cellStyle name="40% - Акцент4 3 2 3 4 3 3" xfId="33919"/>
    <cellStyle name="40% - Акцент4 3 2 3 4 4" xfId="14879"/>
    <cellStyle name="40% - Акцент4 3 2 3 4 4 2" xfId="37727"/>
    <cellStyle name="40% - Акцент4 3 2 3 4 5" xfId="26303"/>
    <cellStyle name="40% - Акцент4 3 2 3 5" xfId="4407"/>
    <cellStyle name="40% - Акцент4 3 2 3 5 2" xfId="15831"/>
    <cellStyle name="40% - Акцент4 3 2 3 5 2 2" xfId="38679"/>
    <cellStyle name="40% - Акцент4 3 2 3 5 3" xfId="27255"/>
    <cellStyle name="40% - Акцент4 3 2 3 6" xfId="8215"/>
    <cellStyle name="40% - Акцент4 3 2 3 6 2" xfId="19639"/>
    <cellStyle name="40% - Акцент4 3 2 3 6 2 2" xfId="42487"/>
    <cellStyle name="40% - Акцент4 3 2 3 6 3" xfId="31063"/>
    <cellStyle name="40% - Акцент4 3 2 3 7" xfId="12023"/>
    <cellStyle name="40% - Акцент4 3 2 3 7 2" xfId="34871"/>
    <cellStyle name="40% - Акцент4 3 2 3 8" xfId="23447"/>
    <cellStyle name="40% - Акцент4 3 2 4" xfId="1075"/>
    <cellStyle name="40% - Акцент4 3 2 4 2" xfId="4883"/>
    <cellStyle name="40% - Акцент4 3 2 4 2 2" xfId="16307"/>
    <cellStyle name="40% - Акцент4 3 2 4 2 2 2" xfId="39155"/>
    <cellStyle name="40% - Акцент4 3 2 4 2 3" xfId="27731"/>
    <cellStyle name="40% - Акцент4 3 2 4 3" xfId="8691"/>
    <cellStyle name="40% - Акцент4 3 2 4 3 2" xfId="20115"/>
    <cellStyle name="40% - Акцент4 3 2 4 3 2 2" xfId="42963"/>
    <cellStyle name="40% - Акцент4 3 2 4 3 3" xfId="31539"/>
    <cellStyle name="40% - Акцент4 3 2 4 4" xfId="12499"/>
    <cellStyle name="40% - Акцент4 3 2 4 4 2" xfId="35347"/>
    <cellStyle name="40% - Акцент4 3 2 4 5" xfId="23923"/>
    <cellStyle name="40% - Акцент4 3 2 5" xfId="2027"/>
    <cellStyle name="40% - Акцент4 3 2 5 2" xfId="5835"/>
    <cellStyle name="40% - Акцент4 3 2 5 2 2" xfId="17259"/>
    <cellStyle name="40% - Акцент4 3 2 5 2 2 2" xfId="40107"/>
    <cellStyle name="40% - Акцент4 3 2 5 2 3" xfId="28683"/>
    <cellStyle name="40% - Акцент4 3 2 5 3" xfId="9643"/>
    <cellStyle name="40% - Акцент4 3 2 5 3 2" xfId="21067"/>
    <cellStyle name="40% - Акцент4 3 2 5 3 2 2" xfId="43915"/>
    <cellStyle name="40% - Акцент4 3 2 5 3 3" xfId="32491"/>
    <cellStyle name="40% - Акцент4 3 2 5 4" xfId="13451"/>
    <cellStyle name="40% - Акцент4 3 2 5 4 2" xfId="36299"/>
    <cellStyle name="40% - Акцент4 3 2 5 5" xfId="24875"/>
    <cellStyle name="40% - Акцент4 3 2 6" xfId="2979"/>
    <cellStyle name="40% - Акцент4 3 2 6 2" xfId="6787"/>
    <cellStyle name="40% - Акцент4 3 2 6 2 2" xfId="18211"/>
    <cellStyle name="40% - Акцент4 3 2 6 2 2 2" xfId="41059"/>
    <cellStyle name="40% - Акцент4 3 2 6 2 3" xfId="29635"/>
    <cellStyle name="40% - Акцент4 3 2 6 3" xfId="10595"/>
    <cellStyle name="40% - Акцент4 3 2 6 3 2" xfId="22019"/>
    <cellStyle name="40% - Акцент4 3 2 6 3 2 2" xfId="44867"/>
    <cellStyle name="40% - Акцент4 3 2 6 3 3" xfId="33443"/>
    <cellStyle name="40% - Акцент4 3 2 6 4" xfId="14403"/>
    <cellStyle name="40% - Акцент4 3 2 6 4 2" xfId="37251"/>
    <cellStyle name="40% - Акцент4 3 2 6 5" xfId="25827"/>
    <cellStyle name="40% - Акцент4 3 2 7" xfId="3931"/>
    <cellStyle name="40% - Акцент4 3 2 7 2" xfId="15355"/>
    <cellStyle name="40% - Акцент4 3 2 7 2 2" xfId="38203"/>
    <cellStyle name="40% - Акцент4 3 2 7 3" xfId="26779"/>
    <cellStyle name="40% - Акцент4 3 2 8" xfId="7739"/>
    <cellStyle name="40% - Акцент4 3 2 8 2" xfId="19163"/>
    <cellStyle name="40% - Акцент4 3 2 8 2 2" xfId="42011"/>
    <cellStyle name="40% - Акцент4 3 2 8 3" xfId="30587"/>
    <cellStyle name="40% - Акцент4 3 2 9" xfId="11547"/>
    <cellStyle name="40% - Акцент4 3 2 9 2" xfId="34395"/>
    <cellStyle name="40% - Акцент4 3 3" xfId="179"/>
    <cellStyle name="40% - Акцент4 3 3 10" xfId="23027"/>
    <cellStyle name="40% - Акцент4 3 3 2" xfId="403"/>
    <cellStyle name="40% - Акцент4 3 3 2 2" xfId="879"/>
    <cellStyle name="40% - Акцент4 3 3 2 2 2" xfId="1831"/>
    <cellStyle name="40% - Акцент4 3 3 2 2 2 2" xfId="5639"/>
    <cellStyle name="40% - Акцент4 3 3 2 2 2 2 2" xfId="17063"/>
    <cellStyle name="40% - Акцент4 3 3 2 2 2 2 2 2" xfId="39911"/>
    <cellStyle name="40% - Акцент4 3 3 2 2 2 2 3" xfId="28487"/>
    <cellStyle name="40% - Акцент4 3 3 2 2 2 3" xfId="9447"/>
    <cellStyle name="40% - Акцент4 3 3 2 2 2 3 2" xfId="20871"/>
    <cellStyle name="40% - Акцент4 3 3 2 2 2 3 2 2" xfId="43719"/>
    <cellStyle name="40% - Акцент4 3 3 2 2 2 3 3" xfId="32295"/>
    <cellStyle name="40% - Акцент4 3 3 2 2 2 4" xfId="13255"/>
    <cellStyle name="40% - Акцент4 3 3 2 2 2 4 2" xfId="36103"/>
    <cellStyle name="40% - Акцент4 3 3 2 2 2 5" xfId="24679"/>
    <cellStyle name="40% - Акцент4 3 3 2 2 3" xfId="2783"/>
    <cellStyle name="40% - Акцент4 3 3 2 2 3 2" xfId="6591"/>
    <cellStyle name="40% - Акцент4 3 3 2 2 3 2 2" xfId="18015"/>
    <cellStyle name="40% - Акцент4 3 3 2 2 3 2 2 2" xfId="40863"/>
    <cellStyle name="40% - Акцент4 3 3 2 2 3 2 3" xfId="29439"/>
    <cellStyle name="40% - Акцент4 3 3 2 2 3 3" xfId="10399"/>
    <cellStyle name="40% - Акцент4 3 3 2 2 3 3 2" xfId="21823"/>
    <cellStyle name="40% - Акцент4 3 3 2 2 3 3 2 2" xfId="44671"/>
    <cellStyle name="40% - Акцент4 3 3 2 2 3 3 3" xfId="33247"/>
    <cellStyle name="40% - Акцент4 3 3 2 2 3 4" xfId="14207"/>
    <cellStyle name="40% - Акцент4 3 3 2 2 3 4 2" xfId="37055"/>
    <cellStyle name="40% - Акцент4 3 3 2 2 3 5" xfId="25631"/>
    <cellStyle name="40% - Акцент4 3 3 2 2 4" xfId="3735"/>
    <cellStyle name="40% - Акцент4 3 3 2 2 4 2" xfId="7543"/>
    <cellStyle name="40% - Акцент4 3 3 2 2 4 2 2" xfId="18967"/>
    <cellStyle name="40% - Акцент4 3 3 2 2 4 2 2 2" xfId="41815"/>
    <cellStyle name="40% - Акцент4 3 3 2 2 4 2 3" xfId="30391"/>
    <cellStyle name="40% - Акцент4 3 3 2 2 4 3" xfId="11351"/>
    <cellStyle name="40% - Акцент4 3 3 2 2 4 3 2" xfId="22775"/>
    <cellStyle name="40% - Акцент4 3 3 2 2 4 3 2 2" xfId="45623"/>
    <cellStyle name="40% - Акцент4 3 3 2 2 4 3 3" xfId="34199"/>
    <cellStyle name="40% - Акцент4 3 3 2 2 4 4" xfId="15159"/>
    <cellStyle name="40% - Акцент4 3 3 2 2 4 4 2" xfId="38007"/>
    <cellStyle name="40% - Акцент4 3 3 2 2 4 5" xfId="26583"/>
    <cellStyle name="40% - Акцент4 3 3 2 2 5" xfId="4687"/>
    <cellStyle name="40% - Акцент4 3 3 2 2 5 2" xfId="16111"/>
    <cellStyle name="40% - Акцент4 3 3 2 2 5 2 2" xfId="38959"/>
    <cellStyle name="40% - Акцент4 3 3 2 2 5 3" xfId="27535"/>
    <cellStyle name="40% - Акцент4 3 3 2 2 6" xfId="8495"/>
    <cellStyle name="40% - Акцент4 3 3 2 2 6 2" xfId="19919"/>
    <cellStyle name="40% - Акцент4 3 3 2 2 6 2 2" xfId="42767"/>
    <cellStyle name="40% - Акцент4 3 3 2 2 6 3" xfId="31343"/>
    <cellStyle name="40% - Акцент4 3 3 2 2 7" xfId="12303"/>
    <cellStyle name="40% - Акцент4 3 3 2 2 7 2" xfId="35151"/>
    <cellStyle name="40% - Акцент4 3 3 2 2 8" xfId="23727"/>
    <cellStyle name="40% - Акцент4 3 3 2 3" xfId="1355"/>
    <cellStyle name="40% - Акцент4 3 3 2 3 2" xfId="5163"/>
    <cellStyle name="40% - Акцент4 3 3 2 3 2 2" xfId="16587"/>
    <cellStyle name="40% - Акцент4 3 3 2 3 2 2 2" xfId="39435"/>
    <cellStyle name="40% - Акцент4 3 3 2 3 2 3" xfId="28011"/>
    <cellStyle name="40% - Акцент4 3 3 2 3 3" xfId="8971"/>
    <cellStyle name="40% - Акцент4 3 3 2 3 3 2" xfId="20395"/>
    <cellStyle name="40% - Акцент4 3 3 2 3 3 2 2" xfId="43243"/>
    <cellStyle name="40% - Акцент4 3 3 2 3 3 3" xfId="31819"/>
    <cellStyle name="40% - Акцент4 3 3 2 3 4" xfId="12779"/>
    <cellStyle name="40% - Акцент4 3 3 2 3 4 2" xfId="35627"/>
    <cellStyle name="40% - Акцент4 3 3 2 3 5" xfId="24203"/>
    <cellStyle name="40% - Акцент4 3 3 2 4" xfId="2307"/>
    <cellStyle name="40% - Акцент4 3 3 2 4 2" xfId="6115"/>
    <cellStyle name="40% - Акцент4 3 3 2 4 2 2" xfId="17539"/>
    <cellStyle name="40% - Акцент4 3 3 2 4 2 2 2" xfId="40387"/>
    <cellStyle name="40% - Акцент4 3 3 2 4 2 3" xfId="28963"/>
    <cellStyle name="40% - Акцент4 3 3 2 4 3" xfId="9923"/>
    <cellStyle name="40% - Акцент4 3 3 2 4 3 2" xfId="21347"/>
    <cellStyle name="40% - Акцент4 3 3 2 4 3 2 2" xfId="44195"/>
    <cellStyle name="40% - Акцент4 3 3 2 4 3 3" xfId="32771"/>
    <cellStyle name="40% - Акцент4 3 3 2 4 4" xfId="13731"/>
    <cellStyle name="40% - Акцент4 3 3 2 4 4 2" xfId="36579"/>
    <cellStyle name="40% - Акцент4 3 3 2 4 5" xfId="25155"/>
    <cellStyle name="40% - Акцент4 3 3 2 5" xfId="3259"/>
    <cellStyle name="40% - Акцент4 3 3 2 5 2" xfId="7067"/>
    <cellStyle name="40% - Акцент4 3 3 2 5 2 2" xfId="18491"/>
    <cellStyle name="40% - Акцент4 3 3 2 5 2 2 2" xfId="41339"/>
    <cellStyle name="40% - Акцент4 3 3 2 5 2 3" xfId="29915"/>
    <cellStyle name="40% - Акцент4 3 3 2 5 3" xfId="10875"/>
    <cellStyle name="40% - Акцент4 3 3 2 5 3 2" xfId="22299"/>
    <cellStyle name="40% - Акцент4 3 3 2 5 3 2 2" xfId="45147"/>
    <cellStyle name="40% - Акцент4 3 3 2 5 3 3" xfId="33723"/>
    <cellStyle name="40% - Акцент4 3 3 2 5 4" xfId="14683"/>
    <cellStyle name="40% - Акцент4 3 3 2 5 4 2" xfId="37531"/>
    <cellStyle name="40% - Акцент4 3 3 2 5 5" xfId="26107"/>
    <cellStyle name="40% - Акцент4 3 3 2 6" xfId="4211"/>
    <cellStyle name="40% - Акцент4 3 3 2 6 2" xfId="15635"/>
    <cellStyle name="40% - Акцент4 3 3 2 6 2 2" xfId="38483"/>
    <cellStyle name="40% - Акцент4 3 3 2 6 3" xfId="27059"/>
    <cellStyle name="40% - Акцент4 3 3 2 7" xfId="8019"/>
    <cellStyle name="40% - Акцент4 3 3 2 7 2" xfId="19443"/>
    <cellStyle name="40% - Акцент4 3 3 2 7 2 2" xfId="42291"/>
    <cellStyle name="40% - Акцент4 3 3 2 7 3" xfId="30867"/>
    <cellStyle name="40% - Акцент4 3 3 2 8" xfId="11827"/>
    <cellStyle name="40% - Акцент4 3 3 2 8 2" xfId="34675"/>
    <cellStyle name="40% - Акцент4 3 3 2 9" xfId="23251"/>
    <cellStyle name="40% - Акцент4 3 3 3" xfId="655"/>
    <cellStyle name="40% - Акцент4 3 3 3 2" xfId="1607"/>
    <cellStyle name="40% - Акцент4 3 3 3 2 2" xfId="5415"/>
    <cellStyle name="40% - Акцент4 3 3 3 2 2 2" xfId="16839"/>
    <cellStyle name="40% - Акцент4 3 3 3 2 2 2 2" xfId="39687"/>
    <cellStyle name="40% - Акцент4 3 3 3 2 2 3" xfId="28263"/>
    <cellStyle name="40% - Акцент4 3 3 3 2 3" xfId="9223"/>
    <cellStyle name="40% - Акцент4 3 3 3 2 3 2" xfId="20647"/>
    <cellStyle name="40% - Акцент4 3 3 3 2 3 2 2" xfId="43495"/>
    <cellStyle name="40% - Акцент4 3 3 3 2 3 3" xfId="32071"/>
    <cellStyle name="40% - Акцент4 3 3 3 2 4" xfId="13031"/>
    <cellStyle name="40% - Акцент4 3 3 3 2 4 2" xfId="35879"/>
    <cellStyle name="40% - Акцент4 3 3 3 2 5" xfId="24455"/>
    <cellStyle name="40% - Акцент4 3 3 3 3" xfId="2559"/>
    <cellStyle name="40% - Акцент4 3 3 3 3 2" xfId="6367"/>
    <cellStyle name="40% - Акцент4 3 3 3 3 2 2" xfId="17791"/>
    <cellStyle name="40% - Акцент4 3 3 3 3 2 2 2" xfId="40639"/>
    <cellStyle name="40% - Акцент4 3 3 3 3 2 3" xfId="29215"/>
    <cellStyle name="40% - Акцент4 3 3 3 3 3" xfId="10175"/>
    <cellStyle name="40% - Акцент4 3 3 3 3 3 2" xfId="21599"/>
    <cellStyle name="40% - Акцент4 3 3 3 3 3 2 2" xfId="44447"/>
    <cellStyle name="40% - Акцент4 3 3 3 3 3 3" xfId="33023"/>
    <cellStyle name="40% - Акцент4 3 3 3 3 4" xfId="13983"/>
    <cellStyle name="40% - Акцент4 3 3 3 3 4 2" xfId="36831"/>
    <cellStyle name="40% - Акцент4 3 3 3 3 5" xfId="25407"/>
    <cellStyle name="40% - Акцент4 3 3 3 4" xfId="3511"/>
    <cellStyle name="40% - Акцент4 3 3 3 4 2" xfId="7319"/>
    <cellStyle name="40% - Акцент4 3 3 3 4 2 2" xfId="18743"/>
    <cellStyle name="40% - Акцент4 3 3 3 4 2 2 2" xfId="41591"/>
    <cellStyle name="40% - Акцент4 3 3 3 4 2 3" xfId="30167"/>
    <cellStyle name="40% - Акцент4 3 3 3 4 3" xfId="11127"/>
    <cellStyle name="40% - Акцент4 3 3 3 4 3 2" xfId="22551"/>
    <cellStyle name="40% - Акцент4 3 3 3 4 3 2 2" xfId="45399"/>
    <cellStyle name="40% - Акцент4 3 3 3 4 3 3" xfId="33975"/>
    <cellStyle name="40% - Акцент4 3 3 3 4 4" xfId="14935"/>
    <cellStyle name="40% - Акцент4 3 3 3 4 4 2" xfId="37783"/>
    <cellStyle name="40% - Акцент4 3 3 3 4 5" xfId="26359"/>
    <cellStyle name="40% - Акцент4 3 3 3 5" xfId="4463"/>
    <cellStyle name="40% - Акцент4 3 3 3 5 2" xfId="15887"/>
    <cellStyle name="40% - Акцент4 3 3 3 5 2 2" xfId="38735"/>
    <cellStyle name="40% - Акцент4 3 3 3 5 3" xfId="27311"/>
    <cellStyle name="40% - Акцент4 3 3 3 6" xfId="8271"/>
    <cellStyle name="40% - Акцент4 3 3 3 6 2" xfId="19695"/>
    <cellStyle name="40% - Акцент4 3 3 3 6 2 2" xfId="42543"/>
    <cellStyle name="40% - Акцент4 3 3 3 6 3" xfId="31119"/>
    <cellStyle name="40% - Акцент4 3 3 3 7" xfId="12079"/>
    <cellStyle name="40% - Акцент4 3 3 3 7 2" xfId="34927"/>
    <cellStyle name="40% - Акцент4 3 3 3 8" xfId="23503"/>
    <cellStyle name="40% - Акцент4 3 3 4" xfId="1131"/>
    <cellStyle name="40% - Акцент4 3 3 4 2" xfId="4939"/>
    <cellStyle name="40% - Акцент4 3 3 4 2 2" xfId="16363"/>
    <cellStyle name="40% - Акцент4 3 3 4 2 2 2" xfId="39211"/>
    <cellStyle name="40% - Акцент4 3 3 4 2 3" xfId="27787"/>
    <cellStyle name="40% - Акцент4 3 3 4 3" xfId="8747"/>
    <cellStyle name="40% - Акцент4 3 3 4 3 2" xfId="20171"/>
    <cellStyle name="40% - Акцент4 3 3 4 3 2 2" xfId="43019"/>
    <cellStyle name="40% - Акцент4 3 3 4 3 3" xfId="31595"/>
    <cellStyle name="40% - Акцент4 3 3 4 4" xfId="12555"/>
    <cellStyle name="40% - Акцент4 3 3 4 4 2" xfId="35403"/>
    <cellStyle name="40% - Акцент4 3 3 4 5" xfId="23979"/>
    <cellStyle name="40% - Акцент4 3 3 5" xfId="2083"/>
    <cellStyle name="40% - Акцент4 3 3 5 2" xfId="5891"/>
    <cellStyle name="40% - Акцент4 3 3 5 2 2" xfId="17315"/>
    <cellStyle name="40% - Акцент4 3 3 5 2 2 2" xfId="40163"/>
    <cellStyle name="40% - Акцент4 3 3 5 2 3" xfId="28739"/>
    <cellStyle name="40% - Акцент4 3 3 5 3" xfId="9699"/>
    <cellStyle name="40% - Акцент4 3 3 5 3 2" xfId="21123"/>
    <cellStyle name="40% - Акцент4 3 3 5 3 2 2" xfId="43971"/>
    <cellStyle name="40% - Акцент4 3 3 5 3 3" xfId="32547"/>
    <cellStyle name="40% - Акцент4 3 3 5 4" xfId="13507"/>
    <cellStyle name="40% - Акцент4 3 3 5 4 2" xfId="36355"/>
    <cellStyle name="40% - Акцент4 3 3 5 5" xfId="24931"/>
    <cellStyle name="40% - Акцент4 3 3 6" xfId="3035"/>
    <cellStyle name="40% - Акцент4 3 3 6 2" xfId="6843"/>
    <cellStyle name="40% - Акцент4 3 3 6 2 2" xfId="18267"/>
    <cellStyle name="40% - Акцент4 3 3 6 2 2 2" xfId="41115"/>
    <cellStyle name="40% - Акцент4 3 3 6 2 3" xfId="29691"/>
    <cellStyle name="40% - Акцент4 3 3 6 3" xfId="10651"/>
    <cellStyle name="40% - Акцент4 3 3 6 3 2" xfId="22075"/>
    <cellStyle name="40% - Акцент4 3 3 6 3 2 2" xfId="44923"/>
    <cellStyle name="40% - Акцент4 3 3 6 3 3" xfId="33499"/>
    <cellStyle name="40% - Акцент4 3 3 6 4" xfId="14459"/>
    <cellStyle name="40% - Акцент4 3 3 6 4 2" xfId="37307"/>
    <cellStyle name="40% - Акцент4 3 3 6 5" xfId="25883"/>
    <cellStyle name="40% - Акцент4 3 3 7" xfId="3987"/>
    <cellStyle name="40% - Акцент4 3 3 7 2" xfId="15411"/>
    <cellStyle name="40% - Акцент4 3 3 7 2 2" xfId="38259"/>
    <cellStyle name="40% - Акцент4 3 3 7 3" xfId="26835"/>
    <cellStyle name="40% - Акцент4 3 3 8" xfId="7795"/>
    <cellStyle name="40% - Акцент4 3 3 8 2" xfId="19219"/>
    <cellStyle name="40% - Акцент4 3 3 8 2 2" xfId="42067"/>
    <cellStyle name="40% - Акцент4 3 3 8 3" xfId="30643"/>
    <cellStyle name="40% - Акцент4 3 3 9" xfId="11603"/>
    <cellStyle name="40% - Акцент4 3 3 9 2" xfId="34451"/>
    <cellStyle name="40% - Акцент4 3 4" xfId="235"/>
    <cellStyle name="40% - Акцент4 3 4 10" xfId="23083"/>
    <cellStyle name="40% - Акцент4 3 4 2" xfId="459"/>
    <cellStyle name="40% - Акцент4 3 4 2 2" xfId="935"/>
    <cellStyle name="40% - Акцент4 3 4 2 2 2" xfId="1887"/>
    <cellStyle name="40% - Акцент4 3 4 2 2 2 2" xfId="5695"/>
    <cellStyle name="40% - Акцент4 3 4 2 2 2 2 2" xfId="17119"/>
    <cellStyle name="40% - Акцент4 3 4 2 2 2 2 2 2" xfId="39967"/>
    <cellStyle name="40% - Акцент4 3 4 2 2 2 2 3" xfId="28543"/>
    <cellStyle name="40% - Акцент4 3 4 2 2 2 3" xfId="9503"/>
    <cellStyle name="40% - Акцент4 3 4 2 2 2 3 2" xfId="20927"/>
    <cellStyle name="40% - Акцент4 3 4 2 2 2 3 2 2" xfId="43775"/>
    <cellStyle name="40% - Акцент4 3 4 2 2 2 3 3" xfId="32351"/>
    <cellStyle name="40% - Акцент4 3 4 2 2 2 4" xfId="13311"/>
    <cellStyle name="40% - Акцент4 3 4 2 2 2 4 2" xfId="36159"/>
    <cellStyle name="40% - Акцент4 3 4 2 2 2 5" xfId="24735"/>
    <cellStyle name="40% - Акцент4 3 4 2 2 3" xfId="2839"/>
    <cellStyle name="40% - Акцент4 3 4 2 2 3 2" xfId="6647"/>
    <cellStyle name="40% - Акцент4 3 4 2 2 3 2 2" xfId="18071"/>
    <cellStyle name="40% - Акцент4 3 4 2 2 3 2 2 2" xfId="40919"/>
    <cellStyle name="40% - Акцент4 3 4 2 2 3 2 3" xfId="29495"/>
    <cellStyle name="40% - Акцент4 3 4 2 2 3 3" xfId="10455"/>
    <cellStyle name="40% - Акцент4 3 4 2 2 3 3 2" xfId="21879"/>
    <cellStyle name="40% - Акцент4 3 4 2 2 3 3 2 2" xfId="44727"/>
    <cellStyle name="40% - Акцент4 3 4 2 2 3 3 3" xfId="33303"/>
    <cellStyle name="40% - Акцент4 3 4 2 2 3 4" xfId="14263"/>
    <cellStyle name="40% - Акцент4 3 4 2 2 3 4 2" xfId="37111"/>
    <cellStyle name="40% - Акцент4 3 4 2 2 3 5" xfId="25687"/>
    <cellStyle name="40% - Акцент4 3 4 2 2 4" xfId="3791"/>
    <cellStyle name="40% - Акцент4 3 4 2 2 4 2" xfId="7599"/>
    <cellStyle name="40% - Акцент4 3 4 2 2 4 2 2" xfId="19023"/>
    <cellStyle name="40% - Акцент4 3 4 2 2 4 2 2 2" xfId="41871"/>
    <cellStyle name="40% - Акцент4 3 4 2 2 4 2 3" xfId="30447"/>
    <cellStyle name="40% - Акцент4 3 4 2 2 4 3" xfId="11407"/>
    <cellStyle name="40% - Акцент4 3 4 2 2 4 3 2" xfId="22831"/>
    <cellStyle name="40% - Акцент4 3 4 2 2 4 3 2 2" xfId="45679"/>
    <cellStyle name="40% - Акцент4 3 4 2 2 4 3 3" xfId="34255"/>
    <cellStyle name="40% - Акцент4 3 4 2 2 4 4" xfId="15215"/>
    <cellStyle name="40% - Акцент4 3 4 2 2 4 4 2" xfId="38063"/>
    <cellStyle name="40% - Акцент4 3 4 2 2 4 5" xfId="26639"/>
    <cellStyle name="40% - Акцент4 3 4 2 2 5" xfId="4743"/>
    <cellStyle name="40% - Акцент4 3 4 2 2 5 2" xfId="16167"/>
    <cellStyle name="40% - Акцент4 3 4 2 2 5 2 2" xfId="39015"/>
    <cellStyle name="40% - Акцент4 3 4 2 2 5 3" xfId="27591"/>
    <cellStyle name="40% - Акцент4 3 4 2 2 6" xfId="8551"/>
    <cellStyle name="40% - Акцент4 3 4 2 2 6 2" xfId="19975"/>
    <cellStyle name="40% - Акцент4 3 4 2 2 6 2 2" xfId="42823"/>
    <cellStyle name="40% - Акцент4 3 4 2 2 6 3" xfId="31399"/>
    <cellStyle name="40% - Акцент4 3 4 2 2 7" xfId="12359"/>
    <cellStyle name="40% - Акцент4 3 4 2 2 7 2" xfId="35207"/>
    <cellStyle name="40% - Акцент4 3 4 2 2 8" xfId="23783"/>
    <cellStyle name="40% - Акцент4 3 4 2 3" xfId="1411"/>
    <cellStyle name="40% - Акцент4 3 4 2 3 2" xfId="5219"/>
    <cellStyle name="40% - Акцент4 3 4 2 3 2 2" xfId="16643"/>
    <cellStyle name="40% - Акцент4 3 4 2 3 2 2 2" xfId="39491"/>
    <cellStyle name="40% - Акцент4 3 4 2 3 2 3" xfId="28067"/>
    <cellStyle name="40% - Акцент4 3 4 2 3 3" xfId="9027"/>
    <cellStyle name="40% - Акцент4 3 4 2 3 3 2" xfId="20451"/>
    <cellStyle name="40% - Акцент4 3 4 2 3 3 2 2" xfId="43299"/>
    <cellStyle name="40% - Акцент4 3 4 2 3 3 3" xfId="31875"/>
    <cellStyle name="40% - Акцент4 3 4 2 3 4" xfId="12835"/>
    <cellStyle name="40% - Акцент4 3 4 2 3 4 2" xfId="35683"/>
    <cellStyle name="40% - Акцент4 3 4 2 3 5" xfId="24259"/>
    <cellStyle name="40% - Акцент4 3 4 2 4" xfId="2363"/>
    <cellStyle name="40% - Акцент4 3 4 2 4 2" xfId="6171"/>
    <cellStyle name="40% - Акцент4 3 4 2 4 2 2" xfId="17595"/>
    <cellStyle name="40% - Акцент4 3 4 2 4 2 2 2" xfId="40443"/>
    <cellStyle name="40% - Акцент4 3 4 2 4 2 3" xfId="29019"/>
    <cellStyle name="40% - Акцент4 3 4 2 4 3" xfId="9979"/>
    <cellStyle name="40% - Акцент4 3 4 2 4 3 2" xfId="21403"/>
    <cellStyle name="40% - Акцент4 3 4 2 4 3 2 2" xfId="44251"/>
    <cellStyle name="40% - Акцент4 3 4 2 4 3 3" xfId="32827"/>
    <cellStyle name="40% - Акцент4 3 4 2 4 4" xfId="13787"/>
    <cellStyle name="40% - Акцент4 3 4 2 4 4 2" xfId="36635"/>
    <cellStyle name="40% - Акцент4 3 4 2 4 5" xfId="25211"/>
    <cellStyle name="40% - Акцент4 3 4 2 5" xfId="3315"/>
    <cellStyle name="40% - Акцент4 3 4 2 5 2" xfId="7123"/>
    <cellStyle name="40% - Акцент4 3 4 2 5 2 2" xfId="18547"/>
    <cellStyle name="40% - Акцент4 3 4 2 5 2 2 2" xfId="41395"/>
    <cellStyle name="40% - Акцент4 3 4 2 5 2 3" xfId="29971"/>
    <cellStyle name="40% - Акцент4 3 4 2 5 3" xfId="10931"/>
    <cellStyle name="40% - Акцент4 3 4 2 5 3 2" xfId="22355"/>
    <cellStyle name="40% - Акцент4 3 4 2 5 3 2 2" xfId="45203"/>
    <cellStyle name="40% - Акцент4 3 4 2 5 3 3" xfId="33779"/>
    <cellStyle name="40% - Акцент4 3 4 2 5 4" xfId="14739"/>
    <cellStyle name="40% - Акцент4 3 4 2 5 4 2" xfId="37587"/>
    <cellStyle name="40% - Акцент4 3 4 2 5 5" xfId="26163"/>
    <cellStyle name="40% - Акцент4 3 4 2 6" xfId="4267"/>
    <cellStyle name="40% - Акцент4 3 4 2 6 2" xfId="15691"/>
    <cellStyle name="40% - Акцент4 3 4 2 6 2 2" xfId="38539"/>
    <cellStyle name="40% - Акцент4 3 4 2 6 3" xfId="27115"/>
    <cellStyle name="40% - Акцент4 3 4 2 7" xfId="8075"/>
    <cellStyle name="40% - Акцент4 3 4 2 7 2" xfId="19499"/>
    <cellStyle name="40% - Акцент4 3 4 2 7 2 2" xfId="42347"/>
    <cellStyle name="40% - Акцент4 3 4 2 7 3" xfId="30923"/>
    <cellStyle name="40% - Акцент4 3 4 2 8" xfId="11883"/>
    <cellStyle name="40% - Акцент4 3 4 2 8 2" xfId="34731"/>
    <cellStyle name="40% - Акцент4 3 4 2 9" xfId="23307"/>
    <cellStyle name="40% - Акцент4 3 4 3" xfId="711"/>
    <cellStyle name="40% - Акцент4 3 4 3 2" xfId="1663"/>
    <cellStyle name="40% - Акцент4 3 4 3 2 2" xfId="5471"/>
    <cellStyle name="40% - Акцент4 3 4 3 2 2 2" xfId="16895"/>
    <cellStyle name="40% - Акцент4 3 4 3 2 2 2 2" xfId="39743"/>
    <cellStyle name="40% - Акцент4 3 4 3 2 2 3" xfId="28319"/>
    <cellStyle name="40% - Акцент4 3 4 3 2 3" xfId="9279"/>
    <cellStyle name="40% - Акцент4 3 4 3 2 3 2" xfId="20703"/>
    <cellStyle name="40% - Акцент4 3 4 3 2 3 2 2" xfId="43551"/>
    <cellStyle name="40% - Акцент4 3 4 3 2 3 3" xfId="32127"/>
    <cellStyle name="40% - Акцент4 3 4 3 2 4" xfId="13087"/>
    <cellStyle name="40% - Акцент4 3 4 3 2 4 2" xfId="35935"/>
    <cellStyle name="40% - Акцент4 3 4 3 2 5" xfId="24511"/>
    <cellStyle name="40% - Акцент4 3 4 3 3" xfId="2615"/>
    <cellStyle name="40% - Акцент4 3 4 3 3 2" xfId="6423"/>
    <cellStyle name="40% - Акцент4 3 4 3 3 2 2" xfId="17847"/>
    <cellStyle name="40% - Акцент4 3 4 3 3 2 2 2" xfId="40695"/>
    <cellStyle name="40% - Акцент4 3 4 3 3 2 3" xfId="29271"/>
    <cellStyle name="40% - Акцент4 3 4 3 3 3" xfId="10231"/>
    <cellStyle name="40% - Акцент4 3 4 3 3 3 2" xfId="21655"/>
    <cellStyle name="40% - Акцент4 3 4 3 3 3 2 2" xfId="44503"/>
    <cellStyle name="40% - Акцент4 3 4 3 3 3 3" xfId="33079"/>
    <cellStyle name="40% - Акцент4 3 4 3 3 4" xfId="14039"/>
    <cellStyle name="40% - Акцент4 3 4 3 3 4 2" xfId="36887"/>
    <cellStyle name="40% - Акцент4 3 4 3 3 5" xfId="25463"/>
    <cellStyle name="40% - Акцент4 3 4 3 4" xfId="3567"/>
    <cellStyle name="40% - Акцент4 3 4 3 4 2" xfId="7375"/>
    <cellStyle name="40% - Акцент4 3 4 3 4 2 2" xfId="18799"/>
    <cellStyle name="40% - Акцент4 3 4 3 4 2 2 2" xfId="41647"/>
    <cellStyle name="40% - Акцент4 3 4 3 4 2 3" xfId="30223"/>
    <cellStyle name="40% - Акцент4 3 4 3 4 3" xfId="11183"/>
    <cellStyle name="40% - Акцент4 3 4 3 4 3 2" xfId="22607"/>
    <cellStyle name="40% - Акцент4 3 4 3 4 3 2 2" xfId="45455"/>
    <cellStyle name="40% - Акцент4 3 4 3 4 3 3" xfId="34031"/>
    <cellStyle name="40% - Акцент4 3 4 3 4 4" xfId="14991"/>
    <cellStyle name="40% - Акцент4 3 4 3 4 4 2" xfId="37839"/>
    <cellStyle name="40% - Акцент4 3 4 3 4 5" xfId="26415"/>
    <cellStyle name="40% - Акцент4 3 4 3 5" xfId="4519"/>
    <cellStyle name="40% - Акцент4 3 4 3 5 2" xfId="15943"/>
    <cellStyle name="40% - Акцент4 3 4 3 5 2 2" xfId="38791"/>
    <cellStyle name="40% - Акцент4 3 4 3 5 3" xfId="27367"/>
    <cellStyle name="40% - Акцент4 3 4 3 6" xfId="8327"/>
    <cellStyle name="40% - Акцент4 3 4 3 6 2" xfId="19751"/>
    <cellStyle name="40% - Акцент4 3 4 3 6 2 2" xfId="42599"/>
    <cellStyle name="40% - Акцент4 3 4 3 6 3" xfId="31175"/>
    <cellStyle name="40% - Акцент4 3 4 3 7" xfId="12135"/>
    <cellStyle name="40% - Акцент4 3 4 3 7 2" xfId="34983"/>
    <cellStyle name="40% - Акцент4 3 4 3 8" xfId="23559"/>
    <cellStyle name="40% - Акцент4 3 4 4" xfId="1187"/>
    <cellStyle name="40% - Акцент4 3 4 4 2" xfId="4995"/>
    <cellStyle name="40% - Акцент4 3 4 4 2 2" xfId="16419"/>
    <cellStyle name="40% - Акцент4 3 4 4 2 2 2" xfId="39267"/>
    <cellStyle name="40% - Акцент4 3 4 4 2 3" xfId="27843"/>
    <cellStyle name="40% - Акцент4 3 4 4 3" xfId="8803"/>
    <cellStyle name="40% - Акцент4 3 4 4 3 2" xfId="20227"/>
    <cellStyle name="40% - Акцент4 3 4 4 3 2 2" xfId="43075"/>
    <cellStyle name="40% - Акцент4 3 4 4 3 3" xfId="31651"/>
    <cellStyle name="40% - Акцент4 3 4 4 4" xfId="12611"/>
    <cellStyle name="40% - Акцент4 3 4 4 4 2" xfId="35459"/>
    <cellStyle name="40% - Акцент4 3 4 4 5" xfId="24035"/>
    <cellStyle name="40% - Акцент4 3 4 5" xfId="2139"/>
    <cellStyle name="40% - Акцент4 3 4 5 2" xfId="5947"/>
    <cellStyle name="40% - Акцент4 3 4 5 2 2" xfId="17371"/>
    <cellStyle name="40% - Акцент4 3 4 5 2 2 2" xfId="40219"/>
    <cellStyle name="40% - Акцент4 3 4 5 2 3" xfId="28795"/>
    <cellStyle name="40% - Акцент4 3 4 5 3" xfId="9755"/>
    <cellStyle name="40% - Акцент4 3 4 5 3 2" xfId="21179"/>
    <cellStyle name="40% - Акцент4 3 4 5 3 2 2" xfId="44027"/>
    <cellStyle name="40% - Акцент4 3 4 5 3 3" xfId="32603"/>
    <cellStyle name="40% - Акцент4 3 4 5 4" xfId="13563"/>
    <cellStyle name="40% - Акцент4 3 4 5 4 2" xfId="36411"/>
    <cellStyle name="40% - Акцент4 3 4 5 5" xfId="24987"/>
    <cellStyle name="40% - Акцент4 3 4 6" xfId="3091"/>
    <cellStyle name="40% - Акцент4 3 4 6 2" xfId="6899"/>
    <cellStyle name="40% - Акцент4 3 4 6 2 2" xfId="18323"/>
    <cellStyle name="40% - Акцент4 3 4 6 2 2 2" xfId="41171"/>
    <cellStyle name="40% - Акцент4 3 4 6 2 3" xfId="29747"/>
    <cellStyle name="40% - Акцент4 3 4 6 3" xfId="10707"/>
    <cellStyle name="40% - Акцент4 3 4 6 3 2" xfId="22131"/>
    <cellStyle name="40% - Акцент4 3 4 6 3 2 2" xfId="44979"/>
    <cellStyle name="40% - Акцент4 3 4 6 3 3" xfId="33555"/>
    <cellStyle name="40% - Акцент4 3 4 6 4" xfId="14515"/>
    <cellStyle name="40% - Акцент4 3 4 6 4 2" xfId="37363"/>
    <cellStyle name="40% - Акцент4 3 4 6 5" xfId="25939"/>
    <cellStyle name="40% - Акцент4 3 4 7" xfId="4043"/>
    <cellStyle name="40% - Акцент4 3 4 7 2" xfId="15467"/>
    <cellStyle name="40% - Акцент4 3 4 7 2 2" xfId="38315"/>
    <cellStyle name="40% - Акцент4 3 4 7 3" xfId="26891"/>
    <cellStyle name="40% - Акцент4 3 4 8" xfId="7851"/>
    <cellStyle name="40% - Акцент4 3 4 8 2" xfId="19275"/>
    <cellStyle name="40% - Акцент4 3 4 8 2 2" xfId="42123"/>
    <cellStyle name="40% - Акцент4 3 4 8 3" xfId="30699"/>
    <cellStyle name="40% - Акцент4 3 4 9" xfId="11659"/>
    <cellStyle name="40% - Акцент4 3 4 9 2" xfId="34507"/>
    <cellStyle name="40% - Акцент4 3 5" xfId="291"/>
    <cellStyle name="40% - Акцент4 3 5 2" xfId="767"/>
    <cellStyle name="40% - Акцент4 3 5 2 2" xfId="1719"/>
    <cellStyle name="40% - Акцент4 3 5 2 2 2" xfId="5527"/>
    <cellStyle name="40% - Акцент4 3 5 2 2 2 2" xfId="16951"/>
    <cellStyle name="40% - Акцент4 3 5 2 2 2 2 2" xfId="39799"/>
    <cellStyle name="40% - Акцент4 3 5 2 2 2 3" xfId="28375"/>
    <cellStyle name="40% - Акцент4 3 5 2 2 3" xfId="9335"/>
    <cellStyle name="40% - Акцент4 3 5 2 2 3 2" xfId="20759"/>
    <cellStyle name="40% - Акцент4 3 5 2 2 3 2 2" xfId="43607"/>
    <cellStyle name="40% - Акцент4 3 5 2 2 3 3" xfId="32183"/>
    <cellStyle name="40% - Акцент4 3 5 2 2 4" xfId="13143"/>
    <cellStyle name="40% - Акцент4 3 5 2 2 4 2" xfId="35991"/>
    <cellStyle name="40% - Акцент4 3 5 2 2 5" xfId="24567"/>
    <cellStyle name="40% - Акцент4 3 5 2 3" xfId="2671"/>
    <cellStyle name="40% - Акцент4 3 5 2 3 2" xfId="6479"/>
    <cellStyle name="40% - Акцент4 3 5 2 3 2 2" xfId="17903"/>
    <cellStyle name="40% - Акцент4 3 5 2 3 2 2 2" xfId="40751"/>
    <cellStyle name="40% - Акцент4 3 5 2 3 2 3" xfId="29327"/>
    <cellStyle name="40% - Акцент4 3 5 2 3 3" xfId="10287"/>
    <cellStyle name="40% - Акцент4 3 5 2 3 3 2" xfId="21711"/>
    <cellStyle name="40% - Акцент4 3 5 2 3 3 2 2" xfId="44559"/>
    <cellStyle name="40% - Акцент4 3 5 2 3 3 3" xfId="33135"/>
    <cellStyle name="40% - Акцент4 3 5 2 3 4" xfId="14095"/>
    <cellStyle name="40% - Акцент4 3 5 2 3 4 2" xfId="36943"/>
    <cellStyle name="40% - Акцент4 3 5 2 3 5" xfId="25519"/>
    <cellStyle name="40% - Акцент4 3 5 2 4" xfId="3623"/>
    <cellStyle name="40% - Акцент4 3 5 2 4 2" xfId="7431"/>
    <cellStyle name="40% - Акцент4 3 5 2 4 2 2" xfId="18855"/>
    <cellStyle name="40% - Акцент4 3 5 2 4 2 2 2" xfId="41703"/>
    <cellStyle name="40% - Акцент4 3 5 2 4 2 3" xfId="30279"/>
    <cellStyle name="40% - Акцент4 3 5 2 4 3" xfId="11239"/>
    <cellStyle name="40% - Акцент4 3 5 2 4 3 2" xfId="22663"/>
    <cellStyle name="40% - Акцент4 3 5 2 4 3 2 2" xfId="45511"/>
    <cellStyle name="40% - Акцент4 3 5 2 4 3 3" xfId="34087"/>
    <cellStyle name="40% - Акцент4 3 5 2 4 4" xfId="15047"/>
    <cellStyle name="40% - Акцент4 3 5 2 4 4 2" xfId="37895"/>
    <cellStyle name="40% - Акцент4 3 5 2 4 5" xfId="26471"/>
    <cellStyle name="40% - Акцент4 3 5 2 5" xfId="4575"/>
    <cellStyle name="40% - Акцент4 3 5 2 5 2" xfId="15999"/>
    <cellStyle name="40% - Акцент4 3 5 2 5 2 2" xfId="38847"/>
    <cellStyle name="40% - Акцент4 3 5 2 5 3" xfId="27423"/>
    <cellStyle name="40% - Акцент4 3 5 2 6" xfId="8383"/>
    <cellStyle name="40% - Акцент4 3 5 2 6 2" xfId="19807"/>
    <cellStyle name="40% - Акцент4 3 5 2 6 2 2" xfId="42655"/>
    <cellStyle name="40% - Акцент4 3 5 2 6 3" xfId="31231"/>
    <cellStyle name="40% - Акцент4 3 5 2 7" xfId="12191"/>
    <cellStyle name="40% - Акцент4 3 5 2 7 2" xfId="35039"/>
    <cellStyle name="40% - Акцент4 3 5 2 8" xfId="23615"/>
    <cellStyle name="40% - Акцент4 3 5 3" xfId="1243"/>
    <cellStyle name="40% - Акцент4 3 5 3 2" xfId="5051"/>
    <cellStyle name="40% - Акцент4 3 5 3 2 2" xfId="16475"/>
    <cellStyle name="40% - Акцент4 3 5 3 2 2 2" xfId="39323"/>
    <cellStyle name="40% - Акцент4 3 5 3 2 3" xfId="27899"/>
    <cellStyle name="40% - Акцент4 3 5 3 3" xfId="8859"/>
    <cellStyle name="40% - Акцент4 3 5 3 3 2" xfId="20283"/>
    <cellStyle name="40% - Акцент4 3 5 3 3 2 2" xfId="43131"/>
    <cellStyle name="40% - Акцент4 3 5 3 3 3" xfId="31707"/>
    <cellStyle name="40% - Акцент4 3 5 3 4" xfId="12667"/>
    <cellStyle name="40% - Акцент4 3 5 3 4 2" xfId="35515"/>
    <cellStyle name="40% - Акцент4 3 5 3 5" xfId="24091"/>
    <cellStyle name="40% - Акцент4 3 5 4" xfId="2195"/>
    <cellStyle name="40% - Акцент4 3 5 4 2" xfId="6003"/>
    <cellStyle name="40% - Акцент4 3 5 4 2 2" xfId="17427"/>
    <cellStyle name="40% - Акцент4 3 5 4 2 2 2" xfId="40275"/>
    <cellStyle name="40% - Акцент4 3 5 4 2 3" xfId="28851"/>
    <cellStyle name="40% - Акцент4 3 5 4 3" xfId="9811"/>
    <cellStyle name="40% - Акцент4 3 5 4 3 2" xfId="21235"/>
    <cellStyle name="40% - Акцент4 3 5 4 3 2 2" xfId="44083"/>
    <cellStyle name="40% - Акцент4 3 5 4 3 3" xfId="32659"/>
    <cellStyle name="40% - Акцент4 3 5 4 4" xfId="13619"/>
    <cellStyle name="40% - Акцент4 3 5 4 4 2" xfId="36467"/>
    <cellStyle name="40% - Акцент4 3 5 4 5" xfId="25043"/>
    <cellStyle name="40% - Акцент4 3 5 5" xfId="3147"/>
    <cellStyle name="40% - Акцент4 3 5 5 2" xfId="6955"/>
    <cellStyle name="40% - Акцент4 3 5 5 2 2" xfId="18379"/>
    <cellStyle name="40% - Акцент4 3 5 5 2 2 2" xfId="41227"/>
    <cellStyle name="40% - Акцент4 3 5 5 2 3" xfId="29803"/>
    <cellStyle name="40% - Акцент4 3 5 5 3" xfId="10763"/>
    <cellStyle name="40% - Акцент4 3 5 5 3 2" xfId="22187"/>
    <cellStyle name="40% - Акцент4 3 5 5 3 2 2" xfId="45035"/>
    <cellStyle name="40% - Акцент4 3 5 5 3 3" xfId="33611"/>
    <cellStyle name="40% - Акцент4 3 5 5 4" xfId="14571"/>
    <cellStyle name="40% - Акцент4 3 5 5 4 2" xfId="37419"/>
    <cellStyle name="40% - Акцент4 3 5 5 5" xfId="25995"/>
    <cellStyle name="40% - Акцент4 3 5 6" xfId="4099"/>
    <cellStyle name="40% - Акцент4 3 5 6 2" xfId="15523"/>
    <cellStyle name="40% - Акцент4 3 5 6 2 2" xfId="38371"/>
    <cellStyle name="40% - Акцент4 3 5 6 3" xfId="26947"/>
    <cellStyle name="40% - Акцент4 3 5 7" xfId="7907"/>
    <cellStyle name="40% - Акцент4 3 5 7 2" xfId="19331"/>
    <cellStyle name="40% - Акцент4 3 5 7 2 2" xfId="42179"/>
    <cellStyle name="40% - Акцент4 3 5 7 3" xfId="30755"/>
    <cellStyle name="40% - Акцент4 3 5 8" xfId="11715"/>
    <cellStyle name="40% - Акцент4 3 5 8 2" xfId="34563"/>
    <cellStyle name="40% - Акцент4 3 5 9" xfId="23139"/>
    <cellStyle name="40% - Акцент4 3 6" xfId="543"/>
    <cellStyle name="40% - Акцент4 3 6 2" xfId="1495"/>
    <cellStyle name="40% - Акцент4 3 6 2 2" xfId="5303"/>
    <cellStyle name="40% - Акцент4 3 6 2 2 2" xfId="16727"/>
    <cellStyle name="40% - Акцент4 3 6 2 2 2 2" xfId="39575"/>
    <cellStyle name="40% - Акцент4 3 6 2 2 3" xfId="28151"/>
    <cellStyle name="40% - Акцент4 3 6 2 3" xfId="9111"/>
    <cellStyle name="40% - Акцент4 3 6 2 3 2" xfId="20535"/>
    <cellStyle name="40% - Акцент4 3 6 2 3 2 2" xfId="43383"/>
    <cellStyle name="40% - Акцент4 3 6 2 3 3" xfId="31959"/>
    <cellStyle name="40% - Акцент4 3 6 2 4" xfId="12919"/>
    <cellStyle name="40% - Акцент4 3 6 2 4 2" xfId="35767"/>
    <cellStyle name="40% - Акцент4 3 6 2 5" xfId="24343"/>
    <cellStyle name="40% - Акцент4 3 6 3" xfId="2447"/>
    <cellStyle name="40% - Акцент4 3 6 3 2" xfId="6255"/>
    <cellStyle name="40% - Акцент4 3 6 3 2 2" xfId="17679"/>
    <cellStyle name="40% - Акцент4 3 6 3 2 2 2" xfId="40527"/>
    <cellStyle name="40% - Акцент4 3 6 3 2 3" xfId="29103"/>
    <cellStyle name="40% - Акцент4 3 6 3 3" xfId="10063"/>
    <cellStyle name="40% - Акцент4 3 6 3 3 2" xfId="21487"/>
    <cellStyle name="40% - Акцент4 3 6 3 3 2 2" xfId="44335"/>
    <cellStyle name="40% - Акцент4 3 6 3 3 3" xfId="32911"/>
    <cellStyle name="40% - Акцент4 3 6 3 4" xfId="13871"/>
    <cellStyle name="40% - Акцент4 3 6 3 4 2" xfId="36719"/>
    <cellStyle name="40% - Акцент4 3 6 3 5" xfId="25295"/>
    <cellStyle name="40% - Акцент4 3 6 4" xfId="3399"/>
    <cellStyle name="40% - Акцент4 3 6 4 2" xfId="7207"/>
    <cellStyle name="40% - Акцент4 3 6 4 2 2" xfId="18631"/>
    <cellStyle name="40% - Акцент4 3 6 4 2 2 2" xfId="41479"/>
    <cellStyle name="40% - Акцент4 3 6 4 2 3" xfId="30055"/>
    <cellStyle name="40% - Акцент4 3 6 4 3" xfId="11015"/>
    <cellStyle name="40% - Акцент4 3 6 4 3 2" xfId="22439"/>
    <cellStyle name="40% - Акцент4 3 6 4 3 2 2" xfId="45287"/>
    <cellStyle name="40% - Акцент4 3 6 4 3 3" xfId="33863"/>
    <cellStyle name="40% - Акцент4 3 6 4 4" xfId="14823"/>
    <cellStyle name="40% - Акцент4 3 6 4 4 2" xfId="37671"/>
    <cellStyle name="40% - Акцент4 3 6 4 5" xfId="26247"/>
    <cellStyle name="40% - Акцент4 3 6 5" xfId="4351"/>
    <cellStyle name="40% - Акцент4 3 6 5 2" xfId="15775"/>
    <cellStyle name="40% - Акцент4 3 6 5 2 2" xfId="38623"/>
    <cellStyle name="40% - Акцент4 3 6 5 3" xfId="27199"/>
    <cellStyle name="40% - Акцент4 3 6 6" xfId="8159"/>
    <cellStyle name="40% - Акцент4 3 6 6 2" xfId="19583"/>
    <cellStyle name="40% - Акцент4 3 6 6 2 2" xfId="42431"/>
    <cellStyle name="40% - Акцент4 3 6 6 3" xfId="31007"/>
    <cellStyle name="40% - Акцент4 3 6 7" xfId="11967"/>
    <cellStyle name="40% - Акцент4 3 6 7 2" xfId="34815"/>
    <cellStyle name="40% - Акцент4 3 6 8" xfId="23391"/>
    <cellStyle name="40% - Акцент4 3 7" xfId="1019"/>
    <cellStyle name="40% - Акцент4 3 7 2" xfId="4827"/>
    <cellStyle name="40% - Акцент4 3 7 2 2" xfId="16251"/>
    <cellStyle name="40% - Акцент4 3 7 2 2 2" xfId="39099"/>
    <cellStyle name="40% - Акцент4 3 7 2 3" xfId="27675"/>
    <cellStyle name="40% - Акцент4 3 7 3" xfId="8635"/>
    <cellStyle name="40% - Акцент4 3 7 3 2" xfId="20059"/>
    <cellStyle name="40% - Акцент4 3 7 3 2 2" xfId="42907"/>
    <cellStyle name="40% - Акцент4 3 7 3 3" xfId="31483"/>
    <cellStyle name="40% - Акцент4 3 7 4" xfId="12443"/>
    <cellStyle name="40% - Акцент4 3 7 4 2" xfId="35291"/>
    <cellStyle name="40% - Акцент4 3 7 5" xfId="23867"/>
    <cellStyle name="40% - Акцент4 3 8" xfId="1971"/>
    <cellStyle name="40% - Акцент4 3 8 2" xfId="5779"/>
    <cellStyle name="40% - Акцент4 3 8 2 2" xfId="17203"/>
    <cellStyle name="40% - Акцент4 3 8 2 2 2" xfId="40051"/>
    <cellStyle name="40% - Акцент4 3 8 2 3" xfId="28627"/>
    <cellStyle name="40% - Акцент4 3 8 3" xfId="9587"/>
    <cellStyle name="40% - Акцент4 3 8 3 2" xfId="21011"/>
    <cellStyle name="40% - Акцент4 3 8 3 2 2" xfId="43859"/>
    <cellStyle name="40% - Акцент4 3 8 3 3" xfId="32435"/>
    <cellStyle name="40% - Акцент4 3 8 4" xfId="13395"/>
    <cellStyle name="40% - Акцент4 3 8 4 2" xfId="36243"/>
    <cellStyle name="40% - Акцент4 3 8 5" xfId="24819"/>
    <cellStyle name="40% - Акцент4 3 9" xfId="2923"/>
    <cellStyle name="40% - Акцент4 3 9 2" xfId="6731"/>
    <cellStyle name="40% - Акцент4 3 9 2 2" xfId="18155"/>
    <cellStyle name="40% - Акцент4 3 9 2 2 2" xfId="41003"/>
    <cellStyle name="40% - Акцент4 3 9 2 3" xfId="29579"/>
    <cellStyle name="40% - Акцент4 3 9 3" xfId="10539"/>
    <cellStyle name="40% - Акцент4 3 9 3 2" xfId="21963"/>
    <cellStyle name="40% - Акцент4 3 9 3 2 2" xfId="44811"/>
    <cellStyle name="40% - Акцент4 3 9 3 3" xfId="33387"/>
    <cellStyle name="40% - Акцент4 3 9 4" xfId="14347"/>
    <cellStyle name="40% - Акцент4 3 9 4 2" xfId="37195"/>
    <cellStyle name="40% - Акцент4 3 9 5" xfId="25771"/>
    <cellStyle name="40% - Акцент4 4" xfId="95"/>
    <cellStyle name="40% - Акцент4 4 10" xfId="22943"/>
    <cellStyle name="40% - Акцент4 4 2" xfId="319"/>
    <cellStyle name="40% - Акцент4 4 2 2" xfId="795"/>
    <cellStyle name="40% - Акцент4 4 2 2 2" xfId="1747"/>
    <cellStyle name="40% - Акцент4 4 2 2 2 2" xfId="5555"/>
    <cellStyle name="40% - Акцент4 4 2 2 2 2 2" xfId="16979"/>
    <cellStyle name="40% - Акцент4 4 2 2 2 2 2 2" xfId="39827"/>
    <cellStyle name="40% - Акцент4 4 2 2 2 2 3" xfId="28403"/>
    <cellStyle name="40% - Акцент4 4 2 2 2 3" xfId="9363"/>
    <cellStyle name="40% - Акцент4 4 2 2 2 3 2" xfId="20787"/>
    <cellStyle name="40% - Акцент4 4 2 2 2 3 2 2" xfId="43635"/>
    <cellStyle name="40% - Акцент4 4 2 2 2 3 3" xfId="32211"/>
    <cellStyle name="40% - Акцент4 4 2 2 2 4" xfId="13171"/>
    <cellStyle name="40% - Акцент4 4 2 2 2 4 2" xfId="36019"/>
    <cellStyle name="40% - Акцент4 4 2 2 2 5" xfId="24595"/>
    <cellStyle name="40% - Акцент4 4 2 2 3" xfId="2699"/>
    <cellStyle name="40% - Акцент4 4 2 2 3 2" xfId="6507"/>
    <cellStyle name="40% - Акцент4 4 2 2 3 2 2" xfId="17931"/>
    <cellStyle name="40% - Акцент4 4 2 2 3 2 2 2" xfId="40779"/>
    <cellStyle name="40% - Акцент4 4 2 2 3 2 3" xfId="29355"/>
    <cellStyle name="40% - Акцент4 4 2 2 3 3" xfId="10315"/>
    <cellStyle name="40% - Акцент4 4 2 2 3 3 2" xfId="21739"/>
    <cellStyle name="40% - Акцент4 4 2 2 3 3 2 2" xfId="44587"/>
    <cellStyle name="40% - Акцент4 4 2 2 3 3 3" xfId="33163"/>
    <cellStyle name="40% - Акцент4 4 2 2 3 4" xfId="14123"/>
    <cellStyle name="40% - Акцент4 4 2 2 3 4 2" xfId="36971"/>
    <cellStyle name="40% - Акцент4 4 2 2 3 5" xfId="25547"/>
    <cellStyle name="40% - Акцент4 4 2 2 4" xfId="3651"/>
    <cellStyle name="40% - Акцент4 4 2 2 4 2" xfId="7459"/>
    <cellStyle name="40% - Акцент4 4 2 2 4 2 2" xfId="18883"/>
    <cellStyle name="40% - Акцент4 4 2 2 4 2 2 2" xfId="41731"/>
    <cellStyle name="40% - Акцент4 4 2 2 4 2 3" xfId="30307"/>
    <cellStyle name="40% - Акцент4 4 2 2 4 3" xfId="11267"/>
    <cellStyle name="40% - Акцент4 4 2 2 4 3 2" xfId="22691"/>
    <cellStyle name="40% - Акцент4 4 2 2 4 3 2 2" xfId="45539"/>
    <cellStyle name="40% - Акцент4 4 2 2 4 3 3" xfId="34115"/>
    <cellStyle name="40% - Акцент4 4 2 2 4 4" xfId="15075"/>
    <cellStyle name="40% - Акцент4 4 2 2 4 4 2" xfId="37923"/>
    <cellStyle name="40% - Акцент4 4 2 2 4 5" xfId="26499"/>
    <cellStyle name="40% - Акцент4 4 2 2 5" xfId="4603"/>
    <cellStyle name="40% - Акцент4 4 2 2 5 2" xfId="16027"/>
    <cellStyle name="40% - Акцент4 4 2 2 5 2 2" xfId="38875"/>
    <cellStyle name="40% - Акцент4 4 2 2 5 3" xfId="27451"/>
    <cellStyle name="40% - Акцент4 4 2 2 6" xfId="8411"/>
    <cellStyle name="40% - Акцент4 4 2 2 6 2" xfId="19835"/>
    <cellStyle name="40% - Акцент4 4 2 2 6 2 2" xfId="42683"/>
    <cellStyle name="40% - Акцент4 4 2 2 6 3" xfId="31259"/>
    <cellStyle name="40% - Акцент4 4 2 2 7" xfId="12219"/>
    <cellStyle name="40% - Акцент4 4 2 2 7 2" xfId="35067"/>
    <cellStyle name="40% - Акцент4 4 2 2 8" xfId="23643"/>
    <cellStyle name="40% - Акцент4 4 2 3" xfId="1271"/>
    <cellStyle name="40% - Акцент4 4 2 3 2" xfId="5079"/>
    <cellStyle name="40% - Акцент4 4 2 3 2 2" xfId="16503"/>
    <cellStyle name="40% - Акцент4 4 2 3 2 2 2" xfId="39351"/>
    <cellStyle name="40% - Акцент4 4 2 3 2 3" xfId="27927"/>
    <cellStyle name="40% - Акцент4 4 2 3 3" xfId="8887"/>
    <cellStyle name="40% - Акцент4 4 2 3 3 2" xfId="20311"/>
    <cellStyle name="40% - Акцент4 4 2 3 3 2 2" xfId="43159"/>
    <cellStyle name="40% - Акцент4 4 2 3 3 3" xfId="31735"/>
    <cellStyle name="40% - Акцент4 4 2 3 4" xfId="12695"/>
    <cellStyle name="40% - Акцент4 4 2 3 4 2" xfId="35543"/>
    <cellStyle name="40% - Акцент4 4 2 3 5" xfId="24119"/>
    <cellStyle name="40% - Акцент4 4 2 4" xfId="2223"/>
    <cellStyle name="40% - Акцент4 4 2 4 2" xfId="6031"/>
    <cellStyle name="40% - Акцент4 4 2 4 2 2" xfId="17455"/>
    <cellStyle name="40% - Акцент4 4 2 4 2 2 2" xfId="40303"/>
    <cellStyle name="40% - Акцент4 4 2 4 2 3" xfId="28879"/>
    <cellStyle name="40% - Акцент4 4 2 4 3" xfId="9839"/>
    <cellStyle name="40% - Акцент4 4 2 4 3 2" xfId="21263"/>
    <cellStyle name="40% - Акцент4 4 2 4 3 2 2" xfId="44111"/>
    <cellStyle name="40% - Акцент4 4 2 4 3 3" xfId="32687"/>
    <cellStyle name="40% - Акцент4 4 2 4 4" xfId="13647"/>
    <cellStyle name="40% - Акцент4 4 2 4 4 2" xfId="36495"/>
    <cellStyle name="40% - Акцент4 4 2 4 5" xfId="25071"/>
    <cellStyle name="40% - Акцент4 4 2 5" xfId="3175"/>
    <cellStyle name="40% - Акцент4 4 2 5 2" xfId="6983"/>
    <cellStyle name="40% - Акцент4 4 2 5 2 2" xfId="18407"/>
    <cellStyle name="40% - Акцент4 4 2 5 2 2 2" xfId="41255"/>
    <cellStyle name="40% - Акцент4 4 2 5 2 3" xfId="29831"/>
    <cellStyle name="40% - Акцент4 4 2 5 3" xfId="10791"/>
    <cellStyle name="40% - Акцент4 4 2 5 3 2" xfId="22215"/>
    <cellStyle name="40% - Акцент4 4 2 5 3 2 2" xfId="45063"/>
    <cellStyle name="40% - Акцент4 4 2 5 3 3" xfId="33639"/>
    <cellStyle name="40% - Акцент4 4 2 5 4" xfId="14599"/>
    <cellStyle name="40% - Акцент4 4 2 5 4 2" xfId="37447"/>
    <cellStyle name="40% - Акцент4 4 2 5 5" xfId="26023"/>
    <cellStyle name="40% - Акцент4 4 2 6" xfId="4127"/>
    <cellStyle name="40% - Акцент4 4 2 6 2" xfId="15551"/>
    <cellStyle name="40% - Акцент4 4 2 6 2 2" xfId="38399"/>
    <cellStyle name="40% - Акцент4 4 2 6 3" xfId="26975"/>
    <cellStyle name="40% - Акцент4 4 2 7" xfId="7935"/>
    <cellStyle name="40% - Акцент4 4 2 7 2" xfId="19359"/>
    <cellStyle name="40% - Акцент4 4 2 7 2 2" xfId="42207"/>
    <cellStyle name="40% - Акцент4 4 2 7 3" xfId="30783"/>
    <cellStyle name="40% - Акцент4 4 2 8" xfId="11743"/>
    <cellStyle name="40% - Акцент4 4 2 8 2" xfId="34591"/>
    <cellStyle name="40% - Акцент4 4 2 9" xfId="23167"/>
    <cellStyle name="40% - Акцент4 4 3" xfId="571"/>
    <cellStyle name="40% - Акцент4 4 3 2" xfId="1523"/>
    <cellStyle name="40% - Акцент4 4 3 2 2" xfId="5331"/>
    <cellStyle name="40% - Акцент4 4 3 2 2 2" xfId="16755"/>
    <cellStyle name="40% - Акцент4 4 3 2 2 2 2" xfId="39603"/>
    <cellStyle name="40% - Акцент4 4 3 2 2 3" xfId="28179"/>
    <cellStyle name="40% - Акцент4 4 3 2 3" xfId="9139"/>
    <cellStyle name="40% - Акцент4 4 3 2 3 2" xfId="20563"/>
    <cellStyle name="40% - Акцент4 4 3 2 3 2 2" xfId="43411"/>
    <cellStyle name="40% - Акцент4 4 3 2 3 3" xfId="31987"/>
    <cellStyle name="40% - Акцент4 4 3 2 4" xfId="12947"/>
    <cellStyle name="40% - Акцент4 4 3 2 4 2" xfId="35795"/>
    <cellStyle name="40% - Акцент4 4 3 2 5" xfId="24371"/>
    <cellStyle name="40% - Акцент4 4 3 3" xfId="2475"/>
    <cellStyle name="40% - Акцент4 4 3 3 2" xfId="6283"/>
    <cellStyle name="40% - Акцент4 4 3 3 2 2" xfId="17707"/>
    <cellStyle name="40% - Акцент4 4 3 3 2 2 2" xfId="40555"/>
    <cellStyle name="40% - Акцент4 4 3 3 2 3" xfId="29131"/>
    <cellStyle name="40% - Акцент4 4 3 3 3" xfId="10091"/>
    <cellStyle name="40% - Акцент4 4 3 3 3 2" xfId="21515"/>
    <cellStyle name="40% - Акцент4 4 3 3 3 2 2" xfId="44363"/>
    <cellStyle name="40% - Акцент4 4 3 3 3 3" xfId="32939"/>
    <cellStyle name="40% - Акцент4 4 3 3 4" xfId="13899"/>
    <cellStyle name="40% - Акцент4 4 3 3 4 2" xfId="36747"/>
    <cellStyle name="40% - Акцент4 4 3 3 5" xfId="25323"/>
    <cellStyle name="40% - Акцент4 4 3 4" xfId="3427"/>
    <cellStyle name="40% - Акцент4 4 3 4 2" xfId="7235"/>
    <cellStyle name="40% - Акцент4 4 3 4 2 2" xfId="18659"/>
    <cellStyle name="40% - Акцент4 4 3 4 2 2 2" xfId="41507"/>
    <cellStyle name="40% - Акцент4 4 3 4 2 3" xfId="30083"/>
    <cellStyle name="40% - Акцент4 4 3 4 3" xfId="11043"/>
    <cellStyle name="40% - Акцент4 4 3 4 3 2" xfId="22467"/>
    <cellStyle name="40% - Акцент4 4 3 4 3 2 2" xfId="45315"/>
    <cellStyle name="40% - Акцент4 4 3 4 3 3" xfId="33891"/>
    <cellStyle name="40% - Акцент4 4 3 4 4" xfId="14851"/>
    <cellStyle name="40% - Акцент4 4 3 4 4 2" xfId="37699"/>
    <cellStyle name="40% - Акцент4 4 3 4 5" xfId="26275"/>
    <cellStyle name="40% - Акцент4 4 3 5" xfId="4379"/>
    <cellStyle name="40% - Акцент4 4 3 5 2" xfId="15803"/>
    <cellStyle name="40% - Акцент4 4 3 5 2 2" xfId="38651"/>
    <cellStyle name="40% - Акцент4 4 3 5 3" xfId="27227"/>
    <cellStyle name="40% - Акцент4 4 3 6" xfId="8187"/>
    <cellStyle name="40% - Акцент4 4 3 6 2" xfId="19611"/>
    <cellStyle name="40% - Акцент4 4 3 6 2 2" xfId="42459"/>
    <cellStyle name="40% - Акцент4 4 3 6 3" xfId="31035"/>
    <cellStyle name="40% - Акцент4 4 3 7" xfId="11995"/>
    <cellStyle name="40% - Акцент4 4 3 7 2" xfId="34843"/>
    <cellStyle name="40% - Акцент4 4 3 8" xfId="23419"/>
    <cellStyle name="40% - Акцент4 4 4" xfId="1047"/>
    <cellStyle name="40% - Акцент4 4 4 2" xfId="4855"/>
    <cellStyle name="40% - Акцент4 4 4 2 2" xfId="16279"/>
    <cellStyle name="40% - Акцент4 4 4 2 2 2" xfId="39127"/>
    <cellStyle name="40% - Акцент4 4 4 2 3" xfId="27703"/>
    <cellStyle name="40% - Акцент4 4 4 3" xfId="8663"/>
    <cellStyle name="40% - Акцент4 4 4 3 2" xfId="20087"/>
    <cellStyle name="40% - Акцент4 4 4 3 2 2" xfId="42935"/>
    <cellStyle name="40% - Акцент4 4 4 3 3" xfId="31511"/>
    <cellStyle name="40% - Акцент4 4 4 4" xfId="12471"/>
    <cellStyle name="40% - Акцент4 4 4 4 2" xfId="35319"/>
    <cellStyle name="40% - Акцент4 4 4 5" xfId="23895"/>
    <cellStyle name="40% - Акцент4 4 5" xfId="1999"/>
    <cellStyle name="40% - Акцент4 4 5 2" xfId="5807"/>
    <cellStyle name="40% - Акцент4 4 5 2 2" xfId="17231"/>
    <cellStyle name="40% - Акцент4 4 5 2 2 2" xfId="40079"/>
    <cellStyle name="40% - Акцент4 4 5 2 3" xfId="28655"/>
    <cellStyle name="40% - Акцент4 4 5 3" xfId="9615"/>
    <cellStyle name="40% - Акцент4 4 5 3 2" xfId="21039"/>
    <cellStyle name="40% - Акцент4 4 5 3 2 2" xfId="43887"/>
    <cellStyle name="40% - Акцент4 4 5 3 3" xfId="32463"/>
    <cellStyle name="40% - Акцент4 4 5 4" xfId="13423"/>
    <cellStyle name="40% - Акцент4 4 5 4 2" xfId="36271"/>
    <cellStyle name="40% - Акцент4 4 5 5" xfId="24847"/>
    <cellStyle name="40% - Акцент4 4 6" xfId="2951"/>
    <cellStyle name="40% - Акцент4 4 6 2" xfId="6759"/>
    <cellStyle name="40% - Акцент4 4 6 2 2" xfId="18183"/>
    <cellStyle name="40% - Акцент4 4 6 2 2 2" xfId="41031"/>
    <cellStyle name="40% - Акцент4 4 6 2 3" xfId="29607"/>
    <cellStyle name="40% - Акцент4 4 6 3" xfId="10567"/>
    <cellStyle name="40% - Акцент4 4 6 3 2" xfId="21991"/>
    <cellStyle name="40% - Акцент4 4 6 3 2 2" xfId="44839"/>
    <cellStyle name="40% - Акцент4 4 6 3 3" xfId="33415"/>
    <cellStyle name="40% - Акцент4 4 6 4" xfId="14375"/>
    <cellStyle name="40% - Акцент4 4 6 4 2" xfId="37223"/>
    <cellStyle name="40% - Акцент4 4 6 5" xfId="25799"/>
    <cellStyle name="40% - Акцент4 4 7" xfId="3903"/>
    <cellStyle name="40% - Акцент4 4 7 2" xfId="15327"/>
    <cellStyle name="40% - Акцент4 4 7 2 2" xfId="38175"/>
    <cellStyle name="40% - Акцент4 4 7 3" xfId="26751"/>
    <cellStyle name="40% - Акцент4 4 8" xfId="7711"/>
    <cellStyle name="40% - Акцент4 4 8 2" xfId="19135"/>
    <cellStyle name="40% - Акцент4 4 8 2 2" xfId="41983"/>
    <cellStyle name="40% - Акцент4 4 8 3" xfId="30559"/>
    <cellStyle name="40% - Акцент4 4 9" xfId="11519"/>
    <cellStyle name="40% - Акцент4 4 9 2" xfId="34367"/>
    <cellStyle name="40% - Акцент4 5" xfId="151"/>
    <cellStyle name="40% - Акцент4 5 10" xfId="22999"/>
    <cellStyle name="40% - Акцент4 5 2" xfId="375"/>
    <cellStyle name="40% - Акцент4 5 2 2" xfId="851"/>
    <cellStyle name="40% - Акцент4 5 2 2 2" xfId="1803"/>
    <cellStyle name="40% - Акцент4 5 2 2 2 2" xfId="5611"/>
    <cellStyle name="40% - Акцент4 5 2 2 2 2 2" xfId="17035"/>
    <cellStyle name="40% - Акцент4 5 2 2 2 2 2 2" xfId="39883"/>
    <cellStyle name="40% - Акцент4 5 2 2 2 2 3" xfId="28459"/>
    <cellStyle name="40% - Акцент4 5 2 2 2 3" xfId="9419"/>
    <cellStyle name="40% - Акцент4 5 2 2 2 3 2" xfId="20843"/>
    <cellStyle name="40% - Акцент4 5 2 2 2 3 2 2" xfId="43691"/>
    <cellStyle name="40% - Акцент4 5 2 2 2 3 3" xfId="32267"/>
    <cellStyle name="40% - Акцент4 5 2 2 2 4" xfId="13227"/>
    <cellStyle name="40% - Акцент4 5 2 2 2 4 2" xfId="36075"/>
    <cellStyle name="40% - Акцент4 5 2 2 2 5" xfId="24651"/>
    <cellStyle name="40% - Акцент4 5 2 2 3" xfId="2755"/>
    <cellStyle name="40% - Акцент4 5 2 2 3 2" xfId="6563"/>
    <cellStyle name="40% - Акцент4 5 2 2 3 2 2" xfId="17987"/>
    <cellStyle name="40% - Акцент4 5 2 2 3 2 2 2" xfId="40835"/>
    <cellStyle name="40% - Акцент4 5 2 2 3 2 3" xfId="29411"/>
    <cellStyle name="40% - Акцент4 5 2 2 3 3" xfId="10371"/>
    <cellStyle name="40% - Акцент4 5 2 2 3 3 2" xfId="21795"/>
    <cellStyle name="40% - Акцент4 5 2 2 3 3 2 2" xfId="44643"/>
    <cellStyle name="40% - Акцент4 5 2 2 3 3 3" xfId="33219"/>
    <cellStyle name="40% - Акцент4 5 2 2 3 4" xfId="14179"/>
    <cellStyle name="40% - Акцент4 5 2 2 3 4 2" xfId="37027"/>
    <cellStyle name="40% - Акцент4 5 2 2 3 5" xfId="25603"/>
    <cellStyle name="40% - Акцент4 5 2 2 4" xfId="3707"/>
    <cellStyle name="40% - Акцент4 5 2 2 4 2" xfId="7515"/>
    <cellStyle name="40% - Акцент4 5 2 2 4 2 2" xfId="18939"/>
    <cellStyle name="40% - Акцент4 5 2 2 4 2 2 2" xfId="41787"/>
    <cellStyle name="40% - Акцент4 5 2 2 4 2 3" xfId="30363"/>
    <cellStyle name="40% - Акцент4 5 2 2 4 3" xfId="11323"/>
    <cellStyle name="40% - Акцент4 5 2 2 4 3 2" xfId="22747"/>
    <cellStyle name="40% - Акцент4 5 2 2 4 3 2 2" xfId="45595"/>
    <cellStyle name="40% - Акцент4 5 2 2 4 3 3" xfId="34171"/>
    <cellStyle name="40% - Акцент4 5 2 2 4 4" xfId="15131"/>
    <cellStyle name="40% - Акцент4 5 2 2 4 4 2" xfId="37979"/>
    <cellStyle name="40% - Акцент4 5 2 2 4 5" xfId="26555"/>
    <cellStyle name="40% - Акцент4 5 2 2 5" xfId="4659"/>
    <cellStyle name="40% - Акцент4 5 2 2 5 2" xfId="16083"/>
    <cellStyle name="40% - Акцент4 5 2 2 5 2 2" xfId="38931"/>
    <cellStyle name="40% - Акцент4 5 2 2 5 3" xfId="27507"/>
    <cellStyle name="40% - Акцент4 5 2 2 6" xfId="8467"/>
    <cellStyle name="40% - Акцент4 5 2 2 6 2" xfId="19891"/>
    <cellStyle name="40% - Акцент4 5 2 2 6 2 2" xfId="42739"/>
    <cellStyle name="40% - Акцент4 5 2 2 6 3" xfId="31315"/>
    <cellStyle name="40% - Акцент4 5 2 2 7" xfId="12275"/>
    <cellStyle name="40% - Акцент4 5 2 2 7 2" xfId="35123"/>
    <cellStyle name="40% - Акцент4 5 2 2 8" xfId="23699"/>
    <cellStyle name="40% - Акцент4 5 2 3" xfId="1327"/>
    <cellStyle name="40% - Акцент4 5 2 3 2" xfId="5135"/>
    <cellStyle name="40% - Акцент4 5 2 3 2 2" xfId="16559"/>
    <cellStyle name="40% - Акцент4 5 2 3 2 2 2" xfId="39407"/>
    <cellStyle name="40% - Акцент4 5 2 3 2 3" xfId="27983"/>
    <cellStyle name="40% - Акцент4 5 2 3 3" xfId="8943"/>
    <cellStyle name="40% - Акцент4 5 2 3 3 2" xfId="20367"/>
    <cellStyle name="40% - Акцент4 5 2 3 3 2 2" xfId="43215"/>
    <cellStyle name="40% - Акцент4 5 2 3 3 3" xfId="31791"/>
    <cellStyle name="40% - Акцент4 5 2 3 4" xfId="12751"/>
    <cellStyle name="40% - Акцент4 5 2 3 4 2" xfId="35599"/>
    <cellStyle name="40% - Акцент4 5 2 3 5" xfId="24175"/>
    <cellStyle name="40% - Акцент4 5 2 4" xfId="2279"/>
    <cellStyle name="40% - Акцент4 5 2 4 2" xfId="6087"/>
    <cellStyle name="40% - Акцент4 5 2 4 2 2" xfId="17511"/>
    <cellStyle name="40% - Акцент4 5 2 4 2 2 2" xfId="40359"/>
    <cellStyle name="40% - Акцент4 5 2 4 2 3" xfId="28935"/>
    <cellStyle name="40% - Акцент4 5 2 4 3" xfId="9895"/>
    <cellStyle name="40% - Акцент4 5 2 4 3 2" xfId="21319"/>
    <cellStyle name="40% - Акцент4 5 2 4 3 2 2" xfId="44167"/>
    <cellStyle name="40% - Акцент4 5 2 4 3 3" xfId="32743"/>
    <cellStyle name="40% - Акцент4 5 2 4 4" xfId="13703"/>
    <cellStyle name="40% - Акцент4 5 2 4 4 2" xfId="36551"/>
    <cellStyle name="40% - Акцент4 5 2 4 5" xfId="25127"/>
    <cellStyle name="40% - Акцент4 5 2 5" xfId="3231"/>
    <cellStyle name="40% - Акцент4 5 2 5 2" xfId="7039"/>
    <cellStyle name="40% - Акцент4 5 2 5 2 2" xfId="18463"/>
    <cellStyle name="40% - Акцент4 5 2 5 2 2 2" xfId="41311"/>
    <cellStyle name="40% - Акцент4 5 2 5 2 3" xfId="29887"/>
    <cellStyle name="40% - Акцент4 5 2 5 3" xfId="10847"/>
    <cellStyle name="40% - Акцент4 5 2 5 3 2" xfId="22271"/>
    <cellStyle name="40% - Акцент4 5 2 5 3 2 2" xfId="45119"/>
    <cellStyle name="40% - Акцент4 5 2 5 3 3" xfId="33695"/>
    <cellStyle name="40% - Акцент4 5 2 5 4" xfId="14655"/>
    <cellStyle name="40% - Акцент4 5 2 5 4 2" xfId="37503"/>
    <cellStyle name="40% - Акцент4 5 2 5 5" xfId="26079"/>
    <cellStyle name="40% - Акцент4 5 2 6" xfId="4183"/>
    <cellStyle name="40% - Акцент4 5 2 6 2" xfId="15607"/>
    <cellStyle name="40% - Акцент4 5 2 6 2 2" xfId="38455"/>
    <cellStyle name="40% - Акцент4 5 2 6 3" xfId="27031"/>
    <cellStyle name="40% - Акцент4 5 2 7" xfId="7991"/>
    <cellStyle name="40% - Акцент4 5 2 7 2" xfId="19415"/>
    <cellStyle name="40% - Акцент4 5 2 7 2 2" xfId="42263"/>
    <cellStyle name="40% - Акцент4 5 2 7 3" xfId="30839"/>
    <cellStyle name="40% - Акцент4 5 2 8" xfId="11799"/>
    <cellStyle name="40% - Акцент4 5 2 8 2" xfId="34647"/>
    <cellStyle name="40% - Акцент4 5 2 9" xfId="23223"/>
    <cellStyle name="40% - Акцент4 5 3" xfId="627"/>
    <cellStyle name="40% - Акцент4 5 3 2" xfId="1579"/>
    <cellStyle name="40% - Акцент4 5 3 2 2" xfId="5387"/>
    <cellStyle name="40% - Акцент4 5 3 2 2 2" xfId="16811"/>
    <cellStyle name="40% - Акцент4 5 3 2 2 2 2" xfId="39659"/>
    <cellStyle name="40% - Акцент4 5 3 2 2 3" xfId="28235"/>
    <cellStyle name="40% - Акцент4 5 3 2 3" xfId="9195"/>
    <cellStyle name="40% - Акцент4 5 3 2 3 2" xfId="20619"/>
    <cellStyle name="40% - Акцент4 5 3 2 3 2 2" xfId="43467"/>
    <cellStyle name="40% - Акцент4 5 3 2 3 3" xfId="32043"/>
    <cellStyle name="40% - Акцент4 5 3 2 4" xfId="13003"/>
    <cellStyle name="40% - Акцент4 5 3 2 4 2" xfId="35851"/>
    <cellStyle name="40% - Акцент4 5 3 2 5" xfId="24427"/>
    <cellStyle name="40% - Акцент4 5 3 3" xfId="2531"/>
    <cellStyle name="40% - Акцент4 5 3 3 2" xfId="6339"/>
    <cellStyle name="40% - Акцент4 5 3 3 2 2" xfId="17763"/>
    <cellStyle name="40% - Акцент4 5 3 3 2 2 2" xfId="40611"/>
    <cellStyle name="40% - Акцент4 5 3 3 2 3" xfId="29187"/>
    <cellStyle name="40% - Акцент4 5 3 3 3" xfId="10147"/>
    <cellStyle name="40% - Акцент4 5 3 3 3 2" xfId="21571"/>
    <cellStyle name="40% - Акцент4 5 3 3 3 2 2" xfId="44419"/>
    <cellStyle name="40% - Акцент4 5 3 3 3 3" xfId="32995"/>
    <cellStyle name="40% - Акцент4 5 3 3 4" xfId="13955"/>
    <cellStyle name="40% - Акцент4 5 3 3 4 2" xfId="36803"/>
    <cellStyle name="40% - Акцент4 5 3 3 5" xfId="25379"/>
    <cellStyle name="40% - Акцент4 5 3 4" xfId="3483"/>
    <cellStyle name="40% - Акцент4 5 3 4 2" xfId="7291"/>
    <cellStyle name="40% - Акцент4 5 3 4 2 2" xfId="18715"/>
    <cellStyle name="40% - Акцент4 5 3 4 2 2 2" xfId="41563"/>
    <cellStyle name="40% - Акцент4 5 3 4 2 3" xfId="30139"/>
    <cellStyle name="40% - Акцент4 5 3 4 3" xfId="11099"/>
    <cellStyle name="40% - Акцент4 5 3 4 3 2" xfId="22523"/>
    <cellStyle name="40% - Акцент4 5 3 4 3 2 2" xfId="45371"/>
    <cellStyle name="40% - Акцент4 5 3 4 3 3" xfId="33947"/>
    <cellStyle name="40% - Акцент4 5 3 4 4" xfId="14907"/>
    <cellStyle name="40% - Акцент4 5 3 4 4 2" xfId="37755"/>
    <cellStyle name="40% - Акцент4 5 3 4 5" xfId="26331"/>
    <cellStyle name="40% - Акцент4 5 3 5" xfId="4435"/>
    <cellStyle name="40% - Акцент4 5 3 5 2" xfId="15859"/>
    <cellStyle name="40% - Акцент4 5 3 5 2 2" xfId="38707"/>
    <cellStyle name="40% - Акцент4 5 3 5 3" xfId="27283"/>
    <cellStyle name="40% - Акцент4 5 3 6" xfId="8243"/>
    <cellStyle name="40% - Акцент4 5 3 6 2" xfId="19667"/>
    <cellStyle name="40% - Акцент4 5 3 6 2 2" xfId="42515"/>
    <cellStyle name="40% - Акцент4 5 3 6 3" xfId="31091"/>
    <cellStyle name="40% - Акцент4 5 3 7" xfId="12051"/>
    <cellStyle name="40% - Акцент4 5 3 7 2" xfId="34899"/>
    <cellStyle name="40% - Акцент4 5 3 8" xfId="23475"/>
    <cellStyle name="40% - Акцент4 5 4" xfId="1103"/>
    <cellStyle name="40% - Акцент4 5 4 2" xfId="4911"/>
    <cellStyle name="40% - Акцент4 5 4 2 2" xfId="16335"/>
    <cellStyle name="40% - Акцент4 5 4 2 2 2" xfId="39183"/>
    <cellStyle name="40% - Акцент4 5 4 2 3" xfId="27759"/>
    <cellStyle name="40% - Акцент4 5 4 3" xfId="8719"/>
    <cellStyle name="40% - Акцент4 5 4 3 2" xfId="20143"/>
    <cellStyle name="40% - Акцент4 5 4 3 2 2" xfId="42991"/>
    <cellStyle name="40% - Акцент4 5 4 3 3" xfId="31567"/>
    <cellStyle name="40% - Акцент4 5 4 4" xfId="12527"/>
    <cellStyle name="40% - Акцент4 5 4 4 2" xfId="35375"/>
    <cellStyle name="40% - Акцент4 5 4 5" xfId="23951"/>
    <cellStyle name="40% - Акцент4 5 5" xfId="2055"/>
    <cellStyle name="40% - Акцент4 5 5 2" xfId="5863"/>
    <cellStyle name="40% - Акцент4 5 5 2 2" xfId="17287"/>
    <cellStyle name="40% - Акцент4 5 5 2 2 2" xfId="40135"/>
    <cellStyle name="40% - Акцент4 5 5 2 3" xfId="28711"/>
    <cellStyle name="40% - Акцент4 5 5 3" xfId="9671"/>
    <cellStyle name="40% - Акцент4 5 5 3 2" xfId="21095"/>
    <cellStyle name="40% - Акцент4 5 5 3 2 2" xfId="43943"/>
    <cellStyle name="40% - Акцент4 5 5 3 3" xfId="32519"/>
    <cellStyle name="40% - Акцент4 5 5 4" xfId="13479"/>
    <cellStyle name="40% - Акцент4 5 5 4 2" xfId="36327"/>
    <cellStyle name="40% - Акцент4 5 5 5" xfId="24903"/>
    <cellStyle name="40% - Акцент4 5 6" xfId="3007"/>
    <cellStyle name="40% - Акцент4 5 6 2" xfId="6815"/>
    <cellStyle name="40% - Акцент4 5 6 2 2" xfId="18239"/>
    <cellStyle name="40% - Акцент4 5 6 2 2 2" xfId="41087"/>
    <cellStyle name="40% - Акцент4 5 6 2 3" xfId="29663"/>
    <cellStyle name="40% - Акцент4 5 6 3" xfId="10623"/>
    <cellStyle name="40% - Акцент4 5 6 3 2" xfId="22047"/>
    <cellStyle name="40% - Акцент4 5 6 3 2 2" xfId="44895"/>
    <cellStyle name="40% - Акцент4 5 6 3 3" xfId="33471"/>
    <cellStyle name="40% - Акцент4 5 6 4" xfId="14431"/>
    <cellStyle name="40% - Акцент4 5 6 4 2" xfId="37279"/>
    <cellStyle name="40% - Акцент4 5 6 5" xfId="25855"/>
    <cellStyle name="40% - Акцент4 5 7" xfId="3959"/>
    <cellStyle name="40% - Акцент4 5 7 2" xfId="15383"/>
    <cellStyle name="40% - Акцент4 5 7 2 2" xfId="38231"/>
    <cellStyle name="40% - Акцент4 5 7 3" xfId="26807"/>
    <cellStyle name="40% - Акцент4 5 8" xfId="7767"/>
    <cellStyle name="40% - Акцент4 5 8 2" xfId="19191"/>
    <cellStyle name="40% - Акцент4 5 8 2 2" xfId="42039"/>
    <cellStyle name="40% - Акцент4 5 8 3" xfId="30615"/>
    <cellStyle name="40% - Акцент4 5 9" xfId="11575"/>
    <cellStyle name="40% - Акцент4 5 9 2" xfId="34423"/>
    <cellStyle name="40% - Акцент4 6" xfId="207"/>
    <cellStyle name="40% - Акцент4 6 10" xfId="23055"/>
    <cellStyle name="40% - Акцент4 6 2" xfId="431"/>
    <cellStyle name="40% - Акцент4 6 2 2" xfId="907"/>
    <cellStyle name="40% - Акцент4 6 2 2 2" xfId="1859"/>
    <cellStyle name="40% - Акцент4 6 2 2 2 2" xfId="5667"/>
    <cellStyle name="40% - Акцент4 6 2 2 2 2 2" xfId="17091"/>
    <cellStyle name="40% - Акцент4 6 2 2 2 2 2 2" xfId="39939"/>
    <cellStyle name="40% - Акцент4 6 2 2 2 2 3" xfId="28515"/>
    <cellStyle name="40% - Акцент4 6 2 2 2 3" xfId="9475"/>
    <cellStyle name="40% - Акцент4 6 2 2 2 3 2" xfId="20899"/>
    <cellStyle name="40% - Акцент4 6 2 2 2 3 2 2" xfId="43747"/>
    <cellStyle name="40% - Акцент4 6 2 2 2 3 3" xfId="32323"/>
    <cellStyle name="40% - Акцент4 6 2 2 2 4" xfId="13283"/>
    <cellStyle name="40% - Акцент4 6 2 2 2 4 2" xfId="36131"/>
    <cellStyle name="40% - Акцент4 6 2 2 2 5" xfId="24707"/>
    <cellStyle name="40% - Акцент4 6 2 2 3" xfId="2811"/>
    <cellStyle name="40% - Акцент4 6 2 2 3 2" xfId="6619"/>
    <cellStyle name="40% - Акцент4 6 2 2 3 2 2" xfId="18043"/>
    <cellStyle name="40% - Акцент4 6 2 2 3 2 2 2" xfId="40891"/>
    <cellStyle name="40% - Акцент4 6 2 2 3 2 3" xfId="29467"/>
    <cellStyle name="40% - Акцент4 6 2 2 3 3" xfId="10427"/>
    <cellStyle name="40% - Акцент4 6 2 2 3 3 2" xfId="21851"/>
    <cellStyle name="40% - Акцент4 6 2 2 3 3 2 2" xfId="44699"/>
    <cellStyle name="40% - Акцент4 6 2 2 3 3 3" xfId="33275"/>
    <cellStyle name="40% - Акцент4 6 2 2 3 4" xfId="14235"/>
    <cellStyle name="40% - Акцент4 6 2 2 3 4 2" xfId="37083"/>
    <cellStyle name="40% - Акцент4 6 2 2 3 5" xfId="25659"/>
    <cellStyle name="40% - Акцент4 6 2 2 4" xfId="3763"/>
    <cellStyle name="40% - Акцент4 6 2 2 4 2" xfId="7571"/>
    <cellStyle name="40% - Акцент4 6 2 2 4 2 2" xfId="18995"/>
    <cellStyle name="40% - Акцент4 6 2 2 4 2 2 2" xfId="41843"/>
    <cellStyle name="40% - Акцент4 6 2 2 4 2 3" xfId="30419"/>
    <cellStyle name="40% - Акцент4 6 2 2 4 3" xfId="11379"/>
    <cellStyle name="40% - Акцент4 6 2 2 4 3 2" xfId="22803"/>
    <cellStyle name="40% - Акцент4 6 2 2 4 3 2 2" xfId="45651"/>
    <cellStyle name="40% - Акцент4 6 2 2 4 3 3" xfId="34227"/>
    <cellStyle name="40% - Акцент4 6 2 2 4 4" xfId="15187"/>
    <cellStyle name="40% - Акцент4 6 2 2 4 4 2" xfId="38035"/>
    <cellStyle name="40% - Акцент4 6 2 2 4 5" xfId="26611"/>
    <cellStyle name="40% - Акцент4 6 2 2 5" xfId="4715"/>
    <cellStyle name="40% - Акцент4 6 2 2 5 2" xfId="16139"/>
    <cellStyle name="40% - Акцент4 6 2 2 5 2 2" xfId="38987"/>
    <cellStyle name="40% - Акцент4 6 2 2 5 3" xfId="27563"/>
    <cellStyle name="40% - Акцент4 6 2 2 6" xfId="8523"/>
    <cellStyle name="40% - Акцент4 6 2 2 6 2" xfId="19947"/>
    <cellStyle name="40% - Акцент4 6 2 2 6 2 2" xfId="42795"/>
    <cellStyle name="40% - Акцент4 6 2 2 6 3" xfId="31371"/>
    <cellStyle name="40% - Акцент4 6 2 2 7" xfId="12331"/>
    <cellStyle name="40% - Акцент4 6 2 2 7 2" xfId="35179"/>
    <cellStyle name="40% - Акцент4 6 2 2 8" xfId="23755"/>
    <cellStyle name="40% - Акцент4 6 2 3" xfId="1383"/>
    <cellStyle name="40% - Акцент4 6 2 3 2" xfId="5191"/>
    <cellStyle name="40% - Акцент4 6 2 3 2 2" xfId="16615"/>
    <cellStyle name="40% - Акцент4 6 2 3 2 2 2" xfId="39463"/>
    <cellStyle name="40% - Акцент4 6 2 3 2 3" xfId="28039"/>
    <cellStyle name="40% - Акцент4 6 2 3 3" xfId="8999"/>
    <cellStyle name="40% - Акцент4 6 2 3 3 2" xfId="20423"/>
    <cellStyle name="40% - Акцент4 6 2 3 3 2 2" xfId="43271"/>
    <cellStyle name="40% - Акцент4 6 2 3 3 3" xfId="31847"/>
    <cellStyle name="40% - Акцент4 6 2 3 4" xfId="12807"/>
    <cellStyle name="40% - Акцент4 6 2 3 4 2" xfId="35655"/>
    <cellStyle name="40% - Акцент4 6 2 3 5" xfId="24231"/>
    <cellStyle name="40% - Акцент4 6 2 4" xfId="2335"/>
    <cellStyle name="40% - Акцент4 6 2 4 2" xfId="6143"/>
    <cellStyle name="40% - Акцент4 6 2 4 2 2" xfId="17567"/>
    <cellStyle name="40% - Акцент4 6 2 4 2 2 2" xfId="40415"/>
    <cellStyle name="40% - Акцент4 6 2 4 2 3" xfId="28991"/>
    <cellStyle name="40% - Акцент4 6 2 4 3" xfId="9951"/>
    <cellStyle name="40% - Акцент4 6 2 4 3 2" xfId="21375"/>
    <cellStyle name="40% - Акцент4 6 2 4 3 2 2" xfId="44223"/>
    <cellStyle name="40% - Акцент4 6 2 4 3 3" xfId="32799"/>
    <cellStyle name="40% - Акцент4 6 2 4 4" xfId="13759"/>
    <cellStyle name="40% - Акцент4 6 2 4 4 2" xfId="36607"/>
    <cellStyle name="40% - Акцент4 6 2 4 5" xfId="25183"/>
    <cellStyle name="40% - Акцент4 6 2 5" xfId="3287"/>
    <cellStyle name="40% - Акцент4 6 2 5 2" xfId="7095"/>
    <cellStyle name="40% - Акцент4 6 2 5 2 2" xfId="18519"/>
    <cellStyle name="40% - Акцент4 6 2 5 2 2 2" xfId="41367"/>
    <cellStyle name="40% - Акцент4 6 2 5 2 3" xfId="29943"/>
    <cellStyle name="40% - Акцент4 6 2 5 3" xfId="10903"/>
    <cellStyle name="40% - Акцент4 6 2 5 3 2" xfId="22327"/>
    <cellStyle name="40% - Акцент4 6 2 5 3 2 2" xfId="45175"/>
    <cellStyle name="40% - Акцент4 6 2 5 3 3" xfId="33751"/>
    <cellStyle name="40% - Акцент4 6 2 5 4" xfId="14711"/>
    <cellStyle name="40% - Акцент4 6 2 5 4 2" xfId="37559"/>
    <cellStyle name="40% - Акцент4 6 2 5 5" xfId="26135"/>
    <cellStyle name="40% - Акцент4 6 2 6" xfId="4239"/>
    <cellStyle name="40% - Акцент4 6 2 6 2" xfId="15663"/>
    <cellStyle name="40% - Акцент4 6 2 6 2 2" xfId="38511"/>
    <cellStyle name="40% - Акцент4 6 2 6 3" xfId="27087"/>
    <cellStyle name="40% - Акцент4 6 2 7" xfId="8047"/>
    <cellStyle name="40% - Акцент4 6 2 7 2" xfId="19471"/>
    <cellStyle name="40% - Акцент4 6 2 7 2 2" xfId="42319"/>
    <cellStyle name="40% - Акцент4 6 2 7 3" xfId="30895"/>
    <cellStyle name="40% - Акцент4 6 2 8" xfId="11855"/>
    <cellStyle name="40% - Акцент4 6 2 8 2" xfId="34703"/>
    <cellStyle name="40% - Акцент4 6 2 9" xfId="23279"/>
    <cellStyle name="40% - Акцент4 6 3" xfId="683"/>
    <cellStyle name="40% - Акцент4 6 3 2" xfId="1635"/>
    <cellStyle name="40% - Акцент4 6 3 2 2" xfId="5443"/>
    <cellStyle name="40% - Акцент4 6 3 2 2 2" xfId="16867"/>
    <cellStyle name="40% - Акцент4 6 3 2 2 2 2" xfId="39715"/>
    <cellStyle name="40% - Акцент4 6 3 2 2 3" xfId="28291"/>
    <cellStyle name="40% - Акцент4 6 3 2 3" xfId="9251"/>
    <cellStyle name="40% - Акцент4 6 3 2 3 2" xfId="20675"/>
    <cellStyle name="40% - Акцент4 6 3 2 3 2 2" xfId="43523"/>
    <cellStyle name="40% - Акцент4 6 3 2 3 3" xfId="32099"/>
    <cellStyle name="40% - Акцент4 6 3 2 4" xfId="13059"/>
    <cellStyle name="40% - Акцент4 6 3 2 4 2" xfId="35907"/>
    <cellStyle name="40% - Акцент4 6 3 2 5" xfId="24483"/>
    <cellStyle name="40% - Акцент4 6 3 3" xfId="2587"/>
    <cellStyle name="40% - Акцент4 6 3 3 2" xfId="6395"/>
    <cellStyle name="40% - Акцент4 6 3 3 2 2" xfId="17819"/>
    <cellStyle name="40% - Акцент4 6 3 3 2 2 2" xfId="40667"/>
    <cellStyle name="40% - Акцент4 6 3 3 2 3" xfId="29243"/>
    <cellStyle name="40% - Акцент4 6 3 3 3" xfId="10203"/>
    <cellStyle name="40% - Акцент4 6 3 3 3 2" xfId="21627"/>
    <cellStyle name="40% - Акцент4 6 3 3 3 2 2" xfId="44475"/>
    <cellStyle name="40% - Акцент4 6 3 3 3 3" xfId="33051"/>
    <cellStyle name="40% - Акцент4 6 3 3 4" xfId="14011"/>
    <cellStyle name="40% - Акцент4 6 3 3 4 2" xfId="36859"/>
    <cellStyle name="40% - Акцент4 6 3 3 5" xfId="25435"/>
    <cellStyle name="40% - Акцент4 6 3 4" xfId="3539"/>
    <cellStyle name="40% - Акцент4 6 3 4 2" xfId="7347"/>
    <cellStyle name="40% - Акцент4 6 3 4 2 2" xfId="18771"/>
    <cellStyle name="40% - Акцент4 6 3 4 2 2 2" xfId="41619"/>
    <cellStyle name="40% - Акцент4 6 3 4 2 3" xfId="30195"/>
    <cellStyle name="40% - Акцент4 6 3 4 3" xfId="11155"/>
    <cellStyle name="40% - Акцент4 6 3 4 3 2" xfId="22579"/>
    <cellStyle name="40% - Акцент4 6 3 4 3 2 2" xfId="45427"/>
    <cellStyle name="40% - Акцент4 6 3 4 3 3" xfId="34003"/>
    <cellStyle name="40% - Акцент4 6 3 4 4" xfId="14963"/>
    <cellStyle name="40% - Акцент4 6 3 4 4 2" xfId="37811"/>
    <cellStyle name="40% - Акцент4 6 3 4 5" xfId="26387"/>
    <cellStyle name="40% - Акцент4 6 3 5" xfId="4491"/>
    <cellStyle name="40% - Акцент4 6 3 5 2" xfId="15915"/>
    <cellStyle name="40% - Акцент4 6 3 5 2 2" xfId="38763"/>
    <cellStyle name="40% - Акцент4 6 3 5 3" xfId="27339"/>
    <cellStyle name="40% - Акцент4 6 3 6" xfId="8299"/>
    <cellStyle name="40% - Акцент4 6 3 6 2" xfId="19723"/>
    <cellStyle name="40% - Акцент4 6 3 6 2 2" xfId="42571"/>
    <cellStyle name="40% - Акцент4 6 3 6 3" xfId="31147"/>
    <cellStyle name="40% - Акцент4 6 3 7" xfId="12107"/>
    <cellStyle name="40% - Акцент4 6 3 7 2" xfId="34955"/>
    <cellStyle name="40% - Акцент4 6 3 8" xfId="23531"/>
    <cellStyle name="40% - Акцент4 6 4" xfId="1159"/>
    <cellStyle name="40% - Акцент4 6 4 2" xfId="4967"/>
    <cellStyle name="40% - Акцент4 6 4 2 2" xfId="16391"/>
    <cellStyle name="40% - Акцент4 6 4 2 2 2" xfId="39239"/>
    <cellStyle name="40% - Акцент4 6 4 2 3" xfId="27815"/>
    <cellStyle name="40% - Акцент4 6 4 3" xfId="8775"/>
    <cellStyle name="40% - Акцент4 6 4 3 2" xfId="20199"/>
    <cellStyle name="40% - Акцент4 6 4 3 2 2" xfId="43047"/>
    <cellStyle name="40% - Акцент4 6 4 3 3" xfId="31623"/>
    <cellStyle name="40% - Акцент4 6 4 4" xfId="12583"/>
    <cellStyle name="40% - Акцент4 6 4 4 2" xfId="35431"/>
    <cellStyle name="40% - Акцент4 6 4 5" xfId="24007"/>
    <cellStyle name="40% - Акцент4 6 5" xfId="2111"/>
    <cellStyle name="40% - Акцент4 6 5 2" xfId="5919"/>
    <cellStyle name="40% - Акцент4 6 5 2 2" xfId="17343"/>
    <cellStyle name="40% - Акцент4 6 5 2 2 2" xfId="40191"/>
    <cellStyle name="40% - Акцент4 6 5 2 3" xfId="28767"/>
    <cellStyle name="40% - Акцент4 6 5 3" xfId="9727"/>
    <cellStyle name="40% - Акцент4 6 5 3 2" xfId="21151"/>
    <cellStyle name="40% - Акцент4 6 5 3 2 2" xfId="43999"/>
    <cellStyle name="40% - Акцент4 6 5 3 3" xfId="32575"/>
    <cellStyle name="40% - Акцент4 6 5 4" xfId="13535"/>
    <cellStyle name="40% - Акцент4 6 5 4 2" xfId="36383"/>
    <cellStyle name="40% - Акцент4 6 5 5" xfId="24959"/>
    <cellStyle name="40% - Акцент4 6 6" xfId="3063"/>
    <cellStyle name="40% - Акцент4 6 6 2" xfId="6871"/>
    <cellStyle name="40% - Акцент4 6 6 2 2" xfId="18295"/>
    <cellStyle name="40% - Акцент4 6 6 2 2 2" xfId="41143"/>
    <cellStyle name="40% - Акцент4 6 6 2 3" xfId="29719"/>
    <cellStyle name="40% - Акцент4 6 6 3" xfId="10679"/>
    <cellStyle name="40% - Акцент4 6 6 3 2" xfId="22103"/>
    <cellStyle name="40% - Акцент4 6 6 3 2 2" xfId="44951"/>
    <cellStyle name="40% - Акцент4 6 6 3 3" xfId="33527"/>
    <cellStyle name="40% - Акцент4 6 6 4" xfId="14487"/>
    <cellStyle name="40% - Акцент4 6 6 4 2" xfId="37335"/>
    <cellStyle name="40% - Акцент4 6 6 5" xfId="25911"/>
    <cellStyle name="40% - Акцент4 6 7" xfId="4015"/>
    <cellStyle name="40% - Акцент4 6 7 2" xfId="15439"/>
    <cellStyle name="40% - Акцент4 6 7 2 2" xfId="38287"/>
    <cellStyle name="40% - Акцент4 6 7 3" xfId="26863"/>
    <cellStyle name="40% - Акцент4 6 8" xfId="7823"/>
    <cellStyle name="40% - Акцент4 6 8 2" xfId="19247"/>
    <cellStyle name="40% - Акцент4 6 8 2 2" xfId="42095"/>
    <cellStyle name="40% - Акцент4 6 8 3" xfId="30671"/>
    <cellStyle name="40% - Акцент4 6 9" xfId="11631"/>
    <cellStyle name="40% - Акцент4 6 9 2" xfId="34479"/>
    <cellStyle name="40% - Акцент4 7" xfId="263"/>
    <cellStyle name="40% - Акцент4 7 2" xfId="739"/>
    <cellStyle name="40% - Акцент4 7 2 2" xfId="1691"/>
    <cellStyle name="40% - Акцент4 7 2 2 2" xfId="5499"/>
    <cellStyle name="40% - Акцент4 7 2 2 2 2" xfId="16923"/>
    <cellStyle name="40% - Акцент4 7 2 2 2 2 2" xfId="39771"/>
    <cellStyle name="40% - Акцент4 7 2 2 2 3" xfId="28347"/>
    <cellStyle name="40% - Акцент4 7 2 2 3" xfId="9307"/>
    <cellStyle name="40% - Акцент4 7 2 2 3 2" xfId="20731"/>
    <cellStyle name="40% - Акцент4 7 2 2 3 2 2" xfId="43579"/>
    <cellStyle name="40% - Акцент4 7 2 2 3 3" xfId="32155"/>
    <cellStyle name="40% - Акцент4 7 2 2 4" xfId="13115"/>
    <cellStyle name="40% - Акцент4 7 2 2 4 2" xfId="35963"/>
    <cellStyle name="40% - Акцент4 7 2 2 5" xfId="24539"/>
    <cellStyle name="40% - Акцент4 7 2 3" xfId="2643"/>
    <cellStyle name="40% - Акцент4 7 2 3 2" xfId="6451"/>
    <cellStyle name="40% - Акцент4 7 2 3 2 2" xfId="17875"/>
    <cellStyle name="40% - Акцент4 7 2 3 2 2 2" xfId="40723"/>
    <cellStyle name="40% - Акцент4 7 2 3 2 3" xfId="29299"/>
    <cellStyle name="40% - Акцент4 7 2 3 3" xfId="10259"/>
    <cellStyle name="40% - Акцент4 7 2 3 3 2" xfId="21683"/>
    <cellStyle name="40% - Акцент4 7 2 3 3 2 2" xfId="44531"/>
    <cellStyle name="40% - Акцент4 7 2 3 3 3" xfId="33107"/>
    <cellStyle name="40% - Акцент4 7 2 3 4" xfId="14067"/>
    <cellStyle name="40% - Акцент4 7 2 3 4 2" xfId="36915"/>
    <cellStyle name="40% - Акцент4 7 2 3 5" xfId="25491"/>
    <cellStyle name="40% - Акцент4 7 2 4" xfId="3595"/>
    <cellStyle name="40% - Акцент4 7 2 4 2" xfId="7403"/>
    <cellStyle name="40% - Акцент4 7 2 4 2 2" xfId="18827"/>
    <cellStyle name="40% - Акцент4 7 2 4 2 2 2" xfId="41675"/>
    <cellStyle name="40% - Акцент4 7 2 4 2 3" xfId="30251"/>
    <cellStyle name="40% - Акцент4 7 2 4 3" xfId="11211"/>
    <cellStyle name="40% - Акцент4 7 2 4 3 2" xfId="22635"/>
    <cellStyle name="40% - Акцент4 7 2 4 3 2 2" xfId="45483"/>
    <cellStyle name="40% - Акцент4 7 2 4 3 3" xfId="34059"/>
    <cellStyle name="40% - Акцент4 7 2 4 4" xfId="15019"/>
    <cellStyle name="40% - Акцент4 7 2 4 4 2" xfId="37867"/>
    <cellStyle name="40% - Акцент4 7 2 4 5" xfId="26443"/>
    <cellStyle name="40% - Акцент4 7 2 5" xfId="4547"/>
    <cellStyle name="40% - Акцент4 7 2 5 2" xfId="15971"/>
    <cellStyle name="40% - Акцент4 7 2 5 2 2" xfId="38819"/>
    <cellStyle name="40% - Акцент4 7 2 5 3" xfId="27395"/>
    <cellStyle name="40% - Акцент4 7 2 6" xfId="8355"/>
    <cellStyle name="40% - Акцент4 7 2 6 2" xfId="19779"/>
    <cellStyle name="40% - Акцент4 7 2 6 2 2" xfId="42627"/>
    <cellStyle name="40% - Акцент4 7 2 6 3" xfId="31203"/>
    <cellStyle name="40% - Акцент4 7 2 7" xfId="12163"/>
    <cellStyle name="40% - Акцент4 7 2 7 2" xfId="35011"/>
    <cellStyle name="40% - Акцент4 7 2 8" xfId="23587"/>
    <cellStyle name="40% - Акцент4 7 3" xfId="1215"/>
    <cellStyle name="40% - Акцент4 7 3 2" xfId="5023"/>
    <cellStyle name="40% - Акцент4 7 3 2 2" xfId="16447"/>
    <cellStyle name="40% - Акцент4 7 3 2 2 2" xfId="39295"/>
    <cellStyle name="40% - Акцент4 7 3 2 3" xfId="27871"/>
    <cellStyle name="40% - Акцент4 7 3 3" xfId="8831"/>
    <cellStyle name="40% - Акцент4 7 3 3 2" xfId="20255"/>
    <cellStyle name="40% - Акцент4 7 3 3 2 2" xfId="43103"/>
    <cellStyle name="40% - Акцент4 7 3 3 3" xfId="31679"/>
    <cellStyle name="40% - Акцент4 7 3 4" xfId="12639"/>
    <cellStyle name="40% - Акцент4 7 3 4 2" xfId="35487"/>
    <cellStyle name="40% - Акцент4 7 3 5" xfId="24063"/>
    <cellStyle name="40% - Акцент4 7 4" xfId="2167"/>
    <cellStyle name="40% - Акцент4 7 4 2" xfId="5975"/>
    <cellStyle name="40% - Акцент4 7 4 2 2" xfId="17399"/>
    <cellStyle name="40% - Акцент4 7 4 2 2 2" xfId="40247"/>
    <cellStyle name="40% - Акцент4 7 4 2 3" xfId="28823"/>
    <cellStyle name="40% - Акцент4 7 4 3" xfId="9783"/>
    <cellStyle name="40% - Акцент4 7 4 3 2" xfId="21207"/>
    <cellStyle name="40% - Акцент4 7 4 3 2 2" xfId="44055"/>
    <cellStyle name="40% - Акцент4 7 4 3 3" xfId="32631"/>
    <cellStyle name="40% - Акцент4 7 4 4" xfId="13591"/>
    <cellStyle name="40% - Акцент4 7 4 4 2" xfId="36439"/>
    <cellStyle name="40% - Акцент4 7 4 5" xfId="25015"/>
    <cellStyle name="40% - Акцент4 7 5" xfId="3119"/>
    <cellStyle name="40% - Акцент4 7 5 2" xfId="6927"/>
    <cellStyle name="40% - Акцент4 7 5 2 2" xfId="18351"/>
    <cellStyle name="40% - Акцент4 7 5 2 2 2" xfId="41199"/>
    <cellStyle name="40% - Акцент4 7 5 2 3" xfId="29775"/>
    <cellStyle name="40% - Акцент4 7 5 3" xfId="10735"/>
    <cellStyle name="40% - Акцент4 7 5 3 2" xfId="22159"/>
    <cellStyle name="40% - Акцент4 7 5 3 2 2" xfId="45007"/>
    <cellStyle name="40% - Акцент4 7 5 3 3" xfId="33583"/>
    <cellStyle name="40% - Акцент4 7 5 4" xfId="14543"/>
    <cellStyle name="40% - Акцент4 7 5 4 2" xfId="37391"/>
    <cellStyle name="40% - Акцент4 7 5 5" xfId="25967"/>
    <cellStyle name="40% - Акцент4 7 6" xfId="4071"/>
    <cellStyle name="40% - Акцент4 7 6 2" xfId="15495"/>
    <cellStyle name="40% - Акцент4 7 6 2 2" xfId="38343"/>
    <cellStyle name="40% - Акцент4 7 6 3" xfId="26919"/>
    <cellStyle name="40% - Акцент4 7 7" xfId="7879"/>
    <cellStyle name="40% - Акцент4 7 7 2" xfId="19303"/>
    <cellStyle name="40% - Акцент4 7 7 2 2" xfId="42151"/>
    <cellStyle name="40% - Акцент4 7 7 3" xfId="30727"/>
    <cellStyle name="40% - Акцент4 7 8" xfId="11687"/>
    <cellStyle name="40% - Акцент4 7 8 2" xfId="34535"/>
    <cellStyle name="40% - Акцент4 7 9" xfId="23111"/>
    <cellStyle name="40% - Акцент4 8" xfId="487"/>
    <cellStyle name="40% - Акцент4 8 2" xfId="963"/>
    <cellStyle name="40% - Акцент4 8 2 2" xfId="1915"/>
    <cellStyle name="40% - Акцент4 8 2 2 2" xfId="5723"/>
    <cellStyle name="40% - Акцент4 8 2 2 2 2" xfId="17147"/>
    <cellStyle name="40% - Акцент4 8 2 2 2 2 2" xfId="39995"/>
    <cellStyle name="40% - Акцент4 8 2 2 2 3" xfId="28571"/>
    <cellStyle name="40% - Акцент4 8 2 2 3" xfId="9531"/>
    <cellStyle name="40% - Акцент4 8 2 2 3 2" xfId="20955"/>
    <cellStyle name="40% - Акцент4 8 2 2 3 2 2" xfId="43803"/>
    <cellStyle name="40% - Акцент4 8 2 2 3 3" xfId="32379"/>
    <cellStyle name="40% - Акцент4 8 2 2 4" xfId="13339"/>
    <cellStyle name="40% - Акцент4 8 2 2 4 2" xfId="36187"/>
    <cellStyle name="40% - Акцент4 8 2 2 5" xfId="24763"/>
    <cellStyle name="40% - Акцент4 8 2 3" xfId="2867"/>
    <cellStyle name="40% - Акцент4 8 2 3 2" xfId="6675"/>
    <cellStyle name="40% - Акцент4 8 2 3 2 2" xfId="18099"/>
    <cellStyle name="40% - Акцент4 8 2 3 2 2 2" xfId="40947"/>
    <cellStyle name="40% - Акцент4 8 2 3 2 3" xfId="29523"/>
    <cellStyle name="40% - Акцент4 8 2 3 3" xfId="10483"/>
    <cellStyle name="40% - Акцент4 8 2 3 3 2" xfId="21907"/>
    <cellStyle name="40% - Акцент4 8 2 3 3 2 2" xfId="44755"/>
    <cellStyle name="40% - Акцент4 8 2 3 3 3" xfId="33331"/>
    <cellStyle name="40% - Акцент4 8 2 3 4" xfId="14291"/>
    <cellStyle name="40% - Акцент4 8 2 3 4 2" xfId="37139"/>
    <cellStyle name="40% - Акцент4 8 2 3 5" xfId="25715"/>
    <cellStyle name="40% - Акцент4 8 2 4" xfId="3819"/>
    <cellStyle name="40% - Акцент4 8 2 4 2" xfId="7627"/>
    <cellStyle name="40% - Акцент4 8 2 4 2 2" xfId="19051"/>
    <cellStyle name="40% - Акцент4 8 2 4 2 2 2" xfId="41899"/>
    <cellStyle name="40% - Акцент4 8 2 4 2 3" xfId="30475"/>
    <cellStyle name="40% - Акцент4 8 2 4 3" xfId="11435"/>
    <cellStyle name="40% - Акцент4 8 2 4 3 2" xfId="22859"/>
    <cellStyle name="40% - Акцент4 8 2 4 3 2 2" xfId="45707"/>
    <cellStyle name="40% - Акцент4 8 2 4 3 3" xfId="34283"/>
    <cellStyle name="40% - Акцент4 8 2 4 4" xfId="15243"/>
    <cellStyle name="40% - Акцент4 8 2 4 4 2" xfId="38091"/>
    <cellStyle name="40% - Акцент4 8 2 4 5" xfId="26667"/>
    <cellStyle name="40% - Акцент4 8 2 5" xfId="4771"/>
    <cellStyle name="40% - Акцент4 8 2 5 2" xfId="16195"/>
    <cellStyle name="40% - Акцент4 8 2 5 2 2" xfId="39043"/>
    <cellStyle name="40% - Акцент4 8 2 5 3" xfId="27619"/>
    <cellStyle name="40% - Акцент4 8 2 6" xfId="8579"/>
    <cellStyle name="40% - Акцент4 8 2 6 2" xfId="20003"/>
    <cellStyle name="40% - Акцент4 8 2 6 2 2" xfId="42851"/>
    <cellStyle name="40% - Акцент4 8 2 6 3" xfId="31427"/>
    <cellStyle name="40% - Акцент4 8 2 7" xfId="12387"/>
    <cellStyle name="40% - Акцент4 8 2 7 2" xfId="35235"/>
    <cellStyle name="40% - Акцент4 8 2 8" xfId="23811"/>
    <cellStyle name="40% - Акцент4 8 3" xfId="1439"/>
    <cellStyle name="40% - Акцент4 8 3 2" xfId="5247"/>
    <cellStyle name="40% - Акцент4 8 3 2 2" xfId="16671"/>
    <cellStyle name="40% - Акцент4 8 3 2 2 2" xfId="39519"/>
    <cellStyle name="40% - Акцент4 8 3 2 3" xfId="28095"/>
    <cellStyle name="40% - Акцент4 8 3 3" xfId="9055"/>
    <cellStyle name="40% - Акцент4 8 3 3 2" xfId="20479"/>
    <cellStyle name="40% - Акцент4 8 3 3 2 2" xfId="43327"/>
    <cellStyle name="40% - Акцент4 8 3 3 3" xfId="31903"/>
    <cellStyle name="40% - Акцент4 8 3 4" xfId="12863"/>
    <cellStyle name="40% - Акцент4 8 3 4 2" xfId="35711"/>
    <cellStyle name="40% - Акцент4 8 3 5" xfId="24287"/>
    <cellStyle name="40% - Акцент4 8 4" xfId="2391"/>
    <cellStyle name="40% - Акцент4 8 4 2" xfId="6199"/>
    <cellStyle name="40% - Акцент4 8 4 2 2" xfId="17623"/>
    <cellStyle name="40% - Акцент4 8 4 2 2 2" xfId="40471"/>
    <cellStyle name="40% - Акцент4 8 4 2 3" xfId="29047"/>
    <cellStyle name="40% - Акцент4 8 4 3" xfId="10007"/>
    <cellStyle name="40% - Акцент4 8 4 3 2" xfId="21431"/>
    <cellStyle name="40% - Акцент4 8 4 3 2 2" xfId="44279"/>
    <cellStyle name="40% - Акцент4 8 4 3 3" xfId="32855"/>
    <cellStyle name="40% - Акцент4 8 4 4" xfId="13815"/>
    <cellStyle name="40% - Акцент4 8 4 4 2" xfId="36663"/>
    <cellStyle name="40% - Акцент4 8 4 5" xfId="25239"/>
    <cellStyle name="40% - Акцент4 8 5" xfId="3343"/>
    <cellStyle name="40% - Акцент4 8 5 2" xfId="7151"/>
    <cellStyle name="40% - Акцент4 8 5 2 2" xfId="18575"/>
    <cellStyle name="40% - Акцент4 8 5 2 2 2" xfId="41423"/>
    <cellStyle name="40% - Акцент4 8 5 2 3" xfId="29999"/>
    <cellStyle name="40% - Акцент4 8 5 3" xfId="10959"/>
    <cellStyle name="40% - Акцент4 8 5 3 2" xfId="22383"/>
    <cellStyle name="40% - Акцент4 8 5 3 2 2" xfId="45231"/>
    <cellStyle name="40% - Акцент4 8 5 3 3" xfId="33807"/>
    <cellStyle name="40% - Акцент4 8 5 4" xfId="14767"/>
    <cellStyle name="40% - Акцент4 8 5 4 2" xfId="37615"/>
    <cellStyle name="40% - Акцент4 8 5 5" xfId="26191"/>
    <cellStyle name="40% - Акцент4 8 6" xfId="4295"/>
    <cellStyle name="40% - Акцент4 8 6 2" xfId="15719"/>
    <cellStyle name="40% - Акцент4 8 6 2 2" xfId="38567"/>
    <cellStyle name="40% - Акцент4 8 6 3" xfId="27143"/>
    <cellStyle name="40% - Акцент4 8 7" xfId="8103"/>
    <cellStyle name="40% - Акцент4 8 7 2" xfId="19527"/>
    <cellStyle name="40% - Акцент4 8 7 2 2" xfId="42375"/>
    <cellStyle name="40% - Акцент4 8 7 3" xfId="30951"/>
    <cellStyle name="40% - Акцент4 8 8" xfId="11911"/>
    <cellStyle name="40% - Акцент4 8 8 2" xfId="34759"/>
    <cellStyle name="40% - Акцент4 8 9" xfId="23335"/>
    <cellStyle name="40% - Акцент4 9" xfId="515"/>
    <cellStyle name="40% - Акцент4 9 2" xfId="1467"/>
    <cellStyle name="40% - Акцент4 9 2 2" xfId="5275"/>
    <cellStyle name="40% - Акцент4 9 2 2 2" xfId="16699"/>
    <cellStyle name="40% - Акцент4 9 2 2 2 2" xfId="39547"/>
    <cellStyle name="40% - Акцент4 9 2 2 3" xfId="28123"/>
    <cellStyle name="40% - Акцент4 9 2 3" xfId="9083"/>
    <cellStyle name="40% - Акцент4 9 2 3 2" xfId="20507"/>
    <cellStyle name="40% - Акцент4 9 2 3 2 2" xfId="43355"/>
    <cellStyle name="40% - Акцент4 9 2 3 3" xfId="31931"/>
    <cellStyle name="40% - Акцент4 9 2 4" xfId="12891"/>
    <cellStyle name="40% - Акцент4 9 2 4 2" xfId="35739"/>
    <cellStyle name="40% - Акцент4 9 2 5" xfId="24315"/>
    <cellStyle name="40% - Акцент4 9 3" xfId="2419"/>
    <cellStyle name="40% - Акцент4 9 3 2" xfId="6227"/>
    <cellStyle name="40% - Акцент4 9 3 2 2" xfId="17651"/>
    <cellStyle name="40% - Акцент4 9 3 2 2 2" xfId="40499"/>
    <cellStyle name="40% - Акцент4 9 3 2 3" xfId="29075"/>
    <cellStyle name="40% - Акцент4 9 3 3" xfId="10035"/>
    <cellStyle name="40% - Акцент4 9 3 3 2" xfId="21459"/>
    <cellStyle name="40% - Акцент4 9 3 3 2 2" xfId="44307"/>
    <cellStyle name="40% - Акцент4 9 3 3 3" xfId="32883"/>
    <cellStyle name="40% - Акцент4 9 3 4" xfId="13843"/>
    <cellStyle name="40% - Акцент4 9 3 4 2" xfId="36691"/>
    <cellStyle name="40% - Акцент4 9 3 5" xfId="25267"/>
    <cellStyle name="40% - Акцент4 9 4" xfId="3371"/>
    <cellStyle name="40% - Акцент4 9 4 2" xfId="7179"/>
    <cellStyle name="40% - Акцент4 9 4 2 2" xfId="18603"/>
    <cellStyle name="40% - Акцент4 9 4 2 2 2" xfId="41451"/>
    <cellStyle name="40% - Акцент4 9 4 2 3" xfId="30027"/>
    <cellStyle name="40% - Акцент4 9 4 3" xfId="10987"/>
    <cellStyle name="40% - Акцент4 9 4 3 2" xfId="22411"/>
    <cellStyle name="40% - Акцент4 9 4 3 2 2" xfId="45259"/>
    <cellStyle name="40% - Акцент4 9 4 3 3" xfId="33835"/>
    <cellStyle name="40% - Акцент4 9 4 4" xfId="14795"/>
    <cellStyle name="40% - Акцент4 9 4 4 2" xfId="37643"/>
    <cellStyle name="40% - Акцент4 9 4 5" xfId="26219"/>
    <cellStyle name="40% - Акцент4 9 5" xfId="4323"/>
    <cellStyle name="40% - Акцент4 9 5 2" xfId="15747"/>
    <cellStyle name="40% - Акцент4 9 5 2 2" xfId="38595"/>
    <cellStyle name="40% - Акцент4 9 5 3" xfId="27171"/>
    <cellStyle name="40% - Акцент4 9 6" xfId="8131"/>
    <cellStyle name="40% - Акцент4 9 6 2" xfId="19555"/>
    <cellStyle name="40% - Акцент4 9 6 2 2" xfId="42403"/>
    <cellStyle name="40% - Акцент4 9 6 3" xfId="30979"/>
    <cellStyle name="40% - Акцент4 9 7" xfId="11939"/>
    <cellStyle name="40% - Акцент4 9 7 2" xfId="34787"/>
    <cellStyle name="40% - Акцент4 9 8" xfId="23363"/>
    <cellStyle name="40% - Акцент5" xfId="36" builtinId="47" customBuiltin="1"/>
    <cellStyle name="40% - Акцент5 10" xfId="993"/>
    <cellStyle name="40% - Акцент5 10 2" xfId="4801"/>
    <cellStyle name="40% - Акцент5 10 2 2" xfId="16225"/>
    <cellStyle name="40% - Акцент5 10 2 2 2" xfId="39073"/>
    <cellStyle name="40% - Акцент5 10 2 3" xfId="27649"/>
    <cellStyle name="40% - Акцент5 10 3" xfId="8609"/>
    <cellStyle name="40% - Акцент5 10 3 2" xfId="20033"/>
    <cellStyle name="40% - Акцент5 10 3 2 2" xfId="42881"/>
    <cellStyle name="40% - Акцент5 10 3 3" xfId="31457"/>
    <cellStyle name="40% - Акцент5 10 4" xfId="12417"/>
    <cellStyle name="40% - Акцент5 10 4 2" xfId="35265"/>
    <cellStyle name="40% - Акцент5 10 5" xfId="23841"/>
    <cellStyle name="40% - Акцент5 11" xfId="1945"/>
    <cellStyle name="40% - Акцент5 11 2" xfId="5753"/>
    <cellStyle name="40% - Акцент5 11 2 2" xfId="17177"/>
    <cellStyle name="40% - Акцент5 11 2 2 2" xfId="40025"/>
    <cellStyle name="40% - Акцент5 11 2 3" xfId="28601"/>
    <cellStyle name="40% - Акцент5 11 3" xfId="9561"/>
    <cellStyle name="40% - Акцент5 11 3 2" xfId="20985"/>
    <cellStyle name="40% - Акцент5 11 3 2 2" xfId="43833"/>
    <cellStyle name="40% - Акцент5 11 3 3" xfId="32409"/>
    <cellStyle name="40% - Акцент5 11 4" xfId="13369"/>
    <cellStyle name="40% - Акцент5 11 4 2" xfId="36217"/>
    <cellStyle name="40% - Акцент5 11 5" xfId="24793"/>
    <cellStyle name="40% - Акцент5 12" xfId="2897"/>
    <cellStyle name="40% - Акцент5 12 2" xfId="6705"/>
    <cellStyle name="40% - Акцент5 12 2 2" xfId="18129"/>
    <cellStyle name="40% - Акцент5 12 2 2 2" xfId="40977"/>
    <cellStyle name="40% - Акцент5 12 2 3" xfId="29553"/>
    <cellStyle name="40% - Акцент5 12 3" xfId="10513"/>
    <cellStyle name="40% - Акцент5 12 3 2" xfId="21937"/>
    <cellStyle name="40% - Акцент5 12 3 2 2" xfId="44785"/>
    <cellStyle name="40% - Акцент5 12 3 3" xfId="33361"/>
    <cellStyle name="40% - Акцент5 12 4" xfId="14321"/>
    <cellStyle name="40% - Акцент5 12 4 2" xfId="37169"/>
    <cellStyle name="40% - Акцент5 12 5" xfId="25745"/>
    <cellStyle name="40% - Акцент5 13" xfId="3849"/>
    <cellStyle name="40% - Акцент5 13 2" xfId="15273"/>
    <cellStyle name="40% - Акцент5 13 2 2" xfId="38121"/>
    <cellStyle name="40% - Акцент5 13 3" xfId="26697"/>
    <cellStyle name="40% - Акцент5 14" xfId="7657"/>
    <cellStyle name="40% - Акцент5 14 2" xfId="19081"/>
    <cellStyle name="40% - Акцент5 14 2 2" xfId="41929"/>
    <cellStyle name="40% - Акцент5 14 3" xfId="30505"/>
    <cellStyle name="40% - Акцент5 15" xfId="11465"/>
    <cellStyle name="40% - Акцент5 15 2" xfId="34313"/>
    <cellStyle name="40% - Акцент5 16" xfId="22889"/>
    <cellStyle name="40% - Акцент5 2" xfId="57"/>
    <cellStyle name="40% - Акцент5 2 10" xfId="1961"/>
    <cellStyle name="40% - Акцент5 2 10 2" xfId="5769"/>
    <cellStyle name="40% - Акцент5 2 10 2 2" xfId="17193"/>
    <cellStyle name="40% - Акцент5 2 10 2 2 2" xfId="40041"/>
    <cellStyle name="40% - Акцент5 2 10 2 3" xfId="28617"/>
    <cellStyle name="40% - Акцент5 2 10 3" xfId="9577"/>
    <cellStyle name="40% - Акцент5 2 10 3 2" xfId="21001"/>
    <cellStyle name="40% - Акцент5 2 10 3 2 2" xfId="43849"/>
    <cellStyle name="40% - Акцент5 2 10 3 3" xfId="32425"/>
    <cellStyle name="40% - Акцент5 2 10 4" xfId="13385"/>
    <cellStyle name="40% - Акцент5 2 10 4 2" xfId="36233"/>
    <cellStyle name="40% - Акцент5 2 10 5" xfId="24809"/>
    <cellStyle name="40% - Акцент5 2 11" xfId="2913"/>
    <cellStyle name="40% - Акцент5 2 11 2" xfId="6721"/>
    <cellStyle name="40% - Акцент5 2 11 2 2" xfId="18145"/>
    <cellStyle name="40% - Акцент5 2 11 2 2 2" xfId="40993"/>
    <cellStyle name="40% - Акцент5 2 11 2 3" xfId="29569"/>
    <cellStyle name="40% - Акцент5 2 11 3" xfId="10529"/>
    <cellStyle name="40% - Акцент5 2 11 3 2" xfId="21953"/>
    <cellStyle name="40% - Акцент5 2 11 3 2 2" xfId="44801"/>
    <cellStyle name="40% - Акцент5 2 11 3 3" xfId="33377"/>
    <cellStyle name="40% - Акцент5 2 11 4" xfId="14337"/>
    <cellStyle name="40% - Акцент5 2 11 4 2" xfId="37185"/>
    <cellStyle name="40% - Акцент5 2 11 5" xfId="25761"/>
    <cellStyle name="40% - Акцент5 2 12" xfId="3865"/>
    <cellStyle name="40% - Акцент5 2 12 2" xfId="15289"/>
    <cellStyle name="40% - Акцент5 2 12 2 2" xfId="38137"/>
    <cellStyle name="40% - Акцент5 2 12 3" xfId="26713"/>
    <cellStyle name="40% - Акцент5 2 13" xfId="7673"/>
    <cellStyle name="40% - Акцент5 2 13 2" xfId="19097"/>
    <cellStyle name="40% - Акцент5 2 13 2 2" xfId="41945"/>
    <cellStyle name="40% - Акцент5 2 13 3" xfId="30521"/>
    <cellStyle name="40% - Акцент5 2 14" xfId="11481"/>
    <cellStyle name="40% - Акцент5 2 14 2" xfId="34329"/>
    <cellStyle name="40% - Акцент5 2 15" xfId="22905"/>
    <cellStyle name="40% - Акцент5 2 2" xfId="85"/>
    <cellStyle name="40% - Акцент5 2 2 10" xfId="3893"/>
    <cellStyle name="40% - Акцент5 2 2 10 2" xfId="15317"/>
    <cellStyle name="40% - Акцент5 2 2 10 2 2" xfId="38165"/>
    <cellStyle name="40% - Акцент5 2 2 10 3" xfId="26741"/>
    <cellStyle name="40% - Акцент5 2 2 11" xfId="7701"/>
    <cellStyle name="40% - Акцент5 2 2 11 2" xfId="19125"/>
    <cellStyle name="40% - Акцент5 2 2 11 2 2" xfId="41973"/>
    <cellStyle name="40% - Акцент5 2 2 11 3" xfId="30549"/>
    <cellStyle name="40% - Акцент5 2 2 12" xfId="11509"/>
    <cellStyle name="40% - Акцент5 2 2 12 2" xfId="34357"/>
    <cellStyle name="40% - Акцент5 2 2 13" xfId="22933"/>
    <cellStyle name="40% - Акцент5 2 2 2" xfId="141"/>
    <cellStyle name="40% - Акцент5 2 2 2 10" xfId="22989"/>
    <cellStyle name="40% - Акцент5 2 2 2 2" xfId="365"/>
    <cellStyle name="40% - Акцент5 2 2 2 2 2" xfId="841"/>
    <cellStyle name="40% - Акцент5 2 2 2 2 2 2" xfId="1793"/>
    <cellStyle name="40% - Акцент5 2 2 2 2 2 2 2" xfId="5601"/>
    <cellStyle name="40% - Акцент5 2 2 2 2 2 2 2 2" xfId="17025"/>
    <cellStyle name="40% - Акцент5 2 2 2 2 2 2 2 2 2" xfId="39873"/>
    <cellStyle name="40% - Акцент5 2 2 2 2 2 2 2 3" xfId="28449"/>
    <cellStyle name="40% - Акцент5 2 2 2 2 2 2 3" xfId="9409"/>
    <cellStyle name="40% - Акцент5 2 2 2 2 2 2 3 2" xfId="20833"/>
    <cellStyle name="40% - Акцент5 2 2 2 2 2 2 3 2 2" xfId="43681"/>
    <cellStyle name="40% - Акцент5 2 2 2 2 2 2 3 3" xfId="32257"/>
    <cellStyle name="40% - Акцент5 2 2 2 2 2 2 4" xfId="13217"/>
    <cellStyle name="40% - Акцент5 2 2 2 2 2 2 4 2" xfId="36065"/>
    <cellStyle name="40% - Акцент5 2 2 2 2 2 2 5" xfId="24641"/>
    <cellStyle name="40% - Акцент5 2 2 2 2 2 3" xfId="2745"/>
    <cellStyle name="40% - Акцент5 2 2 2 2 2 3 2" xfId="6553"/>
    <cellStyle name="40% - Акцент5 2 2 2 2 2 3 2 2" xfId="17977"/>
    <cellStyle name="40% - Акцент5 2 2 2 2 2 3 2 2 2" xfId="40825"/>
    <cellStyle name="40% - Акцент5 2 2 2 2 2 3 2 3" xfId="29401"/>
    <cellStyle name="40% - Акцент5 2 2 2 2 2 3 3" xfId="10361"/>
    <cellStyle name="40% - Акцент5 2 2 2 2 2 3 3 2" xfId="21785"/>
    <cellStyle name="40% - Акцент5 2 2 2 2 2 3 3 2 2" xfId="44633"/>
    <cellStyle name="40% - Акцент5 2 2 2 2 2 3 3 3" xfId="33209"/>
    <cellStyle name="40% - Акцент5 2 2 2 2 2 3 4" xfId="14169"/>
    <cellStyle name="40% - Акцент5 2 2 2 2 2 3 4 2" xfId="37017"/>
    <cellStyle name="40% - Акцент5 2 2 2 2 2 3 5" xfId="25593"/>
    <cellStyle name="40% - Акцент5 2 2 2 2 2 4" xfId="3697"/>
    <cellStyle name="40% - Акцент5 2 2 2 2 2 4 2" xfId="7505"/>
    <cellStyle name="40% - Акцент5 2 2 2 2 2 4 2 2" xfId="18929"/>
    <cellStyle name="40% - Акцент5 2 2 2 2 2 4 2 2 2" xfId="41777"/>
    <cellStyle name="40% - Акцент5 2 2 2 2 2 4 2 3" xfId="30353"/>
    <cellStyle name="40% - Акцент5 2 2 2 2 2 4 3" xfId="11313"/>
    <cellStyle name="40% - Акцент5 2 2 2 2 2 4 3 2" xfId="22737"/>
    <cellStyle name="40% - Акцент5 2 2 2 2 2 4 3 2 2" xfId="45585"/>
    <cellStyle name="40% - Акцент5 2 2 2 2 2 4 3 3" xfId="34161"/>
    <cellStyle name="40% - Акцент5 2 2 2 2 2 4 4" xfId="15121"/>
    <cellStyle name="40% - Акцент5 2 2 2 2 2 4 4 2" xfId="37969"/>
    <cellStyle name="40% - Акцент5 2 2 2 2 2 4 5" xfId="26545"/>
    <cellStyle name="40% - Акцент5 2 2 2 2 2 5" xfId="4649"/>
    <cellStyle name="40% - Акцент5 2 2 2 2 2 5 2" xfId="16073"/>
    <cellStyle name="40% - Акцент5 2 2 2 2 2 5 2 2" xfId="38921"/>
    <cellStyle name="40% - Акцент5 2 2 2 2 2 5 3" xfId="27497"/>
    <cellStyle name="40% - Акцент5 2 2 2 2 2 6" xfId="8457"/>
    <cellStyle name="40% - Акцент5 2 2 2 2 2 6 2" xfId="19881"/>
    <cellStyle name="40% - Акцент5 2 2 2 2 2 6 2 2" xfId="42729"/>
    <cellStyle name="40% - Акцент5 2 2 2 2 2 6 3" xfId="31305"/>
    <cellStyle name="40% - Акцент5 2 2 2 2 2 7" xfId="12265"/>
    <cellStyle name="40% - Акцент5 2 2 2 2 2 7 2" xfId="35113"/>
    <cellStyle name="40% - Акцент5 2 2 2 2 2 8" xfId="23689"/>
    <cellStyle name="40% - Акцент5 2 2 2 2 3" xfId="1317"/>
    <cellStyle name="40% - Акцент5 2 2 2 2 3 2" xfId="5125"/>
    <cellStyle name="40% - Акцент5 2 2 2 2 3 2 2" xfId="16549"/>
    <cellStyle name="40% - Акцент5 2 2 2 2 3 2 2 2" xfId="39397"/>
    <cellStyle name="40% - Акцент5 2 2 2 2 3 2 3" xfId="27973"/>
    <cellStyle name="40% - Акцент5 2 2 2 2 3 3" xfId="8933"/>
    <cellStyle name="40% - Акцент5 2 2 2 2 3 3 2" xfId="20357"/>
    <cellStyle name="40% - Акцент5 2 2 2 2 3 3 2 2" xfId="43205"/>
    <cellStyle name="40% - Акцент5 2 2 2 2 3 3 3" xfId="31781"/>
    <cellStyle name="40% - Акцент5 2 2 2 2 3 4" xfId="12741"/>
    <cellStyle name="40% - Акцент5 2 2 2 2 3 4 2" xfId="35589"/>
    <cellStyle name="40% - Акцент5 2 2 2 2 3 5" xfId="24165"/>
    <cellStyle name="40% - Акцент5 2 2 2 2 4" xfId="2269"/>
    <cellStyle name="40% - Акцент5 2 2 2 2 4 2" xfId="6077"/>
    <cellStyle name="40% - Акцент5 2 2 2 2 4 2 2" xfId="17501"/>
    <cellStyle name="40% - Акцент5 2 2 2 2 4 2 2 2" xfId="40349"/>
    <cellStyle name="40% - Акцент5 2 2 2 2 4 2 3" xfId="28925"/>
    <cellStyle name="40% - Акцент5 2 2 2 2 4 3" xfId="9885"/>
    <cellStyle name="40% - Акцент5 2 2 2 2 4 3 2" xfId="21309"/>
    <cellStyle name="40% - Акцент5 2 2 2 2 4 3 2 2" xfId="44157"/>
    <cellStyle name="40% - Акцент5 2 2 2 2 4 3 3" xfId="32733"/>
    <cellStyle name="40% - Акцент5 2 2 2 2 4 4" xfId="13693"/>
    <cellStyle name="40% - Акцент5 2 2 2 2 4 4 2" xfId="36541"/>
    <cellStyle name="40% - Акцент5 2 2 2 2 4 5" xfId="25117"/>
    <cellStyle name="40% - Акцент5 2 2 2 2 5" xfId="3221"/>
    <cellStyle name="40% - Акцент5 2 2 2 2 5 2" xfId="7029"/>
    <cellStyle name="40% - Акцент5 2 2 2 2 5 2 2" xfId="18453"/>
    <cellStyle name="40% - Акцент5 2 2 2 2 5 2 2 2" xfId="41301"/>
    <cellStyle name="40% - Акцент5 2 2 2 2 5 2 3" xfId="29877"/>
    <cellStyle name="40% - Акцент5 2 2 2 2 5 3" xfId="10837"/>
    <cellStyle name="40% - Акцент5 2 2 2 2 5 3 2" xfId="22261"/>
    <cellStyle name="40% - Акцент5 2 2 2 2 5 3 2 2" xfId="45109"/>
    <cellStyle name="40% - Акцент5 2 2 2 2 5 3 3" xfId="33685"/>
    <cellStyle name="40% - Акцент5 2 2 2 2 5 4" xfId="14645"/>
    <cellStyle name="40% - Акцент5 2 2 2 2 5 4 2" xfId="37493"/>
    <cellStyle name="40% - Акцент5 2 2 2 2 5 5" xfId="26069"/>
    <cellStyle name="40% - Акцент5 2 2 2 2 6" xfId="4173"/>
    <cellStyle name="40% - Акцент5 2 2 2 2 6 2" xfId="15597"/>
    <cellStyle name="40% - Акцент5 2 2 2 2 6 2 2" xfId="38445"/>
    <cellStyle name="40% - Акцент5 2 2 2 2 6 3" xfId="27021"/>
    <cellStyle name="40% - Акцент5 2 2 2 2 7" xfId="7981"/>
    <cellStyle name="40% - Акцент5 2 2 2 2 7 2" xfId="19405"/>
    <cellStyle name="40% - Акцент5 2 2 2 2 7 2 2" xfId="42253"/>
    <cellStyle name="40% - Акцент5 2 2 2 2 7 3" xfId="30829"/>
    <cellStyle name="40% - Акцент5 2 2 2 2 8" xfId="11789"/>
    <cellStyle name="40% - Акцент5 2 2 2 2 8 2" xfId="34637"/>
    <cellStyle name="40% - Акцент5 2 2 2 2 9" xfId="23213"/>
    <cellStyle name="40% - Акцент5 2 2 2 3" xfId="617"/>
    <cellStyle name="40% - Акцент5 2 2 2 3 2" xfId="1569"/>
    <cellStyle name="40% - Акцент5 2 2 2 3 2 2" xfId="5377"/>
    <cellStyle name="40% - Акцент5 2 2 2 3 2 2 2" xfId="16801"/>
    <cellStyle name="40% - Акцент5 2 2 2 3 2 2 2 2" xfId="39649"/>
    <cellStyle name="40% - Акцент5 2 2 2 3 2 2 3" xfId="28225"/>
    <cellStyle name="40% - Акцент5 2 2 2 3 2 3" xfId="9185"/>
    <cellStyle name="40% - Акцент5 2 2 2 3 2 3 2" xfId="20609"/>
    <cellStyle name="40% - Акцент5 2 2 2 3 2 3 2 2" xfId="43457"/>
    <cellStyle name="40% - Акцент5 2 2 2 3 2 3 3" xfId="32033"/>
    <cellStyle name="40% - Акцент5 2 2 2 3 2 4" xfId="12993"/>
    <cellStyle name="40% - Акцент5 2 2 2 3 2 4 2" xfId="35841"/>
    <cellStyle name="40% - Акцент5 2 2 2 3 2 5" xfId="24417"/>
    <cellStyle name="40% - Акцент5 2 2 2 3 3" xfId="2521"/>
    <cellStyle name="40% - Акцент5 2 2 2 3 3 2" xfId="6329"/>
    <cellStyle name="40% - Акцент5 2 2 2 3 3 2 2" xfId="17753"/>
    <cellStyle name="40% - Акцент5 2 2 2 3 3 2 2 2" xfId="40601"/>
    <cellStyle name="40% - Акцент5 2 2 2 3 3 2 3" xfId="29177"/>
    <cellStyle name="40% - Акцент5 2 2 2 3 3 3" xfId="10137"/>
    <cellStyle name="40% - Акцент5 2 2 2 3 3 3 2" xfId="21561"/>
    <cellStyle name="40% - Акцент5 2 2 2 3 3 3 2 2" xfId="44409"/>
    <cellStyle name="40% - Акцент5 2 2 2 3 3 3 3" xfId="32985"/>
    <cellStyle name="40% - Акцент5 2 2 2 3 3 4" xfId="13945"/>
    <cellStyle name="40% - Акцент5 2 2 2 3 3 4 2" xfId="36793"/>
    <cellStyle name="40% - Акцент5 2 2 2 3 3 5" xfId="25369"/>
    <cellStyle name="40% - Акцент5 2 2 2 3 4" xfId="3473"/>
    <cellStyle name="40% - Акцент5 2 2 2 3 4 2" xfId="7281"/>
    <cellStyle name="40% - Акцент5 2 2 2 3 4 2 2" xfId="18705"/>
    <cellStyle name="40% - Акцент5 2 2 2 3 4 2 2 2" xfId="41553"/>
    <cellStyle name="40% - Акцент5 2 2 2 3 4 2 3" xfId="30129"/>
    <cellStyle name="40% - Акцент5 2 2 2 3 4 3" xfId="11089"/>
    <cellStyle name="40% - Акцент5 2 2 2 3 4 3 2" xfId="22513"/>
    <cellStyle name="40% - Акцент5 2 2 2 3 4 3 2 2" xfId="45361"/>
    <cellStyle name="40% - Акцент5 2 2 2 3 4 3 3" xfId="33937"/>
    <cellStyle name="40% - Акцент5 2 2 2 3 4 4" xfId="14897"/>
    <cellStyle name="40% - Акцент5 2 2 2 3 4 4 2" xfId="37745"/>
    <cellStyle name="40% - Акцент5 2 2 2 3 4 5" xfId="26321"/>
    <cellStyle name="40% - Акцент5 2 2 2 3 5" xfId="4425"/>
    <cellStyle name="40% - Акцент5 2 2 2 3 5 2" xfId="15849"/>
    <cellStyle name="40% - Акцент5 2 2 2 3 5 2 2" xfId="38697"/>
    <cellStyle name="40% - Акцент5 2 2 2 3 5 3" xfId="27273"/>
    <cellStyle name="40% - Акцент5 2 2 2 3 6" xfId="8233"/>
    <cellStyle name="40% - Акцент5 2 2 2 3 6 2" xfId="19657"/>
    <cellStyle name="40% - Акцент5 2 2 2 3 6 2 2" xfId="42505"/>
    <cellStyle name="40% - Акцент5 2 2 2 3 6 3" xfId="31081"/>
    <cellStyle name="40% - Акцент5 2 2 2 3 7" xfId="12041"/>
    <cellStyle name="40% - Акцент5 2 2 2 3 7 2" xfId="34889"/>
    <cellStyle name="40% - Акцент5 2 2 2 3 8" xfId="23465"/>
    <cellStyle name="40% - Акцент5 2 2 2 4" xfId="1093"/>
    <cellStyle name="40% - Акцент5 2 2 2 4 2" xfId="4901"/>
    <cellStyle name="40% - Акцент5 2 2 2 4 2 2" xfId="16325"/>
    <cellStyle name="40% - Акцент5 2 2 2 4 2 2 2" xfId="39173"/>
    <cellStyle name="40% - Акцент5 2 2 2 4 2 3" xfId="27749"/>
    <cellStyle name="40% - Акцент5 2 2 2 4 3" xfId="8709"/>
    <cellStyle name="40% - Акцент5 2 2 2 4 3 2" xfId="20133"/>
    <cellStyle name="40% - Акцент5 2 2 2 4 3 2 2" xfId="42981"/>
    <cellStyle name="40% - Акцент5 2 2 2 4 3 3" xfId="31557"/>
    <cellStyle name="40% - Акцент5 2 2 2 4 4" xfId="12517"/>
    <cellStyle name="40% - Акцент5 2 2 2 4 4 2" xfId="35365"/>
    <cellStyle name="40% - Акцент5 2 2 2 4 5" xfId="23941"/>
    <cellStyle name="40% - Акцент5 2 2 2 5" xfId="2045"/>
    <cellStyle name="40% - Акцент5 2 2 2 5 2" xfId="5853"/>
    <cellStyle name="40% - Акцент5 2 2 2 5 2 2" xfId="17277"/>
    <cellStyle name="40% - Акцент5 2 2 2 5 2 2 2" xfId="40125"/>
    <cellStyle name="40% - Акцент5 2 2 2 5 2 3" xfId="28701"/>
    <cellStyle name="40% - Акцент5 2 2 2 5 3" xfId="9661"/>
    <cellStyle name="40% - Акцент5 2 2 2 5 3 2" xfId="21085"/>
    <cellStyle name="40% - Акцент5 2 2 2 5 3 2 2" xfId="43933"/>
    <cellStyle name="40% - Акцент5 2 2 2 5 3 3" xfId="32509"/>
    <cellStyle name="40% - Акцент5 2 2 2 5 4" xfId="13469"/>
    <cellStyle name="40% - Акцент5 2 2 2 5 4 2" xfId="36317"/>
    <cellStyle name="40% - Акцент5 2 2 2 5 5" xfId="24893"/>
    <cellStyle name="40% - Акцент5 2 2 2 6" xfId="2997"/>
    <cellStyle name="40% - Акцент5 2 2 2 6 2" xfId="6805"/>
    <cellStyle name="40% - Акцент5 2 2 2 6 2 2" xfId="18229"/>
    <cellStyle name="40% - Акцент5 2 2 2 6 2 2 2" xfId="41077"/>
    <cellStyle name="40% - Акцент5 2 2 2 6 2 3" xfId="29653"/>
    <cellStyle name="40% - Акцент5 2 2 2 6 3" xfId="10613"/>
    <cellStyle name="40% - Акцент5 2 2 2 6 3 2" xfId="22037"/>
    <cellStyle name="40% - Акцент5 2 2 2 6 3 2 2" xfId="44885"/>
    <cellStyle name="40% - Акцент5 2 2 2 6 3 3" xfId="33461"/>
    <cellStyle name="40% - Акцент5 2 2 2 6 4" xfId="14421"/>
    <cellStyle name="40% - Акцент5 2 2 2 6 4 2" xfId="37269"/>
    <cellStyle name="40% - Акцент5 2 2 2 6 5" xfId="25845"/>
    <cellStyle name="40% - Акцент5 2 2 2 7" xfId="3949"/>
    <cellStyle name="40% - Акцент5 2 2 2 7 2" xfId="15373"/>
    <cellStyle name="40% - Акцент5 2 2 2 7 2 2" xfId="38221"/>
    <cellStyle name="40% - Акцент5 2 2 2 7 3" xfId="26797"/>
    <cellStyle name="40% - Акцент5 2 2 2 8" xfId="7757"/>
    <cellStyle name="40% - Акцент5 2 2 2 8 2" xfId="19181"/>
    <cellStyle name="40% - Акцент5 2 2 2 8 2 2" xfId="42029"/>
    <cellStyle name="40% - Акцент5 2 2 2 8 3" xfId="30605"/>
    <cellStyle name="40% - Акцент5 2 2 2 9" xfId="11565"/>
    <cellStyle name="40% - Акцент5 2 2 2 9 2" xfId="34413"/>
    <cellStyle name="40% - Акцент5 2 2 3" xfId="197"/>
    <cellStyle name="40% - Акцент5 2 2 3 10" xfId="23045"/>
    <cellStyle name="40% - Акцент5 2 2 3 2" xfId="421"/>
    <cellStyle name="40% - Акцент5 2 2 3 2 2" xfId="897"/>
    <cellStyle name="40% - Акцент5 2 2 3 2 2 2" xfId="1849"/>
    <cellStyle name="40% - Акцент5 2 2 3 2 2 2 2" xfId="5657"/>
    <cellStyle name="40% - Акцент5 2 2 3 2 2 2 2 2" xfId="17081"/>
    <cellStyle name="40% - Акцент5 2 2 3 2 2 2 2 2 2" xfId="39929"/>
    <cellStyle name="40% - Акцент5 2 2 3 2 2 2 2 3" xfId="28505"/>
    <cellStyle name="40% - Акцент5 2 2 3 2 2 2 3" xfId="9465"/>
    <cellStyle name="40% - Акцент5 2 2 3 2 2 2 3 2" xfId="20889"/>
    <cellStyle name="40% - Акцент5 2 2 3 2 2 2 3 2 2" xfId="43737"/>
    <cellStyle name="40% - Акцент5 2 2 3 2 2 2 3 3" xfId="32313"/>
    <cellStyle name="40% - Акцент5 2 2 3 2 2 2 4" xfId="13273"/>
    <cellStyle name="40% - Акцент5 2 2 3 2 2 2 4 2" xfId="36121"/>
    <cellStyle name="40% - Акцент5 2 2 3 2 2 2 5" xfId="24697"/>
    <cellStyle name="40% - Акцент5 2 2 3 2 2 3" xfId="2801"/>
    <cellStyle name="40% - Акцент5 2 2 3 2 2 3 2" xfId="6609"/>
    <cellStyle name="40% - Акцент5 2 2 3 2 2 3 2 2" xfId="18033"/>
    <cellStyle name="40% - Акцент5 2 2 3 2 2 3 2 2 2" xfId="40881"/>
    <cellStyle name="40% - Акцент5 2 2 3 2 2 3 2 3" xfId="29457"/>
    <cellStyle name="40% - Акцент5 2 2 3 2 2 3 3" xfId="10417"/>
    <cellStyle name="40% - Акцент5 2 2 3 2 2 3 3 2" xfId="21841"/>
    <cellStyle name="40% - Акцент5 2 2 3 2 2 3 3 2 2" xfId="44689"/>
    <cellStyle name="40% - Акцент5 2 2 3 2 2 3 3 3" xfId="33265"/>
    <cellStyle name="40% - Акцент5 2 2 3 2 2 3 4" xfId="14225"/>
    <cellStyle name="40% - Акцент5 2 2 3 2 2 3 4 2" xfId="37073"/>
    <cellStyle name="40% - Акцент5 2 2 3 2 2 3 5" xfId="25649"/>
    <cellStyle name="40% - Акцент5 2 2 3 2 2 4" xfId="3753"/>
    <cellStyle name="40% - Акцент5 2 2 3 2 2 4 2" xfId="7561"/>
    <cellStyle name="40% - Акцент5 2 2 3 2 2 4 2 2" xfId="18985"/>
    <cellStyle name="40% - Акцент5 2 2 3 2 2 4 2 2 2" xfId="41833"/>
    <cellStyle name="40% - Акцент5 2 2 3 2 2 4 2 3" xfId="30409"/>
    <cellStyle name="40% - Акцент5 2 2 3 2 2 4 3" xfId="11369"/>
    <cellStyle name="40% - Акцент5 2 2 3 2 2 4 3 2" xfId="22793"/>
    <cellStyle name="40% - Акцент5 2 2 3 2 2 4 3 2 2" xfId="45641"/>
    <cellStyle name="40% - Акцент5 2 2 3 2 2 4 3 3" xfId="34217"/>
    <cellStyle name="40% - Акцент5 2 2 3 2 2 4 4" xfId="15177"/>
    <cellStyle name="40% - Акцент5 2 2 3 2 2 4 4 2" xfId="38025"/>
    <cellStyle name="40% - Акцент5 2 2 3 2 2 4 5" xfId="26601"/>
    <cellStyle name="40% - Акцент5 2 2 3 2 2 5" xfId="4705"/>
    <cellStyle name="40% - Акцент5 2 2 3 2 2 5 2" xfId="16129"/>
    <cellStyle name="40% - Акцент5 2 2 3 2 2 5 2 2" xfId="38977"/>
    <cellStyle name="40% - Акцент5 2 2 3 2 2 5 3" xfId="27553"/>
    <cellStyle name="40% - Акцент5 2 2 3 2 2 6" xfId="8513"/>
    <cellStyle name="40% - Акцент5 2 2 3 2 2 6 2" xfId="19937"/>
    <cellStyle name="40% - Акцент5 2 2 3 2 2 6 2 2" xfId="42785"/>
    <cellStyle name="40% - Акцент5 2 2 3 2 2 6 3" xfId="31361"/>
    <cellStyle name="40% - Акцент5 2 2 3 2 2 7" xfId="12321"/>
    <cellStyle name="40% - Акцент5 2 2 3 2 2 7 2" xfId="35169"/>
    <cellStyle name="40% - Акцент5 2 2 3 2 2 8" xfId="23745"/>
    <cellStyle name="40% - Акцент5 2 2 3 2 3" xfId="1373"/>
    <cellStyle name="40% - Акцент5 2 2 3 2 3 2" xfId="5181"/>
    <cellStyle name="40% - Акцент5 2 2 3 2 3 2 2" xfId="16605"/>
    <cellStyle name="40% - Акцент5 2 2 3 2 3 2 2 2" xfId="39453"/>
    <cellStyle name="40% - Акцент5 2 2 3 2 3 2 3" xfId="28029"/>
    <cellStyle name="40% - Акцент5 2 2 3 2 3 3" xfId="8989"/>
    <cellStyle name="40% - Акцент5 2 2 3 2 3 3 2" xfId="20413"/>
    <cellStyle name="40% - Акцент5 2 2 3 2 3 3 2 2" xfId="43261"/>
    <cellStyle name="40% - Акцент5 2 2 3 2 3 3 3" xfId="31837"/>
    <cellStyle name="40% - Акцент5 2 2 3 2 3 4" xfId="12797"/>
    <cellStyle name="40% - Акцент5 2 2 3 2 3 4 2" xfId="35645"/>
    <cellStyle name="40% - Акцент5 2 2 3 2 3 5" xfId="24221"/>
    <cellStyle name="40% - Акцент5 2 2 3 2 4" xfId="2325"/>
    <cellStyle name="40% - Акцент5 2 2 3 2 4 2" xfId="6133"/>
    <cellStyle name="40% - Акцент5 2 2 3 2 4 2 2" xfId="17557"/>
    <cellStyle name="40% - Акцент5 2 2 3 2 4 2 2 2" xfId="40405"/>
    <cellStyle name="40% - Акцент5 2 2 3 2 4 2 3" xfId="28981"/>
    <cellStyle name="40% - Акцент5 2 2 3 2 4 3" xfId="9941"/>
    <cellStyle name="40% - Акцент5 2 2 3 2 4 3 2" xfId="21365"/>
    <cellStyle name="40% - Акцент5 2 2 3 2 4 3 2 2" xfId="44213"/>
    <cellStyle name="40% - Акцент5 2 2 3 2 4 3 3" xfId="32789"/>
    <cellStyle name="40% - Акцент5 2 2 3 2 4 4" xfId="13749"/>
    <cellStyle name="40% - Акцент5 2 2 3 2 4 4 2" xfId="36597"/>
    <cellStyle name="40% - Акцент5 2 2 3 2 4 5" xfId="25173"/>
    <cellStyle name="40% - Акцент5 2 2 3 2 5" xfId="3277"/>
    <cellStyle name="40% - Акцент5 2 2 3 2 5 2" xfId="7085"/>
    <cellStyle name="40% - Акцент5 2 2 3 2 5 2 2" xfId="18509"/>
    <cellStyle name="40% - Акцент5 2 2 3 2 5 2 2 2" xfId="41357"/>
    <cellStyle name="40% - Акцент5 2 2 3 2 5 2 3" xfId="29933"/>
    <cellStyle name="40% - Акцент5 2 2 3 2 5 3" xfId="10893"/>
    <cellStyle name="40% - Акцент5 2 2 3 2 5 3 2" xfId="22317"/>
    <cellStyle name="40% - Акцент5 2 2 3 2 5 3 2 2" xfId="45165"/>
    <cellStyle name="40% - Акцент5 2 2 3 2 5 3 3" xfId="33741"/>
    <cellStyle name="40% - Акцент5 2 2 3 2 5 4" xfId="14701"/>
    <cellStyle name="40% - Акцент5 2 2 3 2 5 4 2" xfId="37549"/>
    <cellStyle name="40% - Акцент5 2 2 3 2 5 5" xfId="26125"/>
    <cellStyle name="40% - Акцент5 2 2 3 2 6" xfId="4229"/>
    <cellStyle name="40% - Акцент5 2 2 3 2 6 2" xfId="15653"/>
    <cellStyle name="40% - Акцент5 2 2 3 2 6 2 2" xfId="38501"/>
    <cellStyle name="40% - Акцент5 2 2 3 2 6 3" xfId="27077"/>
    <cellStyle name="40% - Акцент5 2 2 3 2 7" xfId="8037"/>
    <cellStyle name="40% - Акцент5 2 2 3 2 7 2" xfId="19461"/>
    <cellStyle name="40% - Акцент5 2 2 3 2 7 2 2" xfId="42309"/>
    <cellStyle name="40% - Акцент5 2 2 3 2 7 3" xfId="30885"/>
    <cellStyle name="40% - Акцент5 2 2 3 2 8" xfId="11845"/>
    <cellStyle name="40% - Акцент5 2 2 3 2 8 2" xfId="34693"/>
    <cellStyle name="40% - Акцент5 2 2 3 2 9" xfId="23269"/>
    <cellStyle name="40% - Акцент5 2 2 3 3" xfId="673"/>
    <cellStyle name="40% - Акцент5 2 2 3 3 2" xfId="1625"/>
    <cellStyle name="40% - Акцент5 2 2 3 3 2 2" xfId="5433"/>
    <cellStyle name="40% - Акцент5 2 2 3 3 2 2 2" xfId="16857"/>
    <cellStyle name="40% - Акцент5 2 2 3 3 2 2 2 2" xfId="39705"/>
    <cellStyle name="40% - Акцент5 2 2 3 3 2 2 3" xfId="28281"/>
    <cellStyle name="40% - Акцент5 2 2 3 3 2 3" xfId="9241"/>
    <cellStyle name="40% - Акцент5 2 2 3 3 2 3 2" xfId="20665"/>
    <cellStyle name="40% - Акцент5 2 2 3 3 2 3 2 2" xfId="43513"/>
    <cellStyle name="40% - Акцент5 2 2 3 3 2 3 3" xfId="32089"/>
    <cellStyle name="40% - Акцент5 2 2 3 3 2 4" xfId="13049"/>
    <cellStyle name="40% - Акцент5 2 2 3 3 2 4 2" xfId="35897"/>
    <cellStyle name="40% - Акцент5 2 2 3 3 2 5" xfId="24473"/>
    <cellStyle name="40% - Акцент5 2 2 3 3 3" xfId="2577"/>
    <cellStyle name="40% - Акцент5 2 2 3 3 3 2" xfId="6385"/>
    <cellStyle name="40% - Акцент5 2 2 3 3 3 2 2" xfId="17809"/>
    <cellStyle name="40% - Акцент5 2 2 3 3 3 2 2 2" xfId="40657"/>
    <cellStyle name="40% - Акцент5 2 2 3 3 3 2 3" xfId="29233"/>
    <cellStyle name="40% - Акцент5 2 2 3 3 3 3" xfId="10193"/>
    <cellStyle name="40% - Акцент5 2 2 3 3 3 3 2" xfId="21617"/>
    <cellStyle name="40% - Акцент5 2 2 3 3 3 3 2 2" xfId="44465"/>
    <cellStyle name="40% - Акцент5 2 2 3 3 3 3 3" xfId="33041"/>
    <cellStyle name="40% - Акцент5 2 2 3 3 3 4" xfId="14001"/>
    <cellStyle name="40% - Акцент5 2 2 3 3 3 4 2" xfId="36849"/>
    <cellStyle name="40% - Акцент5 2 2 3 3 3 5" xfId="25425"/>
    <cellStyle name="40% - Акцент5 2 2 3 3 4" xfId="3529"/>
    <cellStyle name="40% - Акцент5 2 2 3 3 4 2" xfId="7337"/>
    <cellStyle name="40% - Акцент5 2 2 3 3 4 2 2" xfId="18761"/>
    <cellStyle name="40% - Акцент5 2 2 3 3 4 2 2 2" xfId="41609"/>
    <cellStyle name="40% - Акцент5 2 2 3 3 4 2 3" xfId="30185"/>
    <cellStyle name="40% - Акцент5 2 2 3 3 4 3" xfId="11145"/>
    <cellStyle name="40% - Акцент5 2 2 3 3 4 3 2" xfId="22569"/>
    <cellStyle name="40% - Акцент5 2 2 3 3 4 3 2 2" xfId="45417"/>
    <cellStyle name="40% - Акцент5 2 2 3 3 4 3 3" xfId="33993"/>
    <cellStyle name="40% - Акцент5 2 2 3 3 4 4" xfId="14953"/>
    <cellStyle name="40% - Акцент5 2 2 3 3 4 4 2" xfId="37801"/>
    <cellStyle name="40% - Акцент5 2 2 3 3 4 5" xfId="26377"/>
    <cellStyle name="40% - Акцент5 2 2 3 3 5" xfId="4481"/>
    <cellStyle name="40% - Акцент5 2 2 3 3 5 2" xfId="15905"/>
    <cellStyle name="40% - Акцент5 2 2 3 3 5 2 2" xfId="38753"/>
    <cellStyle name="40% - Акцент5 2 2 3 3 5 3" xfId="27329"/>
    <cellStyle name="40% - Акцент5 2 2 3 3 6" xfId="8289"/>
    <cellStyle name="40% - Акцент5 2 2 3 3 6 2" xfId="19713"/>
    <cellStyle name="40% - Акцент5 2 2 3 3 6 2 2" xfId="42561"/>
    <cellStyle name="40% - Акцент5 2 2 3 3 6 3" xfId="31137"/>
    <cellStyle name="40% - Акцент5 2 2 3 3 7" xfId="12097"/>
    <cellStyle name="40% - Акцент5 2 2 3 3 7 2" xfId="34945"/>
    <cellStyle name="40% - Акцент5 2 2 3 3 8" xfId="23521"/>
    <cellStyle name="40% - Акцент5 2 2 3 4" xfId="1149"/>
    <cellStyle name="40% - Акцент5 2 2 3 4 2" xfId="4957"/>
    <cellStyle name="40% - Акцент5 2 2 3 4 2 2" xfId="16381"/>
    <cellStyle name="40% - Акцент5 2 2 3 4 2 2 2" xfId="39229"/>
    <cellStyle name="40% - Акцент5 2 2 3 4 2 3" xfId="27805"/>
    <cellStyle name="40% - Акцент5 2 2 3 4 3" xfId="8765"/>
    <cellStyle name="40% - Акцент5 2 2 3 4 3 2" xfId="20189"/>
    <cellStyle name="40% - Акцент5 2 2 3 4 3 2 2" xfId="43037"/>
    <cellStyle name="40% - Акцент5 2 2 3 4 3 3" xfId="31613"/>
    <cellStyle name="40% - Акцент5 2 2 3 4 4" xfId="12573"/>
    <cellStyle name="40% - Акцент5 2 2 3 4 4 2" xfId="35421"/>
    <cellStyle name="40% - Акцент5 2 2 3 4 5" xfId="23997"/>
    <cellStyle name="40% - Акцент5 2 2 3 5" xfId="2101"/>
    <cellStyle name="40% - Акцент5 2 2 3 5 2" xfId="5909"/>
    <cellStyle name="40% - Акцент5 2 2 3 5 2 2" xfId="17333"/>
    <cellStyle name="40% - Акцент5 2 2 3 5 2 2 2" xfId="40181"/>
    <cellStyle name="40% - Акцент5 2 2 3 5 2 3" xfId="28757"/>
    <cellStyle name="40% - Акцент5 2 2 3 5 3" xfId="9717"/>
    <cellStyle name="40% - Акцент5 2 2 3 5 3 2" xfId="21141"/>
    <cellStyle name="40% - Акцент5 2 2 3 5 3 2 2" xfId="43989"/>
    <cellStyle name="40% - Акцент5 2 2 3 5 3 3" xfId="32565"/>
    <cellStyle name="40% - Акцент5 2 2 3 5 4" xfId="13525"/>
    <cellStyle name="40% - Акцент5 2 2 3 5 4 2" xfId="36373"/>
    <cellStyle name="40% - Акцент5 2 2 3 5 5" xfId="24949"/>
    <cellStyle name="40% - Акцент5 2 2 3 6" xfId="3053"/>
    <cellStyle name="40% - Акцент5 2 2 3 6 2" xfId="6861"/>
    <cellStyle name="40% - Акцент5 2 2 3 6 2 2" xfId="18285"/>
    <cellStyle name="40% - Акцент5 2 2 3 6 2 2 2" xfId="41133"/>
    <cellStyle name="40% - Акцент5 2 2 3 6 2 3" xfId="29709"/>
    <cellStyle name="40% - Акцент5 2 2 3 6 3" xfId="10669"/>
    <cellStyle name="40% - Акцент5 2 2 3 6 3 2" xfId="22093"/>
    <cellStyle name="40% - Акцент5 2 2 3 6 3 2 2" xfId="44941"/>
    <cellStyle name="40% - Акцент5 2 2 3 6 3 3" xfId="33517"/>
    <cellStyle name="40% - Акцент5 2 2 3 6 4" xfId="14477"/>
    <cellStyle name="40% - Акцент5 2 2 3 6 4 2" xfId="37325"/>
    <cellStyle name="40% - Акцент5 2 2 3 6 5" xfId="25901"/>
    <cellStyle name="40% - Акцент5 2 2 3 7" xfId="4005"/>
    <cellStyle name="40% - Акцент5 2 2 3 7 2" xfId="15429"/>
    <cellStyle name="40% - Акцент5 2 2 3 7 2 2" xfId="38277"/>
    <cellStyle name="40% - Акцент5 2 2 3 7 3" xfId="26853"/>
    <cellStyle name="40% - Акцент5 2 2 3 8" xfId="7813"/>
    <cellStyle name="40% - Акцент5 2 2 3 8 2" xfId="19237"/>
    <cellStyle name="40% - Акцент5 2 2 3 8 2 2" xfId="42085"/>
    <cellStyle name="40% - Акцент5 2 2 3 8 3" xfId="30661"/>
    <cellStyle name="40% - Акцент5 2 2 3 9" xfId="11621"/>
    <cellStyle name="40% - Акцент5 2 2 3 9 2" xfId="34469"/>
    <cellStyle name="40% - Акцент5 2 2 4" xfId="253"/>
    <cellStyle name="40% - Акцент5 2 2 4 10" xfId="23101"/>
    <cellStyle name="40% - Акцент5 2 2 4 2" xfId="477"/>
    <cellStyle name="40% - Акцент5 2 2 4 2 2" xfId="953"/>
    <cellStyle name="40% - Акцент5 2 2 4 2 2 2" xfId="1905"/>
    <cellStyle name="40% - Акцент5 2 2 4 2 2 2 2" xfId="5713"/>
    <cellStyle name="40% - Акцент5 2 2 4 2 2 2 2 2" xfId="17137"/>
    <cellStyle name="40% - Акцент5 2 2 4 2 2 2 2 2 2" xfId="39985"/>
    <cellStyle name="40% - Акцент5 2 2 4 2 2 2 2 3" xfId="28561"/>
    <cellStyle name="40% - Акцент5 2 2 4 2 2 2 3" xfId="9521"/>
    <cellStyle name="40% - Акцент5 2 2 4 2 2 2 3 2" xfId="20945"/>
    <cellStyle name="40% - Акцент5 2 2 4 2 2 2 3 2 2" xfId="43793"/>
    <cellStyle name="40% - Акцент5 2 2 4 2 2 2 3 3" xfId="32369"/>
    <cellStyle name="40% - Акцент5 2 2 4 2 2 2 4" xfId="13329"/>
    <cellStyle name="40% - Акцент5 2 2 4 2 2 2 4 2" xfId="36177"/>
    <cellStyle name="40% - Акцент5 2 2 4 2 2 2 5" xfId="24753"/>
    <cellStyle name="40% - Акцент5 2 2 4 2 2 3" xfId="2857"/>
    <cellStyle name="40% - Акцент5 2 2 4 2 2 3 2" xfId="6665"/>
    <cellStyle name="40% - Акцент5 2 2 4 2 2 3 2 2" xfId="18089"/>
    <cellStyle name="40% - Акцент5 2 2 4 2 2 3 2 2 2" xfId="40937"/>
    <cellStyle name="40% - Акцент5 2 2 4 2 2 3 2 3" xfId="29513"/>
    <cellStyle name="40% - Акцент5 2 2 4 2 2 3 3" xfId="10473"/>
    <cellStyle name="40% - Акцент5 2 2 4 2 2 3 3 2" xfId="21897"/>
    <cellStyle name="40% - Акцент5 2 2 4 2 2 3 3 2 2" xfId="44745"/>
    <cellStyle name="40% - Акцент5 2 2 4 2 2 3 3 3" xfId="33321"/>
    <cellStyle name="40% - Акцент5 2 2 4 2 2 3 4" xfId="14281"/>
    <cellStyle name="40% - Акцент5 2 2 4 2 2 3 4 2" xfId="37129"/>
    <cellStyle name="40% - Акцент5 2 2 4 2 2 3 5" xfId="25705"/>
    <cellStyle name="40% - Акцент5 2 2 4 2 2 4" xfId="3809"/>
    <cellStyle name="40% - Акцент5 2 2 4 2 2 4 2" xfId="7617"/>
    <cellStyle name="40% - Акцент5 2 2 4 2 2 4 2 2" xfId="19041"/>
    <cellStyle name="40% - Акцент5 2 2 4 2 2 4 2 2 2" xfId="41889"/>
    <cellStyle name="40% - Акцент5 2 2 4 2 2 4 2 3" xfId="30465"/>
    <cellStyle name="40% - Акцент5 2 2 4 2 2 4 3" xfId="11425"/>
    <cellStyle name="40% - Акцент5 2 2 4 2 2 4 3 2" xfId="22849"/>
    <cellStyle name="40% - Акцент5 2 2 4 2 2 4 3 2 2" xfId="45697"/>
    <cellStyle name="40% - Акцент5 2 2 4 2 2 4 3 3" xfId="34273"/>
    <cellStyle name="40% - Акцент5 2 2 4 2 2 4 4" xfId="15233"/>
    <cellStyle name="40% - Акцент5 2 2 4 2 2 4 4 2" xfId="38081"/>
    <cellStyle name="40% - Акцент5 2 2 4 2 2 4 5" xfId="26657"/>
    <cellStyle name="40% - Акцент5 2 2 4 2 2 5" xfId="4761"/>
    <cellStyle name="40% - Акцент5 2 2 4 2 2 5 2" xfId="16185"/>
    <cellStyle name="40% - Акцент5 2 2 4 2 2 5 2 2" xfId="39033"/>
    <cellStyle name="40% - Акцент5 2 2 4 2 2 5 3" xfId="27609"/>
    <cellStyle name="40% - Акцент5 2 2 4 2 2 6" xfId="8569"/>
    <cellStyle name="40% - Акцент5 2 2 4 2 2 6 2" xfId="19993"/>
    <cellStyle name="40% - Акцент5 2 2 4 2 2 6 2 2" xfId="42841"/>
    <cellStyle name="40% - Акцент5 2 2 4 2 2 6 3" xfId="31417"/>
    <cellStyle name="40% - Акцент5 2 2 4 2 2 7" xfId="12377"/>
    <cellStyle name="40% - Акцент5 2 2 4 2 2 7 2" xfId="35225"/>
    <cellStyle name="40% - Акцент5 2 2 4 2 2 8" xfId="23801"/>
    <cellStyle name="40% - Акцент5 2 2 4 2 3" xfId="1429"/>
    <cellStyle name="40% - Акцент5 2 2 4 2 3 2" xfId="5237"/>
    <cellStyle name="40% - Акцент5 2 2 4 2 3 2 2" xfId="16661"/>
    <cellStyle name="40% - Акцент5 2 2 4 2 3 2 2 2" xfId="39509"/>
    <cellStyle name="40% - Акцент5 2 2 4 2 3 2 3" xfId="28085"/>
    <cellStyle name="40% - Акцент5 2 2 4 2 3 3" xfId="9045"/>
    <cellStyle name="40% - Акцент5 2 2 4 2 3 3 2" xfId="20469"/>
    <cellStyle name="40% - Акцент5 2 2 4 2 3 3 2 2" xfId="43317"/>
    <cellStyle name="40% - Акцент5 2 2 4 2 3 3 3" xfId="31893"/>
    <cellStyle name="40% - Акцент5 2 2 4 2 3 4" xfId="12853"/>
    <cellStyle name="40% - Акцент5 2 2 4 2 3 4 2" xfId="35701"/>
    <cellStyle name="40% - Акцент5 2 2 4 2 3 5" xfId="24277"/>
    <cellStyle name="40% - Акцент5 2 2 4 2 4" xfId="2381"/>
    <cellStyle name="40% - Акцент5 2 2 4 2 4 2" xfId="6189"/>
    <cellStyle name="40% - Акцент5 2 2 4 2 4 2 2" xfId="17613"/>
    <cellStyle name="40% - Акцент5 2 2 4 2 4 2 2 2" xfId="40461"/>
    <cellStyle name="40% - Акцент5 2 2 4 2 4 2 3" xfId="29037"/>
    <cellStyle name="40% - Акцент5 2 2 4 2 4 3" xfId="9997"/>
    <cellStyle name="40% - Акцент5 2 2 4 2 4 3 2" xfId="21421"/>
    <cellStyle name="40% - Акцент5 2 2 4 2 4 3 2 2" xfId="44269"/>
    <cellStyle name="40% - Акцент5 2 2 4 2 4 3 3" xfId="32845"/>
    <cellStyle name="40% - Акцент5 2 2 4 2 4 4" xfId="13805"/>
    <cellStyle name="40% - Акцент5 2 2 4 2 4 4 2" xfId="36653"/>
    <cellStyle name="40% - Акцент5 2 2 4 2 4 5" xfId="25229"/>
    <cellStyle name="40% - Акцент5 2 2 4 2 5" xfId="3333"/>
    <cellStyle name="40% - Акцент5 2 2 4 2 5 2" xfId="7141"/>
    <cellStyle name="40% - Акцент5 2 2 4 2 5 2 2" xfId="18565"/>
    <cellStyle name="40% - Акцент5 2 2 4 2 5 2 2 2" xfId="41413"/>
    <cellStyle name="40% - Акцент5 2 2 4 2 5 2 3" xfId="29989"/>
    <cellStyle name="40% - Акцент5 2 2 4 2 5 3" xfId="10949"/>
    <cellStyle name="40% - Акцент5 2 2 4 2 5 3 2" xfId="22373"/>
    <cellStyle name="40% - Акцент5 2 2 4 2 5 3 2 2" xfId="45221"/>
    <cellStyle name="40% - Акцент5 2 2 4 2 5 3 3" xfId="33797"/>
    <cellStyle name="40% - Акцент5 2 2 4 2 5 4" xfId="14757"/>
    <cellStyle name="40% - Акцент5 2 2 4 2 5 4 2" xfId="37605"/>
    <cellStyle name="40% - Акцент5 2 2 4 2 5 5" xfId="26181"/>
    <cellStyle name="40% - Акцент5 2 2 4 2 6" xfId="4285"/>
    <cellStyle name="40% - Акцент5 2 2 4 2 6 2" xfId="15709"/>
    <cellStyle name="40% - Акцент5 2 2 4 2 6 2 2" xfId="38557"/>
    <cellStyle name="40% - Акцент5 2 2 4 2 6 3" xfId="27133"/>
    <cellStyle name="40% - Акцент5 2 2 4 2 7" xfId="8093"/>
    <cellStyle name="40% - Акцент5 2 2 4 2 7 2" xfId="19517"/>
    <cellStyle name="40% - Акцент5 2 2 4 2 7 2 2" xfId="42365"/>
    <cellStyle name="40% - Акцент5 2 2 4 2 7 3" xfId="30941"/>
    <cellStyle name="40% - Акцент5 2 2 4 2 8" xfId="11901"/>
    <cellStyle name="40% - Акцент5 2 2 4 2 8 2" xfId="34749"/>
    <cellStyle name="40% - Акцент5 2 2 4 2 9" xfId="23325"/>
    <cellStyle name="40% - Акцент5 2 2 4 3" xfId="729"/>
    <cellStyle name="40% - Акцент5 2 2 4 3 2" xfId="1681"/>
    <cellStyle name="40% - Акцент5 2 2 4 3 2 2" xfId="5489"/>
    <cellStyle name="40% - Акцент5 2 2 4 3 2 2 2" xfId="16913"/>
    <cellStyle name="40% - Акцент5 2 2 4 3 2 2 2 2" xfId="39761"/>
    <cellStyle name="40% - Акцент5 2 2 4 3 2 2 3" xfId="28337"/>
    <cellStyle name="40% - Акцент5 2 2 4 3 2 3" xfId="9297"/>
    <cellStyle name="40% - Акцент5 2 2 4 3 2 3 2" xfId="20721"/>
    <cellStyle name="40% - Акцент5 2 2 4 3 2 3 2 2" xfId="43569"/>
    <cellStyle name="40% - Акцент5 2 2 4 3 2 3 3" xfId="32145"/>
    <cellStyle name="40% - Акцент5 2 2 4 3 2 4" xfId="13105"/>
    <cellStyle name="40% - Акцент5 2 2 4 3 2 4 2" xfId="35953"/>
    <cellStyle name="40% - Акцент5 2 2 4 3 2 5" xfId="24529"/>
    <cellStyle name="40% - Акцент5 2 2 4 3 3" xfId="2633"/>
    <cellStyle name="40% - Акцент5 2 2 4 3 3 2" xfId="6441"/>
    <cellStyle name="40% - Акцент5 2 2 4 3 3 2 2" xfId="17865"/>
    <cellStyle name="40% - Акцент5 2 2 4 3 3 2 2 2" xfId="40713"/>
    <cellStyle name="40% - Акцент5 2 2 4 3 3 2 3" xfId="29289"/>
    <cellStyle name="40% - Акцент5 2 2 4 3 3 3" xfId="10249"/>
    <cellStyle name="40% - Акцент5 2 2 4 3 3 3 2" xfId="21673"/>
    <cellStyle name="40% - Акцент5 2 2 4 3 3 3 2 2" xfId="44521"/>
    <cellStyle name="40% - Акцент5 2 2 4 3 3 3 3" xfId="33097"/>
    <cellStyle name="40% - Акцент5 2 2 4 3 3 4" xfId="14057"/>
    <cellStyle name="40% - Акцент5 2 2 4 3 3 4 2" xfId="36905"/>
    <cellStyle name="40% - Акцент5 2 2 4 3 3 5" xfId="25481"/>
    <cellStyle name="40% - Акцент5 2 2 4 3 4" xfId="3585"/>
    <cellStyle name="40% - Акцент5 2 2 4 3 4 2" xfId="7393"/>
    <cellStyle name="40% - Акцент5 2 2 4 3 4 2 2" xfId="18817"/>
    <cellStyle name="40% - Акцент5 2 2 4 3 4 2 2 2" xfId="41665"/>
    <cellStyle name="40% - Акцент5 2 2 4 3 4 2 3" xfId="30241"/>
    <cellStyle name="40% - Акцент5 2 2 4 3 4 3" xfId="11201"/>
    <cellStyle name="40% - Акцент5 2 2 4 3 4 3 2" xfId="22625"/>
    <cellStyle name="40% - Акцент5 2 2 4 3 4 3 2 2" xfId="45473"/>
    <cellStyle name="40% - Акцент5 2 2 4 3 4 3 3" xfId="34049"/>
    <cellStyle name="40% - Акцент5 2 2 4 3 4 4" xfId="15009"/>
    <cellStyle name="40% - Акцент5 2 2 4 3 4 4 2" xfId="37857"/>
    <cellStyle name="40% - Акцент5 2 2 4 3 4 5" xfId="26433"/>
    <cellStyle name="40% - Акцент5 2 2 4 3 5" xfId="4537"/>
    <cellStyle name="40% - Акцент5 2 2 4 3 5 2" xfId="15961"/>
    <cellStyle name="40% - Акцент5 2 2 4 3 5 2 2" xfId="38809"/>
    <cellStyle name="40% - Акцент5 2 2 4 3 5 3" xfId="27385"/>
    <cellStyle name="40% - Акцент5 2 2 4 3 6" xfId="8345"/>
    <cellStyle name="40% - Акцент5 2 2 4 3 6 2" xfId="19769"/>
    <cellStyle name="40% - Акцент5 2 2 4 3 6 2 2" xfId="42617"/>
    <cellStyle name="40% - Акцент5 2 2 4 3 6 3" xfId="31193"/>
    <cellStyle name="40% - Акцент5 2 2 4 3 7" xfId="12153"/>
    <cellStyle name="40% - Акцент5 2 2 4 3 7 2" xfId="35001"/>
    <cellStyle name="40% - Акцент5 2 2 4 3 8" xfId="23577"/>
    <cellStyle name="40% - Акцент5 2 2 4 4" xfId="1205"/>
    <cellStyle name="40% - Акцент5 2 2 4 4 2" xfId="5013"/>
    <cellStyle name="40% - Акцент5 2 2 4 4 2 2" xfId="16437"/>
    <cellStyle name="40% - Акцент5 2 2 4 4 2 2 2" xfId="39285"/>
    <cellStyle name="40% - Акцент5 2 2 4 4 2 3" xfId="27861"/>
    <cellStyle name="40% - Акцент5 2 2 4 4 3" xfId="8821"/>
    <cellStyle name="40% - Акцент5 2 2 4 4 3 2" xfId="20245"/>
    <cellStyle name="40% - Акцент5 2 2 4 4 3 2 2" xfId="43093"/>
    <cellStyle name="40% - Акцент5 2 2 4 4 3 3" xfId="31669"/>
    <cellStyle name="40% - Акцент5 2 2 4 4 4" xfId="12629"/>
    <cellStyle name="40% - Акцент5 2 2 4 4 4 2" xfId="35477"/>
    <cellStyle name="40% - Акцент5 2 2 4 4 5" xfId="24053"/>
    <cellStyle name="40% - Акцент5 2 2 4 5" xfId="2157"/>
    <cellStyle name="40% - Акцент5 2 2 4 5 2" xfId="5965"/>
    <cellStyle name="40% - Акцент5 2 2 4 5 2 2" xfId="17389"/>
    <cellStyle name="40% - Акцент5 2 2 4 5 2 2 2" xfId="40237"/>
    <cellStyle name="40% - Акцент5 2 2 4 5 2 3" xfId="28813"/>
    <cellStyle name="40% - Акцент5 2 2 4 5 3" xfId="9773"/>
    <cellStyle name="40% - Акцент5 2 2 4 5 3 2" xfId="21197"/>
    <cellStyle name="40% - Акцент5 2 2 4 5 3 2 2" xfId="44045"/>
    <cellStyle name="40% - Акцент5 2 2 4 5 3 3" xfId="32621"/>
    <cellStyle name="40% - Акцент5 2 2 4 5 4" xfId="13581"/>
    <cellStyle name="40% - Акцент5 2 2 4 5 4 2" xfId="36429"/>
    <cellStyle name="40% - Акцент5 2 2 4 5 5" xfId="25005"/>
    <cellStyle name="40% - Акцент5 2 2 4 6" xfId="3109"/>
    <cellStyle name="40% - Акцент5 2 2 4 6 2" xfId="6917"/>
    <cellStyle name="40% - Акцент5 2 2 4 6 2 2" xfId="18341"/>
    <cellStyle name="40% - Акцент5 2 2 4 6 2 2 2" xfId="41189"/>
    <cellStyle name="40% - Акцент5 2 2 4 6 2 3" xfId="29765"/>
    <cellStyle name="40% - Акцент5 2 2 4 6 3" xfId="10725"/>
    <cellStyle name="40% - Акцент5 2 2 4 6 3 2" xfId="22149"/>
    <cellStyle name="40% - Акцент5 2 2 4 6 3 2 2" xfId="44997"/>
    <cellStyle name="40% - Акцент5 2 2 4 6 3 3" xfId="33573"/>
    <cellStyle name="40% - Акцент5 2 2 4 6 4" xfId="14533"/>
    <cellStyle name="40% - Акцент5 2 2 4 6 4 2" xfId="37381"/>
    <cellStyle name="40% - Акцент5 2 2 4 6 5" xfId="25957"/>
    <cellStyle name="40% - Акцент5 2 2 4 7" xfId="4061"/>
    <cellStyle name="40% - Акцент5 2 2 4 7 2" xfId="15485"/>
    <cellStyle name="40% - Акцент5 2 2 4 7 2 2" xfId="38333"/>
    <cellStyle name="40% - Акцент5 2 2 4 7 3" xfId="26909"/>
    <cellStyle name="40% - Акцент5 2 2 4 8" xfId="7869"/>
    <cellStyle name="40% - Акцент5 2 2 4 8 2" xfId="19293"/>
    <cellStyle name="40% - Акцент5 2 2 4 8 2 2" xfId="42141"/>
    <cellStyle name="40% - Акцент5 2 2 4 8 3" xfId="30717"/>
    <cellStyle name="40% - Акцент5 2 2 4 9" xfId="11677"/>
    <cellStyle name="40% - Акцент5 2 2 4 9 2" xfId="34525"/>
    <cellStyle name="40% - Акцент5 2 2 5" xfId="309"/>
    <cellStyle name="40% - Акцент5 2 2 5 2" xfId="785"/>
    <cellStyle name="40% - Акцент5 2 2 5 2 2" xfId="1737"/>
    <cellStyle name="40% - Акцент5 2 2 5 2 2 2" xfId="5545"/>
    <cellStyle name="40% - Акцент5 2 2 5 2 2 2 2" xfId="16969"/>
    <cellStyle name="40% - Акцент5 2 2 5 2 2 2 2 2" xfId="39817"/>
    <cellStyle name="40% - Акцент5 2 2 5 2 2 2 3" xfId="28393"/>
    <cellStyle name="40% - Акцент5 2 2 5 2 2 3" xfId="9353"/>
    <cellStyle name="40% - Акцент5 2 2 5 2 2 3 2" xfId="20777"/>
    <cellStyle name="40% - Акцент5 2 2 5 2 2 3 2 2" xfId="43625"/>
    <cellStyle name="40% - Акцент5 2 2 5 2 2 3 3" xfId="32201"/>
    <cellStyle name="40% - Акцент5 2 2 5 2 2 4" xfId="13161"/>
    <cellStyle name="40% - Акцент5 2 2 5 2 2 4 2" xfId="36009"/>
    <cellStyle name="40% - Акцент5 2 2 5 2 2 5" xfId="24585"/>
    <cellStyle name="40% - Акцент5 2 2 5 2 3" xfId="2689"/>
    <cellStyle name="40% - Акцент5 2 2 5 2 3 2" xfId="6497"/>
    <cellStyle name="40% - Акцент5 2 2 5 2 3 2 2" xfId="17921"/>
    <cellStyle name="40% - Акцент5 2 2 5 2 3 2 2 2" xfId="40769"/>
    <cellStyle name="40% - Акцент5 2 2 5 2 3 2 3" xfId="29345"/>
    <cellStyle name="40% - Акцент5 2 2 5 2 3 3" xfId="10305"/>
    <cellStyle name="40% - Акцент5 2 2 5 2 3 3 2" xfId="21729"/>
    <cellStyle name="40% - Акцент5 2 2 5 2 3 3 2 2" xfId="44577"/>
    <cellStyle name="40% - Акцент5 2 2 5 2 3 3 3" xfId="33153"/>
    <cellStyle name="40% - Акцент5 2 2 5 2 3 4" xfId="14113"/>
    <cellStyle name="40% - Акцент5 2 2 5 2 3 4 2" xfId="36961"/>
    <cellStyle name="40% - Акцент5 2 2 5 2 3 5" xfId="25537"/>
    <cellStyle name="40% - Акцент5 2 2 5 2 4" xfId="3641"/>
    <cellStyle name="40% - Акцент5 2 2 5 2 4 2" xfId="7449"/>
    <cellStyle name="40% - Акцент5 2 2 5 2 4 2 2" xfId="18873"/>
    <cellStyle name="40% - Акцент5 2 2 5 2 4 2 2 2" xfId="41721"/>
    <cellStyle name="40% - Акцент5 2 2 5 2 4 2 3" xfId="30297"/>
    <cellStyle name="40% - Акцент5 2 2 5 2 4 3" xfId="11257"/>
    <cellStyle name="40% - Акцент5 2 2 5 2 4 3 2" xfId="22681"/>
    <cellStyle name="40% - Акцент5 2 2 5 2 4 3 2 2" xfId="45529"/>
    <cellStyle name="40% - Акцент5 2 2 5 2 4 3 3" xfId="34105"/>
    <cellStyle name="40% - Акцент5 2 2 5 2 4 4" xfId="15065"/>
    <cellStyle name="40% - Акцент5 2 2 5 2 4 4 2" xfId="37913"/>
    <cellStyle name="40% - Акцент5 2 2 5 2 4 5" xfId="26489"/>
    <cellStyle name="40% - Акцент5 2 2 5 2 5" xfId="4593"/>
    <cellStyle name="40% - Акцент5 2 2 5 2 5 2" xfId="16017"/>
    <cellStyle name="40% - Акцент5 2 2 5 2 5 2 2" xfId="38865"/>
    <cellStyle name="40% - Акцент5 2 2 5 2 5 3" xfId="27441"/>
    <cellStyle name="40% - Акцент5 2 2 5 2 6" xfId="8401"/>
    <cellStyle name="40% - Акцент5 2 2 5 2 6 2" xfId="19825"/>
    <cellStyle name="40% - Акцент5 2 2 5 2 6 2 2" xfId="42673"/>
    <cellStyle name="40% - Акцент5 2 2 5 2 6 3" xfId="31249"/>
    <cellStyle name="40% - Акцент5 2 2 5 2 7" xfId="12209"/>
    <cellStyle name="40% - Акцент5 2 2 5 2 7 2" xfId="35057"/>
    <cellStyle name="40% - Акцент5 2 2 5 2 8" xfId="23633"/>
    <cellStyle name="40% - Акцент5 2 2 5 3" xfId="1261"/>
    <cellStyle name="40% - Акцент5 2 2 5 3 2" xfId="5069"/>
    <cellStyle name="40% - Акцент5 2 2 5 3 2 2" xfId="16493"/>
    <cellStyle name="40% - Акцент5 2 2 5 3 2 2 2" xfId="39341"/>
    <cellStyle name="40% - Акцент5 2 2 5 3 2 3" xfId="27917"/>
    <cellStyle name="40% - Акцент5 2 2 5 3 3" xfId="8877"/>
    <cellStyle name="40% - Акцент5 2 2 5 3 3 2" xfId="20301"/>
    <cellStyle name="40% - Акцент5 2 2 5 3 3 2 2" xfId="43149"/>
    <cellStyle name="40% - Акцент5 2 2 5 3 3 3" xfId="31725"/>
    <cellStyle name="40% - Акцент5 2 2 5 3 4" xfId="12685"/>
    <cellStyle name="40% - Акцент5 2 2 5 3 4 2" xfId="35533"/>
    <cellStyle name="40% - Акцент5 2 2 5 3 5" xfId="24109"/>
    <cellStyle name="40% - Акцент5 2 2 5 4" xfId="2213"/>
    <cellStyle name="40% - Акцент5 2 2 5 4 2" xfId="6021"/>
    <cellStyle name="40% - Акцент5 2 2 5 4 2 2" xfId="17445"/>
    <cellStyle name="40% - Акцент5 2 2 5 4 2 2 2" xfId="40293"/>
    <cellStyle name="40% - Акцент5 2 2 5 4 2 3" xfId="28869"/>
    <cellStyle name="40% - Акцент5 2 2 5 4 3" xfId="9829"/>
    <cellStyle name="40% - Акцент5 2 2 5 4 3 2" xfId="21253"/>
    <cellStyle name="40% - Акцент5 2 2 5 4 3 2 2" xfId="44101"/>
    <cellStyle name="40% - Акцент5 2 2 5 4 3 3" xfId="32677"/>
    <cellStyle name="40% - Акцент5 2 2 5 4 4" xfId="13637"/>
    <cellStyle name="40% - Акцент5 2 2 5 4 4 2" xfId="36485"/>
    <cellStyle name="40% - Акцент5 2 2 5 4 5" xfId="25061"/>
    <cellStyle name="40% - Акцент5 2 2 5 5" xfId="3165"/>
    <cellStyle name="40% - Акцент5 2 2 5 5 2" xfId="6973"/>
    <cellStyle name="40% - Акцент5 2 2 5 5 2 2" xfId="18397"/>
    <cellStyle name="40% - Акцент5 2 2 5 5 2 2 2" xfId="41245"/>
    <cellStyle name="40% - Акцент5 2 2 5 5 2 3" xfId="29821"/>
    <cellStyle name="40% - Акцент5 2 2 5 5 3" xfId="10781"/>
    <cellStyle name="40% - Акцент5 2 2 5 5 3 2" xfId="22205"/>
    <cellStyle name="40% - Акцент5 2 2 5 5 3 2 2" xfId="45053"/>
    <cellStyle name="40% - Акцент5 2 2 5 5 3 3" xfId="33629"/>
    <cellStyle name="40% - Акцент5 2 2 5 5 4" xfId="14589"/>
    <cellStyle name="40% - Акцент5 2 2 5 5 4 2" xfId="37437"/>
    <cellStyle name="40% - Акцент5 2 2 5 5 5" xfId="26013"/>
    <cellStyle name="40% - Акцент5 2 2 5 6" xfId="4117"/>
    <cellStyle name="40% - Акцент5 2 2 5 6 2" xfId="15541"/>
    <cellStyle name="40% - Акцент5 2 2 5 6 2 2" xfId="38389"/>
    <cellStyle name="40% - Акцент5 2 2 5 6 3" xfId="26965"/>
    <cellStyle name="40% - Акцент5 2 2 5 7" xfId="7925"/>
    <cellStyle name="40% - Акцент5 2 2 5 7 2" xfId="19349"/>
    <cellStyle name="40% - Акцент5 2 2 5 7 2 2" xfId="42197"/>
    <cellStyle name="40% - Акцент5 2 2 5 7 3" xfId="30773"/>
    <cellStyle name="40% - Акцент5 2 2 5 8" xfId="11733"/>
    <cellStyle name="40% - Акцент5 2 2 5 8 2" xfId="34581"/>
    <cellStyle name="40% - Акцент5 2 2 5 9" xfId="23157"/>
    <cellStyle name="40% - Акцент5 2 2 6" xfId="561"/>
    <cellStyle name="40% - Акцент5 2 2 6 2" xfId="1513"/>
    <cellStyle name="40% - Акцент5 2 2 6 2 2" xfId="5321"/>
    <cellStyle name="40% - Акцент5 2 2 6 2 2 2" xfId="16745"/>
    <cellStyle name="40% - Акцент5 2 2 6 2 2 2 2" xfId="39593"/>
    <cellStyle name="40% - Акцент5 2 2 6 2 2 3" xfId="28169"/>
    <cellStyle name="40% - Акцент5 2 2 6 2 3" xfId="9129"/>
    <cellStyle name="40% - Акцент5 2 2 6 2 3 2" xfId="20553"/>
    <cellStyle name="40% - Акцент5 2 2 6 2 3 2 2" xfId="43401"/>
    <cellStyle name="40% - Акцент5 2 2 6 2 3 3" xfId="31977"/>
    <cellStyle name="40% - Акцент5 2 2 6 2 4" xfId="12937"/>
    <cellStyle name="40% - Акцент5 2 2 6 2 4 2" xfId="35785"/>
    <cellStyle name="40% - Акцент5 2 2 6 2 5" xfId="24361"/>
    <cellStyle name="40% - Акцент5 2 2 6 3" xfId="2465"/>
    <cellStyle name="40% - Акцент5 2 2 6 3 2" xfId="6273"/>
    <cellStyle name="40% - Акцент5 2 2 6 3 2 2" xfId="17697"/>
    <cellStyle name="40% - Акцент5 2 2 6 3 2 2 2" xfId="40545"/>
    <cellStyle name="40% - Акцент5 2 2 6 3 2 3" xfId="29121"/>
    <cellStyle name="40% - Акцент5 2 2 6 3 3" xfId="10081"/>
    <cellStyle name="40% - Акцент5 2 2 6 3 3 2" xfId="21505"/>
    <cellStyle name="40% - Акцент5 2 2 6 3 3 2 2" xfId="44353"/>
    <cellStyle name="40% - Акцент5 2 2 6 3 3 3" xfId="32929"/>
    <cellStyle name="40% - Акцент5 2 2 6 3 4" xfId="13889"/>
    <cellStyle name="40% - Акцент5 2 2 6 3 4 2" xfId="36737"/>
    <cellStyle name="40% - Акцент5 2 2 6 3 5" xfId="25313"/>
    <cellStyle name="40% - Акцент5 2 2 6 4" xfId="3417"/>
    <cellStyle name="40% - Акцент5 2 2 6 4 2" xfId="7225"/>
    <cellStyle name="40% - Акцент5 2 2 6 4 2 2" xfId="18649"/>
    <cellStyle name="40% - Акцент5 2 2 6 4 2 2 2" xfId="41497"/>
    <cellStyle name="40% - Акцент5 2 2 6 4 2 3" xfId="30073"/>
    <cellStyle name="40% - Акцент5 2 2 6 4 3" xfId="11033"/>
    <cellStyle name="40% - Акцент5 2 2 6 4 3 2" xfId="22457"/>
    <cellStyle name="40% - Акцент5 2 2 6 4 3 2 2" xfId="45305"/>
    <cellStyle name="40% - Акцент5 2 2 6 4 3 3" xfId="33881"/>
    <cellStyle name="40% - Акцент5 2 2 6 4 4" xfId="14841"/>
    <cellStyle name="40% - Акцент5 2 2 6 4 4 2" xfId="37689"/>
    <cellStyle name="40% - Акцент5 2 2 6 4 5" xfId="26265"/>
    <cellStyle name="40% - Акцент5 2 2 6 5" xfId="4369"/>
    <cellStyle name="40% - Акцент5 2 2 6 5 2" xfId="15793"/>
    <cellStyle name="40% - Акцент5 2 2 6 5 2 2" xfId="38641"/>
    <cellStyle name="40% - Акцент5 2 2 6 5 3" xfId="27217"/>
    <cellStyle name="40% - Акцент5 2 2 6 6" xfId="8177"/>
    <cellStyle name="40% - Акцент5 2 2 6 6 2" xfId="19601"/>
    <cellStyle name="40% - Акцент5 2 2 6 6 2 2" xfId="42449"/>
    <cellStyle name="40% - Акцент5 2 2 6 6 3" xfId="31025"/>
    <cellStyle name="40% - Акцент5 2 2 6 7" xfId="11985"/>
    <cellStyle name="40% - Акцент5 2 2 6 7 2" xfId="34833"/>
    <cellStyle name="40% - Акцент5 2 2 6 8" xfId="23409"/>
    <cellStyle name="40% - Акцент5 2 2 7" xfId="1037"/>
    <cellStyle name="40% - Акцент5 2 2 7 2" xfId="4845"/>
    <cellStyle name="40% - Акцент5 2 2 7 2 2" xfId="16269"/>
    <cellStyle name="40% - Акцент5 2 2 7 2 2 2" xfId="39117"/>
    <cellStyle name="40% - Акцент5 2 2 7 2 3" xfId="27693"/>
    <cellStyle name="40% - Акцент5 2 2 7 3" xfId="8653"/>
    <cellStyle name="40% - Акцент5 2 2 7 3 2" xfId="20077"/>
    <cellStyle name="40% - Акцент5 2 2 7 3 2 2" xfId="42925"/>
    <cellStyle name="40% - Акцент5 2 2 7 3 3" xfId="31501"/>
    <cellStyle name="40% - Акцент5 2 2 7 4" xfId="12461"/>
    <cellStyle name="40% - Акцент5 2 2 7 4 2" xfId="35309"/>
    <cellStyle name="40% - Акцент5 2 2 7 5" xfId="23885"/>
    <cellStyle name="40% - Акцент5 2 2 8" xfId="1989"/>
    <cellStyle name="40% - Акцент5 2 2 8 2" xfId="5797"/>
    <cellStyle name="40% - Акцент5 2 2 8 2 2" xfId="17221"/>
    <cellStyle name="40% - Акцент5 2 2 8 2 2 2" xfId="40069"/>
    <cellStyle name="40% - Акцент5 2 2 8 2 3" xfId="28645"/>
    <cellStyle name="40% - Акцент5 2 2 8 3" xfId="9605"/>
    <cellStyle name="40% - Акцент5 2 2 8 3 2" xfId="21029"/>
    <cellStyle name="40% - Акцент5 2 2 8 3 2 2" xfId="43877"/>
    <cellStyle name="40% - Акцент5 2 2 8 3 3" xfId="32453"/>
    <cellStyle name="40% - Акцент5 2 2 8 4" xfId="13413"/>
    <cellStyle name="40% - Акцент5 2 2 8 4 2" xfId="36261"/>
    <cellStyle name="40% - Акцент5 2 2 8 5" xfId="24837"/>
    <cellStyle name="40% - Акцент5 2 2 9" xfId="2941"/>
    <cellStyle name="40% - Акцент5 2 2 9 2" xfId="6749"/>
    <cellStyle name="40% - Акцент5 2 2 9 2 2" xfId="18173"/>
    <cellStyle name="40% - Акцент5 2 2 9 2 2 2" xfId="41021"/>
    <cellStyle name="40% - Акцент5 2 2 9 2 3" xfId="29597"/>
    <cellStyle name="40% - Акцент5 2 2 9 3" xfId="10557"/>
    <cellStyle name="40% - Акцент5 2 2 9 3 2" xfId="21981"/>
    <cellStyle name="40% - Акцент5 2 2 9 3 2 2" xfId="44829"/>
    <cellStyle name="40% - Акцент5 2 2 9 3 3" xfId="33405"/>
    <cellStyle name="40% - Акцент5 2 2 9 4" xfId="14365"/>
    <cellStyle name="40% - Акцент5 2 2 9 4 2" xfId="37213"/>
    <cellStyle name="40% - Акцент5 2 2 9 5" xfId="25789"/>
    <cellStyle name="40% - Акцент5 2 3" xfId="113"/>
    <cellStyle name="40% - Акцент5 2 3 10" xfId="22961"/>
    <cellStyle name="40% - Акцент5 2 3 2" xfId="337"/>
    <cellStyle name="40% - Акцент5 2 3 2 2" xfId="813"/>
    <cellStyle name="40% - Акцент5 2 3 2 2 2" xfId="1765"/>
    <cellStyle name="40% - Акцент5 2 3 2 2 2 2" xfId="5573"/>
    <cellStyle name="40% - Акцент5 2 3 2 2 2 2 2" xfId="16997"/>
    <cellStyle name="40% - Акцент5 2 3 2 2 2 2 2 2" xfId="39845"/>
    <cellStyle name="40% - Акцент5 2 3 2 2 2 2 3" xfId="28421"/>
    <cellStyle name="40% - Акцент5 2 3 2 2 2 3" xfId="9381"/>
    <cellStyle name="40% - Акцент5 2 3 2 2 2 3 2" xfId="20805"/>
    <cellStyle name="40% - Акцент5 2 3 2 2 2 3 2 2" xfId="43653"/>
    <cellStyle name="40% - Акцент5 2 3 2 2 2 3 3" xfId="32229"/>
    <cellStyle name="40% - Акцент5 2 3 2 2 2 4" xfId="13189"/>
    <cellStyle name="40% - Акцент5 2 3 2 2 2 4 2" xfId="36037"/>
    <cellStyle name="40% - Акцент5 2 3 2 2 2 5" xfId="24613"/>
    <cellStyle name="40% - Акцент5 2 3 2 2 3" xfId="2717"/>
    <cellStyle name="40% - Акцент5 2 3 2 2 3 2" xfId="6525"/>
    <cellStyle name="40% - Акцент5 2 3 2 2 3 2 2" xfId="17949"/>
    <cellStyle name="40% - Акцент5 2 3 2 2 3 2 2 2" xfId="40797"/>
    <cellStyle name="40% - Акцент5 2 3 2 2 3 2 3" xfId="29373"/>
    <cellStyle name="40% - Акцент5 2 3 2 2 3 3" xfId="10333"/>
    <cellStyle name="40% - Акцент5 2 3 2 2 3 3 2" xfId="21757"/>
    <cellStyle name="40% - Акцент5 2 3 2 2 3 3 2 2" xfId="44605"/>
    <cellStyle name="40% - Акцент5 2 3 2 2 3 3 3" xfId="33181"/>
    <cellStyle name="40% - Акцент5 2 3 2 2 3 4" xfId="14141"/>
    <cellStyle name="40% - Акцент5 2 3 2 2 3 4 2" xfId="36989"/>
    <cellStyle name="40% - Акцент5 2 3 2 2 3 5" xfId="25565"/>
    <cellStyle name="40% - Акцент5 2 3 2 2 4" xfId="3669"/>
    <cellStyle name="40% - Акцент5 2 3 2 2 4 2" xfId="7477"/>
    <cellStyle name="40% - Акцент5 2 3 2 2 4 2 2" xfId="18901"/>
    <cellStyle name="40% - Акцент5 2 3 2 2 4 2 2 2" xfId="41749"/>
    <cellStyle name="40% - Акцент5 2 3 2 2 4 2 3" xfId="30325"/>
    <cellStyle name="40% - Акцент5 2 3 2 2 4 3" xfId="11285"/>
    <cellStyle name="40% - Акцент5 2 3 2 2 4 3 2" xfId="22709"/>
    <cellStyle name="40% - Акцент5 2 3 2 2 4 3 2 2" xfId="45557"/>
    <cellStyle name="40% - Акцент5 2 3 2 2 4 3 3" xfId="34133"/>
    <cellStyle name="40% - Акцент5 2 3 2 2 4 4" xfId="15093"/>
    <cellStyle name="40% - Акцент5 2 3 2 2 4 4 2" xfId="37941"/>
    <cellStyle name="40% - Акцент5 2 3 2 2 4 5" xfId="26517"/>
    <cellStyle name="40% - Акцент5 2 3 2 2 5" xfId="4621"/>
    <cellStyle name="40% - Акцент5 2 3 2 2 5 2" xfId="16045"/>
    <cellStyle name="40% - Акцент5 2 3 2 2 5 2 2" xfId="38893"/>
    <cellStyle name="40% - Акцент5 2 3 2 2 5 3" xfId="27469"/>
    <cellStyle name="40% - Акцент5 2 3 2 2 6" xfId="8429"/>
    <cellStyle name="40% - Акцент5 2 3 2 2 6 2" xfId="19853"/>
    <cellStyle name="40% - Акцент5 2 3 2 2 6 2 2" xfId="42701"/>
    <cellStyle name="40% - Акцент5 2 3 2 2 6 3" xfId="31277"/>
    <cellStyle name="40% - Акцент5 2 3 2 2 7" xfId="12237"/>
    <cellStyle name="40% - Акцент5 2 3 2 2 7 2" xfId="35085"/>
    <cellStyle name="40% - Акцент5 2 3 2 2 8" xfId="23661"/>
    <cellStyle name="40% - Акцент5 2 3 2 3" xfId="1289"/>
    <cellStyle name="40% - Акцент5 2 3 2 3 2" xfId="5097"/>
    <cellStyle name="40% - Акцент5 2 3 2 3 2 2" xfId="16521"/>
    <cellStyle name="40% - Акцент5 2 3 2 3 2 2 2" xfId="39369"/>
    <cellStyle name="40% - Акцент5 2 3 2 3 2 3" xfId="27945"/>
    <cellStyle name="40% - Акцент5 2 3 2 3 3" xfId="8905"/>
    <cellStyle name="40% - Акцент5 2 3 2 3 3 2" xfId="20329"/>
    <cellStyle name="40% - Акцент5 2 3 2 3 3 2 2" xfId="43177"/>
    <cellStyle name="40% - Акцент5 2 3 2 3 3 3" xfId="31753"/>
    <cellStyle name="40% - Акцент5 2 3 2 3 4" xfId="12713"/>
    <cellStyle name="40% - Акцент5 2 3 2 3 4 2" xfId="35561"/>
    <cellStyle name="40% - Акцент5 2 3 2 3 5" xfId="24137"/>
    <cellStyle name="40% - Акцент5 2 3 2 4" xfId="2241"/>
    <cellStyle name="40% - Акцент5 2 3 2 4 2" xfId="6049"/>
    <cellStyle name="40% - Акцент5 2 3 2 4 2 2" xfId="17473"/>
    <cellStyle name="40% - Акцент5 2 3 2 4 2 2 2" xfId="40321"/>
    <cellStyle name="40% - Акцент5 2 3 2 4 2 3" xfId="28897"/>
    <cellStyle name="40% - Акцент5 2 3 2 4 3" xfId="9857"/>
    <cellStyle name="40% - Акцент5 2 3 2 4 3 2" xfId="21281"/>
    <cellStyle name="40% - Акцент5 2 3 2 4 3 2 2" xfId="44129"/>
    <cellStyle name="40% - Акцент5 2 3 2 4 3 3" xfId="32705"/>
    <cellStyle name="40% - Акцент5 2 3 2 4 4" xfId="13665"/>
    <cellStyle name="40% - Акцент5 2 3 2 4 4 2" xfId="36513"/>
    <cellStyle name="40% - Акцент5 2 3 2 4 5" xfId="25089"/>
    <cellStyle name="40% - Акцент5 2 3 2 5" xfId="3193"/>
    <cellStyle name="40% - Акцент5 2 3 2 5 2" xfId="7001"/>
    <cellStyle name="40% - Акцент5 2 3 2 5 2 2" xfId="18425"/>
    <cellStyle name="40% - Акцент5 2 3 2 5 2 2 2" xfId="41273"/>
    <cellStyle name="40% - Акцент5 2 3 2 5 2 3" xfId="29849"/>
    <cellStyle name="40% - Акцент5 2 3 2 5 3" xfId="10809"/>
    <cellStyle name="40% - Акцент5 2 3 2 5 3 2" xfId="22233"/>
    <cellStyle name="40% - Акцент5 2 3 2 5 3 2 2" xfId="45081"/>
    <cellStyle name="40% - Акцент5 2 3 2 5 3 3" xfId="33657"/>
    <cellStyle name="40% - Акцент5 2 3 2 5 4" xfId="14617"/>
    <cellStyle name="40% - Акцент5 2 3 2 5 4 2" xfId="37465"/>
    <cellStyle name="40% - Акцент5 2 3 2 5 5" xfId="26041"/>
    <cellStyle name="40% - Акцент5 2 3 2 6" xfId="4145"/>
    <cellStyle name="40% - Акцент5 2 3 2 6 2" xfId="15569"/>
    <cellStyle name="40% - Акцент5 2 3 2 6 2 2" xfId="38417"/>
    <cellStyle name="40% - Акцент5 2 3 2 6 3" xfId="26993"/>
    <cellStyle name="40% - Акцент5 2 3 2 7" xfId="7953"/>
    <cellStyle name="40% - Акцент5 2 3 2 7 2" xfId="19377"/>
    <cellStyle name="40% - Акцент5 2 3 2 7 2 2" xfId="42225"/>
    <cellStyle name="40% - Акцент5 2 3 2 7 3" xfId="30801"/>
    <cellStyle name="40% - Акцент5 2 3 2 8" xfId="11761"/>
    <cellStyle name="40% - Акцент5 2 3 2 8 2" xfId="34609"/>
    <cellStyle name="40% - Акцент5 2 3 2 9" xfId="23185"/>
    <cellStyle name="40% - Акцент5 2 3 3" xfId="589"/>
    <cellStyle name="40% - Акцент5 2 3 3 2" xfId="1541"/>
    <cellStyle name="40% - Акцент5 2 3 3 2 2" xfId="5349"/>
    <cellStyle name="40% - Акцент5 2 3 3 2 2 2" xfId="16773"/>
    <cellStyle name="40% - Акцент5 2 3 3 2 2 2 2" xfId="39621"/>
    <cellStyle name="40% - Акцент5 2 3 3 2 2 3" xfId="28197"/>
    <cellStyle name="40% - Акцент5 2 3 3 2 3" xfId="9157"/>
    <cellStyle name="40% - Акцент5 2 3 3 2 3 2" xfId="20581"/>
    <cellStyle name="40% - Акцент5 2 3 3 2 3 2 2" xfId="43429"/>
    <cellStyle name="40% - Акцент5 2 3 3 2 3 3" xfId="32005"/>
    <cellStyle name="40% - Акцент5 2 3 3 2 4" xfId="12965"/>
    <cellStyle name="40% - Акцент5 2 3 3 2 4 2" xfId="35813"/>
    <cellStyle name="40% - Акцент5 2 3 3 2 5" xfId="24389"/>
    <cellStyle name="40% - Акцент5 2 3 3 3" xfId="2493"/>
    <cellStyle name="40% - Акцент5 2 3 3 3 2" xfId="6301"/>
    <cellStyle name="40% - Акцент5 2 3 3 3 2 2" xfId="17725"/>
    <cellStyle name="40% - Акцент5 2 3 3 3 2 2 2" xfId="40573"/>
    <cellStyle name="40% - Акцент5 2 3 3 3 2 3" xfId="29149"/>
    <cellStyle name="40% - Акцент5 2 3 3 3 3" xfId="10109"/>
    <cellStyle name="40% - Акцент5 2 3 3 3 3 2" xfId="21533"/>
    <cellStyle name="40% - Акцент5 2 3 3 3 3 2 2" xfId="44381"/>
    <cellStyle name="40% - Акцент5 2 3 3 3 3 3" xfId="32957"/>
    <cellStyle name="40% - Акцент5 2 3 3 3 4" xfId="13917"/>
    <cellStyle name="40% - Акцент5 2 3 3 3 4 2" xfId="36765"/>
    <cellStyle name="40% - Акцент5 2 3 3 3 5" xfId="25341"/>
    <cellStyle name="40% - Акцент5 2 3 3 4" xfId="3445"/>
    <cellStyle name="40% - Акцент5 2 3 3 4 2" xfId="7253"/>
    <cellStyle name="40% - Акцент5 2 3 3 4 2 2" xfId="18677"/>
    <cellStyle name="40% - Акцент5 2 3 3 4 2 2 2" xfId="41525"/>
    <cellStyle name="40% - Акцент5 2 3 3 4 2 3" xfId="30101"/>
    <cellStyle name="40% - Акцент5 2 3 3 4 3" xfId="11061"/>
    <cellStyle name="40% - Акцент5 2 3 3 4 3 2" xfId="22485"/>
    <cellStyle name="40% - Акцент5 2 3 3 4 3 2 2" xfId="45333"/>
    <cellStyle name="40% - Акцент5 2 3 3 4 3 3" xfId="33909"/>
    <cellStyle name="40% - Акцент5 2 3 3 4 4" xfId="14869"/>
    <cellStyle name="40% - Акцент5 2 3 3 4 4 2" xfId="37717"/>
    <cellStyle name="40% - Акцент5 2 3 3 4 5" xfId="26293"/>
    <cellStyle name="40% - Акцент5 2 3 3 5" xfId="4397"/>
    <cellStyle name="40% - Акцент5 2 3 3 5 2" xfId="15821"/>
    <cellStyle name="40% - Акцент5 2 3 3 5 2 2" xfId="38669"/>
    <cellStyle name="40% - Акцент5 2 3 3 5 3" xfId="27245"/>
    <cellStyle name="40% - Акцент5 2 3 3 6" xfId="8205"/>
    <cellStyle name="40% - Акцент5 2 3 3 6 2" xfId="19629"/>
    <cellStyle name="40% - Акцент5 2 3 3 6 2 2" xfId="42477"/>
    <cellStyle name="40% - Акцент5 2 3 3 6 3" xfId="31053"/>
    <cellStyle name="40% - Акцент5 2 3 3 7" xfId="12013"/>
    <cellStyle name="40% - Акцент5 2 3 3 7 2" xfId="34861"/>
    <cellStyle name="40% - Акцент5 2 3 3 8" xfId="23437"/>
    <cellStyle name="40% - Акцент5 2 3 4" xfId="1065"/>
    <cellStyle name="40% - Акцент5 2 3 4 2" xfId="4873"/>
    <cellStyle name="40% - Акцент5 2 3 4 2 2" xfId="16297"/>
    <cellStyle name="40% - Акцент5 2 3 4 2 2 2" xfId="39145"/>
    <cellStyle name="40% - Акцент5 2 3 4 2 3" xfId="27721"/>
    <cellStyle name="40% - Акцент5 2 3 4 3" xfId="8681"/>
    <cellStyle name="40% - Акцент5 2 3 4 3 2" xfId="20105"/>
    <cellStyle name="40% - Акцент5 2 3 4 3 2 2" xfId="42953"/>
    <cellStyle name="40% - Акцент5 2 3 4 3 3" xfId="31529"/>
    <cellStyle name="40% - Акцент5 2 3 4 4" xfId="12489"/>
    <cellStyle name="40% - Акцент5 2 3 4 4 2" xfId="35337"/>
    <cellStyle name="40% - Акцент5 2 3 4 5" xfId="23913"/>
    <cellStyle name="40% - Акцент5 2 3 5" xfId="2017"/>
    <cellStyle name="40% - Акцент5 2 3 5 2" xfId="5825"/>
    <cellStyle name="40% - Акцент5 2 3 5 2 2" xfId="17249"/>
    <cellStyle name="40% - Акцент5 2 3 5 2 2 2" xfId="40097"/>
    <cellStyle name="40% - Акцент5 2 3 5 2 3" xfId="28673"/>
    <cellStyle name="40% - Акцент5 2 3 5 3" xfId="9633"/>
    <cellStyle name="40% - Акцент5 2 3 5 3 2" xfId="21057"/>
    <cellStyle name="40% - Акцент5 2 3 5 3 2 2" xfId="43905"/>
    <cellStyle name="40% - Акцент5 2 3 5 3 3" xfId="32481"/>
    <cellStyle name="40% - Акцент5 2 3 5 4" xfId="13441"/>
    <cellStyle name="40% - Акцент5 2 3 5 4 2" xfId="36289"/>
    <cellStyle name="40% - Акцент5 2 3 5 5" xfId="24865"/>
    <cellStyle name="40% - Акцент5 2 3 6" xfId="2969"/>
    <cellStyle name="40% - Акцент5 2 3 6 2" xfId="6777"/>
    <cellStyle name="40% - Акцент5 2 3 6 2 2" xfId="18201"/>
    <cellStyle name="40% - Акцент5 2 3 6 2 2 2" xfId="41049"/>
    <cellStyle name="40% - Акцент5 2 3 6 2 3" xfId="29625"/>
    <cellStyle name="40% - Акцент5 2 3 6 3" xfId="10585"/>
    <cellStyle name="40% - Акцент5 2 3 6 3 2" xfId="22009"/>
    <cellStyle name="40% - Акцент5 2 3 6 3 2 2" xfId="44857"/>
    <cellStyle name="40% - Акцент5 2 3 6 3 3" xfId="33433"/>
    <cellStyle name="40% - Акцент5 2 3 6 4" xfId="14393"/>
    <cellStyle name="40% - Акцент5 2 3 6 4 2" xfId="37241"/>
    <cellStyle name="40% - Акцент5 2 3 6 5" xfId="25817"/>
    <cellStyle name="40% - Акцент5 2 3 7" xfId="3921"/>
    <cellStyle name="40% - Акцент5 2 3 7 2" xfId="15345"/>
    <cellStyle name="40% - Акцент5 2 3 7 2 2" xfId="38193"/>
    <cellStyle name="40% - Акцент5 2 3 7 3" xfId="26769"/>
    <cellStyle name="40% - Акцент5 2 3 8" xfId="7729"/>
    <cellStyle name="40% - Акцент5 2 3 8 2" xfId="19153"/>
    <cellStyle name="40% - Акцент5 2 3 8 2 2" xfId="42001"/>
    <cellStyle name="40% - Акцент5 2 3 8 3" xfId="30577"/>
    <cellStyle name="40% - Акцент5 2 3 9" xfId="11537"/>
    <cellStyle name="40% - Акцент5 2 3 9 2" xfId="34385"/>
    <cellStyle name="40% - Акцент5 2 4" xfId="169"/>
    <cellStyle name="40% - Акцент5 2 4 10" xfId="23017"/>
    <cellStyle name="40% - Акцент5 2 4 2" xfId="393"/>
    <cellStyle name="40% - Акцент5 2 4 2 2" xfId="869"/>
    <cellStyle name="40% - Акцент5 2 4 2 2 2" xfId="1821"/>
    <cellStyle name="40% - Акцент5 2 4 2 2 2 2" xfId="5629"/>
    <cellStyle name="40% - Акцент5 2 4 2 2 2 2 2" xfId="17053"/>
    <cellStyle name="40% - Акцент5 2 4 2 2 2 2 2 2" xfId="39901"/>
    <cellStyle name="40% - Акцент5 2 4 2 2 2 2 3" xfId="28477"/>
    <cellStyle name="40% - Акцент5 2 4 2 2 2 3" xfId="9437"/>
    <cellStyle name="40% - Акцент5 2 4 2 2 2 3 2" xfId="20861"/>
    <cellStyle name="40% - Акцент5 2 4 2 2 2 3 2 2" xfId="43709"/>
    <cellStyle name="40% - Акцент5 2 4 2 2 2 3 3" xfId="32285"/>
    <cellStyle name="40% - Акцент5 2 4 2 2 2 4" xfId="13245"/>
    <cellStyle name="40% - Акцент5 2 4 2 2 2 4 2" xfId="36093"/>
    <cellStyle name="40% - Акцент5 2 4 2 2 2 5" xfId="24669"/>
    <cellStyle name="40% - Акцент5 2 4 2 2 3" xfId="2773"/>
    <cellStyle name="40% - Акцент5 2 4 2 2 3 2" xfId="6581"/>
    <cellStyle name="40% - Акцент5 2 4 2 2 3 2 2" xfId="18005"/>
    <cellStyle name="40% - Акцент5 2 4 2 2 3 2 2 2" xfId="40853"/>
    <cellStyle name="40% - Акцент5 2 4 2 2 3 2 3" xfId="29429"/>
    <cellStyle name="40% - Акцент5 2 4 2 2 3 3" xfId="10389"/>
    <cellStyle name="40% - Акцент5 2 4 2 2 3 3 2" xfId="21813"/>
    <cellStyle name="40% - Акцент5 2 4 2 2 3 3 2 2" xfId="44661"/>
    <cellStyle name="40% - Акцент5 2 4 2 2 3 3 3" xfId="33237"/>
    <cellStyle name="40% - Акцент5 2 4 2 2 3 4" xfId="14197"/>
    <cellStyle name="40% - Акцент5 2 4 2 2 3 4 2" xfId="37045"/>
    <cellStyle name="40% - Акцент5 2 4 2 2 3 5" xfId="25621"/>
    <cellStyle name="40% - Акцент5 2 4 2 2 4" xfId="3725"/>
    <cellStyle name="40% - Акцент5 2 4 2 2 4 2" xfId="7533"/>
    <cellStyle name="40% - Акцент5 2 4 2 2 4 2 2" xfId="18957"/>
    <cellStyle name="40% - Акцент5 2 4 2 2 4 2 2 2" xfId="41805"/>
    <cellStyle name="40% - Акцент5 2 4 2 2 4 2 3" xfId="30381"/>
    <cellStyle name="40% - Акцент5 2 4 2 2 4 3" xfId="11341"/>
    <cellStyle name="40% - Акцент5 2 4 2 2 4 3 2" xfId="22765"/>
    <cellStyle name="40% - Акцент5 2 4 2 2 4 3 2 2" xfId="45613"/>
    <cellStyle name="40% - Акцент5 2 4 2 2 4 3 3" xfId="34189"/>
    <cellStyle name="40% - Акцент5 2 4 2 2 4 4" xfId="15149"/>
    <cellStyle name="40% - Акцент5 2 4 2 2 4 4 2" xfId="37997"/>
    <cellStyle name="40% - Акцент5 2 4 2 2 4 5" xfId="26573"/>
    <cellStyle name="40% - Акцент5 2 4 2 2 5" xfId="4677"/>
    <cellStyle name="40% - Акцент5 2 4 2 2 5 2" xfId="16101"/>
    <cellStyle name="40% - Акцент5 2 4 2 2 5 2 2" xfId="38949"/>
    <cellStyle name="40% - Акцент5 2 4 2 2 5 3" xfId="27525"/>
    <cellStyle name="40% - Акцент5 2 4 2 2 6" xfId="8485"/>
    <cellStyle name="40% - Акцент5 2 4 2 2 6 2" xfId="19909"/>
    <cellStyle name="40% - Акцент5 2 4 2 2 6 2 2" xfId="42757"/>
    <cellStyle name="40% - Акцент5 2 4 2 2 6 3" xfId="31333"/>
    <cellStyle name="40% - Акцент5 2 4 2 2 7" xfId="12293"/>
    <cellStyle name="40% - Акцент5 2 4 2 2 7 2" xfId="35141"/>
    <cellStyle name="40% - Акцент5 2 4 2 2 8" xfId="23717"/>
    <cellStyle name="40% - Акцент5 2 4 2 3" xfId="1345"/>
    <cellStyle name="40% - Акцент5 2 4 2 3 2" xfId="5153"/>
    <cellStyle name="40% - Акцент5 2 4 2 3 2 2" xfId="16577"/>
    <cellStyle name="40% - Акцент5 2 4 2 3 2 2 2" xfId="39425"/>
    <cellStyle name="40% - Акцент5 2 4 2 3 2 3" xfId="28001"/>
    <cellStyle name="40% - Акцент5 2 4 2 3 3" xfId="8961"/>
    <cellStyle name="40% - Акцент5 2 4 2 3 3 2" xfId="20385"/>
    <cellStyle name="40% - Акцент5 2 4 2 3 3 2 2" xfId="43233"/>
    <cellStyle name="40% - Акцент5 2 4 2 3 3 3" xfId="31809"/>
    <cellStyle name="40% - Акцент5 2 4 2 3 4" xfId="12769"/>
    <cellStyle name="40% - Акцент5 2 4 2 3 4 2" xfId="35617"/>
    <cellStyle name="40% - Акцент5 2 4 2 3 5" xfId="24193"/>
    <cellStyle name="40% - Акцент5 2 4 2 4" xfId="2297"/>
    <cellStyle name="40% - Акцент5 2 4 2 4 2" xfId="6105"/>
    <cellStyle name="40% - Акцент5 2 4 2 4 2 2" xfId="17529"/>
    <cellStyle name="40% - Акцент5 2 4 2 4 2 2 2" xfId="40377"/>
    <cellStyle name="40% - Акцент5 2 4 2 4 2 3" xfId="28953"/>
    <cellStyle name="40% - Акцент5 2 4 2 4 3" xfId="9913"/>
    <cellStyle name="40% - Акцент5 2 4 2 4 3 2" xfId="21337"/>
    <cellStyle name="40% - Акцент5 2 4 2 4 3 2 2" xfId="44185"/>
    <cellStyle name="40% - Акцент5 2 4 2 4 3 3" xfId="32761"/>
    <cellStyle name="40% - Акцент5 2 4 2 4 4" xfId="13721"/>
    <cellStyle name="40% - Акцент5 2 4 2 4 4 2" xfId="36569"/>
    <cellStyle name="40% - Акцент5 2 4 2 4 5" xfId="25145"/>
    <cellStyle name="40% - Акцент5 2 4 2 5" xfId="3249"/>
    <cellStyle name="40% - Акцент5 2 4 2 5 2" xfId="7057"/>
    <cellStyle name="40% - Акцент5 2 4 2 5 2 2" xfId="18481"/>
    <cellStyle name="40% - Акцент5 2 4 2 5 2 2 2" xfId="41329"/>
    <cellStyle name="40% - Акцент5 2 4 2 5 2 3" xfId="29905"/>
    <cellStyle name="40% - Акцент5 2 4 2 5 3" xfId="10865"/>
    <cellStyle name="40% - Акцент5 2 4 2 5 3 2" xfId="22289"/>
    <cellStyle name="40% - Акцент5 2 4 2 5 3 2 2" xfId="45137"/>
    <cellStyle name="40% - Акцент5 2 4 2 5 3 3" xfId="33713"/>
    <cellStyle name="40% - Акцент5 2 4 2 5 4" xfId="14673"/>
    <cellStyle name="40% - Акцент5 2 4 2 5 4 2" xfId="37521"/>
    <cellStyle name="40% - Акцент5 2 4 2 5 5" xfId="26097"/>
    <cellStyle name="40% - Акцент5 2 4 2 6" xfId="4201"/>
    <cellStyle name="40% - Акцент5 2 4 2 6 2" xfId="15625"/>
    <cellStyle name="40% - Акцент5 2 4 2 6 2 2" xfId="38473"/>
    <cellStyle name="40% - Акцент5 2 4 2 6 3" xfId="27049"/>
    <cellStyle name="40% - Акцент5 2 4 2 7" xfId="8009"/>
    <cellStyle name="40% - Акцент5 2 4 2 7 2" xfId="19433"/>
    <cellStyle name="40% - Акцент5 2 4 2 7 2 2" xfId="42281"/>
    <cellStyle name="40% - Акцент5 2 4 2 7 3" xfId="30857"/>
    <cellStyle name="40% - Акцент5 2 4 2 8" xfId="11817"/>
    <cellStyle name="40% - Акцент5 2 4 2 8 2" xfId="34665"/>
    <cellStyle name="40% - Акцент5 2 4 2 9" xfId="23241"/>
    <cellStyle name="40% - Акцент5 2 4 3" xfId="645"/>
    <cellStyle name="40% - Акцент5 2 4 3 2" xfId="1597"/>
    <cellStyle name="40% - Акцент5 2 4 3 2 2" xfId="5405"/>
    <cellStyle name="40% - Акцент5 2 4 3 2 2 2" xfId="16829"/>
    <cellStyle name="40% - Акцент5 2 4 3 2 2 2 2" xfId="39677"/>
    <cellStyle name="40% - Акцент5 2 4 3 2 2 3" xfId="28253"/>
    <cellStyle name="40% - Акцент5 2 4 3 2 3" xfId="9213"/>
    <cellStyle name="40% - Акцент5 2 4 3 2 3 2" xfId="20637"/>
    <cellStyle name="40% - Акцент5 2 4 3 2 3 2 2" xfId="43485"/>
    <cellStyle name="40% - Акцент5 2 4 3 2 3 3" xfId="32061"/>
    <cellStyle name="40% - Акцент5 2 4 3 2 4" xfId="13021"/>
    <cellStyle name="40% - Акцент5 2 4 3 2 4 2" xfId="35869"/>
    <cellStyle name="40% - Акцент5 2 4 3 2 5" xfId="24445"/>
    <cellStyle name="40% - Акцент5 2 4 3 3" xfId="2549"/>
    <cellStyle name="40% - Акцент5 2 4 3 3 2" xfId="6357"/>
    <cellStyle name="40% - Акцент5 2 4 3 3 2 2" xfId="17781"/>
    <cellStyle name="40% - Акцент5 2 4 3 3 2 2 2" xfId="40629"/>
    <cellStyle name="40% - Акцент5 2 4 3 3 2 3" xfId="29205"/>
    <cellStyle name="40% - Акцент5 2 4 3 3 3" xfId="10165"/>
    <cellStyle name="40% - Акцент5 2 4 3 3 3 2" xfId="21589"/>
    <cellStyle name="40% - Акцент5 2 4 3 3 3 2 2" xfId="44437"/>
    <cellStyle name="40% - Акцент5 2 4 3 3 3 3" xfId="33013"/>
    <cellStyle name="40% - Акцент5 2 4 3 3 4" xfId="13973"/>
    <cellStyle name="40% - Акцент5 2 4 3 3 4 2" xfId="36821"/>
    <cellStyle name="40% - Акцент5 2 4 3 3 5" xfId="25397"/>
    <cellStyle name="40% - Акцент5 2 4 3 4" xfId="3501"/>
    <cellStyle name="40% - Акцент5 2 4 3 4 2" xfId="7309"/>
    <cellStyle name="40% - Акцент5 2 4 3 4 2 2" xfId="18733"/>
    <cellStyle name="40% - Акцент5 2 4 3 4 2 2 2" xfId="41581"/>
    <cellStyle name="40% - Акцент5 2 4 3 4 2 3" xfId="30157"/>
    <cellStyle name="40% - Акцент5 2 4 3 4 3" xfId="11117"/>
    <cellStyle name="40% - Акцент5 2 4 3 4 3 2" xfId="22541"/>
    <cellStyle name="40% - Акцент5 2 4 3 4 3 2 2" xfId="45389"/>
    <cellStyle name="40% - Акцент5 2 4 3 4 3 3" xfId="33965"/>
    <cellStyle name="40% - Акцент5 2 4 3 4 4" xfId="14925"/>
    <cellStyle name="40% - Акцент5 2 4 3 4 4 2" xfId="37773"/>
    <cellStyle name="40% - Акцент5 2 4 3 4 5" xfId="26349"/>
    <cellStyle name="40% - Акцент5 2 4 3 5" xfId="4453"/>
    <cellStyle name="40% - Акцент5 2 4 3 5 2" xfId="15877"/>
    <cellStyle name="40% - Акцент5 2 4 3 5 2 2" xfId="38725"/>
    <cellStyle name="40% - Акцент5 2 4 3 5 3" xfId="27301"/>
    <cellStyle name="40% - Акцент5 2 4 3 6" xfId="8261"/>
    <cellStyle name="40% - Акцент5 2 4 3 6 2" xfId="19685"/>
    <cellStyle name="40% - Акцент5 2 4 3 6 2 2" xfId="42533"/>
    <cellStyle name="40% - Акцент5 2 4 3 6 3" xfId="31109"/>
    <cellStyle name="40% - Акцент5 2 4 3 7" xfId="12069"/>
    <cellStyle name="40% - Акцент5 2 4 3 7 2" xfId="34917"/>
    <cellStyle name="40% - Акцент5 2 4 3 8" xfId="23493"/>
    <cellStyle name="40% - Акцент5 2 4 4" xfId="1121"/>
    <cellStyle name="40% - Акцент5 2 4 4 2" xfId="4929"/>
    <cellStyle name="40% - Акцент5 2 4 4 2 2" xfId="16353"/>
    <cellStyle name="40% - Акцент5 2 4 4 2 2 2" xfId="39201"/>
    <cellStyle name="40% - Акцент5 2 4 4 2 3" xfId="27777"/>
    <cellStyle name="40% - Акцент5 2 4 4 3" xfId="8737"/>
    <cellStyle name="40% - Акцент5 2 4 4 3 2" xfId="20161"/>
    <cellStyle name="40% - Акцент5 2 4 4 3 2 2" xfId="43009"/>
    <cellStyle name="40% - Акцент5 2 4 4 3 3" xfId="31585"/>
    <cellStyle name="40% - Акцент5 2 4 4 4" xfId="12545"/>
    <cellStyle name="40% - Акцент5 2 4 4 4 2" xfId="35393"/>
    <cellStyle name="40% - Акцент5 2 4 4 5" xfId="23969"/>
    <cellStyle name="40% - Акцент5 2 4 5" xfId="2073"/>
    <cellStyle name="40% - Акцент5 2 4 5 2" xfId="5881"/>
    <cellStyle name="40% - Акцент5 2 4 5 2 2" xfId="17305"/>
    <cellStyle name="40% - Акцент5 2 4 5 2 2 2" xfId="40153"/>
    <cellStyle name="40% - Акцент5 2 4 5 2 3" xfId="28729"/>
    <cellStyle name="40% - Акцент5 2 4 5 3" xfId="9689"/>
    <cellStyle name="40% - Акцент5 2 4 5 3 2" xfId="21113"/>
    <cellStyle name="40% - Акцент5 2 4 5 3 2 2" xfId="43961"/>
    <cellStyle name="40% - Акцент5 2 4 5 3 3" xfId="32537"/>
    <cellStyle name="40% - Акцент5 2 4 5 4" xfId="13497"/>
    <cellStyle name="40% - Акцент5 2 4 5 4 2" xfId="36345"/>
    <cellStyle name="40% - Акцент5 2 4 5 5" xfId="24921"/>
    <cellStyle name="40% - Акцент5 2 4 6" xfId="3025"/>
    <cellStyle name="40% - Акцент5 2 4 6 2" xfId="6833"/>
    <cellStyle name="40% - Акцент5 2 4 6 2 2" xfId="18257"/>
    <cellStyle name="40% - Акцент5 2 4 6 2 2 2" xfId="41105"/>
    <cellStyle name="40% - Акцент5 2 4 6 2 3" xfId="29681"/>
    <cellStyle name="40% - Акцент5 2 4 6 3" xfId="10641"/>
    <cellStyle name="40% - Акцент5 2 4 6 3 2" xfId="22065"/>
    <cellStyle name="40% - Акцент5 2 4 6 3 2 2" xfId="44913"/>
    <cellStyle name="40% - Акцент5 2 4 6 3 3" xfId="33489"/>
    <cellStyle name="40% - Акцент5 2 4 6 4" xfId="14449"/>
    <cellStyle name="40% - Акцент5 2 4 6 4 2" xfId="37297"/>
    <cellStyle name="40% - Акцент5 2 4 6 5" xfId="25873"/>
    <cellStyle name="40% - Акцент5 2 4 7" xfId="3977"/>
    <cellStyle name="40% - Акцент5 2 4 7 2" xfId="15401"/>
    <cellStyle name="40% - Акцент5 2 4 7 2 2" xfId="38249"/>
    <cellStyle name="40% - Акцент5 2 4 7 3" xfId="26825"/>
    <cellStyle name="40% - Акцент5 2 4 8" xfId="7785"/>
    <cellStyle name="40% - Акцент5 2 4 8 2" xfId="19209"/>
    <cellStyle name="40% - Акцент5 2 4 8 2 2" xfId="42057"/>
    <cellStyle name="40% - Акцент5 2 4 8 3" xfId="30633"/>
    <cellStyle name="40% - Акцент5 2 4 9" xfId="11593"/>
    <cellStyle name="40% - Акцент5 2 4 9 2" xfId="34441"/>
    <cellStyle name="40% - Акцент5 2 5" xfId="225"/>
    <cellStyle name="40% - Акцент5 2 5 10" xfId="23073"/>
    <cellStyle name="40% - Акцент5 2 5 2" xfId="449"/>
    <cellStyle name="40% - Акцент5 2 5 2 2" xfId="925"/>
    <cellStyle name="40% - Акцент5 2 5 2 2 2" xfId="1877"/>
    <cellStyle name="40% - Акцент5 2 5 2 2 2 2" xfId="5685"/>
    <cellStyle name="40% - Акцент5 2 5 2 2 2 2 2" xfId="17109"/>
    <cellStyle name="40% - Акцент5 2 5 2 2 2 2 2 2" xfId="39957"/>
    <cellStyle name="40% - Акцент5 2 5 2 2 2 2 3" xfId="28533"/>
    <cellStyle name="40% - Акцент5 2 5 2 2 2 3" xfId="9493"/>
    <cellStyle name="40% - Акцент5 2 5 2 2 2 3 2" xfId="20917"/>
    <cellStyle name="40% - Акцент5 2 5 2 2 2 3 2 2" xfId="43765"/>
    <cellStyle name="40% - Акцент5 2 5 2 2 2 3 3" xfId="32341"/>
    <cellStyle name="40% - Акцент5 2 5 2 2 2 4" xfId="13301"/>
    <cellStyle name="40% - Акцент5 2 5 2 2 2 4 2" xfId="36149"/>
    <cellStyle name="40% - Акцент5 2 5 2 2 2 5" xfId="24725"/>
    <cellStyle name="40% - Акцент5 2 5 2 2 3" xfId="2829"/>
    <cellStyle name="40% - Акцент5 2 5 2 2 3 2" xfId="6637"/>
    <cellStyle name="40% - Акцент5 2 5 2 2 3 2 2" xfId="18061"/>
    <cellStyle name="40% - Акцент5 2 5 2 2 3 2 2 2" xfId="40909"/>
    <cellStyle name="40% - Акцент5 2 5 2 2 3 2 3" xfId="29485"/>
    <cellStyle name="40% - Акцент5 2 5 2 2 3 3" xfId="10445"/>
    <cellStyle name="40% - Акцент5 2 5 2 2 3 3 2" xfId="21869"/>
    <cellStyle name="40% - Акцент5 2 5 2 2 3 3 2 2" xfId="44717"/>
    <cellStyle name="40% - Акцент5 2 5 2 2 3 3 3" xfId="33293"/>
    <cellStyle name="40% - Акцент5 2 5 2 2 3 4" xfId="14253"/>
    <cellStyle name="40% - Акцент5 2 5 2 2 3 4 2" xfId="37101"/>
    <cellStyle name="40% - Акцент5 2 5 2 2 3 5" xfId="25677"/>
    <cellStyle name="40% - Акцент5 2 5 2 2 4" xfId="3781"/>
    <cellStyle name="40% - Акцент5 2 5 2 2 4 2" xfId="7589"/>
    <cellStyle name="40% - Акцент5 2 5 2 2 4 2 2" xfId="19013"/>
    <cellStyle name="40% - Акцент5 2 5 2 2 4 2 2 2" xfId="41861"/>
    <cellStyle name="40% - Акцент5 2 5 2 2 4 2 3" xfId="30437"/>
    <cellStyle name="40% - Акцент5 2 5 2 2 4 3" xfId="11397"/>
    <cellStyle name="40% - Акцент5 2 5 2 2 4 3 2" xfId="22821"/>
    <cellStyle name="40% - Акцент5 2 5 2 2 4 3 2 2" xfId="45669"/>
    <cellStyle name="40% - Акцент5 2 5 2 2 4 3 3" xfId="34245"/>
    <cellStyle name="40% - Акцент5 2 5 2 2 4 4" xfId="15205"/>
    <cellStyle name="40% - Акцент5 2 5 2 2 4 4 2" xfId="38053"/>
    <cellStyle name="40% - Акцент5 2 5 2 2 4 5" xfId="26629"/>
    <cellStyle name="40% - Акцент5 2 5 2 2 5" xfId="4733"/>
    <cellStyle name="40% - Акцент5 2 5 2 2 5 2" xfId="16157"/>
    <cellStyle name="40% - Акцент5 2 5 2 2 5 2 2" xfId="39005"/>
    <cellStyle name="40% - Акцент5 2 5 2 2 5 3" xfId="27581"/>
    <cellStyle name="40% - Акцент5 2 5 2 2 6" xfId="8541"/>
    <cellStyle name="40% - Акцент5 2 5 2 2 6 2" xfId="19965"/>
    <cellStyle name="40% - Акцент5 2 5 2 2 6 2 2" xfId="42813"/>
    <cellStyle name="40% - Акцент5 2 5 2 2 6 3" xfId="31389"/>
    <cellStyle name="40% - Акцент5 2 5 2 2 7" xfId="12349"/>
    <cellStyle name="40% - Акцент5 2 5 2 2 7 2" xfId="35197"/>
    <cellStyle name="40% - Акцент5 2 5 2 2 8" xfId="23773"/>
    <cellStyle name="40% - Акцент5 2 5 2 3" xfId="1401"/>
    <cellStyle name="40% - Акцент5 2 5 2 3 2" xfId="5209"/>
    <cellStyle name="40% - Акцент5 2 5 2 3 2 2" xfId="16633"/>
    <cellStyle name="40% - Акцент5 2 5 2 3 2 2 2" xfId="39481"/>
    <cellStyle name="40% - Акцент5 2 5 2 3 2 3" xfId="28057"/>
    <cellStyle name="40% - Акцент5 2 5 2 3 3" xfId="9017"/>
    <cellStyle name="40% - Акцент5 2 5 2 3 3 2" xfId="20441"/>
    <cellStyle name="40% - Акцент5 2 5 2 3 3 2 2" xfId="43289"/>
    <cellStyle name="40% - Акцент5 2 5 2 3 3 3" xfId="31865"/>
    <cellStyle name="40% - Акцент5 2 5 2 3 4" xfId="12825"/>
    <cellStyle name="40% - Акцент5 2 5 2 3 4 2" xfId="35673"/>
    <cellStyle name="40% - Акцент5 2 5 2 3 5" xfId="24249"/>
    <cellStyle name="40% - Акцент5 2 5 2 4" xfId="2353"/>
    <cellStyle name="40% - Акцент5 2 5 2 4 2" xfId="6161"/>
    <cellStyle name="40% - Акцент5 2 5 2 4 2 2" xfId="17585"/>
    <cellStyle name="40% - Акцент5 2 5 2 4 2 2 2" xfId="40433"/>
    <cellStyle name="40% - Акцент5 2 5 2 4 2 3" xfId="29009"/>
    <cellStyle name="40% - Акцент5 2 5 2 4 3" xfId="9969"/>
    <cellStyle name="40% - Акцент5 2 5 2 4 3 2" xfId="21393"/>
    <cellStyle name="40% - Акцент5 2 5 2 4 3 2 2" xfId="44241"/>
    <cellStyle name="40% - Акцент5 2 5 2 4 3 3" xfId="32817"/>
    <cellStyle name="40% - Акцент5 2 5 2 4 4" xfId="13777"/>
    <cellStyle name="40% - Акцент5 2 5 2 4 4 2" xfId="36625"/>
    <cellStyle name="40% - Акцент5 2 5 2 4 5" xfId="25201"/>
    <cellStyle name="40% - Акцент5 2 5 2 5" xfId="3305"/>
    <cellStyle name="40% - Акцент5 2 5 2 5 2" xfId="7113"/>
    <cellStyle name="40% - Акцент5 2 5 2 5 2 2" xfId="18537"/>
    <cellStyle name="40% - Акцент5 2 5 2 5 2 2 2" xfId="41385"/>
    <cellStyle name="40% - Акцент5 2 5 2 5 2 3" xfId="29961"/>
    <cellStyle name="40% - Акцент5 2 5 2 5 3" xfId="10921"/>
    <cellStyle name="40% - Акцент5 2 5 2 5 3 2" xfId="22345"/>
    <cellStyle name="40% - Акцент5 2 5 2 5 3 2 2" xfId="45193"/>
    <cellStyle name="40% - Акцент5 2 5 2 5 3 3" xfId="33769"/>
    <cellStyle name="40% - Акцент5 2 5 2 5 4" xfId="14729"/>
    <cellStyle name="40% - Акцент5 2 5 2 5 4 2" xfId="37577"/>
    <cellStyle name="40% - Акцент5 2 5 2 5 5" xfId="26153"/>
    <cellStyle name="40% - Акцент5 2 5 2 6" xfId="4257"/>
    <cellStyle name="40% - Акцент5 2 5 2 6 2" xfId="15681"/>
    <cellStyle name="40% - Акцент5 2 5 2 6 2 2" xfId="38529"/>
    <cellStyle name="40% - Акцент5 2 5 2 6 3" xfId="27105"/>
    <cellStyle name="40% - Акцент5 2 5 2 7" xfId="8065"/>
    <cellStyle name="40% - Акцент5 2 5 2 7 2" xfId="19489"/>
    <cellStyle name="40% - Акцент5 2 5 2 7 2 2" xfId="42337"/>
    <cellStyle name="40% - Акцент5 2 5 2 7 3" xfId="30913"/>
    <cellStyle name="40% - Акцент5 2 5 2 8" xfId="11873"/>
    <cellStyle name="40% - Акцент5 2 5 2 8 2" xfId="34721"/>
    <cellStyle name="40% - Акцент5 2 5 2 9" xfId="23297"/>
    <cellStyle name="40% - Акцент5 2 5 3" xfId="701"/>
    <cellStyle name="40% - Акцент5 2 5 3 2" xfId="1653"/>
    <cellStyle name="40% - Акцент5 2 5 3 2 2" xfId="5461"/>
    <cellStyle name="40% - Акцент5 2 5 3 2 2 2" xfId="16885"/>
    <cellStyle name="40% - Акцент5 2 5 3 2 2 2 2" xfId="39733"/>
    <cellStyle name="40% - Акцент5 2 5 3 2 2 3" xfId="28309"/>
    <cellStyle name="40% - Акцент5 2 5 3 2 3" xfId="9269"/>
    <cellStyle name="40% - Акцент5 2 5 3 2 3 2" xfId="20693"/>
    <cellStyle name="40% - Акцент5 2 5 3 2 3 2 2" xfId="43541"/>
    <cellStyle name="40% - Акцент5 2 5 3 2 3 3" xfId="32117"/>
    <cellStyle name="40% - Акцент5 2 5 3 2 4" xfId="13077"/>
    <cellStyle name="40% - Акцент5 2 5 3 2 4 2" xfId="35925"/>
    <cellStyle name="40% - Акцент5 2 5 3 2 5" xfId="24501"/>
    <cellStyle name="40% - Акцент5 2 5 3 3" xfId="2605"/>
    <cellStyle name="40% - Акцент5 2 5 3 3 2" xfId="6413"/>
    <cellStyle name="40% - Акцент5 2 5 3 3 2 2" xfId="17837"/>
    <cellStyle name="40% - Акцент5 2 5 3 3 2 2 2" xfId="40685"/>
    <cellStyle name="40% - Акцент5 2 5 3 3 2 3" xfId="29261"/>
    <cellStyle name="40% - Акцент5 2 5 3 3 3" xfId="10221"/>
    <cellStyle name="40% - Акцент5 2 5 3 3 3 2" xfId="21645"/>
    <cellStyle name="40% - Акцент5 2 5 3 3 3 2 2" xfId="44493"/>
    <cellStyle name="40% - Акцент5 2 5 3 3 3 3" xfId="33069"/>
    <cellStyle name="40% - Акцент5 2 5 3 3 4" xfId="14029"/>
    <cellStyle name="40% - Акцент5 2 5 3 3 4 2" xfId="36877"/>
    <cellStyle name="40% - Акцент5 2 5 3 3 5" xfId="25453"/>
    <cellStyle name="40% - Акцент5 2 5 3 4" xfId="3557"/>
    <cellStyle name="40% - Акцент5 2 5 3 4 2" xfId="7365"/>
    <cellStyle name="40% - Акцент5 2 5 3 4 2 2" xfId="18789"/>
    <cellStyle name="40% - Акцент5 2 5 3 4 2 2 2" xfId="41637"/>
    <cellStyle name="40% - Акцент5 2 5 3 4 2 3" xfId="30213"/>
    <cellStyle name="40% - Акцент5 2 5 3 4 3" xfId="11173"/>
    <cellStyle name="40% - Акцент5 2 5 3 4 3 2" xfId="22597"/>
    <cellStyle name="40% - Акцент5 2 5 3 4 3 2 2" xfId="45445"/>
    <cellStyle name="40% - Акцент5 2 5 3 4 3 3" xfId="34021"/>
    <cellStyle name="40% - Акцент5 2 5 3 4 4" xfId="14981"/>
    <cellStyle name="40% - Акцент5 2 5 3 4 4 2" xfId="37829"/>
    <cellStyle name="40% - Акцент5 2 5 3 4 5" xfId="26405"/>
    <cellStyle name="40% - Акцент5 2 5 3 5" xfId="4509"/>
    <cellStyle name="40% - Акцент5 2 5 3 5 2" xfId="15933"/>
    <cellStyle name="40% - Акцент5 2 5 3 5 2 2" xfId="38781"/>
    <cellStyle name="40% - Акцент5 2 5 3 5 3" xfId="27357"/>
    <cellStyle name="40% - Акцент5 2 5 3 6" xfId="8317"/>
    <cellStyle name="40% - Акцент5 2 5 3 6 2" xfId="19741"/>
    <cellStyle name="40% - Акцент5 2 5 3 6 2 2" xfId="42589"/>
    <cellStyle name="40% - Акцент5 2 5 3 6 3" xfId="31165"/>
    <cellStyle name="40% - Акцент5 2 5 3 7" xfId="12125"/>
    <cellStyle name="40% - Акцент5 2 5 3 7 2" xfId="34973"/>
    <cellStyle name="40% - Акцент5 2 5 3 8" xfId="23549"/>
    <cellStyle name="40% - Акцент5 2 5 4" xfId="1177"/>
    <cellStyle name="40% - Акцент5 2 5 4 2" xfId="4985"/>
    <cellStyle name="40% - Акцент5 2 5 4 2 2" xfId="16409"/>
    <cellStyle name="40% - Акцент5 2 5 4 2 2 2" xfId="39257"/>
    <cellStyle name="40% - Акцент5 2 5 4 2 3" xfId="27833"/>
    <cellStyle name="40% - Акцент5 2 5 4 3" xfId="8793"/>
    <cellStyle name="40% - Акцент5 2 5 4 3 2" xfId="20217"/>
    <cellStyle name="40% - Акцент5 2 5 4 3 2 2" xfId="43065"/>
    <cellStyle name="40% - Акцент5 2 5 4 3 3" xfId="31641"/>
    <cellStyle name="40% - Акцент5 2 5 4 4" xfId="12601"/>
    <cellStyle name="40% - Акцент5 2 5 4 4 2" xfId="35449"/>
    <cellStyle name="40% - Акцент5 2 5 4 5" xfId="24025"/>
    <cellStyle name="40% - Акцент5 2 5 5" xfId="2129"/>
    <cellStyle name="40% - Акцент5 2 5 5 2" xfId="5937"/>
    <cellStyle name="40% - Акцент5 2 5 5 2 2" xfId="17361"/>
    <cellStyle name="40% - Акцент5 2 5 5 2 2 2" xfId="40209"/>
    <cellStyle name="40% - Акцент5 2 5 5 2 3" xfId="28785"/>
    <cellStyle name="40% - Акцент5 2 5 5 3" xfId="9745"/>
    <cellStyle name="40% - Акцент5 2 5 5 3 2" xfId="21169"/>
    <cellStyle name="40% - Акцент5 2 5 5 3 2 2" xfId="44017"/>
    <cellStyle name="40% - Акцент5 2 5 5 3 3" xfId="32593"/>
    <cellStyle name="40% - Акцент5 2 5 5 4" xfId="13553"/>
    <cellStyle name="40% - Акцент5 2 5 5 4 2" xfId="36401"/>
    <cellStyle name="40% - Акцент5 2 5 5 5" xfId="24977"/>
    <cellStyle name="40% - Акцент5 2 5 6" xfId="3081"/>
    <cellStyle name="40% - Акцент5 2 5 6 2" xfId="6889"/>
    <cellStyle name="40% - Акцент5 2 5 6 2 2" xfId="18313"/>
    <cellStyle name="40% - Акцент5 2 5 6 2 2 2" xfId="41161"/>
    <cellStyle name="40% - Акцент5 2 5 6 2 3" xfId="29737"/>
    <cellStyle name="40% - Акцент5 2 5 6 3" xfId="10697"/>
    <cellStyle name="40% - Акцент5 2 5 6 3 2" xfId="22121"/>
    <cellStyle name="40% - Акцент5 2 5 6 3 2 2" xfId="44969"/>
    <cellStyle name="40% - Акцент5 2 5 6 3 3" xfId="33545"/>
    <cellStyle name="40% - Акцент5 2 5 6 4" xfId="14505"/>
    <cellStyle name="40% - Акцент5 2 5 6 4 2" xfId="37353"/>
    <cellStyle name="40% - Акцент5 2 5 6 5" xfId="25929"/>
    <cellStyle name="40% - Акцент5 2 5 7" xfId="4033"/>
    <cellStyle name="40% - Акцент5 2 5 7 2" xfId="15457"/>
    <cellStyle name="40% - Акцент5 2 5 7 2 2" xfId="38305"/>
    <cellStyle name="40% - Акцент5 2 5 7 3" xfId="26881"/>
    <cellStyle name="40% - Акцент5 2 5 8" xfId="7841"/>
    <cellStyle name="40% - Акцент5 2 5 8 2" xfId="19265"/>
    <cellStyle name="40% - Акцент5 2 5 8 2 2" xfId="42113"/>
    <cellStyle name="40% - Акцент5 2 5 8 3" xfId="30689"/>
    <cellStyle name="40% - Акцент5 2 5 9" xfId="11649"/>
    <cellStyle name="40% - Акцент5 2 5 9 2" xfId="34497"/>
    <cellStyle name="40% - Акцент5 2 6" xfId="281"/>
    <cellStyle name="40% - Акцент5 2 6 2" xfId="757"/>
    <cellStyle name="40% - Акцент5 2 6 2 2" xfId="1709"/>
    <cellStyle name="40% - Акцент5 2 6 2 2 2" xfId="5517"/>
    <cellStyle name="40% - Акцент5 2 6 2 2 2 2" xfId="16941"/>
    <cellStyle name="40% - Акцент5 2 6 2 2 2 2 2" xfId="39789"/>
    <cellStyle name="40% - Акцент5 2 6 2 2 2 3" xfId="28365"/>
    <cellStyle name="40% - Акцент5 2 6 2 2 3" xfId="9325"/>
    <cellStyle name="40% - Акцент5 2 6 2 2 3 2" xfId="20749"/>
    <cellStyle name="40% - Акцент5 2 6 2 2 3 2 2" xfId="43597"/>
    <cellStyle name="40% - Акцент5 2 6 2 2 3 3" xfId="32173"/>
    <cellStyle name="40% - Акцент5 2 6 2 2 4" xfId="13133"/>
    <cellStyle name="40% - Акцент5 2 6 2 2 4 2" xfId="35981"/>
    <cellStyle name="40% - Акцент5 2 6 2 2 5" xfId="24557"/>
    <cellStyle name="40% - Акцент5 2 6 2 3" xfId="2661"/>
    <cellStyle name="40% - Акцент5 2 6 2 3 2" xfId="6469"/>
    <cellStyle name="40% - Акцент5 2 6 2 3 2 2" xfId="17893"/>
    <cellStyle name="40% - Акцент5 2 6 2 3 2 2 2" xfId="40741"/>
    <cellStyle name="40% - Акцент5 2 6 2 3 2 3" xfId="29317"/>
    <cellStyle name="40% - Акцент5 2 6 2 3 3" xfId="10277"/>
    <cellStyle name="40% - Акцент5 2 6 2 3 3 2" xfId="21701"/>
    <cellStyle name="40% - Акцент5 2 6 2 3 3 2 2" xfId="44549"/>
    <cellStyle name="40% - Акцент5 2 6 2 3 3 3" xfId="33125"/>
    <cellStyle name="40% - Акцент5 2 6 2 3 4" xfId="14085"/>
    <cellStyle name="40% - Акцент5 2 6 2 3 4 2" xfId="36933"/>
    <cellStyle name="40% - Акцент5 2 6 2 3 5" xfId="25509"/>
    <cellStyle name="40% - Акцент5 2 6 2 4" xfId="3613"/>
    <cellStyle name="40% - Акцент5 2 6 2 4 2" xfId="7421"/>
    <cellStyle name="40% - Акцент5 2 6 2 4 2 2" xfId="18845"/>
    <cellStyle name="40% - Акцент5 2 6 2 4 2 2 2" xfId="41693"/>
    <cellStyle name="40% - Акцент5 2 6 2 4 2 3" xfId="30269"/>
    <cellStyle name="40% - Акцент5 2 6 2 4 3" xfId="11229"/>
    <cellStyle name="40% - Акцент5 2 6 2 4 3 2" xfId="22653"/>
    <cellStyle name="40% - Акцент5 2 6 2 4 3 2 2" xfId="45501"/>
    <cellStyle name="40% - Акцент5 2 6 2 4 3 3" xfId="34077"/>
    <cellStyle name="40% - Акцент5 2 6 2 4 4" xfId="15037"/>
    <cellStyle name="40% - Акцент5 2 6 2 4 4 2" xfId="37885"/>
    <cellStyle name="40% - Акцент5 2 6 2 4 5" xfId="26461"/>
    <cellStyle name="40% - Акцент5 2 6 2 5" xfId="4565"/>
    <cellStyle name="40% - Акцент5 2 6 2 5 2" xfId="15989"/>
    <cellStyle name="40% - Акцент5 2 6 2 5 2 2" xfId="38837"/>
    <cellStyle name="40% - Акцент5 2 6 2 5 3" xfId="27413"/>
    <cellStyle name="40% - Акцент5 2 6 2 6" xfId="8373"/>
    <cellStyle name="40% - Акцент5 2 6 2 6 2" xfId="19797"/>
    <cellStyle name="40% - Акцент5 2 6 2 6 2 2" xfId="42645"/>
    <cellStyle name="40% - Акцент5 2 6 2 6 3" xfId="31221"/>
    <cellStyle name="40% - Акцент5 2 6 2 7" xfId="12181"/>
    <cellStyle name="40% - Акцент5 2 6 2 7 2" xfId="35029"/>
    <cellStyle name="40% - Акцент5 2 6 2 8" xfId="23605"/>
    <cellStyle name="40% - Акцент5 2 6 3" xfId="1233"/>
    <cellStyle name="40% - Акцент5 2 6 3 2" xfId="5041"/>
    <cellStyle name="40% - Акцент5 2 6 3 2 2" xfId="16465"/>
    <cellStyle name="40% - Акцент5 2 6 3 2 2 2" xfId="39313"/>
    <cellStyle name="40% - Акцент5 2 6 3 2 3" xfId="27889"/>
    <cellStyle name="40% - Акцент5 2 6 3 3" xfId="8849"/>
    <cellStyle name="40% - Акцент5 2 6 3 3 2" xfId="20273"/>
    <cellStyle name="40% - Акцент5 2 6 3 3 2 2" xfId="43121"/>
    <cellStyle name="40% - Акцент5 2 6 3 3 3" xfId="31697"/>
    <cellStyle name="40% - Акцент5 2 6 3 4" xfId="12657"/>
    <cellStyle name="40% - Акцент5 2 6 3 4 2" xfId="35505"/>
    <cellStyle name="40% - Акцент5 2 6 3 5" xfId="24081"/>
    <cellStyle name="40% - Акцент5 2 6 4" xfId="2185"/>
    <cellStyle name="40% - Акцент5 2 6 4 2" xfId="5993"/>
    <cellStyle name="40% - Акцент5 2 6 4 2 2" xfId="17417"/>
    <cellStyle name="40% - Акцент5 2 6 4 2 2 2" xfId="40265"/>
    <cellStyle name="40% - Акцент5 2 6 4 2 3" xfId="28841"/>
    <cellStyle name="40% - Акцент5 2 6 4 3" xfId="9801"/>
    <cellStyle name="40% - Акцент5 2 6 4 3 2" xfId="21225"/>
    <cellStyle name="40% - Акцент5 2 6 4 3 2 2" xfId="44073"/>
    <cellStyle name="40% - Акцент5 2 6 4 3 3" xfId="32649"/>
    <cellStyle name="40% - Акцент5 2 6 4 4" xfId="13609"/>
    <cellStyle name="40% - Акцент5 2 6 4 4 2" xfId="36457"/>
    <cellStyle name="40% - Акцент5 2 6 4 5" xfId="25033"/>
    <cellStyle name="40% - Акцент5 2 6 5" xfId="3137"/>
    <cellStyle name="40% - Акцент5 2 6 5 2" xfId="6945"/>
    <cellStyle name="40% - Акцент5 2 6 5 2 2" xfId="18369"/>
    <cellStyle name="40% - Акцент5 2 6 5 2 2 2" xfId="41217"/>
    <cellStyle name="40% - Акцент5 2 6 5 2 3" xfId="29793"/>
    <cellStyle name="40% - Акцент5 2 6 5 3" xfId="10753"/>
    <cellStyle name="40% - Акцент5 2 6 5 3 2" xfId="22177"/>
    <cellStyle name="40% - Акцент5 2 6 5 3 2 2" xfId="45025"/>
    <cellStyle name="40% - Акцент5 2 6 5 3 3" xfId="33601"/>
    <cellStyle name="40% - Акцент5 2 6 5 4" xfId="14561"/>
    <cellStyle name="40% - Акцент5 2 6 5 4 2" xfId="37409"/>
    <cellStyle name="40% - Акцент5 2 6 5 5" xfId="25985"/>
    <cellStyle name="40% - Акцент5 2 6 6" xfId="4089"/>
    <cellStyle name="40% - Акцент5 2 6 6 2" xfId="15513"/>
    <cellStyle name="40% - Акцент5 2 6 6 2 2" xfId="38361"/>
    <cellStyle name="40% - Акцент5 2 6 6 3" xfId="26937"/>
    <cellStyle name="40% - Акцент5 2 6 7" xfId="7897"/>
    <cellStyle name="40% - Акцент5 2 6 7 2" xfId="19321"/>
    <cellStyle name="40% - Акцент5 2 6 7 2 2" xfId="42169"/>
    <cellStyle name="40% - Акцент5 2 6 7 3" xfId="30745"/>
    <cellStyle name="40% - Акцент5 2 6 8" xfId="11705"/>
    <cellStyle name="40% - Акцент5 2 6 8 2" xfId="34553"/>
    <cellStyle name="40% - Акцент5 2 6 9" xfId="23129"/>
    <cellStyle name="40% - Акцент5 2 7" xfId="505"/>
    <cellStyle name="40% - Акцент5 2 7 2" xfId="981"/>
    <cellStyle name="40% - Акцент5 2 7 2 2" xfId="1933"/>
    <cellStyle name="40% - Акцент5 2 7 2 2 2" xfId="5741"/>
    <cellStyle name="40% - Акцент5 2 7 2 2 2 2" xfId="17165"/>
    <cellStyle name="40% - Акцент5 2 7 2 2 2 2 2" xfId="40013"/>
    <cellStyle name="40% - Акцент5 2 7 2 2 2 3" xfId="28589"/>
    <cellStyle name="40% - Акцент5 2 7 2 2 3" xfId="9549"/>
    <cellStyle name="40% - Акцент5 2 7 2 2 3 2" xfId="20973"/>
    <cellStyle name="40% - Акцент5 2 7 2 2 3 2 2" xfId="43821"/>
    <cellStyle name="40% - Акцент5 2 7 2 2 3 3" xfId="32397"/>
    <cellStyle name="40% - Акцент5 2 7 2 2 4" xfId="13357"/>
    <cellStyle name="40% - Акцент5 2 7 2 2 4 2" xfId="36205"/>
    <cellStyle name="40% - Акцент5 2 7 2 2 5" xfId="24781"/>
    <cellStyle name="40% - Акцент5 2 7 2 3" xfId="2885"/>
    <cellStyle name="40% - Акцент5 2 7 2 3 2" xfId="6693"/>
    <cellStyle name="40% - Акцент5 2 7 2 3 2 2" xfId="18117"/>
    <cellStyle name="40% - Акцент5 2 7 2 3 2 2 2" xfId="40965"/>
    <cellStyle name="40% - Акцент5 2 7 2 3 2 3" xfId="29541"/>
    <cellStyle name="40% - Акцент5 2 7 2 3 3" xfId="10501"/>
    <cellStyle name="40% - Акцент5 2 7 2 3 3 2" xfId="21925"/>
    <cellStyle name="40% - Акцент5 2 7 2 3 3 2 2" xfId="44773"/>
    <cellStyle name="40% - Акцент5 2 7 2 3 3 3" xfId="33349"/>
    <cellStyle name="40% - Акцент5 2 7 2 3 4" xfId="14309"/>
    <cellStyle name="40% - Акцент5 2 7 2 3 4 2" xfId="37157"/>
    <cellStyle name="40% - Акцент5 2 7 2 3 5" xfId="25733"/>
    <cellStyle name="40% - Акцент5 2 7 2 4" xfId="3837"/>
    <cellStyle name="40% - Акцент5 2 7 2 4 2" xfId="7645"/>
    <cellStyle name="40% - Акцент5 2 7 2 4 2 2" xfId="19069"/>
    <cellStyle name="40% - Акцент5 2 7 2 4 2 2 2" xfId="41917"/>
    <cellStyle name="40% - Акцент5 2 7 2 4 2 3" xfId="30493"/>
    <cellStyle name="40% - Акцент5 2 7 2 4 3" xfId="11453"/>
    <cellStyle name="40% - Акцент5 2 7 2 4 3 2" xfId="22877"/>
    <cellStyle name="40% - Акцент5 2 7 2 4 3 2 2" xfId="45725"/>
    <cellStyle name="40% - Акцент5 2 7 2 4 3 3" xfId="34301"/>
    <cellStyle name="40% - Акцент5 2 7 2 4 4" xfId="15261"/>
    <cellStyle name="40% - Акцент5 2 7 2 4 4 2" xfId="38109"/>
    <cellStyle name="40% - Акцент5 2 7 2 4 5" xfId="26685"/>
    <cellStyle name="40% - Акцент5 2 7 2 5" xfId="4789"/>
    <cellStyle name="40% - Акцент5 2 7 2 5 2" xfId="16213"/>
    <cellStyle name="40% - Акцент5 2 7 2 5 2 2" xfId="39061"/>
    <cellStyle name="40% - Акцент5 2 7 2 5 3" xfId="27637"/>
    <cellStyle name="40% - Акцент5 2 7 2 6" xfId="8597"/>
    <cellStyle name="40% - Акцент5 2 7 2 6 2" xfId="20021"/>
    <cellStyle name="40% - Акцент5 2 7 2 6 2 2" xfId="42869"/>
    <cellStyle name="40% - Акцент5 2 7 2 6 3" xfId="31445"/>
    <cellStyle name="40% - Акцент5 2 7 2 7" xfId="12405"/>
    <cellStyle name="40% - Акцент5 2 7 2 7 2" xfId="35253"/>
    <cellStyle name="40% - Акцент5 2 7 2 8" xfId="23829"/>
    <cellStyle name="40% - Акцент5 2 7 3" xfId="1457"/>
    <cellStyle name="40% - Акцент5 2 7 3 2" xfId="5265"/>
    <cellStyle name="40% - Акцент5 2 7 3 2 2" xfId="16689"/>
    <cellStyle name="40% - Акцент5 2 7 3 2 2 2" xfId="39537"/>
    <cellStyle name="40% - Акцент5 2 7 3 2 3" xfId="28113"/>
    <cellStyle name="40% - Акцент5 2 7 3 3" xfId="9073"/>
    <cellStyle name="40% - Акцент5 2 7 3 3 2" xfId="20497"/>
    <cellStyle name="40% - Акцент5 2 7 3 3 2 2" xfId="43345"/>
    <cellStyle name="40% - Акцент5 2 7 3 3 3" xfId="31921"/>
    <cellStyle name="40% - Акцент5 2 7 3 4" xfId="12881"/>
    <cellStyle name="40% - Акцент5 2 7 3 4 2" xfId="35729"/>
    <cellStyle name="40% - Акцент5 2 7 3 5" xfId="24305"/>
    <cellStyle name="40% - Акцент5 2 7 4" xfId="2409"/>
    <cellStyle name="40% - Акцент5 2 7 4 2" xfId="6217"/>
    <cellStyle name="40% - Акцент5 2 7 4 2 2" xfId="17641"/>
    <cellStyle name="40% - Акцент5 2 7 4 2 2 2" xfId="40489"/>
    <cellStyle name="40% - Акцент5 2 7 4 2 3" xfId="29065"/>
    <cellStyle name="40% - Акцент5 2 7 4 3" xfId="10025"/>
    <cellStyle name="40% - Акцент5 2 7 4 3 2" xfId="21449"/>
    <cellStyle name="40% - Акцент5 2 7 4 3 2 2" xfId="44297"/>
    <cellStyle name="40% - Акцент5 2 7 4 3 3" xfId="32873"/>
    <cellStyle name="40% - Акцент5 2 7 4 4" xfId="13833"/>
    <cellStyle name="40% - Акцент5 2 7 4 4 2" xfId="36681"/>
    <cellStyle name="40% - Акцент5 2 7 4 5" xfId="25257"/>
    <cellStyle name="40% - Акцент5 2 7 5" xfId="3361"/>
    <cellStyle name="40% - Акцент5 2 7 5 2" xfId="7169"/>
    <cellStyle name="40% - Акцент5 2 7 5 2 2" xfId="18593"/>
    <cellStyle name="40% - Акцент5 2 7 5 2 2 2" xfId="41441"/>
    <cellStyle name="40% - Акцент5 2 7 5 2 3" xfId="30017"/>
    <cellStyle name="40% - Акцент5 2 7 5 3" xfId="10977"/>
    <cellStyle name="40% - Акцент5 2 7 5 3 2" xfId="22401"/>
    <cellStyle name="40% - Акцент5 2 7 5 3 2 2" xfId="45249"/>
    <cellStyle name="40% - Акцент5 2 7 5 3 3" xfId="33825"/>
    <cellStyle name="40% - Акцент5 2 7 5 4" xfId="14785"/>
    <cellStyle name="40% - Акцент5 2 7 5 4 2" xfId="37633"/>
    <cellStyle name="40% - Акцент5 2 7 5 5" xfId="26209"/>
    <cellStyle name="40% - Акцент5 2 7 6" xfId="4313"/>
    <cellStyle name="40% - Акцент5 2 7 6 2" xfId="15737"/>
    <cellStyle name="40% - Акцент5 2 7 6 2 2" xfId="38585"/>
    <cellStyle name="40% - Акцент5 2 7 6 3" xfId="27161"/>
    <cellStyle name="40% - Акцент5 2 7 7" xfId="8121"/>
    <cellStyle name="40% - Акцент5 2 7 7 2" xfId="19545"/>
    <cellStyle name="40% - Акцент5 2 7 7 2 2" xfId="42393"/>
    <cellStyle name="40% - Акцент5 2 7 7 3" xfId="30969"/>
    <cellStyle name="40% - Акцент5 2 7 8" xfId="11929"/>
    <cellStyle name="40% - Акцент5 2 7 8 2" xfId="34777"/>
    <cellStyle name="40% - Акцент5 2 7 9" xfId="23353"/>
    <cellStyle name="40% - Акцент5 2 8" xfId="533"/>
    <cellStyle name="40% - Акцент5 2 8 2" xfId="1485"/>
    <cellStyle name="40% - Акцент5 2 8 2 2" xfId="5293"/>
    <cellStyle name="40% - Акцент5 2 8 2 2 2" xfId="16717"/>
    <cellStyle name="40% - Акцент5 2 8 2 2 2 2" xfId="39565"/>
    <cellStyle name="40% - Акцент5 2 8 2 2 3" xfId="28141"/>
    <cellStyle name="40% - Акцент5 2 8 2 3" xfId="9101"/>
    <cellStyle name="40% - Акцент5 2 8 2 3 2" xfId="20525"/>
    <cellStyle name="40% - Акцент5 2 8 2 3 2 2" xfId="43373"/>
    <cellStyle name="40% - Акцент5 2 8 2 3 3" xfId="31949"/>
    <cellStyle name="40% - Акцент5 2 8 2 4" xfId="12909"/>
    <cellStyle name="40% - Акцент5 2 8 2 4 2" xfId="35757"/>
    <cellStyle name="40% - Акцент5 2 8 2 5" xfId="24333"/>
    <cellStyle name="40% - Акцент5 2 8 3" xfId="2437"/>
    <cellStyle name="40% - Акцент5 2 8 3 2" xfId="6245"/>
    <cellStyle name="40% - Акцент5 2 8 3 2 2" xfId="17669"/>
    <cellStyle name="40% - Акцент5 2 8 3 2 2 2" xfId="40517"/>
    <cellStyle name="40% - Акцент5 2 8 3 2 3" xfId="29093"/>
    <cellStyle name="40% - Акцент5 2 8 3 3" xfId="10053"/>
    <cellStyle name="40% - Акцент5 2 8 3 3 2" xfId="21477"/>
    <cellStyle name="40% - Акцент5 2 8 3 3 2 2" xfId="44325"/>
    <cellStyle name="40% - Акцент5 2 8 3 3 3" xfId="32901"/>
    <cellStyle name="40% - Акцент5 2 8 3 4" xfId="13861"/>
    <cellStyle name="40% - Акцент5 2 8 3 4 2" xfId="36709"/>
    <cellStyle name="40% - Акцент5 2 8 3 5" xfId="25285"/>
    <cellStyle name="40% - Акцент5 2 8 4" xfId="3389"/>
    <cellStyle name="40% - Акцент5 2 8 4 2" xfId="7197"/>
    <cellStyle name="40% - Акцент5 2 8 4 2 2" xfId="18621"/>
    <cellStyle name="40% - Акцент5 2 8 4 2 2 2" xfId="41469"/>
    <cellStyle name="40% - Акцент5 2 8 4 2 3" xfId="30045"/>
    <cellStyle name="40% - Акцент5 2 8 4 3" xfId="11005"/>
    <cellStyle name="40% - Акцент5 2 8 4 3 2" xfId="22429"/>
    <cellStyle name="40% - Акцент5 2 8 4 3 2 2" xfId="45277"/>
    <cellStyle name="40% - Акцент5 2 8 4 3 3" xfId="33853"/>
    <cellStyle name="40% - Акцент5 2 8 4 4" xfId="14813"/>
    <cellStyle name="40% - Акцент5 2 8 4 4 2" xfId="37661"/>
    <cellStyle name="40% - Акцент5 2 8 4 5" xfId="26237"/>
    <cellStyle name="40% - Акцент5 2 8 5" xfId="4341"/>
    <cellStyle name="40% - Акцент5 2 8 5 2" xfId="15765"/>
    <cellStyle name="40% - Акцент5 2 8 5 2 2" xfId="38613"/>
    <cellStyle name="40% - Акцент5 2 8 5 3" xfId="27189"/>
    <cellStyle name="40% - Акцент5 2 8 6" xfId="8149"/>
    <cellStyle name="40% - Акцент5 2 8 6 2" xfId="19573"/>
    <cellStyle name="40% - Акцент5 2 8 6 2 2" xfId="42421"/>
    <cellStyle name="40% - Акцент5 2 8 6 3" xfId="30997"/>
    <cellStyle name="40% - Акцент5 2 8 7" xfId="11957"/>
    <cellStyle name="40% - Акцент5 2 8 7 2" xfId="34805"/>
    <cellStyle name="40% - Акцент5 2 8 8" xfId="23381"/>
    <cellStyle name="40% - Акцент5 2 9" xfId="1009"/>
    <cellStyle name="40% - Акцент5 2 9 2" xfId="4817"/>
    <cellStyle name="40% - Акцент5 2 9 2 2" xfId="16241"/>
    <cellStyle name="40% - Акцент5 2 9 2 2 2" xfId="39089"/>
    <cellStyle name="40% - Акцент5 2 9 2 3" xfId="27665"/>
    <cellStyle name="40% - Акцент5 2 9 3" xfId="8625"/>
    <cellStyle name="40% - Акцент5 2 9 3 2" xfId="20049"/>
    <cellStyle name="40% - Акцент5 2 9 3 2 2" xfId="42897"/>
    <cellStyle name="40% - Акцент5 2 9 3 3" xfId="31473"/>
    <cellStyle name="40% - Акцент5 2 9 4" xfId="12433"/>
    <cellStyle name="40% - Акцент5 2 9 4 2" xfId="35281"/>
    <cellStyle name="40% - Акцент5 2 9 5" xfId="23857"/>
    <cellStyle name="40% - Акцент5 3" xfId="69"/>
    <cellStyle name="40% - Акцент5 3 10" xfId="3877"/>
    <cellStyle name="40% - Акцент5 3 10 2" xfId="15301"/>
    <cellStyle name="40% - Акцент5 3 10 2 2" xfId="38149"/>
    <cellStyle name="40% - Акцент5 3 10 3" xfId="26725"/>
    <cellStyle name="40% - Акцент5 3 11" xfId="7685"/>
    <cellStyle name="40% - Акцент5 3 11 2" xfId="19109"/>
    <cellStyle name="40% - Акцент5 3 11 2 2" xfId="41957"/>
    <cellStyle name="40% - Акцент5 3 11 3" xfId="30533"/>
    <cellStyle name="40% - Акцент5 3 12" xfId="11493"/>
    <cellStyle name="40% - Акцент5 3 12 2" xfId="34341"/>
    <cellStyle name="40% - Акцент5 3 13" xfId="22917"/>
    <cellStyle name="40% - Акцент5 3 2" xfId="125"/>
    <cellStyle name="40% - Акцент5 3 2 10" xfId="22973"/>
    <cellStyle name="40% - Акцент5 3 2 2" xfId="349"/>
    <cellStyle name="40% - Акцент5 3 2 2 2" xfId="825"/>
    <cellStyle name="40% - Акцент5 3 2 2 2 2" xfId="1777"/>
    <cellStyle name="40% - Акцент5 3 2 2 2 2 2" xfId="5585"/>
    <cellStyle name="40% - Акцент5 3 2 2 2 2 2 2" xfId="17009"/>
    <cellStyle name="40% - Акцент5 3 2 2 2 2 2 2 2" xfId="39857"/>
    <cellStyle name="40% - Акцент5 3 2 2 2 2 2 3" xfId="28433"/>
    <cellStyle name="40% - Акцент5 3 2 2 2 2 3" xfId="9393"/>
    <cellStyle name="40% - Акцент5 3 2 2 2 2 3 2" xfId="20817"/>
    <cellStyle name="40% - Акцент5 3 2 2 2 2 3 2 2" xfId="43665"/>
    <cellStyle name="40% - Акцент5 3 2 2 2 2 3 3" xfId="32241"/>
    <cellStyle name="40% - Акцент5 3 2 2 2 2 4" xfId="13201"/>
    <cellStyle name="40% - Акцент5 3 2 2 2 2 4 2" xfId="36049"/>
    <cellStyle name="40% - Акцент5 3 2 2 2 2 5" xfId="24625"/>
    <cellStyle name="40% - Акцент5 3 2 2 2 3" xfId="2729"/>
    <cellStyle name="40% - Акцент5 3 2 2 2 3 2" xfId="6537"/>
    <cellStyle name="40% - Акцент5 3 2 2 2 3 2 2" xfId="17961"/>
    <cellStyle name="40% - Акцент5 3 2 2 2 3 2 2 2" xfId="40809"/>
    <cellStyle name="40% - Акцент5 3 2 2 2 3 2 3" xfId="29385"/>
    <cellStyle name="40% - Акцент5 3 2 2 2 3 3" xfId="10345"/>
    <cellStyle name="40% - Акцент5 3 2 2 2 3 3 2" xfId="21769"/>
    <cellStyle name="40% - Акцент5 3 2 2 2 3 3 2 2" xfId="44617"/>
    <cellStyle name="40% - Акцент5 3 2 2 2 3 3 3" xfId="33193"/>
    <cellStyle name="40% - Акцент5 3 2 2 2 3 4" xfId="14153"/>
    <cellStyle name="40% - Акцент5 3 2 2 2 3 4 2" xfId="37001"/>
    <cellStyle name="40% - Акцент5 3 2 2 2 3 5" xfId="25577"/>
    <cellStyle name="40% - Акцент5 3 2 2 2 4" xfId="3681"/>
    <cellStyle name="40% - Акцент5 3 2 2 2 4 2" xfId="7489"/>
    <cellStyle name="40% - Акцент5 3 2 2 2 4 2 2" xfId="18913"/>
    <cellStyle name="40% - Акцент5 3 2 2 2 4 2 2 2" xfId="41761"/>
    <cellStyle name="40% - Акцент5 3 2 2 2 4 2 3" xfId="30337"/>
    <cellStyle name="40% - Акцент5 3 2 2 2 4 3" xfId="11297"/>
    <cellStyle name="40% - Акцент5 3 2 2 2 4 3 2" xfId="22721"/>
    <cellStyle name="40% - Акцент5 3 2 2 2 4 3 2 2" xfId="45569"/>
    <cellStyle name="40% - Акцент5 3 2 2 2 4 3 3" xfId="34145"/>
    <cellStyle name="40% - Акцент5 3 2 2 2 4 4" xfId="15105"/>
    <cellStyle name="40% - Акцент5 3 2 2 2 4 4 2" xfId="37953"/>
    <cellStyle name="40% - Акцент5 3 2 2 2 4 5" xfId="26529"/>
    <cellStyle name="40% - Акцент5 3 2 2 2 5" xfId="4633"/>
    <cellStyle name="40% - Акцент5 3 2 2 2 5 2" xfId="16057"/>
    <cellStyle name="40% - Акцент5 3 2 2 2 5 2 2" xfId="38905"/>
    <cellStyle name="40% - Акцент5 3 2 2 2 5 3" xfId="27481"/>
    <cellStyle name="40% - Акцент5 3 2 2 2 6" xfId="8441"/>
    <cellStyle name="40% - Акцент5 3 2 2 2 6 2" xfId="19865"/>
    <cellStyle name="40% - Акцент5 3 2 2 2 6 2 2" xfId="42713"/>
    <cellStyle name="40% - Акцент5 3 2 2 2 6 3" xfId="31289"/>
    <cellStyle name="40% - Акцент5 3 2 2 2 7" xfId="12249"/>
    <cellStyle name="40% - Акцент5 3 2 2 2 7 2" xfId="35097"/>
    <cellStyle name="40% - Акцент5 3 2 2 2 8" xfId="23673"/>
    <cellStyle name="40% - Акцент5 3 2 2 3" xfId="1301"/>
    <cellStyle name="40% - Акцент5 3 2 2 3 2" xfId="5109"/>
    <cellStyle name="40% - Акцент5 3 2 2 3 2 2" xfId="16533"/>
    <cellStyle name="40% - Акцент5 3 2 2 3 2 2 2" xfId="39381"/>
    <cellStyle name="40% - Акцент5 3 2 2 3 2 3" xfId="27957"/>
    <cellStyle name="40% - Акцент5 3 2 2 3 3" xfId="8917"/>
    <cellStyle name="40% - Акцент5 3 2 2 3 3 2" xfId="20341"/>
    <cellStyle name="40% - Акцент5 3 2 2 3 3 2 2" xfId="43189"/>
    <cellStyle name="40% - Акцент5 3 2 2 3 3 3" xfId="31765"/>
    <cellStyle name="40% - Акцент5 3 2 2 3 4" xfId="12725"/>
    <cellStyle name="40% - Акцент5 3 2 2 3 4 2" xfId="35573"/>
    <cellStyle name="40% - Акцент5 3 2 2 3 5" xfId="24149"/>
    <cellStyle name="40% - Акцент5 3 2 2 4" xfId="2253"/>
    <cellStyle name="40% - Акцент5 3 2 2 4 2" xfId="6061"/>
    <cellStyle name="40% - Акцент5 3 2 2 4 2 2" xfId="17485"/>
    <cellStyle name="40% - Акцент5 3 2 2 4 2 2 2" xfId="40333"/>
    <cellStyle name="40% - Акцент5 3 2 2 4 2 3" xfId="28909"/>
    <cellStyle name="40% - Акцент5 3 2 2 4 3" xfId="9869"/>
    <cellStyle name="40% - Акцент5 3 2 2 4 3 2" xfId="21293"/>
    <cellStyle name="40% - Акцент5 3 2 2 4 3 2 2" xfId="44141"/>
    <cellStyle name="40% - Акцент5 3 2 2 4 3 3" xfId="32717"/>
    <cellStyle name="40% - Акцент5 3 2 2 4 4" xfId="13677"/>
    <cellStyle name="40% - Акцент5 3 2 2 4 4 2" xfId="36525"/>
    <cellStyle name="40% - Акцент5 3 2 2 4 5" xfId="25101"/>
    <cellStyle name="40% - Акцент5 3 2 2 5" xfId="3205"/>
    <cellStyle name="40% - Акцент5 3 2 2 5 2" xfId="7013"/>
    <cellStyle name="40% - Акцент5 3 2 2 5 2 2" xfId="18437"/>
    <cellStyle name="40% - Акцент5 3 2 2 5 2 2 2" xfId="41285"/>
    <cellStyle name="40% - Акцент5 3 2 2 5 2 3" xfId="29861"/>
    <cellStyle name="40% - Акцент5 3 2 2 5 3" xfId="10821"/>
    <cellStyle name="40% - Акцент5 3 2 2 5 3 2" xfId="22245"/>
    <cellStyle name="40% - Акцент5 3 2 2 5 3 2 2" xfId="45093"/>
    <cellStyle name="40% - Акцент5 3 2 2 5 3 3" xfId="33669"/>
    <cellStyle name="40% - Акцент5 3 2 2 5 4" xfId="14629"/>
    <cellStyle name="40% - Акцент5 3 2 2 5 4 2" xfId="37477"/>
    <cellStyle name="40% - Акцент5 3 2 2 5 5" xfId="26053"/>
    <cellStyle name="40% - Акцент5 3 2 2 6" xfId="4157"/>
    <cellStyle name="40% - Акцент5 3 2 2 6 2" xfId="15581"/>
    <cellStyle name="40% - Акцент5 3 2 2 6 2 2" xfId="38429"/>
    <cellStyle name="40% - Акцент5 3 2 2 6 3" xfId="27005"/>
    <cellStyle name="40% - Акцент5 3 2 2 7" xfId="7965"/>
    <cellStyle name="40% - Акцент5 3 2 2 7 2" xfId="19389"/>
    <cellStyle name="40% - Акцент5 3 2 2 7 2 2" xfId="42237"/>
    <cellStyle name="40% - Акцент5 3 2 2 7 3" xfId="30813"/>
    <cellStyle name="40% - Акцент5 3 2 2 8" xfId="11773"/>
    <cellStyle name="40% - Акцент5 3 2 2 8 2" xfId="34621"/>
    <cellStyle name="40% - Акцент5 3 2 2 9" xfId="23197"/>
    <cellStyle name="40% - Акцент5 3 2 3" xfId="601"/>
    <cellStyle name="40% - Акцент5 3 2 3 2" xfId="1553"/>
    <cellStyle name="40% - Акцент5 3 2 3 2 2" xfId="5361"/>
    <cellStyle name="40% - Акцент5 3 2 3 2 2 2" xfId="16785"/>
    <cellStyle name="40% - Акцент5 3 2 3 2 2 2 2" xfId="39633"/>
    <cellStyle name="40% - Акцент5 3 2 3 2 2 3" xfId="28209"/>
    <cellStyle name="40% - Акцент5 3 2 3 2 3" xfId="9169"/>
    <cellStyle name="40% - Акцент5 3 2 3 2 3 2" xfId="20593"/>
    <cellStyle name="40% - Акцент5 3 2 3 2 3 2 2" xfId="43441"/>
    <cellStyle name="40% - Акцент5 3 2 3 2 3 3" xfId="32017"/>
    <cellStyle name="40% - Акцент5 3 2 3 2 4" xfId="12977"/>
    <cellStyle name="40% - Акцент5 3 2 3 2 4 2" xfId="35825"/>
    <cellStyle name="40% - Акцент5 3 2 3 2 5" xfId="24401"/>
    <cellStyle name="40% - Акцент5 3 2 3 3" xfId="2505"/>
    <cellStyle name="40% - Акцент5 3 2 3 3 2" xfId="6313"/>
    <cellStyle name="40% - Акцент5 3 2 3 3 2 2" xfId="17737"/>
    <cellStyle name="40% - Акцент5 3 2 3 3 2 2 2" xfId="40585"/>
    <cellStyle name="40% - Акцент5 3 2 3 3 2 3" xfId="29161"/>
    <cellStyle name="40% - Акцент5 3 2 3 3 3" xfId="10121"/>
    <cellStyle name="40% - Акцент5 3 2 3 3 3 2" xfId="21545"/>
    <cellStyle name="40% - Акцент5 3 2 3 3 3 2 2" xfId="44393"/>
    <cellStyle name="40% - Акцент5 3 2 3 3 3 3" xfId="32969"/>
    <cellStyle name="40% - Акцент5 3 2 3 3 4" xfId="13929"/>
    <cellStyle name="40% - Акцент5 3 2 3 3 4 2" xfId="36777"/>
    <cellStyle name="40% - Акцент5 3 2 3 3 5" xfId="25353"/>
    <cellStyle name="40% - Акцент5 3 2 3 4" xfId="3457"/>
    <cellStyle name="40% - Акцент5 3 2 3 4 2" xfId="7265"/>
    <cellStyle name="40% - Акцент5 3 2 3 4 2 2" xfId="18689"/>
    <cellStyle name="40% - Акцент5 3 2 3 4 2 2 2" xfId="41537"/>
    <cellStyle name="40% - Акцент5 3 2 3 4 2 3" xfId="30113"/>
    <cellStyle name="40% - Акцент5 3 2 3 4 3" xfId="11073"/>
    <cellStyle name="40% - Акцент5 3 2 3 4 3 2" xfId="22497"/>
    <cellStyle name="40% - Акцент5 3 2 3 4 3 2 2" xfId="45345"/>
    <cellStyle name="40% - Акцент5 3 2 3 4 3 3" xfId="33921"/>
    <cellStyle name="40% - Акцент5 3 2 3 4 4" xfId="14881"/>
    <cellStyle name="40% - Акцент5 3 2 3 4 4 2" xfId="37729"/>
    <cellStyle name="40% - Акцент5 3 2 3 4 5" xfId="26305"/>
    <cellStyle name="40% - Акцент5 3 2 3 5" xfId="4409"/>
    <cellStyle name="40% - Акцент5 3 2 3 5 2" xfId="15833"/>
    <cellStyle name="40% - Акцент5 3 2 3 5 2 2" xfId="38681"/>
    <cellStyle name="40% - Акцент5 3 2 3 5 3" xfId="27257"/>
    <cellStyle name="40% - Акцент5 3 2 3 6" xfId="8217"/>
    <cellStyle name="40% - Акцент5 3 2 3 6 2" xfId="19641"/>
    <cellStyle name="40% - Акцент5 3 2 3 6 2 2" xfId="42489"/>
    <cellStyle name="40% - Акцент5 3 2 3 6 3" xfId="31065"/>
    <cellStyle name="40% - Акцент5 3 2 3 7" xfId="12025"/>
    <cellStyle name="40% - Акцент5 3 2 3 7 2" xfId="34873"/>
    <cellStyle name="40% - Акцент5 3 2 3 8" xfId="23449"/>
    <cellStyle name="40% - Акцент5 3 2 4" xfId="1077"/>
    <cellStyle name="40% - Акцент5 3 2 4 2" xfId="4885"/>
    <cellStyle name="40% - Акцент5 3 2 4 2 2" xfId="16309"/>
    <cellStyle name="40% - Акцент5 3 2 4 2 2 2" xfId="39157"/>
    <cellStyle name="40% - Акцент5 3 2 4 2 3" xfId="27733"/>
    <cellStyle name="40% - Акцент5 3 2 4 3" xfId="8693"/>
    <cellStyle name="40% - Акцент5 3 2 4 3 2" xfId="20117"/>
    <cellStyle name="40% - Акцент5 3 2 4 3 2 2" xfId="42965"/>
    <cellStyle name="40% - Акцент5 3 2 4 3 3" xfId="31541"/>
    <cellStyle name="40% - Акцент5 3 2 4 4" xfId="12501"/>
    <cellStyle name="40% - Акцент5 3 2 4 4 2" xfId="35349"/>
    <cellStyle name="40% - Акцент5 3 2 4 5" xfId="23925"/>
    <cellStyle name="40% - Акцент5 3 2 5" xfId="2029"/>
    <cellStyle name="40% - Акцент5 3 2 5 2" xfId="5837"/>
    <cellStyle name="40% - Акцент5 3 2 5 2 2" xfId="17261"/>
    <cellStyle name="40% - Акцент5 3 2 5 2 2 2" xfId="40109"/>
    <cellStyle name="40% - Акцент5 3 2 5 2 3" xfId="28685"/>
    <cellStyle name="40% - Акцент5 3 2 5 3" xfId="9645"/>
    <cellStyle name="40% - Акцент5 3 2 5 3 2" xfId="21069"/>
    <cellStyle name="40% - Акцент5 3 2 5 3 2 2" xfId="43917"/>
    <cellStyle name="40% - Акцент5 3 2 5 3 3" xfId="32493"/>
    <cellStyle name="40% - Акцент5 3 2 5 4" xfId="13453"/>
    <cellStyle name="40% - Акцент5 3 2 5 4 2" xfId="36301"/>
    <cellStyle name="40% - Акцент5 3 2 5 5" xfId="24877"/>
    <cellStyle name="40% - Акцент5 3 2 6" xfId="2981"/>
    <cellStyle name="40% - Акцент5 3 2 6 2" xfId="6789"/>
    <cellStyle name="40% - Акцент5 3 2 6 2 2" xfId="18213"/>
    <cellStyle name="40% - Акцент5 3 2 6 2 2 2" xfId="41061"/>
    <cellStyle name="40% - Акцент5 3 2 6 2 3" xfId="29637"/>
    <cellStyle name="40% - Акцент5 3 2 6 3" xfId="10597"/>
    <cellStyle name="40% - Акцент5 3 2 6 3 2" xfId="22021"/>
    <cellStyle name="40% - Акцент5 3 2 6 3 2 2" xfId="44869"/>
    <cellStyle name="40% - Акцент5 3 2 6 3 3" xfId="33445"/>
    <cellStyle name="40% - Акцент5 3 2 6 4" xfId="14405"/>
    <cellStyle name="40% - Акцент5 3 2 6 4 2" xfId="37253"/>
    <cellStyle name="40% - Акцент5 3 2 6 5" xfId="25829"/>
    <cellStyle name="40% - Акцент5 3 2 7" xfId="3933"/>
    <cellStyle name="40% - Акцент5 3 2 7 2" xfId="15357"/>
    <cellStyle name="40% - Акцент5 3 2 7 2 2" xfId="38205"/>
    <cellStyle name="40% - Акцент5 3 2 7 3" xfId="26781"/>
    <cellStyle name="40% - Акцент5 3 2 8" xfId="7741"/>
    <cellStyle name="40% - Акцент5 3 2 8 2" xfId="19165"/>
    <cellStyle name="40% - Акцент5 3 2 8 2 2" xfId="42013"/>
    <cellStyle name="40% - Акцент5 3 2 8 3" xfId="30589"/>
    <cellStyle name="40% - Акцент5 3 2 9" xfId="11549"/>
    <cellStyle name="40% - Акцент5 3 2 9 2" xfId="34397"/>
    <cellStyle name="40% - Акцент5 3 3" xfId="181"/>
    <cellStyle name="40% - Акцент5 3 3 10" xfId="23029"/>
    <cellStyle name="40% - Акцент5 3 3 2" xfId="405"/>
    <cellStyle name="40% - Акцент5 3 3 2 2" xfId="881"/>
    <cellStyle name="40% - Акцент5 3 3 2 2 2" xfId="1833"/>
    <cellStyle name="40% - Акцент5 3 3 2 2 2 2" xfId="5641"/>
    <cellStyle name="40% - Акцент5 3 3 2 2 2 2 2" xfId="17065"/>
    <cellStyle name="40% - Акцент5 3 3 2 2 2 2 2 2" xfId="39913"/>
    <cellStyle name="40% - Акцент5 3 3 2 2 2 2 3" xfId="28489"/>
    <cellStyle name="40% - Акцент5 3 3 2 2 2 3" xfId="9449"/>
    <cellStyle name="40% - Акцент5 3 3 2 2 2 3 2" xfId="20873"/>
    <cellStyle name="40% - Акцент5 3 3 2 2 2 3 2 2" xfId="43721"/>
    <cellStyle name="40% - Акцент5 3 3 2 2 2 3 3" xfId="32297"/>
    <cellStyle name="40% - Акцент5 3 3 2 2 2 4" xfId="13257"/>
    <cellStyle name="40% - Акцент5 3 3 2 2 2 4 2" xfId="36105"/>
    <cellStyle name="40% - Акцент5 3 3 2 2 2 5" xfId="24681"/>
    <cellStyle name="40% - Акцент5 3 3 2 2 3" xfId="2785"/>
    <cellStyle name="40% - Акцент5 3 3 2 2 3 2" xfId="6593"/>
    <cellStyle name="40% - Акцент5 3 3 2 2 3 2 2" xfId="18017"/>
    <cellStyle name="40% - Акцент5 3 3 2 2 3 2 2 2" xfId="40865"/>
    <cellStyle name="40% - Акцент5 3 3 2 2 3 2 3" xfId="29441"/>
    <cellStyle name="40% - Акцент5 3 3 2 2 3 3" xfId="10401"/>
    <cellStyle name="40% - Акцент5 3 3 2 2 3 3 2" xfId="21825"/>
    <cellStyle name="40% - Акцент5 3 3 2 2 3 3 2 2" xfId="44673"/>
    <cellStyle name="40% - Акцент5 3 3 2 2 3 3 3" xfId="33249"/>
    <cellStyle name="40% - Акцент5 3 3 2 2 3 4" xfId="14209"/>
    <cellStyle name="40% - Акцент5 3 3 2 2 3 4 2" xfId="37057"/>
    <cellStyle name="40% - Акцент5 3 3 2 2 3 5" xfId="25633"/>
    <cellStyle name="40% - Акцент5 3 3 2 2 4" xfId="3737"/>
    <cellStyle name="40% - Акцент5 3 3 2 2 4 2" xfId="7545"/>
    <cellStyle name="40% - Акцент5 3 3 2 2 4 2 2" xfId="18969"/>
    <cellStyle name="40% - Акцент5 3 3 2 2 4 2 2 2" xfId="41817"/>
    <cellStyle name="40% - Акцент5 3 3 2 2 4 2 3" xfId="30393"/>
    <cellStyle name="40% - Акцент5 3 3 2 2 4 3" xfId="11353"/>
    <cellStyle name="40% - Акцент5 3 3 2 2 4 3 2" xfId="22777"/>
    <cellStyle name="40% - Акцент5 3 3 2 2 4 3 2 2" xfId="45625"/>
    <cellStyle name="40% - Акцент5 3 3 2 2 4 3 3" xfId="34201"/>
    <cellStyle name="40% - Акцент5 3 3 2 2 4 4" xfId="15161"/>
    <cellStyle name="40% - Акцент5 3 3 2 2 4 4 2" xfId="38009"/>
    <cellStyle name="40% - Акцент5 3 3 2 2 4 5" xfId="26585"/>
    <cellStyle name="40% - Акцент5 3 3 2 2 5" xfId="4689"/>
    <cellStyle name="40% - Акцент5 3 3 2 2 5 2" xfId="16113"/>
    <cellStyle name="40% - Акцент5 3 3 2 2 5 2 2" xfId="38961"/>
    <cellStyle name="40% - Акцент5 3 3 2 2 5 3" xfId="27537"/>
    <cellStyle name="40% - Акцент5 3 3 2 2 6" xfId="8497"/>
    <cellStyle name="40% - Акцент5 3 3 2 2 6 2" xfId="19921"/>
    <cellStyle name="40% - Акцент5 3 3 2 2 6 2 2" xfId="42769"/>
    <cellStyle name="40% - Акцент5 3 3 2 2 6 3" xfId="31345"/>
    <cellStyle name="40% - Акцент5 3 3 2 2 7" xfId="12305"/>
    <cellStyle name="40% - Акцент5 3 3 2 2 7 2" xfId="35153"/>
    <cellStyle name="40% - Акцент5 3 3 2 2 8" xfId="23729"/>
    <cellStyle name="40% - Акцент5 3 3 2 3" xfId="1357"/>
    <cellStyle name="40% - Акцент5 3 3 2 3 2" xfId="5165"/>
    <cellStyle name="40% - Акцент5 3 3 2 3 2 2" xfId="16589"/>
    <cellStyle name="40% - Акцент5 3 3 2 3 2 2 2" xfId="39437"/>
    <cellStyle name="40% - Акцент5 3 3 2 3 2 3" xfId="28013"/>
    <cellStyle name="40% - Акцент5 3 3 2 3 3" xfId="8973"/>
    <cellStyle name="40% - Акцент5 3 3 2 3 3 2" xfId="20397"/>
    <cellStyle name="40% - Акцент5 3 3 2 3 3 2 2" xfId="43245"/>
    <cellStyle name="40% - Акцент5 3 3 2 3 3 3" xfId="31821"/>
    <cellStyle name="40% - Акцент5 3 3 2 3 4" xfId="12781"/>
    <cellStyle name="40% - Акцент5 3 3 2 3 4 2" xfId="35629"/>
    <cellStyle name="40% - Акцент5 3 3 2 3 5" xfId="24205"/>
    <cellStyle name="40% - Акцент5 3 3 2 4" xfId="2309"/>
    <cellStyle name="40% - Акцент5 3 3 2 4 2" xfId="6117"/>
    <cellStyle name="40% - Акцент5 3 3 2 4 2 2" xfId="17541"/>
    <cellStyle name="40% - Акцент5 3 3 2 4 2 2 2" xfId="40389"/>
    <cellStyle name="40% - Акцент5 3 3 2 4 2 3" xfId="28965"/>
    <cellStyle name="40% - Акцент5 3 3 2 4 3" xfId="9925"/>
    <cellStyle name="40% - Акцент5 3 3 2 4 3 2" xfId="21349"/>
    <cellStyle name="40% - Акцент5 3 3 2 4 3 2 2" xfId="44197"/>
    <cellStyle name="40% - Акцент5 3 3 2 4 3 3" xfId="32773"/>
    <cellStyle name="40% - Акцент5 3 3 2 4 4" xfId="13733"/>
    <cellStyle name="40% - Акцент5 3 3 2 4 4 2" xfId="36581"/>
    <cellStyle name="40% - Акцент5 3 3 2 4 5" xfId="25157"/>
    <cellStyle name="40% - Акцент5 3 3 2 5" xfId="3261"/>
    <cellStyle name="40% - Акцент5 3 3 2 5 2" xfId="7069"/>
    <cellStyle name="40% - Акцент5 3 3 2 5 2 2" xfId="18493"/>
    <cellStyle name="40% - Акцент5 3 3 2 5 2 2 2" xfId="41341"/>
    <cellStyle name="40% - Акцент5 3 3 2 5 2 3" xfId="29917"/>
    <cellStyle name="40% - Акцент5 3 3 2 5 3" xfId="10877"/>
    <cellStyle name="40% - Акцент5 3 3 2 5 3 2" xfId="22301"/>
    <cellStyle name="40% - Акцент5 3 3 2 5 3 2 2" xfId="45149"/>
    <cellStyle name="40% - Акцент5 3 3 2 5 3 3" xfId="33725"/>
    <cellStyle name="40% - Акцент5 3 3 2 5 4" xfId="14685"/>
    <cellStyle name="40% - Акцент5 3 3 2 5 4 2" xfId="37533"/>
    <cellStyle name="40% - Акцент5 3 3 2 5 5" xfId="26109"/>
    <cellStyle name="40% - Акцент5 3 3 2 6" xfId="4213"/>
    <cellStyle name="40% - Акцент5 3 3 2 6 2" xfId="15637"/>
    <cellStyle name="40% - Акцент5 3 3 2 6 2 2" xfId="38485"/>
    <cellStyle name="40% - Акцент5 3 3 2 6 3" xfId="27061"/>
    <cellStyle name="40% - Акцент5 3 3 2 7" xfId="8021"/>
    <cellStyle name="40% - Акцент5 3 3 2 7 2" xfId="19445"/>
    <cellStyle name="40% - Акцент5 3 3 2 7 2 2" xfId="42293"/>
    <cellStyle name="40% - Акцент5 3 3 2 7 3" xfId="30869"/>
    <cellStyle name="40% - Акцент5 3 3 2 8" xfId="11829"/>
    <cellStyle name="40% - Акцент5 3 3 2 8 2" xfId="34677"/>
    <cellStyle name="40% - Акцент5 3 3 2 9" xfId="23253"/>
    <cellStyle name="40% - Акцент5 3 3 3" xfId="657"/>
    <cellStyle name="40% - Акцент5 3 3 3 2" xfId="1609"/>
    <cellStyle name="40% - Акцент5 3 3 3 2 2" xfId="5417"/>
    <cellStyle name="40% - Акцент5 3 3 3 2 2 2" xfId="16841"/>
    <cellStyle name="40% - Акцент5 3 3 3 2 2 2 2" xfId="39689"/>
    <cellStyle name="40% - Акцент5 3 3 3 2 2 3" xfId="28265"/>
    <cellStyle name="40% - Акцент5 3 3 3 2 3" xfId="9225"/>
    <cellStyle name="40% - Акцент5 3 3 3 2 3 2" xfId="20649"/>
    <cellStyle name="40% - Акцент5 3 3 3 2 3 2 2" xfId="43497"/>
    <cellStyle name="40% - Акцент5 3 3 3 2 3 3" xfId="32073"/>
    <cellStyle name="40% - Акцент5 3 3 3 2 4" xfId="13033"/>
    <cellStyle name="40% - Акцент5 3 3 3 2 4 2" xfId="35881"/>
    <cellStyle name="40% - Акцент5 3 3 3 2 5" xfId="24457"/>
    <cellStyle name="40% - Акцент5 3 3 3 3" xfId="2561"/>
    <cellStyle name="40% - Акцент5 3 3 3 3 2" xfId="6369"/>
    <cellStyle name="40% - Акцент5 3 3 3 3 2 2" xfId="17793"/>
    <cellStyle name="40% - Акцент5 3 3 3 3 2 2 2" xfId="40641"/>
    <cellStyle name="40% - Акцент5 3 3 3 3 2 3" xfId="29217"/>
    <cellStyle name="40% - Акцент5 3 3 3 3 3" xfId="10177"/>
    <cellStyle name="40% - Акцент5 3 3 3 3 3 2" xfId="21601"/>
    <cellStyle name="40% - Акцент5 3 3 3 3 3 2 2" xfId="44449"/>
    <cellStyle name="40% - Акцент5 3 3 3 3 3 3" xfId="33025"/>
    <cellStyle name="40% - Акцент5 3 3 3 3 4" xfId="13985"/>
    <cellStyle name="40% - Акцент5 3 3 3 3 4 2" xfId="36833"/>
    <cellStyle name="40% - Акцент5 3 3 3 3 5" xfId="25409"/>
    <cellStyle name="40% - Акцент5 3 3 3 4" xfId="3513"/>
    <cellStyle name="40% - Акцент5 3 3 3 4 2" xfId="7321"/>
    <cellStyle name="40% - Акцент5 3 3 3 4 2 2" xfId="18745"/>
    <cellStyle name="40% - Акцент5 3 3 3 4 2 2 2" xfId="41593"/>
    <cellStyle name="40% - Акцент5 3 3 3 4 2 3" xfId="30169"/>
    <cellStyle name="40% - Акцент5 3 3 3 4 3" xfId="11129"/>
    <cellStyle name="40% - Акцент5 3 3 3 4 3 2" xfId="22553"/>
    <cellStyle name="40% - Акцент5 3 3 3 4 3 2 2" xfId="45401"/>
    <cellStyle name="40% - Акцент5 3 3 3 4 3 3" xfId="33977"/>
    <cellStyle name="40% - Акцент5 3 3 3 4 4" xfId="14937"/>
    <cellStyle name="40% - Акцент5 3 3 3 4 4 2" xfId="37785"/>
    <cellStyle name="40% - Акцент5 3 3 3 4 5" xfId="26361"/>
    <cellStyle name="40% - Акцент5 3 3 3 5" xfId="4465"/>
    <cellStyle name="40% - Акцент5 3 3 3 5 2" xfId="15889"/>
    <cellStyle name="40% - Акцент5 3 3 3 5 2 2" xfId="38737"/>
    <cellStyle name="40% - Акцент5 3 3 3 5 3" xfId="27313"/>
    <cellStyle name="40% - Акцент5 3 3 3 6" xfId="8273"/>
    <cellStyle name="40% - Акцент5 3 3 3 6 2" xfId="19697"/>
    <cellStyle name="40% - Акцент5 3 3 3 6 2 2" xfId="42545"/>
    <cellStyle name="40% - Акцент5 3 3 3 6 3" xfId="31121"/>
    <cellStyle name="40% - Акцент5 3 3 3 7" xfId="12081"/>
    <cellStyle name="40% - Акцент5 3 3 3 7 2" xfId="34929"/>
    <cellStyle name="40% - Акцент5 3 3 3 8" xfId="23505"/>
    <cellStyle name="40% - Акцент5 3 3 4" xfId="1133"/>
    <cellStyle name="40% - Акцент5 3 3 4 2" xfId="4941"/>
    <cellStyle name="40% - Акцент5 3 3 4 2 2" xfId="16365"/>
    <cellStyle name="40% - Акцент5 3 3 4 2 2 2" xfId="39213"/>
    <cellStyle name="40% - Акцент5 3 3 4 2 3" xfId="27789"/>
    <cellStyle name="40% - Акцент5 3 3 4 3" xfId="8749"/>
    <cellStyle name="40% - Акцент5 3 3 4 3 2" xfId="20173"/>
    <cellStyle name="40% - Акцент5 3 3 4 3 2 2" xfId="43021"/>
    <cellStyle name="40% - Акцент5 3 3 4 3 3" xfId="31597"/>
    <cellStyle name="40% - Акцент5 3 3 4 4" xfId="12557"/>
    <cellStyle name="40% - Акцент5 3 3 4 4 2" xfId="35405"/>
    <cellStyle name="40% - Акцент5 3 3 4 5" xfId="23981"/>
    <cellStyle name="40% - Акцент5 3 3 5" xfId="2085"/>
    <cellStyle name="40% - Акцент5 3 3 5 2" xfId="5893"/>
    <cellStyle name="40% - Акцент5 3 3 5 2 2" xfId="17317"/>
    <cellStyle name="40% - Акцент5 3 3 5 2 2 2" xfId="40165"/>
    <cellStyle name="40% - Акцент5 3 3 5 2 3" xfId="28741"/>
    <cellStyle name="40% - Акцент5 3 3 5 3" xfId="9701"/>
    <cellStyle name="40% - Акцент5 3 3 5 3 2" xfId="21125"/>
    <cellStyle name="40% - Акцент5 3 3 5 3 2 2" xfId="43973"/>
    <cellStyle name="40% - Акцент5 3 3 5 3 3" xfId="32549"/>
    <cellStyle name="40% - Акцент5 3 3 5 4" xfId="13509"/>
    <cellStyle name="40% - Акцент5 3 3 5 4 2" xfId="36357"/>
    <cellStyle name="40% - Акцент5 3 3 5 5" xfId="24933"/>
    <cellStyle name="40% - Акцент5 3 3 6" xfId="3037"/>
    <cellStyle name="40% - Акцент5 3 3 6 2" xfId="6845"/>
    <cellStyle name="40% - Акцент5 3 3 6 2 2" xfId="18269"/>
    <cellStyle name="40% - Акцент5 3 3 6 2 2 2" xfId="41117"/>
    <cellStyle name="40% - Акцент5 3 3 6 2 3" xfId="29693"/>
    <cellStyle name="40% - Акцент5 3 3 6 3" xfId="10653"/>
    <cellStyle name="40% - Акцент5 3 3 6 3 2" xfId="22077"/>
    <cellStyle name="40% - Акцент5 3 3 6 3 2 2" xfId="44925"/>
    <cellStyle name="40% - Акцент5 3 3 6 3 3" xfId="33501"/>
    <cellStyle name="40% - Акцент5 3 3 6 4" xfId="14461"/>
    <cellStyle name="40% - Акцент5 3 3 6 4 2" xfId="37309"/>
    <cellStyle name="40% - Акцент5 3 3 6 5" xfId="25885"/>
    <cellStyle name="40% - Акцент5 3 3 7" xfId="3989"/>
    <cellStyle name="40% - Акцент5 3 3 7 2" xfId="15413"/>
    <cellStyle name="40% - Акцент5 3 3 7 2 2" xfId="38261"/>
    <cellStyle name="40% - Акцент5 3 3 7 3" xfId="26837"/>
    <cellStyle name="40% - Акцент5 3 3 8" xfId="7797"/>
    <cellStyle name="40% - Акцент5 3 3 8 2" xfId="19221"/>
    <cellStyle name="40% - Акцент5 3 3 8 2 2" xfId="42069"/>
    <cellStyle name="40% - Акцент5 3 3 8 3" xfId="30645"/>
    <cellStyle name="40% - Акцент5 3 3 9" xfId="11605"/>
    <cellStyle name="40% - Акцент5 3 3 9 2" xfId="34453"/>
    <cellStyle name="40% - Акцент5 3 4" xfId="237"/>
    <cellStyle name="40% - Акцент5 3 4 10" xfId="23085"/>
    <cellStyle name="40% - Акцент5 3 4 2" xfId="461"/>
    <cellStyle name="40% - Акцент5 3 4 2 2" xfId="937"/>
    <cellStyle name="40% - Акцент5 3 4 2 2 2" xfId="1889"/>
    <cellStyle name="40% - Акцент5 3 4 2 2 2 2" xfId="5697"/>
    <cellStyle name="40% - Акцент5 3 4 2 2 2 2 2" xfId="17121"/>
    <cellStyle name="40% - Акцент5 3 4 2 2 2 2 2 2" xfId="39969"/>
    <cellStyle name="40% - Акцент5 3 4 2 2 2 2 3" xfId="28545"/>
    <cellStyle name="40% - Акцент5 3 4 2 2 2 3" xfId="9505"/>
    <cellStyle name="40% - Акцент5 3 4 2 2 2 3 2" xfId="20929"/>
    <cellStyle name="40% - Акцент5 3 4 2 2 2 3 2 2" xfId="43777"/>
    <cellStyle name="40% - Акцент5 3 4 2 2 2 3 3" xfId="32353"/>
    <cellStyle name="40% - Акцент5 3 4 2 2 2 4" xfId="13313"/>
    <cellStyle name="40% - Акцент5 3 4 2 2 2 4 2" xfId="36161"/>
    <cellStyle name="40% - Акцент5 3 4 2 2 2 5" xfId="24737"/>
    <cellStyle name="40% - Акцент5 3 4 2 2 3" xfId="2841"/>
    <cellStyle name="40% - Акцент5 3 4 2 2 3 2" xfId="6649"/>
    <cellStyle name="40% - Акцент5 3 4 2 2 3 2 2" xfId="18073"/>
    <cellStyle name="40% - Акцент5 3 4 2 2 3 2 2 2" xfId="40921"/>
    <cellStyle name="40% - Акцент5 3 4 2 2 3 2 3" xfId="29497"/>
    <cellStyle name="40% - Акцент5 3 4 2 2 3 3" xfId="10457"/>
    <cellStyle name="40% - Акцент5 3 4 2 2 3 3 2" xfId="21881"/>
    <cellStyle name="40% - Акцент5 3 4 2 2 3 3 2 2" xfId="44729"/>
    <cellStyle name="40% - Акцент5 3 4 2 2 3 3 3" xfId="33305"/>
    <cellStyle name="40% - Акцент5 3 4 2 2 3 4" xfId="14265"/>
    <cellStyle name="40% - Акцент5 3 4 2 2 3 4 2" xfId="37113"/>
    <cellStyle name="40% - Акцент5 3 4 2 2 3 5" xfId="25689"/>
    <cellStyle name="40% - Акцент5 3 4 2 2 4" xfId="3793"/>
    <cellStyle name="40% - Акцент5 3 4 2 2 4 2" xfId="7601"/>
    <cellStyle name="40% - Акцент5 3 4 2 2 4 2 2" xfId="19025"/>
    <cellStyle name="40% - Акцент5 3 4 2 2 4 2 2 2" xfId="41873"/>
    <cellStyle name="40% - Акцент5 3 4 2 2 4 2 3" xfId="30449"/>
    <cellStyle name="40% - Акцент5 3 4 2 2 4 3" xfId="11409"/>
    <cellStyle name="40% - Акцент5 3 4 2 2 4 3 2" xfId="22833"/>
    <cellStyle name="40% - Акцент5 3 4 2 2 4 3 2 2" xfId="45681"/>
    <cellStyle name="40% - Акцент5 3 4 2 2 4 3 3" xfId="34257"/>
    <cellStyle name="40% - Акцент5 3 4 2 2 4 4" xfId="15217"/>
    <cellStyle name="40% - Акцент5 3 4 2 2 4 4 2" xfId="38065"/>
    <cellStyle name="40% - Акцент5 3 4 2 2 4 5" xfId="26641"/>
    <cellStyle name="40% - Акцент5 3 4 2 2 5" xfId="4745"/>
    <cellStyle name="40% - Акцент5 3 4 2 2 5 2" xfId="16169"/>
    <cellStyle name="40% - Акцент5 3 4 2 2 5 2 2" xfId="39017"/>
    <cellStyle name="40% - Акцент5 3 4 2 2 5 3" xfId="27593"/>
    <cellStyle name="40% - Акцент5 3 4 2 2 6" xfId="8553"/>
    <cellStyle name="40% - Акцент5 3 4 2 2 6 2" xfId="19977"/>
    <cellStyle name="40% - Акцент5 3 4 2 2 6 2 2" xfId="42825"/>
    <cellStyle name="40% - Акцент5 3 4 2 2 6 3" xfId="31401"/>
    <cellStyle name="40% - Акцент5 3 4 2 2 7" xfId="12361"/>
    <cellStyle name="40% - Акцент5 3 4 2 2 7 2" xfId="35209"/>
    <cellStyle name="40% - Акцент5 3 4 2 2 8" xfId="23785"/>
    <cellStyle name="40% - Акцент5 3 4 2 3" xfId="1413"/>
    <cellStyle name="40% - Акцент5 3 4 2 3 2" xfId="5221"/>
    <cellStyle name="40% - Акцент5 3 4 2 3 2 2" xfId="16645"/>
    <cellStyle name="40% - Акцент5 3 4 2 3 2 2 2" xfId="39493"/>
    <cellStyle name="40% - Акцент5 3 4 2 3 2 3" xfId="28069"/>
    <cellStyle name="40% - Акцент5 3 4 2 3 3" xfId="9029"/>
    <cellStyle name="40% - Акцент5 3 4 2 3 3 2" xfId="20453"/>
    <cellStyle name="40% - Акцент5 3 4 2 3 3 2 2" xfId="43301"/>
    <cellStyle name="40% - Акцент5 3 4 2 3 3 3" xfId="31877"/>
    <cellStyle name="40% - Акцент5 3 4 2 3 4" xfId="12837"/>
    <cellStyle name="40% - Акцент5 3 4 2 3 4 2" xfId="35685"/>
    <cellStyle name="40% - Акцент5 3 4 2 3 5" xfId="24261"/>
    <cellStyle name="40% - Акцент5 3 4 2 4" xfId="2365"/>
    <cellStyle name="40% - Акцент5 3 4 2 4 2" xfId="6173"/>
    <cellStyle name="40% - Акцент5 3 4 2 4 2 2" xfId="17597"/>
    <cellStyle name="40% - Акцент5 3 4 2 4 2 2 2" xfId="40445"/>
    <cellStyle name="40% - Акцент5 3 4 2 4 2 3" xfId="29021"/>
    <cellStyle name="40% - Акцент5 3 4 2 4 3" xfId="9981"/>
    <cellStyle name="40% - Акцент5 3 4 2 4 3 2" xfId="21405"/>
    <cellStyle name="40% - Акцент5 3 4 2 4 3 2 2" xfId="44253"/>
    <cellStyle name="40% - Акцент5 3 4 2 4 3 3" xfId="32829"/>
    <cellStyle name="40% - Акцент5 3 4 2 4 4" xfId="13789"/>
    <cellStyle name="40% - Акцент5 3 4 2 4 4 2" xfId="36637"/>
    <cellStyle name="40% - Акцент5 3 4 2 4 5" xfId="25213"/>
    <cellStyle name="40% - Акцент5 3 4 2 5" xfId="3317"/>
    <cellStyle name="40% - Акцент5 3 4 2 5 2" xfId="7125"/>
    <cellStyle name="40% - Акцент5 3 4 2 5 2 2" xfId="18549"/>
    <cellStyle name="40% - Акцент5 3 4 2 5 2 2 2" xfId="41397"/>
    <cellStyle name="40% - Акцент5 3 4 2 5 2 3" xfId="29973"/>
    <cellStyle name="40% - Акцент5 3 4 2 5 3" xfId="10933"/>
    <cellStyle name="40% - Акцент5 3 4 2 5 3 2" xfId="22357"/>
    <cellStyle name="40% - Акцент5 3 4 2 5 3 2 2" xfId="45205"/>
    <cellStyle name="40% - Акцент5 3 4 2 5 3 3" xfId="33781"/>
    <cellStyle name="40% - Акцент5 3 4 2 5 4" xfId="14741"/>
    <cellStyle name="40% - Акцент5 3 4 2 5 4 2" xfId="37589"/>
    <cellStyle name="40% - Акцент5 3 4 2 5 5" xfId="26165"/>
    <cellStyle name="40% - Акцент5 3 4 2 6" xfId="4269"/>
    <cellStyle name="40% - Акцент5 3 4 2 6 2" xfId="15693"/>
    <cellStyle name="40% - Акцент5 3 4 2 6 2 2" xfId="38541"/>
    <cellStyle name="40% - Акцент5 3 4 2 6 3" xfId="27117"/>
    <cellStyle name="40% - Акцент5 3 4 2 7" xfId="8077"/>
    <cellStyle name="40% - Акцент5 3 4 2 7 2" xfId="19501"/>
    <cellStyle name="40% - Акцент5 3 4 2 7 2 2" xfId="42349"/>
    <cellStyle name="40% - Акцент5 3 4 2 7 3" xfId="30925"/>
    <cellStyle name="40% - Акцент5 3 4 2 8" xfId="11885"/>
    <cellStyle name="40% - Акцент5 3 4 2 8 2" xfId="34733"/>
    <cellStyle name="40% - Акцент5 3 4 2 9" xfId="23309"/>
    <cellStyle name="40% - Акцент5 3 4 3" xfId="713"/>
    <cellStyle name="40% - Акцент5 3 4 3 2" xfId="1665"/>
    <cellStyle name="40% - Акцент5 3 4 3 2 2" xfId="5473"/>
    <cellStyle name="40% - Акцент5 3 4 3 2 2 2" xfId="16897"/>
    <cellStyle name="40% - Акцент5 3 4 3 2 2 2 2" xfId="39745"/>
    <cellStyle name="40% - Акцент5 3 4 3 2 2 3" xfId="28321"/>
    <cellStyle name="40% - Акцент5 3 4 3 2 3" xfId="9281"/>
    <cellStyle name="40% - Акцент5 3 4 3 2 3 2" xfId="20705"/>
    <cellStyle name="40% - Акцент5 3 4 3 2 3 2 2" xfId="43553"/>
    <cellStyle name="40% - Акцент5 3 4 3 2 3 3" xfId="32129"/>
    <cellStyle name="40% - Акцент5 3 4 3 2 4" xfId="13089"/>
    <cellStyle name="40% - Акцент5 3 4 3 2 4 2" xfId="35937"/>
    <cellStyle name="40% - Акцент5 3 4 3 2 5" xfId="24513"/>
    <cellStyle name="40% - Акцент5 3 4 3 3" xfId="2617"/>
    <cellStyle name="40% - Акцент5 3 4 3 3 2" xfId="6425"/>
    <cellStyle name="40% - Акцент5 3 4 3 3 2 2" xfId="17849"/>
    <cellStyle name="40% - Акцент5 3 4 3 3 2 2 2" xfId="40697"/>
    <cellStyle name="40% - Акцент5 3 4 3 3 2 3" xfId="29273"/>
    <cellStyle name="40% - Акцент5 3 4 3 3 3" xfId="10233"/>
    <cellStyle name="40% - Акцент5 3 4 3 3 3 2" xfId="21657"/>
    <cellStyle name="40% - Акцент5 3 4 3 3 3 2 2" xfId="44505"/>
    <cellStyle name="40% - Акцент5 3 4 3 3 3 3" xfId="33081"/>
    <cellStyle name="40% - Акцент5 3 4 3 3 4" xfId="14041"/>
    <cellStyle name="40% - Акцент5 3 4 3 3 4 2" xfId="36889"/>
    <cellStyle name="40% - Акцент5 3 4 3 3 5" xfId="25465"/>
    <cellStyle name="40% - Акцент5 3 4 3 4" xfId="3569"/>
    <cellStyle name="40% - Акцент5 3 4 3 4 2" xfId="7377"/>
    <cellStyle name="40% - Акцент5 3 4 3 4 2 2" xfId="18801"/>
    <cellStyle name="40% - Акцент5 3 4 3 4 2 2 2" xfId="41649"/>
    <cellStyle name="40% - Акцент5 3 4 3 4 2 3" xfId="30225"/>
    <cellStyle name="40% - Акцент5 3 4 3 4 3" xfId="11185"/>
    <cellStyle name="40% - Акцент5 3 4 3 4 3 2" xfId="22609"/>
    <cellStyle name="40% - Акцент5 3 4 3 4 3 2 2" xfId="45457"/>
    <cellStyle name="40% - Акцент5 3 4 3 4 3 3" xfId="34033"/>
    <cellStyle name="40% - Акцент5 3 4 3 4 4" xfId="14993"/>
    <cellStyle name="40% - Акцент5 3 4 3 4 4 2" xfId="37841"/>
    <cellStyle name="40% - Акцент5 3 4 3 4 5" xfId="26417"/>
    <cellStyle name="40% - Акцент5 3 4 3 5" xfId="4521"/>
    <cellStyle name="40% - Акцент5 3 4 3 5 2" xfId="15945"/>
    <cellStyle name="40% - Акцент5 3 4 3 5 2 2" xfId="38793"/>
    <cellStyle name="40% - Акцент5 3 4 3 5 3" xfId="27369"/>
    <cellStyle name="40% - Акцент5 3 4 3 6" xfId="8329"/>
    <cellStyle name="40% - Акцент5 3 4 3 6 2" xfId="19753"/>
    <cellStyle name="40% - Акцент5 3 4 3 6 2 2" xfId="42601"/>
    <cellStyle name="40% - Акцент5 3 4 3 6 3" xfId="31177"/>
    <cellStyle name="40% - Акцент5 3 4 3 7" xfId="12137"/>
    <cellStyle name="40% - Акцент5 3 4 3 7 2" xfId="34985"/>
    <cellStyle name="40% - Акцент5 3 4 3 8" xfId="23561"/>
    <cellStyle name="40% - Акцент5 3 4 4" xfId="1189"/>
    <cellStyle name="40% - Акцент5 3 4 4 2" xfId="4997"/>
    <cellStyle name="40% - Акцент5 3 4 4 2 2" xfId="16421"/>
    <cellStyle name="40% - Акцент5 3 4 4 2 2 2" xfId="39269"/>
    <cellStyle name="40% - Акцент5 3 4 4 2 3" xfId="27845"/>
    <cellStyle name="40% - Акцент5 3 4 4 3" xfId="8805"/>
    <cellStyle name="40% - Акцент5 3 4 4 3 2" xfId="20229"/>
    <cellStyle name="40% - Акцент5 3 4 4 3 2 2" xfId="43077"/>
    <cellStyle name="40% - Акцент5 3 4 4 3 3" xfId="31653"/>
    <cellStyle name="40% - Акцент5 3 4 4 4" xfId="12613"/>
    <cellStyle name="40% - Акцент5 3 4 4 4 2" xfId="35461"/>
    <cellStyle name="40% - Акцент5 3 4 4 5" xfId="24037"/>
    <cellStyle name="40% - Акцент5 3 4 5" xfId="2141"/>
    <cellStyle name="40% - Акцент5 3 4 5 2" xfId="5949"/>
    <cellStyle name="40% - Акцент5 3 4 5 2 2" xfId="17373"/>
    <cellStyle name="40% - Акцент5 3 4 5 2 2 2" xfId="40221"/>
    <cellStyle name="40% - Акцент5 3 4 5 2 3" xfId="28797"/>
    <cellStyle name="40% - Акцент5 3 4 5 3" xfId="9757"/>
    <cellStyle name="40% - Акцент5 3 4 5 3 2" xfId="21181"/>
    <cellStyle name="40% - Акцент5 3 4 5 3 2 2" xfId="44029"/>
    <cellStyle name="40% - Акцент5 3 4 5 3 3" xfId="32605"/>
    <cellStyle name="40% - Акцент5 3 4 5 4" xfId="13565"/>
    <cellStyle name="40% - Акцент5 3 4 5 4 2" xfId="36413"/>
    <cellStyle name="40% - Акцент5 3 4 5 5" xfId="24989"/>
    <cellStyle name="40% - Акцент5 3 4 6" xfId="3093"/>
    <cellStyle name="40% - Акцент5 3 4 6 2" xfId="6901"/>
    <cellStyle name="40% - Акцент5 3 4 6 2 2" xfId="18325"/>
    <cellStyle name="40% - Акцент5 3 4 6 2 2 2" xfId="41173"/>
    <cellStyle name="40% - Акцент5 3 4 6 2 3" xfId="29749"/>
    <cellStyle name="40% - Акцент5 3 4 6 3" xfId="10709"/>
    <cellStyle name="40% - Акцент5 3 4 6 3 2" xfId="22133"/>
    <cellStyle name="40% - Акцент5 3 4 6 3 2 2" xfId="44981"/>
    <cellStyle name="40% - Акцент5 3 4 6 3 3" xfId="33557"/>
    <cellStyle name="40% - Акцент5 3 4 6 4" xfId="14517"/>
    <cellStyle name="40% - Акцент5 3 4 6 4 2" xfId="37365"/>
    <cellStyle name="40% - Акцент5 3 4 6 5" xfId="25941"/>
    <cellStyle name="40% - Акцент5 3 4 7" xfId="4045"/>
    <cellStyle name="40% - Акцент5 3 4 7 2" xfId="15469"/>
    <cellStyle name="40% - Акцент5 3 4 7 2 2" xfId="38317"/>
    <cellStyle name="40% - Акцент5 3 4 7 3" xfId="26893"/>
    <cellStyle name="40% - Акцент5 3 4 8" xfId="7853"/>
    <cellStyle name="40% - Акцент5 3 4 8 2" xfId="19277"/>
    <cellStyle name="40% - Акцент5 3 4 8 2 2" xfId="42125"/>
    <cellStyle name="40% - Акцент5 3 4 8 3" xfId="30701"/>
    <cellStyle name="40% - Акцент5 3 4 9" xfId="11661"/>
    <cellStyle name="40% - Акцент5 3 4 9 2" xfId="34509"/>
    <cellStyle name="40% - Акцент5 3 5" xfId="293"/>
    <cellStyle name="40% - Акцент5 3 5 2" xfId="769"/>
    <cellStyle name="40% - Акцент5 3 5 2 2" xfId="1721"/>
    <cellStyle name="40% - Акцент5 3 5 2 2 2" xfId="5529"/>
    <cellStyle name="40% - Акцент5 3 5 2 2 2 2" xfId="16953"/>
    <cellStyle name="40% - Акцент5 3 5 2 2 2 2 2" xfId="39801"/>
    <cellStyle name="40% - Акцент5 3 5 2 2 2 3" xfId="28377"/>
    <cellStyle name="40% - Акцент5 3 5 2 2 3" xfId="9337"/>
    <cellStyle name="40% - Акцент5 3 5 2 2 3 2" xfId="20761"/>
    <cellStyle name="40% - Акцент5 3 5 2 2 3 2 2" xfId="43609"/>
    <cellStyle name="40% - Акцент5 3 5 2 2 3 3" xfId="32185"/>
    <cellStyle name="40% - Акцент5 3 5 2 2 4" xfId="13145"/>
    <cellStyle name="40% - Акцент5 3 5 2 2 4 2" xfId="35993"/>
    <cellStyle name="40% - Акцент5 3 5 2 2 5" xfId="24569"/>
    <cellStyle name="40% - Акцент5 3 5 2 3" xfId="2673"/>
    <cellStyle name="40% - Акцент5 3 5 2 3 2" xfId="6481"/>
    <cellStyle name="40% - Акцент5 3 5 2 3 2 2" xfId="17905"/>
    <cellStyle name="40% - Акцент5 3 5 2 3 2 2 2" xfId="40753"/>
    <cellStyle name="40% - Акцент5 3 5 2 3 2 3" xfId="29329"/>
    <cellStyle name="40% - Акцент5 3 5 2 3 3" xfId="10289"/>
    <cellStyle name="40% - Акцент5 3 5 2 3 3 2" xfId="21713"/>
    <cellStyle name="40% - Акцент5 3 5 2 3 3 2 2" xfId="44561"/>
    <cellStyle name="40% - Акцент5 3 5 2 3 3 3" xfId="33137"/>
    <cellStyle name="40% - Акцент5 3 5 2 3 4" xfId="14097"/>
    <cellStyle name="40% - Акцент5 3 5 2 3 4 2" xfId="36945"/>
    <cellStyle name="40% - Акцент5 3 5 2 3 5" xfId="25521"/>
    <cellStyle name="40% - Акцент5 3 5 2 4" xfId="3625"/>
    <cellStyle name="40% - Акцент5 3 5 2 4 2" xfId="7433"/>
    <cellStyle name="40% - Акцент5 3 5 2 4 2 2" xfId="18857"/>
    <cellStyle name="40% - Акцент5 3 5 2 4 2 2 2" xfId="41705"/>
    <cellStyle name="40% - Акцент5 3 5 2 4 2 3" xfId="30281"/>
    <cellStyle name="40% - Акцент5 3 5 2 4 3" xfId="11241"/>
    <cellStyle name="40% - Акцент5 3 5 2 4 3 2" xfId="22665"/>
    <cellStyle name="40% - Акцент5 3 5 2 4 3 2 2" xfId="45513"/>
    <cellStyle name="40% - Акцент5 3 5 2 4 3 3" xfId="34089"/>
    <cellStyle name="40% - Акцент5 3 5 2 4 4" xfId="15049"/>
    <cellStyle name="40% - Акцент5 3 5 2 4 4 2" xfId="37897"/>
    <cellStyle name="40% - Акцент5 3 5 2 4 5" xfId="26473"/>
    <cellStyle name="40% - Акцент5 3 5 2 5" xfId="4577"/>
    <cellStyle name="40% - Акцент5 3 5 2 5 2" xfId="16001"/>
    <cellStyle name="40% - Акцент5 3 5 2 5 2 2" xfId="38849"/>
    <cellStyle name="40% - Акцент5 3 5 2 5 3" xfId="27425"/>
    <cellStyle name="40% - Акцент5 3 5 2 6" xfId="8385"/>
    <cellStyle name="40% - Акцент5 3 5 2 6 2" xfId="19809"/>
    <cellStyle name="40% - Акцент5 3 5 2 6 2 2" xfId="42657"/>
    <cellStyle name="40% - Акцент5 3 5 2 6 3" xfId="31233"/>
    <cellStyle name="40% - Акцент5 3 5 2 7" xfId="12193"/>
    <cellStyle name="40% - Акцент5 3 5 2 7 2" xfId="35041"/>
    <cellStyle name="40% - Акцент5 3 5 2 8" xfId="23617"/>
    <cellStyle name="40% - Акцент5 3 5 3" xfId="1245"/>
    <cellStyle name="40% - Акцент5 3 5 3 2" xfId="5053"/>
    <cellStyle name="40% - Акцент5 3 5 3 2 2" xfId="16477"/>
    <cellStyle name="40% - Акцент5 3 5 3 2 2 2" xfId="39325"/>
    <cellStyle name="40% - Акцент5 3 5 3 2 3" xfId="27901"/>
    <cellStyle name="40% - Акцент5 3 5 3 3" xfId="8861"/>
    <cellStyle name="40% - Акцент5 3 5 3 3 2" xfId="20285"/>
    <cellStyle name="40% - Акцент5 3 5 3 3 2 2" xfId="43133"/>
    <cellStyle name="40% - Акцент5 3 5 3 3 3" xfId="31709"/>
    <cellStyle name="40% - Акцент5 3 5 3 4" xfId="12669"/>
    <cellStyle name="40% - Акцент5 3 5 3 4 2" xfId="35517"/>
    <cellStyle name="40% - Акцент5 3 5 3 5" xfId="24093"/>
    <cellStyle name="40% - Акцент5 3 5 4" xfId="2197"/>
    <cellStyle name="40% - Акцент5 3 5 4 2" xfId="6005"/>
    <cellStyle name="40% - Акцент5 3 5 4 2 2" xfId="17429"/>
    <cellStyle name="40% - Акцент5 3 5 4 2 2 2" xfId="40277"/>
    <cellStyle name="40% - Акцент5 3 5 4 2 3" xfId="28853"/>
    <cellStyle name="40% - Акцент5 3 5 4 3" xfId="9813"/>
    <cellStyle name="40% - Акцент5 3 5 4 3 2" xfId="21237"/>
    <cellStyle name="40% - Акцент5 3 5 4 3 2 2" xfId="44085"/>
    <cellStyle name="40% - Акцент5 3 5 4 3 3" xfId="32661"/>
    <cellStyle name="40% - Акцент5 3 5 4 4" xfId="13621"/>
    <cellStyle name="40% - Акцент5 3 5 4 4 2" xfId="36469"/>
    <cellStyle name="40% - Акцент5 3 5 4 5" xfId="25045"/>
    <cellStyle name="40% - Акцент5 3 5 5" xfId="3149"/>
    <cellStyle name="40% - Акцент5 3 5 5 2" xfId="6957"/>
    <cellStyle name="40% - Акцент5 3 5 5 2 2" xfId="18381"/>
    <cellStyle name="40% - Акцент5 3 5 5 2 2 2" xfId="41229"/>
    <cellStyle name="40% - Акцент5 3 5 5 2 3" xfId="29805"/>
    <cellStyle name="40% - Акцент5 3 5 5 3" xfId="10765"/>
    <cellStyle name="40% - Акцент5 3 5 5 3 2" xfId="22189"/>
    <cellStyle name="40% - Акцент5 3 5 5 3 2 2" xfId="45037"/>
    <cellStyle name="40% - Акцент5 3 5 5 3 3" xfId="33613"/>
    <cellStyle name="40% - Акцент5 3 5 5 4" xfId="14573"/>
    <cellStyle name="40% - Акцент5 3 5 5 4 2" xfId="37421"/>
    <cellStyle name="40% - Акцент5 3 5 5 5" xfId="25997"/>
    <cellStyle name="40% - Акцент5 3 5 6" xfId="4101"/>
    <cellStyle name="40% - Акцент5 3 5 6 2" xfId="15525"/>
    <cellStyle name="40% - Акцент5 3 5 6 2 2" xfId="38373"/>
    <cellStyle name="40% - Акцент5 3 5 6 3" xfId="26949"/>
    <cellStyle name="40% - Акцент5 3 5 7" xfId="7909"/>
    <cellStyle name="40% - Акцент5 3 5 7 2" xfId="19333"/>
    <cellStyle name="40% - Акцент5 3 5 7 2 2" xfId="42181"/>
    <cellStyle name="40% - Акцент5 3 5 7 3" xfId="30757"/>
    <cellStyle name="40% - Акцент5 3 5 8" xfId="11717"/>
    <cellStyle name="40% - Акцент5 3 5 8 2" xfId="34565"/>
    <cellStyle name="40% - Акцент5 3 5 9" xfId="23141"/>
    <cellStyle name="40% - Акцент5 3 6" xfId="545"/>
    <cellStyle name="40% - Акцент5 3 6 2" xfId="1497"/>
    <cellStyle name="40% - Акцент5 3 6 2 2" xfId="5305"/>
    <cellStyle name="40% - Акцент5 3 6 2 2 2" xfId="16729"/>
    <cellStyle name="40% - Акцент5 3 6 2 2 2 2" xfId="39577"/>
    <cellStyle name="40% - Акцент5 3 6 2 2 3" xfId="28153"/>
    <cellStyle name="40% - Акцент5 3 6 2 3" xfId="9113"/>
    <cellStyle name="40% - Акцент5 3 6 2 3 2" xfId="20537"/>
    <cellStyle name="40% - Акцент5 3 6 2 3 2 2" xfId="43385"/>
    <cellStyle name="40% - Акцент5 3 6 2 3 3" xfId="31961"/>
    <cellStyle name="40% - Акцент5 3 6 2 4" xfId="12921"/>
    <cellStyle name="40% - Акцент5 3 6 2 4 2" xfId="35769"/>
    <cellStyle name="40% - Акцент5 3 6 2 5" xfId="24345"/>
    <cellStyle name="40% - Акцент5 3 6 3" xfId="2449"/>
    <cellStyle name="40% - Акцент5 3 6 3 2" xfId="6257"/>
    <cellStyle name="40% - Акцент5 3 6 3 2 2" xfId="17681"/>
    <cellStyle name="40% - Акцент5 3 6 3 2 2 2" xfId="40529"/>
    <cellStyle name="40% - Акцент5 3 6 3 2 3" xfId="29105"/>
    <cellStyle name="40% - Акцент5 3 6 3 3" xfId="10065"/>
    <cellStyle name="40% - Акцент5 3 6 3 3 2" xfId="21489"/>
    <cellStyle name="40% - Акцент5 3 6 3 3 2 2" xfId="44337"/>
    <cellStyle name="40% - Акцент5 3 6 3 3 3" xfId="32913"/>
    <cellStyle name="40% - Акцент5 3 6 3 4" xfId="13873"/>
    <cellStyle name="40% - Акцент5 3 6 3 4 2" xfId="36721"/>
    <cellStyle name="40% - Акцент5 3 6 3 5" xfId="25297"/>
    <cellStyle name="40% - Акцент5 3 6 4" xfId="3401"/>
    <cellStyle name="40% - Акцент5 3 6 4 2" xfId="7209"/>
    <cellStyle name="40% - Акцент5 3 6 4 2 2" xfId="18633"/>
    <cellStyle name="40% - Акцент5 3 6 4 2 2 2" xfId="41481"/>
    <cellStyle name="40% - Акцент5 3 6 4 2 3" xfId="30057"/>
    <cellStyle name="40% - Акцент5 3 6 4 3" xfId="11017"/>
    <cellStyle name="40% - Акцент5 3 6 4 3 2" xfId="22441"/>
    <cellStyle name="40% - Акцент5 3 6 4 3 2 2" xfId="45289"/>
    <cellStyle name="40% - Акцент5 3 6 4 3 3" xfId="33865"/>
    <cellStyle name="40% - Акцент5 3 6 4 4" xfId="14825"/>
    <cellStyle name="40% - Акцент5 3 6 4 4 2" xfId="37673"/>
    <cellStyle name="40% - Акцент5 3 6 4 5" xfId="26249"/>
    <cellStyle name="40% - Акцент5 3 6 5" xfId="4353"/>
    <cellStyle name="40% - Акцент5 3 6 5 2" xfId="15777"/>
    <cellStyle name="40% - Акцент5 3 6 5 2 2" xfId="38625"/>
    <cellStyle name="40% - Акцент5 3 6 5 3" xfId="27201"/>
    <cellStyle name="40% - Акцент5 3 6 6" xfId="8161"/>
    <cellStyle name="40% - Акцент5 3 6 6 2" xfId="19585"/>
    <cellStyle name="40% - Акцент5 3 6 6 2 2" xfId="42433"/>
    <cellStyle name="40% - Акцент5 3 6 6 3" xfId="31009"/>
    <cellStyle name="40% - Акцент5 3 6 7" xfId="11969"/>
    <cellStyle name="40% - Акцент5 3 6 7 2" xfId="34817"/>
    <cellStyle name="40% - Акцент5 3 6 8" xfId="23393"/>
    <cellStyle name="40% - Акцент5 3 7" xfId="1021"/>
    <cellStyle name="40% - Акцент5 3 7 2" xfId="4829"/>
    <cellStyle name="40% - Акцент5 3 7 2 2" xfId="16253"/>
    <cellStyle name="40% - Акцент5 3 7 2 2 2" xfId="39101"/>
    <cellStyle name="40% - Акцент5 3 7 2 3" xfId="27677"/>
    <cellStyle name="40% - Акцент5 3 7 3" xfId="8637"/>
    <cellStyle name="40% - Акцент5 3 7 3 2" xfId="20061"/>
    <cellStyle name="40% - Акцент5 3 7 3 2 2" xfId="42909"/>
    <cellStyle name="40% - Акцент5 3 7 3 3" xfId="31485"/>
    <cellStyle name="40% - Акцент5 3 7 4" xfId="12445"/>
    <cellStyle name="40% - Акцент5 3 7 4 2" xfId="35293"/>
    <cellStyle name="40% - Акцент5 3 7 5" xfId="23869"/>
    <cellStyle name="40% - Акцент5 3 8" xfId="1973"/>
    <cellStyle name="40% - Акцент5 3 8 2" xfId="5781"/>
    <cellStyle name="40% - Акцент5 3 8 2 2" xfId="17205"/>
    <cellStyle name="40% - Акцент5 3 8 2 2 2" xfId="40053"/>
    <cellStyle name="40% - Акцент5 3 8 2 3" xfId="28629"/>
    <cellStyle name="40% - Акцент5 3 8 3" xfId="9589"/>
    <cellStyle name="40% - Акцент5 3 8 3 2" xfId="21013"/>
    <cellStyle name="40% - Акцент5 3 8 3 2 2" xfId="43861"/>
    <cellStyle name="40% - Акцент5 3 8 3 3" xfId="32437"/>
    <cellStyle name="40% - Акцент5 3 8 4" xfId="13397"/>
    <cellStyle name="40% - Акцент5 3 8 4 2" xfId="36245"/>
    <cellStyle name="40% - Акцент5 3 8 5" xfId="24821"/>
    <cellStyle name="40% - Акцент5 3 9" xfId="2925"/>
    <cellStyle name="40% - Акцент5 3 9 2" xfId="6733"/>
    <cellStyle name="40% - Акцент5 3 9 2 2" xfId="18157"/>
    <cellStyle name="40% - Акцент5 3 9 2 2 2" xfId="41005"/>
    <cellStyle name="40% - Акцент5 3 9 2 3" xfId="29581"/>
    <cellStyle name="40% - Акцент5 3 9 3" xfId="10541"/>
    <cellStyle name="40% - Акцент5 3 9 3 2" xfId="21965"/>
    <cellStyle name="40% - Акцент5 3 9 3 2 2" xfId="44813"/>
    <cellStyle name="40% - Акцент5 3 9 3 3" xfId="33389"/>
    <cellStyle name="40% - Акцент5 3 9 4" xfId="14349"/>
    <cellStyle name="40% - Акцент5 3 9 4 2" xfId="37197"/>
    <cellStyle name="40% - Акцент5 3 9 5" xfId="25773"/>
    <cellStyle name="40% - Акцент5 4" xfId="97"/>
    <cellStyle name="40% - Акцент5 4 10" xfId="22945"/>
    <cellStyle name="40% - Акцент5 4 2" xfId="321"/>
    <cellStyle name="40% - Акцент5 4 2 2" xfId="797"/>
    <cellStyle name="40% - Акцент5 4 2 2 2" xfId="1749"/>
    <cellStyle name="40% - Акцент5 4 2 2 2 2" xfId="5557"/>
    <cellStyle name="40% - Акцент5 4 2 2 2 2 2" xfId="16981"/>
    <cellStyle name="40% - Акцент5 4 2 2 2 2 2 2" xfId="39829"/>
    <cellStyle name="40% - Акцент5 4 2 2 2 2 3" xfId="28405"/>
    <cellStyle name="40% - Акцент5 4 2 2 2 3" xfId="9365"/>
    <cellStyle name="40% - Акцент5 4 2 2 2 3 2" xfId="20789"/>
    <cellStyle name="40% - Акцент5 4 2 2 2 3 2 2" xfId="43637"/>
    <cellStyle name="40% - Акцент5 4 2 2 2 3 3" xfId="32213"/>
    <cellStyle name="40% - Акцент5 4 2 2 2 4" xfId="13173"/>
    <cellStyle name="40% - Акцент5 4 2 2 2 4 2" xfId="36021"/>
    <cellStyle name="40% - Акцент5 4 2 2 2 5" xfId="24597"/>
    <cellStyle name="40% - Акцент5 4 2 2 3" xfId="2701"/>
    <cellStyle name="40% - Акцент5 4 2 2 3 2" xfId="6509"/>
    <cellStyle name="40% - Акцент5 4 2 2 3 2 2" xfId="17933"/>
    <cellStyle name="40% - Акцент5 4 2 2 3 2 2 2" xfId="40781"/>
    <cellStyle name="40% - Акцент5 4 2 2 3 2 3" xfId="29357"/>
    <cellStyle name="40% - Акцент5 4 2 2 3 3" xfId="10317"/>
    <cellStyle name="40% - Акцент5 4 2 2 3 3 2" xfId="21741"/>
    <cellStyle name="40% - Акцент5 4 2 2 3 3 2 2" xfId="44589"/>
    <cellStyle name="40% - Акцент5 4 2 2 3 3 3" xfId="33165"/>
    <cellStyle name="40% - Акцент5 4 2 2 3 4" xfId="14125"/>
    <cellStyle name="40% - Акцент5 4 2 2 3 4 2" xfId="36973"/>
    <cellStyle name="40% - Акцент5 4 2 2 3 5" xfId="25549"/>
    <cellStyle name="40% - Акцент5 4 2 2 4" xfId="3653"/>
    <cellStyle name="40% - Акцент5 4 2 2 4 2" xfId="7461"/>
    <cellStyle name="40% - Акцент5 4 2 2 4 2 2" xfId="18885"/>
    <cellStyle name="40% - Акцент5 4 2 2 4 2 2 2" xfId="41733"/>
    <cellStyle name="40% - Акцент5 4 2 2 4 2 3" xfId="30309"/>
    <cellStyle name="40% - Акцент5 4 2 2 4 3" xfId="11269"/>
    <cellStyle name="40% - Акцент5 4 2 2 4 3 2" xfId="22693"/>
    <cellStyle name="40% - Акцент5 4 2 2 4 3 2 2" xfId="45541"/>
    <cellStyle name="40% - Акцент5 4 2 2 4 3 3" xfId="34117"/>
    <cellStyle name="40% - Акцент5 4 2 2 4 4" xfId="15077"/>
    <cellStyle name="40% - Акцент5 4 2 2 4 4 2" xfId="37925"/>
    <cellStyle name="40% - Акцент5 4 2 2 4 5" xfId="26501"/>
    <cellStyle name="40% - Акцент5 4 2 2 5" xfId="4605"/>
    <cellStyle name="40% - Акцент5 4 2 2 5 2" xfId="16029"/>
    <cellStyle name="40% - Акцент5 4 2 2 5 2 2" xfId="38877"/>
    <cellStyle name="40% - Акцент5 4 2 2 5 3" xfId="27453"/>
    <cellStyle name="40% - Акцент5 4 2 2 6" xfId="8413"/>
    <cellStyle name="40% - Акцент5 4 2 2 6 2" xfId="19837"/>
    <cellStyle name="40% - Акцент5 4 2 2 6 2 2" xfId="42685"/>
    <cellStyle name="40% - Акцент5 4 2 2 6 3" xfId="31261"/>
    <cellStyle name="40% - Акцент5 4 2 2 7" xfId="12221"/>
    <cellStyle name="40% - Акцент5 4 2 2 7 2" xfId="35069"/>
    <cellStyle name="40% - Акцент5 4 2 2 8" xfId="23645"/>
    <cellStyle name="40% - Акцент5 4 2 3" xfId="1273"/>
    <cellStyle name="40% - Акцент5 4 2 3 2" xfId="5081"/>
    <cellStyle name="40% - Акцент5 4 2 3 2 2" xfId="16505"/>
    <cellStyle name="40% - Акцент5 4 2 3 2 2 2" xfId="39353"/>
    <cellStyle name="40% - Акцент5 4 2 3 2 3" xfId="27929"/>
    <cellStyle name="40% - Акцент5 4 2 3 3" xfId="8889"/>
    <cellStyle name="40% - Акцент5 4 2 3 3 2" xfId="20313"/>
    <cellStyle name="40% - Акцент5 4 2 3 3 2 2" xfId="43161"/>
    <cellStyle name="40% - Акцент5 4 2 3 3 3" xfId="31737"/>
    <cellStyle name="40% - Акцент5 4 2 3 4" xfId="12697"/>
    <cellStyle name="40% - Акцент5 4 2 3 4 2" xfId="35545"/>
    <cellStyle name="40% - Акцент5 4 2 3 5" xfId="24121"/>
    <cellStyle name="40% - Акцент5 4 2 4" xfId="2225"/>
    <cellStyle name="40% - Акцент5 4 2 4 2" xfId="6033"/>
    <cellStyle name="40% - Акцент5 4 2 4 2 2" xfId="17457"/>
    <cellStyle name="40% - Акцент5 4 2 4 2 2 2" xfId="40305"/>
    <cellStyle name="40% - Акцент5 4 2 4 2 3" xfId="28881"/>
    <cellStyle name="40% - Акцент5 4 2 4 3" xfId="9841"/>
    <cellStyle name="40% - Акцент5 4 2 4 3 2" xfId="21265"/>
    <cellStyle name="40% - Акцент5 4 2 4 3 2 2" xfId="44113"/>
    <cellStyle name="40% - Акцент5 4 2 4 3 3" xfId="32689"/>
    <cellStyle name="40% - Акцент5 4 2 4 4" xfId="13649"/>
    <cellStyle name="40% - Акцент5 4 2 4 4 2" xfId="36497"/>
    <cellStyle name="40% - Акцент5 4 2 4 5" xfId="25073"/>
    <cellStyle name="40% - Акцент5 4 2 5" xfId="3177"/>
    <cellStyle name="40% - Акцент5 4 2 5 2" xfId="6985"/>
    <cellStyle name="40% - Акцент5 4 2 5 2 2" xfId="18409"/>
    <cellStyle name="40% - Акцент5 4 2 5 2 2 2" xfId="41257"/>
    <cellStyle name="40% - Акцент5 4 2 5 2 3" xfId="29833"/>
    <cellStyle name="40% - Акцент5 4 2 5 3" xfId="10793"/>
    <cellStyle name="40% - Акцент5 4 2 5 3 2" xfId="22217"/>
    <cellStyle name="40% - Акцент5 4 2 5 3 2 2" xfId="45065"/>
    <cellStyle name="40% - Акцент5 4 2 5 3 3" xfId="33641"/>
    <cellStyle name="40% - Акцент5 4 2 5 4" xfId="14601"/>
    <cellStyle name="40% - Акцент5 4 2 5 4 2" xfId="37449"/>
    <cellStyle name="40% - Акцент5 4 2 5 5" xfId="26025"/>
    <cellStyle name="40% - Акцент5 4 2 6" xfId="4129"/>
    <cellStyle name="40% - Акцент5 4 2 6 2" xfId="15553"/>
    <cellStyle name="40% - Акцент5 4 2 6 2 2" xfId="38401"/>
    <cellStyle name="40% - Акцент5 4 2 6 3" xfId="26977"/>
    <cellStyle name="40% - Акцент5 4 2 7" xfId="7937"/>
    <cellStyle name="40% - Акцент5 4 2 7 2" xfId="19361"/>
    <cellStyle name="40% - Акцент5 4 2 7 2 2" xfId="42209"/>
    <cellStyle name="40% - Акцент5 4 2 7 3" xfId="30785"/>
    <cellStyle name="40% - Акцент5 4 2 8" xfId="11745"/>
    <cellStyle name="40% - Акцент5 4 2 8 2" xfId="34593"/>
    <cellStyle name="40% - Акцент5 4 2 9" xfId="23169"/>
    <cellStyle name="40% - Акцент5 4 3" xfId="573"/>
    <cellStyle name="40% - Акцент5 4 3 2" xfId="1525"/>
    <cellStyle name="40% - Акцент5 4 3 2 2" xfId="5333"/>
    <cellStyle name="40% - Акцент5 4 3 2 2 2" xfId="16757"/>
    <cellStyle name="40% - Акцент5 4 3 2 2 2 2" xfId="39605"/>
    <cellStyle name="40% - Акцент5 4 3 2 2 3" xfId="28181"/>
    <cellStyle name="40% - Акцент5 4 3 2 3" xfId="9141"/>
    <cellStyle name="40% - Акцент5 4 3 2 3 2" xfId="20565"/>
    <cellStyle name="40% - Акцент5 4 3 2 3 2 2" xfId="43413"/>
    <cellStyle name="40% - Акцент5 4 3 2 3 3" xfId="31989"/>
    <cellStyle name="40% - Акцент5 4 3 2 4" xfId="12949"/>
    <cellStyle name="40% - Акцент5 4 3 2 4 2" xfId="35797"/>
    <cellStyle name="40% - Акцент5 4 3 2 5" xfId="24373"/>
    <cellStyle name="40% - Акцент5 4 3 3" xfId="2477"/>
    <cellStyle name="40% - Акцент5 4 3 3 2" xfId="6285"/>
    <cellStyle name="40% - Акцент5 4 3 3 2 2" xfId="17709"/>
    <cellStyle name="40% - Акцент5 4 3 3 2 2 2" xfId="40557"/>
    <cellStyle name="40% - Акцент5 4 3 3 2 3" xfId="29133"/>
    <cellStyle name="40% - Акцент5 4 3 3 3" xfId="10093"/>
    <cellStyle name="40% - Акцент5 4 3 3 3 2" xfId="21517"/>
    <cellStyle name="40% - Акцент5 4 3 3 3 2 2" xfId="44365"/>
    <cellStyle name="40% - Акцент5 4 3 3 3 3" xfId="32941"/>
    <cellStyle name="40% - Акцент5 4 3 3 4" xfId="13901"/>
    <cellStyle name="40% - Акцент5 4 3 3 4 2" xfId="36749"/>
    <cellStyle name="40% - Акцент5 4 3 3 5" xfId="25325"/>
    <cellStyle name="40% - Акцент5 4 3 4" xfId="3429"/>
    <cellStyle name="40% - Акцент5 4 3 4 2" xfId="7237"/>
    <cellStyle name="40% - Акцент5 4 3 4 2 2" xfId="18661"/>
    <cellStyle name="40% - Акцент5 4 3 4 2 2 2" xfId="41509"/>
    <cellStyle name="40% - Акцент5 4 3 4 2 3" xfId="30085"/>
    <cellStyle name="40% - Акцент5 4 3 4 3" xfId="11045"/>
    <cellStyle name="40% - Акцент5 4 3 4 3 2" xfId="22469"/>
    <cellStyle name="40% - Акцент5 4 3 4 3 2 2" xfId="45317"/>
    <cellStyle name="40% - Акцент5 4 3 4 3 3" xfId="33893"/>
    <cellStyle name="40% - Акцент5 4 3 4 4" xfId="14853"/>
    <cellStyle name="40% - Акцент5 4 3 4 4 2" xfId="37701"/>
    <cellStyle name="40% - Акцент5 4 3 4 5" xfId="26277"/>
    <cellStyle name="40% - Акцент5 4 3 5" xfId="4381"/>
    <cellStyle name="40% - Акцент5 4 3 5 2" xfId="15805"/>
    <cellStyle name="40% - Акцент5 4 3 5 2 2" xfId="38653"/>
    <cellStyle name="40% - Акцент5 4 3 5 3" xfId="27229"/>
    <cellStyle name="40% - Акцент5 4 3 6" xfId="8189"/>
    <cellStyle name="40% - Акцент5 4 3 6 2" xfId="19613"/>
    <cellStyle name="40% - Акцент5 4 3 6 2 2" xfId="42461"/>
    <cellStyle name="40% - Акцент5 4 3 6 3" xfId="31037"/>
    <cellStyle name="40% - Акцент5 4 3 7" xfId="11997"/>
    <cellStyle name="40% - Акцент5 4 3 7 2" xfId="34845"/>
    <cellStyle name="40% - Акцент5 4 3 8" xfId="23421"/>
    <cellStyle name="40% - Акцент5 4 4" xfId="1049"/>
    <cellStyle name="40% - Акцент5 4 4 2" xfId="4857"/>
    <cellStyle name="40% - Акцент5 4 4 2 2" xfId="16281"/>
    <cellStyle name="40% - Акцент5 4 4 2 2 2" xfId="39129"/>
    <cellStyle name="40% - Акцент5 4 4 2 3" xfId="27705"/>
    <cellStyle name="40% - Акцент5 4 4 3" xfId="8665"/>
    <cellStyle name="40% - Акцент5 4 4 3 2" xfId="20089"/>
    <cellStyle name="40% - Акцент5 4 4 3 2 2" xfId="42937"/>
    <cellStyle name="40% - Акцент5 4 4 3 3" xfId="31513"/>
    <cellStyle name="40% - Акцент5 4 4 4" xfId="12473"/>
    <cellStyle name="40% - Акцент5 4 4 4 2" xfId="35321"/>
    <cellStyle name="40% - Акцент5 4 4 5" xfId="23897"/>
    <cellStyle name="40% - Акцент5 4 5" xfId="2001"/>
    <cellStyle name="40% - Акцент5 4 5 2" xfId="5809"/>
    <cellStyle name="40% - Акцент5 4 5 2 2" xfId="17233"/>
    <cellStyle name="40% - Акцент5 4 5 2 2 2" xfId="40081"/>
    <cellStyle name="40% - Акцент5 4 5 2 3" xfId="28657"/>
    <cellStyle name="40% - Акцент5 4 5 3" xfId="9617"/>
    <cellStyle name="40% - Акцент5 4 5 3 2" xfId="21041"/>
    <cellStyle name="40% - Акцент5 4 5 3 2 2" xfId="43889"/>
    <cellStyle name="40% - Акцент5 4 5 3 3" xfId="32465"/>
    <cellStyle name="40% - Акцент5 4 5 4" xfId="13425"/>
    <cellStyle name="40% - Акцент5 4 5 4 2" xfId="36273"/>
    <cellStyle name="40% - Акцент5 4 5 5" xfId="24849"/>
    <cellStyle name="40% - Акцент5 4 6" xfId="2953"/>
    <cellStyle name="40% - Акцент5 4 6 2" xfId="6761"/>
    <cellStyle name="40% - Акцент5 4 6 2 2" xfId="18185"/>
    <cellStyle name="40% - Акцент5 4 6 2 2 2" xfId="41033"/>
    <cellStyle name="40% - Акцент5 4 6 2 3" xfId="29609"/>
    <cellStyle name="40% - Акцент5 4 6 3" xfId="10569"/>
    <cellStyle name="40% - Акцент5 4 6 3 2" xfId="21993"/>
    <cellStyle name="40% - Акцент5 4 6 3 2 2" xfId="44841"/>
    <cellStyle name="40% - Акцент5 4 6 3 3" xfId="33417"/>
    <cellStyle name="40% - Акцент5 4 6 4" xfId="14377"/>
    <cellStyle name="40% - Акцент5 4 6 4 2" xfId="37225"/>
    <cellStyle name="40% - Акцент5 4 6 5" xfId="25801"/>
    <cellStyle name="40% - Акцент5 4 7" xfId="3905"/>
    <cellStyle name="40% - Акцент5 4 7 2" xfId="15329"/>
    <cellStyle name="40% - Акцент5 4 7 2 2" xfId="38177"/>
    <cellStyle name="40% - Акцент5 4 7 3" xfId="26753"/>
    <cellStyle name="40% - Акцент5 4 8" xfId="7713"/>
    <cellStyle name="40% - Акцент5 4 8 2" xfId="19137"/>
    <cellStyle name="40% - Акцент5 4 8 2 2" xfId="41985"/>
    <cellStyle name="40% - Акцент5 4 8 3" xfId="30561"/>
    <cellStyle name="40% - Акцент5 4 9" xfId="11521"/>
    <cellStyle name="40% - Акцент5 4 9 2" xfId="34369"/>
    <cellStyle name="40% - Акцент5 5" xfId="153"/>
    <cellStyle name="40% - Акцент5 5 10" xfId="23001"/>
    <cellStyle name="40% - Акцент5 5 2" xfId="377"/>
    <cellStyle name="40% - Акцент5 5 2 2" xfId="853"/>
    <cellStyle name="40% - Акцент5 5 2 2 2" xfId="1805"/>
    <cellStyle name="40% - Акцент5 5 2 2 2 2" xfId="5613"/>
    <cellStyle name="40% - Акцент5 5 2 2 2 2 2" xfId="17037"/>
    <cellStyle name="40% - Акцент5 5 2 2 2 2 2 2" xfId="39885"/>
    <cellStyle name="40% - Акцент5 5 2 2 2 2 3" xfId="28461"/>
    <cellStyle name="40% - Акцент5 5 2 2 2 3" xfId="9421"/>
    <cellStyle name="40% - Акцент5 5 2 2 2 3 2" xfId="20845"/>
    <cellStyle name="40% - Акцент5 5 2 2 2 3 2 2" xfId="43693"/>
    <cellStyle name="40% - Акцент5 5 2 2 2 3 3" xfId="32269"/>
    <cellStyle name="40% - Акцент5 5 2 2 2 4" xfId="13229"/>
    <cellStyle name="40% - Акцент5 5 2 2 2 4 2" xfId="36077"/>
    <cellStyle name="40% - Акцент5 5 2 2 2 5" xfId="24653"/>
    <cellStyle name="40% - Акцент5 5 2 2 3" xfId="2757"/>
    <cellStyle name="40% - Акцент5 5 2 2 3 2" xfId="6565"/>
    <cellStyle name="40% - Акцент5 5 2 2 3 2 2" xfId="17989"/>
    <cellStyle name="40% - Акцент5 5 2 2 3 2 2 2" xfId="40837"/>
    <cellStyle name="40% - Акцент5 5 2 2 3 2 3" xfId="29413"/>
    <cellStyle name="40% - Акцент5 5 2 2 3 3" xfId="10373"/>
    <cellStyle name="40% - Акцент5 5 2 2 3 3 2" xfId="21797"/>
    <cellStyle name="40% - Акцент5 5 2 2 3 3 2 2" xfId="44645"/>
    <cellStyle name="40% - Акцент5 5 2 2 3 3 3" xfId="33221"/>
    <cellStyle name="40% - Акцент5 5 2 2 3 4" xfId="14181"/>
    <cellStyle name="40% - Акцент5 5 2 2 3 4 2" xfId="37029"/>
    <cellStyle name="40% - Акцент5 5 2 2 3 5" xfId="25605"/>
    <cellStyle name="40% - Акцент5 5 2 2 4" xfId="3709"/>
    <cellStyle name="40% - Акцент5 5 2 2 4 2" xfId="7517"/>
    <cellStyle name="40% - Акцент5 5 2 2 4 2 2" xfId="18941"/>
    <cellStyle name="40% - Акцент5 5 2 2 4 2 2 2" xfId="41789"/>
    <cellStyle name="40% - Акцент5 5 2 2 4 2 3" xfId="30365"/>
    <cellStyle name="40% - Акцент5 5 2 2 4 3" xfId="11325"/>
    <cellStyle name="40% - Акцент5 5 2 2 4 3 2" xfId="22749"/>
    <cellStyle name="40% - Акцент5 5 2 2 4 3 2 2" xfId="45597"/>
    <cellStyle name="40% - Акцент5 5 2 2 4 3 3" xfId="34173"/>
    <cellStyle name="40% - Акцент5 5 2 2 4 4" xfId="15133"/>
    <cellStyle name="40% - Акцент5 5 2 2 4 4 2" xfId="37981"/>
    <cellStyle name="40% - Акцент5 5 2 2 4 5" xfId="26557"/>
    <cellStyle name="40% - Акцент5 5 2 2 5" xfId="4661"/>
    <cellStyle name="40% - Акцент5 5 2 2 5 2" xfId="16085"/>
    <cellStyle name="40% - Акцент5 5 2 2 5 2 2" xfId="38933"/>
    <cellStyle name="40% - Акцент5 5 2 2 5 3" xfId="27509"/>
    <cellStyle name="40% - Акцент5 5 2 2 6" xfId="8469"/>
    <cellStyle name="40% - Акцент5 5 2 2 6 2" xfId="19893"/>
    <cellStyle name="40% - Акцент5 5 2 2 6 2 2" xfId="42741"/>
    <cellStyle name="40% - Акцент5 5 2 2 6 3" xfId="31317"/>
    <cellStyle name="40% - Акцент5 5 2 2 7" xfId="12277"/>
    <cellStyle name="40% - Акцент5 5 2 2 7 2" xfId="35125"/>
    <cellStyle name="40% - Акцент5 5 2 2 8" xfId="23701"/>
    <cellStyle name="40% - Акцент5 5 2 3" xfId="1329"/>
    <cellStyle name="40% - Акцент5 5 2 3 2" xfId="5137"/>
    <cellStyle name="40% - Акцент5 5 2 3 2 2" xfId="16561"/>
    <cellStyle name="40% - Акцент5 5 2 3 2 2 2" xfId="39409"/>
    <cellStyle name="40% - Акцент5 5 2 3 2 3" xfId="27985"/>
    <cellStyle name="40% - Акцент5 5 2 3 3" xfId="8945"/>
    <cellStyle name="40% - Акцент5 5 2 3 3 2" xfId="20369"/>
    <cellStyle name="40% - Акцент5 5 2 3 3 2 2" xfId="43217"/>
    <cellStyle name="40% - Акцент5 5 2 3 3 3" xfId="31793"/>
    <cellStyle name="40% - Акцент5 5 2 3 4" xfId="12753"/>
    <cellStyle name="40% - Акцент5 5 2 3 4 2" xfId="35601"/>
    <cellStyle name="40% - Акцент5 5 2 3 5" xfId="24177"/>
    <cellStyle name="40% - Акцент5 5 2 4" xfId="2281"/>
    <cellStyle name="40% - Акцент5 5 2 4 2" xfId="6089"/>
    <cellStyle name="40% - Акцент5 5 2 4 2 2" xfId="17513"/>
    <cellStyle name="40% - Акцент5 5 2 4 2 2 2" xfId="40361"/>
    <cellStyle name="40% - Акцент5 5 2 4 2 3" xfId="28937"/>
    <cellStyle name="40% - Акцент5 5 2 4 3" xfId="9897"/>
    <cellStyle name="40% - Акцент5 5 2 4 3 2" xfId="21321"/>
    <cellStyle name="40% - Акцент5 5 2 4 3 2 2" xfId="44169"/>
    <cellStyle name="40% - Акцент5 5 2 4 3 3" xfId="32745"/>
    <cellStyle name="40% - Акцент5 5 2 4 4" xfId="13705"/>
    <cellStyle name="40% - Акцент5 5 2 4 4 2" xfId="36553"/>
    <cellStyle name="40% - Акцент5 5 2 4 5" xfId="25129"/>
    <cellStyle name="40% - Акцент5 5 2 5" xfId="3233"/>
    <cellStyle name="40% - Акцент5 5 2 5 2" xfId="7041"/>
    <cellStyle name="40% - Акцент5 5 2 5 2 2" xfId="18465"/>
    <cellStyle name="40% - Акцент5 5 2 5 2 2 2" xfId="41313"/>
    <cellStyle name="40% - Акцент5 5 2 5 2 3" xfId="29889"/>
    <cellStyle name="40% - Акцент5 5 2 5 3" xfId="10849"/>
    <cellStyle name="40% - Акцент5 5 2 5 3 2" xfId="22273"/>
    <cellStyle name="40% - Акцент5 5 2 5 3 2 2" xfId="45121"/>
    <cellStyle name="40% - Акцент5 5 2 5 3 3" xfId="33697"/>
    <cellStyle name="40% - Акцент5 5 2 5 4" xfId="14657"/>
    <cellStyle name="40% - Акцент5 5 2 5 4 2" xfId="37505"/>
    <cellStyle name="40% - Акцент5 5 2 5 5" xfId="26081"/>
    <cellStyle name="40% - Акцент5 5 2 6" xfId="4185"/>
    <cellStyle name="40% - Акцент5 5 2 6 2" xfId="15609"/>
    <cellStyle name="40% - Акцент5 5 2 6 2 2" xfId="38457"/>
    <cellStyle name="40% - Акцент5 5 2 6 3" xfId="27033"/>
    <cellStyle name="40% - Акцент5 5 2 7" xfId="7993"/>
    <cellStyle name="40% - Акцент5 5 2 7 2" xfId="19417"/>
    <cellStyle name="40% - Акцент5 5 2 7 2 2" xfId="42265"/>
    <cellStyle name="40% - Акцент5 5 2 7 3" xfId="30841"/>
    <cellStyle name="40% - Акцент5 5 2 8" xfId="11801"/>
    <cellStyle name="40% - Акцент5 5 2 8 2" xfId="34649"/>
    <cellStyle name="40% - Акцент5 5 2 9" xfId="23225"/>
    <cellStyle name="40% - Акцент5 5 3" xfId="629"/>
    <cellStyle name="40% - Акцент5 5 3 2" xfId="1581"/>
    <cellStyle name="40% - Акцент5 5 3 2 2" xfId="5389"/>
    <cellStyle name="40% - Акцент5 5 3 2 2 2" xfId="16813"/>
    <cellStyle name="40% - Акцент5 5 3 2 2 2 2" xfId="39661"/>
    <cellStyle name="40% - Акцент5 5 3 2 2 3" xfId="28237"/>
    <cellStyle name="40% - Акцент5 5 3 2 3" xfId="9197"/>
    <cellStyle name="40% - Акцент5 5 3 2 3 2" xfId="20621"/>
    <cellStyle name="40% - Акцент5 5 3 2 3 2 2" xfId="43469"/>
    <cellStyle name="40% - Акцент5 5 3 2 3 3" xfId="32045"/>
    <cellStyle name="40% - Акцент5 5 3 2 4" xfId="13005"/>
    <cellStyle name="40% - Акцент5 5 3 2 4 2" xfId="35853"/>
    <cellStyle name="40% - Акцент5 5 3 2 5" xfId="24429"/>
    <cellStyle name="40% - Акцент5 5 3 3" xfId="2533"/>
    <cellStyle name="40% - Акцент5 5 3 3 2" xfId="6341"/>
    <cellStyle name="40% - Акцент5 5 3 3 2 2" xfId="17765"/>
    <cellStyle name="40% - Акцент5 5 3 3 2 2 2" xfId="40613"/>
    <cellStyle name="40% - Акцент5 5 3 3 2 3" xfId="29189"/>
    <cellStyle name="40% - Акцент5 5 3 3 3" xfId="10149"/>
    <cellStyle name="40% - Акцент5 5 3 3 3 2" xfId="21573"/>
    <cellStyle name="40% - Акцент5 5 3 3 3 2 2" xfId="44421"/>
    <cellStyle name="40% - Акцент5 5 3 3 3 3" xfId="32997"/>
    <cellStyle name="40% - Акцент5 5 3 3 4" xfId="13957"/>
    <cellStyle name="40% - Акцент5 5 3 3 4 2" xfId="36805"/>
    <cellStyle name="40% - Акцент5 5 3 3 5" xfId="25381"/>
    <cellStyle name="40% - Акцент5 5 3 4" xfId="3485"/>
    <cellStyle name="40% - Акцент5 5 3 4 2" xfId="7293"/>
    <cellStyle name="40% - Акцент5 5 3 4 2 2" xfId="18717"/>
    <cellStyle name="40% - Акцент5 5 3 4 2 2 2" xfId="41565"/>
    <cellStyle name="40% - Акцент5 5 3 4 2 3" xfId="30141"/>
    <cellStyle name="40% - Акцент5 5 3 4 3" xfId="11101"/>
    <cellStyle name="40% - Акцент5 5 3 4 3 2" xfId="22525"/>
    <cellStyle name="40% - Акцент5 5 3 4 3 2 2" xfId="45373"/>
    <cellStyle name="40% - Акцент5 5 3 4 3 3" xfId="33949"/>
    <cellStyle name="40% - Акцент5 5 3 4 4" xfId="14909"/>
    <cellStyle name="40% - Акцент5 5 3 4 4 2" xfId="37757"/>
    <cellStyle name="40% - Акцент5 5 3 4 5" xfId="26333"/>
    <cellStyle name="40% - Акцент5 5 3 5" xfId="4437"/>
    <cellStyle name="40% - Акцент5 5 3 5 2" xfId="15861"/>
    <cellStyle name="40% - Акцент5 5 3 5 2 2" xfId="38709"/>
    <cellStyle name="40% - Акцент5 5 3 5 3" xfId="27285"/>
    <cellStyle name="40% - Акцент5 5 3 6" xfId="8245"/>
    <cellStyle name="40% - Акцент5 5 3 6 2" xfId="19669"/>
    <cellStyle name="40% - Акцент5 5 3 6 2 2" xfId="42517"/>
    <cellStyle name="40% - Акцент5 5 3 6 3" xfId="31093"/>
    <cellStyle name="40% - Акцент5 5 3 7" xfId="12053"/>
    <cellStyle name="40% - Акцент5 5 3 7 2" xfId="34901"/>
    <cellStyle name="40% - Акцент5 5 3 8" xfId="23477"/>
    <cellStyle name="40% - Акцент5 5 4" xfId="1105"/>
    <cellStyle name="40% - Акцент5 5 4 2" xfId="4913"/>
    <cellStyle name="40% - Акцент5 5 4 2 2" xfId="16337"/>
    <cellStyle name="40% - Акцент5 5 4 2 2 2" xfId="39185"/>
    <cellStyle name="40% - Акцент5 5 4 2 3" xfId="27761"/>
    <cellStyle name="40% - Акцент5 5 4 3" xfId="8721"/>
    <cellStyle name="40% - Акцент5 5 4 3 2" xfId="20145"/>
    <cellStyle name="40% - Акцент5 5 4 3 2 2" xfId="42993"/>
    <cellStyle name="40% - Акцент5 5 4 3 3" xfId="31569"/>
    <cellStyle name="40% - Акцент5 5 4 4" xfId="12529"/>
    <cellStyle name="40% - Акцент5 5 4 4 2" xfId="35377"/>
    <cellStyle name="40% - Акцент5 5 4 5" xfId="23953"/>
    <cellStyle name="40% - Акцент5 5 5" xfId="2057"/>
    <cellStyle name="40% - Акцент5 5 5 2" xfId="5865"/>
    <cellStyle name="40% - Акцент5 5 5 2 2" xfId="17289"/>
    <cellStyle name="40% - Акцент5 5 5 2 2 2" xfId="40137"/>
    <cellStyle name="40% - Акцент5 5 5 2 3" xfId="28713"/>
    <cellStyle name="40% - Акцент5 5 5 3" xfId="9673"/>
    <cellStyle name="40% - Акцент5 5 5 3 2" xfId="21097"/>
    <cellStyle name="40% - Акцент5 5 5 3 2 2" xfId="43945"/>
    <cellStyle name="40% - Акцент5 5 5 3 3" xfId="32521"/>
    <cellStyle name="40% - Акцент5 5 5 4" xfId="13481"/>
    <cellStyle name="40% - Акцент5 5 5 4 2" xfId="36329"/>
    <cellStyle name="40% - Акцент5 5 5 5" xfId="24905"/>
    <cellStyle name="40% - Акцент5 5 6" xfId="3009"/>
    <cellStyle name="40% - Акцент5 5 6 2" xfId="6817"/>
    <cellStyle name="40% - Акцент5 5 6 2 2" xfId="18241"/>
    <cellStyle name="40% - Акцент5 5 6 2 2 2" xfId="41089"/>
    <cellStyle name="40% - Акцент5 5 6 2 3" xfId="29665"/>
    <cellStyle name="40% - Акцент5 5 6 3" xfId="10625"/>
    <cellStyle name="40% - Акцент5 5 6 3 2" xfId="22049"/>
    <cellStyle name="40% - Акцент5 5 6 3 2 2" xfId="44897"/>
    <cellStyle name="40% - Акцент5 5 6 3 3" xfId="33473"/>
    <cellStyle name="40% - Акцент5 5 6 4" xfId="14433"/>
    <cellStyle name="40% - Акцент5 5 6 4 2" xfId="37281"/>
    <cellStyle name="40% - Акцент5 5 6 5" xfId="25857"/>
    <cellStyle name="40% - Акцент5 5 7" xfId="3961"/>
    <cellStyle name="40% - Акцент5 5 7 2" xfId="15385"/>
    <cellStyle name="40% - Акцент5 5 7 2 2" xfId="38233"/>
    <cellStyle name="40% - Акцент5 5 7 3" xfId="26809"/>
    <cellStyle name="40% - Акцент5 5 8" xfId="7769"/>
    <cellStyle name="40% - Акцент5 5 8 2" xfId="19193"/>
    <cellStyle name="40% - Акцент5 5 8 2 2" xfId="42041"/>
    <cellStyle name="40% - Акцент5 5 8 3" xfId="30617"/>
    <cellStyle name="40% - Акцент5 5 9" xfId="11577"/>
    <cellStyle name="40% - Акцент5 5 9 2" xfId="34425"/>
    <cellStyle name="40% - Акцент5 6" xfId="209"/>
    <cellStyle name="40% - Акцент5 6 10" xfId="23057"/>
    <cellStyle name="40% - Акцент5 6 2" xfId="433"/>
    <cellStyle name="40% - Акцент5 6 2 2" xfId="909"/>
    <cellStyle name="40% - Акцент5 6 2 2 2" xfId="1861"/>
    <cellStyle name="40% - Акцент5 6 2 2 2 2" xfId="5669"/>
    <cellStyle name="40% - Акцент5 6 2 2 2 2 2" xfId="17093"/>
    <cellStyle name="40% - Акцент5 6 2 2 2 2 2 2" xfId="39941"/>
    <cellStyle name="40% - Акцент5 6 2 2 2 2 3" xfId="28517"/>
    <cellStyle name="40% - Акцент5 6 2 2 2 3" xfId="9477"/>
    <cellStyle name="40% - Акцент5 6 2 2 2 3 2" xfId="20901"/>
    <cellStyle name="40% - Акцент5 6 2 2 2 3 2 2" xfId="43749"/>
    <cellStyle name="40% - Акцент5 6 2 2 2 3 3" xfId="32325"/>
    <cellStyle name="40% - Акцент5 6 2 2 2 4" xfId="13285"/>
    <cellStyle name="40% - Акцент5 6 2 2 2 4 2" xfId="36133"/>
    <cellStyle name="40% - Акцент5 6 2 2 2 5" xfId="24709"/>
    <cellStyle name="40% - Акцент5 6 2 2 3" xfId="2813"/>
    <cellStyle name="40% - Акцент5 6 2 2 3 2" xfId="6621"/>
    <cellStyle name="40% - Акцент5 6 2 2 3 2 2" xfId="18045"/>
    <cellStyle name="40% - Акцент5 6 2 2 3 2 2 2" xfId="40893"/>
    <cellStyle name="40% - Акцент5 6 2 2 3 2 3" xfId="29469"/>
    <cellStyle name="40% - Акцент5 6 2 2 3 3" xfId="10429"/>
    <cellStyle name="40% - Акцент5 6 2 2 3 3 2" xfId="21853"/>
    <cellStyle name="40% - Акцент5 6 2 2 3 3 2 2" xfId="44701"/>
    <cellStyle name="40% - Акцент5 6 2 2 3 3 3" xfId="33277"/>
    <cellStyle name="40% - Акцент5 6 2 2 3 4" xfId="14237"/>
    <cellStyle name="40% - Акцент5 6 2 2 3 4 2" xfId="37085"/>
    <cellStyle name="40% - Акцент5 6 2 2 3 5" xfId="25661"/>
    <cellStyle name="40% - Акцент5 6 2 2 4" xfId="3765"/>
    <cellStyle name="40% - Акцент5 6 2 2 4 2" xfId="7573"/>
    <cellStyle name="40% - Акцент5 6 2 2 4 2 2" xfId="18997"/>
    <cellStyle name="40% - Акцент5 6 2 2 4 2 2 2" xfId="41845"/>
    <cellStyle name="40% - Акцент5 6 2 2 4 2 3" xfId="30421"/>
    <cellStyle name="40% - Акцент5 6 2 2 4 3" xfId="11381"/>
    <cellStyle name="40% - Акцент5 6 2 2 4 3 2" xfId="22805"/>
    <cellStyle name="40% - Акцент5 6 2 2 4 3 2 2" xfId="45653"/>
    <cellStyle name="40% - Акцент5 6 2 2 4 3 3" xfId="34229"/>
    <cellStyle name="40% - Акцент5 6 2 2 4 4" xfId="15189"/>
    <cellStyle name="40% - Акцент5 6 2 2 4 4 2" xfId="38037"/>
    <cellStyle name="40% - Акцент5 6 2 2 4 5" xfId="26613"/>
    <cellStyle name="40% - Акцент5 6 2 2 5" xfId="4717"/>
    <cellStyle name="40% - Акцент5 6 2 2 5 2" xfId="16141"/>
    <cellStyle name="40% - Акцент5 6 2 2 5 2 2" xfId="38989"/>
    <cellStyle name="40% - Акцент5 6 2 2 5 3" xfId="27565"/>
    <cellStyle name="40% - Акцент5 6 2 2 6" xfId="8525"/>
    <cellStyle name="40% - Акцент5 6 2 2 6 2" xfId="19949"/>
    <cellStyle name="40% - Акцент5 6 2 2 6 2 2" xfId="42797"/>
    <cellStyle name="40% - Акцент5 6 2 2 6 3" xfId="31373"/>
    <cellStyle name="40% - Акцент5 6 2 2 7" xfId="12333"/>
    <cellStyle name="40% - Акцент5 6 2 2 7 2" xfId="35181"/>
    <cellStyle name="40% - Акцент5 6 2 2 8" xfId="23757"/>
    <cellStyle name="40% - Акцент5 6 2 3" xfId="1385"/>
    <cellStyle name="40% - Акцент5 6 2 3 2" xfId="5193"/>
    <cellStyle name="40% - Акцент5 6 2 3 2 2" xfId="16617"/>
    <cellStyle name="40% - Акцент5 6 2 3 2 2 2" xfId="39465"/>
    <cellStyle name="40% - Акцент5 6 2 3 2 3" xfId="28041"/>
    <cellStyle name="40% - Акцент5 6 2 3 3" xfId="9001"/>
    <cellStyle name="40% - Акцент5 6 2 3 3 2" xfId="20425"/>
    <cellStyle name="40% - Акцент5 6 2 3 3 2 2" xfId="43273"/>
    <cellStyle name="40% - Акцент5 6 2 3 3 3" xfId="31849"/>
    <cellStyle name="40% - Акцент5 6 2 3 4" xfId="12809"/>
    <cellStyle name="40% - Акцент5 6 2 3 4 2" xfId="35657"/>
    <cellStyle name="40% - Акцент5 6 2 3 5" xfId="24233"/>
    <cellStyle name="40% - Акцент5 6 2 4" xfId="2337"/>
    <cellStyle name="40% - Акцент5 6 2 4 2" xfId="6145"/>
    <cellStyle name="40% - Акцент5 6 2 4 2 2" xfId="17569"/>
    <cellStyle name="40% - Акцент5 6 2 4 2 2 2" xfId="40417"/>
    <cellStyle name="40% - Акцент5 6 2 4 2 3" xfId="28993"/>
    <cellStyle name="40% - Акцент5 6 2 4 3" xfId="9953"/>
    <cellStyle name="40% - Акцент5 6 2 4 3 2" xfId="21377"/>
    <cellStyle name="40% - Акцент5 6 2 4 3 2 2" xfId="44225"/>
    <cellStyle name="40% - Акцент5 6 2 4 3 3" xfId="32801"/>
    <cellStyle name="40% - Акцент5 6 2 4 4" xfId="13761"/>
    <cellStyle name="40% - Акцент5 6 2 4 4 2" xfId="36609"/>
    <cellStyle name="40% - Акцент5 6 2 4 5" xfId="25185"/>
    <cellStyle name="40% - Акцент5 6 2 5" xfId="3289"/>
    <cellStyle name="40% - Акцент5 6 2 5 2" xfId="7097"/>
    <cellStyle name="40% - Акцент5 6 2 5 2 2" xfId="18521"/>
    <cellStyle name="40% - Акцент5 6 2 5 2 2 2" xfId="41369"/>
    <cellStyle name="40% - Акцент5 6 2 5 2 3" xfId="29945"/>
    <cellStyle name="40% - Акцент5 6 2 5 3" xfId="10905"/>
    <cellStyle name="40% - Акцент5 6 2 5 3 2" xfId="22329"/>
    <cellStyle name="40% - Акцент5 6 2 5 3 2 2" xfId="45177"/>
    <cellStyle name="40% - Акцент5 6 2 5 3 3" xfId="33753"/>
    <cellStyle name="40% - Акцент5 6 2 5 4" xfId="14713"/>
    <cellStyle name="40% - Акцент5 6 2 5 4 2" xfId="37561"/>
    <cellStyle name="40% - Акцент5 6 2 5 5" xfId="26137"/>
    <cellStyle name="40% - Акцент5 6 2 6" xfId="4241"/>
    <cellStyle name="40% - Акцент5 6 2 6 2" xfId="15665"/>
    <cellStyle name="40% - Акцент5 6 2 6 2 2" xfId="38513"/>
    <cellStyle name="40% - Акцент5 6 2 6 3" xfId="27089"/>
    <cellStyle name="40% - Акцент5 6 2 7" xfId="8049"/>
    <cellStyle name="40% - Акцент5 6 2 7 2" xfId="19473"/>
    <cellStyle name="40% - Акцент5 6 2 7 2 2" xfId="42321"/>
    <cellStyle name="40% - Акцент5 6 2 7 3" xfId="30897"/>
    <cellStyle name="40% - Акцент5 6 2 8" xfId="11857"/>
    <cellStyle name="40% - Акцент5 6 2 8 2" xfId="34705"/>
    <cellStyle name="40% - Акцент5 6 2 9" xfId="23281"/>
    <cellStyle name="40% - Акцент5 6 3" xfId="685"/>
    <cellStyle name="40% - Акцент5 6 3 2" xfId="1637"/>
    <cellStyle name="40% - Акцент5 6 3 2 2" xfId="5445"/>
    <cellStyle name="40% - Акцент5 6 3 2 2 2" xfId="16869"/>
    <cellStyle name="40% - Акцент5 6 3 2 2 2 2" xfId="39717"/>
    <cellStyle name="40% - Акцент5 6 3 2 2 3" xfId="28293"/>
    <cellStyle name="40% - Акцент5 6 3 2 3" xfId="9253"/>
    <cellStyle name="40% - Акцент5 6 3 2 3 2" xfId="20677"/>
    <cellStyle name="40% - Акцент5 6 3 2 3 2 2" xfId="43525"/>
    <cellStyle name="40% - Акцент5 6 3 2 3 3" xfId="32101"/>
    <cellStyle name="40% - Акцент5 6 3 2 4" xfId="13061"/>
    <cellStyle name="40% - Акцент5 6 3 2 4 2" xfId="35909"/>
    <cellStyle name="40% - Акцент5 6 3 2 5" xfId="24485"/>
    <cellStyle name="40% - Акцент5 6 3 3" xfId="2589"/>
    <cellStyle name="40% - Акцент5 6 3 3 2" xfId="6397"/>
    <cellStyle name="40% - Акцент5 6 3 3 2 2" xfId="17821"/>
    <cellStyle name="40% - Акцент5 6 3 3 2 2 2" xfId="40669"/>
    <cellStyle name="40% - Акцент5 6 3 3 2 3" xfId="29245"/>
    <cellStyle name="40% - Акцент5 6 3 3 3" xfId="10205"/>
    <cellStyle name="40% - Акцент5 6 3 3 3 2" xfId="21629"/>
    <cellStyle name="40% - Акцент5 6 3 3 3 2 2" xfId="44477"/>
    <cellStyle name="40% - Акцент5 6 3 3 3 3" xfId="33053"/>
    <cellStyle name="40% - Акцент5 6 3 3 4" xfId="14013"/>
    <cellStyle name="40% - Акцент5 6 3 3 4 2" xfId="36861"/>
    <cellStyle name="40% - Акцент5 6 3 3 5" xfId="25437"/>
    <cellStyle name="40% - Акцент5 6 3 4" xfId="3541"/>
    <cellStyle name="40% - Акцент5 6 3 4 2" xfId="7349"/>
    <cellStyle name="40% - Акцент5 6 3 4 2 2" xfId="18773"/>
    <cellStyle name="40% - Акцент5 6 3 4 2 2 2" xfId="41621"/>
    <cellStyle name="40% - Акцент5 6 3 4 2 3" xfId="30197"/>
    <cellStyle name="40% - Акцент5 6 3 4 3" xfId="11157"/>
    <cellStyle name="40% - Акцент5 6 3 4 3 2" xfId="22581"/>
    <cellStyle name="40% - Акцент5 6 3 4 3 2 2" xfId="45429"/>
    <cellStyle name="40% - Акцент5 6 3 4 3 3" xfId="34005"/>
    <cellStyle name="40% - Акцент5 6 3 4 4" xfId="14965"/>
    <cellStyle name="40% - Акцент5 6 3 4 4 2" xfId="37813"/>
    <cellStyle name="40% - Акцент5 6 3 4 5" xfId="26389"/>
    <cellStyle name="40% - Акцент5 6 3 5" xfId="4493"/>
    <cellStyle name="40% - Акцент5 6 3 5 2" xfId="15917"/>
    <cellStyle name="40% - Акцент5 6 3 5 2 2" xfId="38765"/>
    <cellStyle name="40% - Акцент5 6 3 5 3" xfId="27341"/>
    <cellStyle name="40% - Акцент5 6 3 6" xfId="8301"/>
    <cellStyle name="40% - Акцент5 6 3 6 2" xfId="19725"/>
    <cellStyle name="40% - Акцент5 6 3 6 2 2" xfId="42573"/>
    <cellStyle name="40% - Акцент5 6 3 6 3" xfId="31149"/>
    <cellStyle name="40% - Акцент5 6 3 7" xfId="12109"/>
    <cellStyle name="40% - Акцент5 6 3 7 2" xfId="34957"/>
    <cellStyle name="40% - Акцент5 6 3 8" xfId="23533"/>
    <cellStyle name="40% - Акцент5 6 4" xfId="1161"/>
    <cellStyle name="40% - Акцент5 6 4 2" xfId="4969"/>
    <cellStyle name="40% - Акцент5 6 4 2 2" xfId="16393"/>
    <cellStyle name="40% - Акцент5 6 4 2 2 2" xfId="39241"/>
    <cellStyle name="40% - Акцент5 6 4 2 3" xfId="27817"/>
    <cellStyle name="40% - Акцент5 6 4 3" xfId="8777"/>
    <cellStyle name="40% - Акцент5 6 4 3 2" xfId="20201"/>
    <cellStyle name="40% - Акцент5 6 4 3 2 2" xfId="43049"/>
    <cellStyle name="40% - Акцент5 6 4 3 3" xfId="31625"/>
    <cellStyle name="40% - Акцент5 6 4 4" xfId="12585"/>
    <cellStyle name="40% - Акцент5 6 4 4 2" xfId="35433"/>
    <cellStyle name="40% - Акцент5 6 4 5" xfId="24009"/>
    <cellStyle name="40% - Акцент5 6 5" xfId="2113"/>
    <cellStyle name="40% - Акцент5 6 5 2" xfId="5921"/>
    <cellStyle name="40% - Акцент5 6 5 2 2" xfId="17345"/>
    <cellStyle name="40% - Акцент5 6 5 2 2 2" xfId="40193"/>
    <cellStyle name="40% - Акцент5 6 5 2 3" xfId="28769"/>
    <cellStyle name="40% - Акцент5 6 5 3" xfId="9729"/>
    <cellStyle name="40% - Акцент5 6 5 3 2" xfId="21153"/>
    <cellStyle name="40% - Акцент5 6 5 3 2 2" xfId="44001"/>
    <cellStyle name="40% - Акцент5 6 5 3 3" xfId="32577"/>
    <cellStyle name="40% - Акцент5 6 5 4" xfId="13537"/>
    <cellStyle name="40% - Акцент5 6 5 4 2" xfId="36385"/>
    <cellStyle name="40% - Акцент5 6 5 5" xfId="24961"/>
    <cellStyle name="40% - Акцент5 6 6" xfId="3065"/>
    <cellStyle name="40% - Акцент5 6 6 2" xfId="6873"/>
    <cellStyle name="40% - Акцент5 6 6 2 2" xfId="18297"/>
    <cellStyle name="40% - Акцент5 6 6 2 2 2" xfId="41145"/>
    <cellStyle name="40% - Акцент5 6 6 2 3" xfId="29721"/>
    <cellStyle name="40% - Акцент5 6 6 3" xfId="10681"/>
    <cellStyle name="40% - Акцент5 6 6 3 2" xfId="22105"/>
    <cellStyle name="40% - Акцент5 6 6 3 2 2" xfId="44953"/>
    <cellStyle name="40% - Акцент5 6 6 3 3" xfId="33529"/>
    <cellStyle name="40% - Акцент5 6 6 4" xfId="14489"/>
    <cellStyle name="40% - Акцент5 6 6 4 2" xfId="37337"/>
    <cellStyle name="40% - Акцент5 6 6 5" xfId="25913"/>
    <cellStyle name="40% - Акцент5 6 7" xfId="4017"/>
    <cellStyle name="40% - Акцент5 6 7 2" xfId="15441"/>
    <cellStyle name="40% - Акцент5 6 7 2 2" xfId="38289"/>
    <cellStyle name="40% - Акцент5 6 7 3" xfId="26865"/>
    <cellStyle name="40% - Акцент5 6 8" xfId="7825"/>
    <cellStyle name="40% - Акцент5 6 8 2" xfId="19249"/>
    <cellStyle name="40% - Акцент5 6 8 2 2" xfId="42097"/>
    <cellStyle name="40% - Акцент5 6 8 3" xfId="30673"/>
    <cellStyle name="40% - Акцент5 6 9" xfId="11633"/>
    <cellStyle name="40% - Акцент5 6 9 2" xfId="34481"/>
    <cellStyle name="40% - Акцент5 7" xfId="265"/>
    <cellStyle name="40% - Акцент5 7 2" xfId="741"/>
    <cellStyle name="40% - Акцент5 7 2 2" xfId="1693"/>
    <cellStyle name="40% - Акцент5 7 2 2 2" xfId="5501"/>
    <cellStyle name="40% - Акцент5 7 2 2 2 2" xfId="16925"/>
    <cellStyle name="40% - Акцент5 7 2 2 2 2 2" xfId="39773"/>
    <cellStyle name="40% - Акцент5 7 2 2 2 3" xfId="28349"/>
    <cellStyle name="40% - Акцент5 7 2 2 3" xfId="9309"/>
    <cellStyle name="40% - Акцент5 7 2 2 3 2" xfId="20733"/>
    <cellStyle name="40% - Акцент5 7 2 2 3 2 2" xfId="43581"/>
    <cellStyle name="40% - Акцент5 7 2 2 3 3" xfId="32157"/>
    <cellStyle name="40% - Акцент5 7 2 2 4" xfId="13117"/>
    <cellStyle name="40% - Акцент5 7 2 2 4 2" xfId="35965"/>
    <cellStyle name="40% - Акцент5 7 2 2 5" xfId="24541"/>
    <cellStyle name="40% - Акцент5 7 2 3" xfId="2645"/>
    <cellStyle name="40% - Акцент5 7 2 3 2" xfId="6453"/>
    <cellStyle name="40% - Акцент5 7 2 3 2 2" xfId="17877"/>
    <cellStyle name="40% - Акцент5 7 2 3 2 2 2" xfId="40725"/>
    <cellStyle name="40% - Акцент5 7 2 3 2 3" xfId="29301"/>
    <cellStyle name="40% - Акцент5 7 2 3 3" xfId="10261"/>
    <cellStyle name="40% - Акцент5 7 2 3 3 2" xfId="21685"/>
    <cellStyle name="40% - Акцент5 7 2 3 3 2 2" xfId="44533"/>
    <cellStyle name="40% - Акцент5 7 2 3 3 3" xfId="33109"/>
    <cellStyle name="40% - Акцент5 7 2 3 4" xfId="14069"/>
    <cellStyle name="40% - Акцент5 7 2 3 4 2" xfId="36917"/>
    <cellStyle name="40% - Акцент5 7 2 3 5" xfId="25493"/>
    <cellStyle name="40% - Акцент5 7 2 4" xfId="3597"/>
    <cellStyle name="40% - Акцент5 7 2 4 2" xfId="7405"/>
    <cellStyle name="40% - Акцент5 7 2 4 2 2" xfId="18829"/>
    <cellStyle name="40% - Акцент5 7 2 4 2 2 2" xfId="41677"/>
    <cellStyle name="40% - Акцент5 7 2 4 2 3" xfId="30253"/>
    <cellStyle name="40% - Акцент5 7 2 4 3" xfId="11213"/>
    <cellStyle name="40% - Акцент5 7 2 4 3 2" xfId="22637"/>
    <cellStyle name="40% - Акцент5 7 2 4 3 2 2" xfId="45485"/>
    <cellStyle name="40% - Акцент5 7 2 4 3 3" xfId="34061"/>
    <cellStyle name="40% - Акцент5 7 2 4 4" xfId="15021"/>
    <cellStyle name="40% - Акцент5 7 2 4 4 2" xfId="37869"/>
    <cellStyle name="40% - Акцент5 7 2 4 5" xfId="26445"/>
    <cellStyle name="40% - Акцент5 7 2 5" xfId="4549"/>
    <cellStyle name="40% - Акцент5 7 2 5 2" xfId="15973"/>
    <cellStyle name="40% - Акцент5 7 2 5 2 2" xfId="38821"/>
    <cellStyle name="40% - Акцент5 7 2 5 3" xfId="27397"/>
    <cellStyle name="40% - Акцент5 7 2 6" xfId="8357"/>
    <cellStyle name="40% - Акцент5 7 2 6 2" xfId="19781"/>
    <cellStyle name="40% - Акцент5 7 2 6 2 2" xfId="42629"/>
    <cellStyle name="40% - Акцент5 7 2 6 3" xfId="31205"/>
    <cellStyle name="40% - Акцент5 7 2 7" xfId="12165"/>
    <cellStyle name="40% - Акцент5 7 2 7 2" xfId="35013"/>
    <cellStyle name="40% - Акцент5 7 2 8" xfId="23589"/>
    <cellStyle name="40% - Акцент5 7 3" xfId="1217"/>
    <cellStyle name="40% - Акцент5 7 3 2" xfId="5025"/>
    <cellStyle name="40% - Акцент5 7 3 2 2" xfId="16449"/>
    <cellStyle name="40% - Акцент5 7 3 2 2 2" xfId="39297"/>
    <cellStyle name="40% - Акцент5 7 3 2 3" xfId="27873"/>
    <cellStyle name="40% - Акцент5 7 3 3" xfId="8833"/>
    <cellStyle name="40% - Акцент5 7 3 3 2" xfId="20257"/>
    <cellStyle name="40% - Акцент5 7 3 3 2 2" xfId="43105"/>
    <cellStyle name="40% - Акцент5 7 3 3 3" xfId="31681"/>
    <cellStyle name="40% - Акцент5 7 3 4" xfId="12641"/>
    <cellStyle name="40% - Акцент5 7 3 4 2" xfId="35489"/>
    <cellStyle name="40% - Акцент5 7 3 5" xfId="24065"/>
    <cellStyle name="40% - Акцент5 7 4" xfId="2169"/>
    <cellStyle name="40% - Акцент5 7 4 2" xfId="5977"/>
    <cellStyle name="40% - Акцент5 7 4 2 2" xfId="17401"/>
    <cellStyle name="40% - Акцент5 7 4 2 2 2" xfId="40249"/>
    <cellStyle name="40% - Акцент5 7 4 2 3" xfId="28825"/>
    <cellStyle name="40% - Акцент5 7 4 3" xfId="9785"/>
    <cellStyle name="40% - Акцент5 7 4 3 2" xfId="21209"/>
    <cellStyle name="40% - Акцент5 7 4 3 2 2" xfId="44057"/>
    <cellStyle name="40% - Акцент5 7 4 3 3" xfId="32633"/>
    <cellStyle name="40% - Акцент5 7 4 4" xfId="13593"/>
    <cellStyle name="40% - Акцент5 7 4 4 2" xfId="36441"/>
    <cellStyle name="40% - Акцент5 7 4 5" xfId="25017"/>
    <cellStyle name="40% - Акцент5 7 5" xfId="3121"/>
    <cellStyle name="40% - Акцент5 7 5 2" xfId="6929"/>
    <cellStyle name="40% - Акцент5 7 5 2 2" xfId="18353"/>
    <cellStyle name="40% - Акцент5 7 5 2 2 2" xfId="41201"/>
    <cellStyle name="40% - Акцент5 7 5 2 3" xfId="29777"/>
    <cellStyle name="40% - Акцент5 7 5 3" xfId="10737"/>
    <cellStyle name="40% - Акцент5 7 5 3 2" xfId="22161"/>
    <cellStyle name="40% - Акцент5 7 5 3 2 2" xfId="45009"/>
    <cellStyle name="40% - Акцент5 7 5 3 3" xfId="33585"/>
    <cellStyle name="40% - Акцент5 7 5 4" xfId="14545"/>
    <cellStyle name="40% - Акцент5 7 5 4 2" xfId="37393"/>
    <cellStyle name="40% - Акцент5 7 5 5" xfId="25969"/>
    <cellStyle name="40% - Акцент5 7 6" xfId="4073"/>
    <cellStyle name="40% - Акцент5 7 6 2" xfId="15497"/>
    <cellStyle name="40% - Акцент5 7 6 2 2" xfId="38345"/>
    <cellStyle name="40% - Акцент5 7 6 3" xfId="26921"/>
    <cellStyle name="40% - Акцент5 7 7" xfId="7881"/>
    <cellStyle name="40% - Акцент5 7 7 2" xfId="19305"/>
    <cellStyle name="40% - Акцент5 7 7 2 2" xfId="42153"/>
    <cellStyle name="40% - Акцент5 7 7 3" xfId="30729"/>
    <cellStyle name="40% - Акцент5 7 8" xfId="11689"/>
    <cellStyle name="40% - Акцент5 7 8 2" xfId="34537"/>
    <cellStyle name="40% - Акцент5 7 9" xfId="23113"/>
    <cellStyle name="40% - Акцент5 8" xfId="489"/>
    <cellStyle name="40% - Акцент5 8 2" xfId="965"/>
    <cellStyle name="40% - Акцент5 8 2 2" xfId="1917"/>
    <cellStyle name="40% - Акцент5 8 2 2 2" xfId="5725"/>
    <cellStyle name="40% - Акцент5 8 2 2 2 2" xfId="17149"/>
    <cellStyle name="40% - Акцент5 8 2 2 2 2 2" xfId="39997"/>
    <cellStyle name="40% - Акцент5 8 2 2 2 3" xfId="28573"/>
    <cellStyle name="40% - Акцент5 8 2 2 3" xfId="9533"/>
    <cellStyle name="40% - Акцент5 8 2 2 3 2" xfId="20957"/>
    <cellStyle name="40% - Акцент5 8 2 2 3 2 2" xfId="43805"/>
    <cellStyle name="40% - Акцент5 8 2 2 3 3" xfId="32381"/>
    <cellStyle name="40% - Акцент5 8 2 2 4" xfId="13341"/>
    <cellStyle name="40% - Акцент5 8 2 2 4 2" xfId="36189"/>
    <cellStyle name="40% - Акцент5 8 2 2 5" xfId="24765"/>
    <cellStyle name="40% - Акцент5 8 2 3" xfId="2869"/>
    <cellStyle name="40% - Акцент5 8 2 3 2" xfId="6677"/>
    <cellStyle name="40% - Акцент5 8 2 3 2 2" xfId="18101"/>
    <cellStyle name="40% - Акцент5 8 2 3 2 2 2" xfId="40949"/>
    <cellStyle name="40% - Акцент5 8 2 3 2 3" xfId="29525"/>
    <cellStyle name="40% - Акцент5 8 2 3 3" xfId="10485"/>
    <cellStyle name="40% - Акцент5 8 2 3 3 2" xfId="21909"/>
    <cellStyle name="40% - Акцент5 8 2 3 3 2 2" xfId="44757"/>
    <cellStyle name="40% - Акцент5 8 2 3 3 3" xfId="33333"/>
    <cellStyle name="40% - Акцент5 8 2 3 4" xfId="14293"/>
    <cellStyle name="40% - Акцент5 8 2 3 4 2" xfId="37141"/>
    <cellStyle name="40% - Акцент5 8 2 3 5" xfId="25717"/>
    <cellStyle name="40% - Акцент5 8 2 4" xfId="3821"/>
    <cellStyle name="40% - Акцент5 8 2 4 2" xfId="7629"/>
    <cellStyle name="40% - Акцент5 8 2 4 2 2" xfId="19053"/>
    <cellStyle name="40% - Акцент5 8 2 4 2 2 2" xfId="41901"/>
    <cellStyle name="40% - Акцент5 8 2 4 2 3" xfId="30477"/>
    <cellStyle name="40% - Акцент5 8 2 4 3" xfId="11437"/>
    <cellStyle name="40% - Акцент5 8 2 4 3 2" xfId="22861"/>
    <cellStyle name="40% - Акцент5 8 2 4 3 2 2" xfId="45709"/>
    <cellStyle name="40% - Акцент5 8 2 4 3 3" xfId="34285"/>
    <cellStyle name="40% - Акцент5 8 2 4 4" xfId="15245"/>
    <cellStyle name="40% - Акцент5 8 2 4 4 2" xfId="38093"/>
    <cellStyle name="40% - Акцент5 8 2 4 5" xfId="26669"/>
    <cellStyle name="40% - Акцент5 8 2 5" xfId="4773"/>
    <cellStyle name="40% - Акцент5 8 2 5 2" xfId="16197"/>
    <cellStyle name="40% - Акцент5 8 2 5 2 2" xfId="39045"/>
    <cellStyle name="40% - Акцент5 8 2 5 3" xfId="27621"/>
    <cellStyle name="40% - Акцент5 8 2 6" xfId="8581"/>
    <cellStyle name="40% - Акцент5 8 2 6 2" xfId="20005"/>
    <cellStyle name="40% - Акцент5 8 2 6 2 2" xfId="42853"/>
    <cellStyle name="40% - Акцент5 8 2 6 3" xfId="31429"/>
    <cellStyle name="40% - Акцент5 8 2 7" xfId="12389"/>
    <cellStyle name="40% - Акцент5 8 2 7 2" xfId="35237"/>
    <cellStyle name="40% - Акцент5 8 2 8" xfId="23813"/>
    <cellStyle name="40% - Акцент5 8 3" xfId="1441"/>
    <cellStyle name="40% - Акцент5 8 3 2" xfId="5249"/>
    <cellStyle name="40% - Акцент5 8 3 2 2" xfId="16673"/>
    <cellStyle name="40% - Акцент5 8 3 2 2 2" xfId="39521"/>
    <cellStyle name="40% - Акцент5 8 3 2 3" xfId="28097"/>
    <cellStyle name="40% - Акцент5 8 3 3" xfId="9057"/>
    <cellStyle name="40% - Акцент5 8 3 3 2" xfId="20481"/>
    <cellStyle name="40% - Акцент5 8 3 3 2 2" xfId="43329"/>
    <cellStyle name="40% - Акцент5 8 3 3 3" xfId="31905"/>
    <cellStyle name="40% - Акцент5 8 3 4" xfId="12865"/>
    <cellStyle name="40% - Акцент5 8 3 4 2" xfId="35713"/>
    <cellStyle name="40% - Акцент5 8 3 5" xfId="24289"/>
    <cellStyle name="40% - Акцент5 8 4" xfId="2393"/>
    <cellStyle name="40% - Акцент5 8 4 2" xfId="6201"/>
    <cellStyle name="40% - Акцент5 8 4 2 2" xfId="17625"/>
    <cellStyle name="40% - Акцент5 8 4 2 2 2" xfId="40473"/>
    <cellStyle name="40% - Акцент5 8 4 2 3" xfId="29049"/>
    <cellStyle name="40% - Акцент5 8 4 3" xfId="10009"/>
    <cellStyle name="40% - Акцент5 8 4 3 2" xfId="21433"/>
    <cellStyle name="40% - Акцент5 8 4 3 2 2" xfId="44281"/>
    <cellStyle name="40% - Акцент5 8 4 3 3" xfId="32857"/>
    <cellStyle name="40% - Акцент5 8 4 4" xfId="13817"/>
    <cellStyle name="40% - Акцент5 8 4 4 2" xfId="36665"/>
    <cellStyle name="40% - Акцент5 8 4 5" xfId="25241"/>
    <cellStyle name="40% - Акцент5 8 5" xfId="3345"/>
    <cellStyle name="40% - Акцент5 8 5 2" xfId="7153"/>
    <cellStyle name="40% - Акцент5 8 5 2 2" xfId="18577"/>
    <cellStyle name="40% - Акцент5 8 5 2 2 2" xfId="41425"/>
    <cellStyle name="40% - Акцент5 8 5 2 3" xfId="30001"/>
    <cellStyle name="40% - Акцент5 8 5 3" xfId="10961"/>
    <cellStyle name="40% - Акцент5 8 5 3 2" xfId="22385"/>
    <cellStyle name="40% - Акцент5 8 5 3 2 2" xfId="45233"/>
    <cellStyle name="40% - Акцент5 8 5 3 3" xfId="33809"/>
    <cellStyle name="40% - Акцент5 8 5 4" xfId="14769"/>
    <cellStyle name="40% - Акцент5 8 5 4 2" xfId="37617"/>
    <cellStyle name="40% - Акцент5 8 5 5" xfId="26193"/>
    <cellStyle name="40% - Акцент5 8 6" xfId="4297"/>
    <cellStyle name="40% - Акцент5 8 6 2" xfId="15721"/>
    <cellStyle name="40% - Акцент5 8 6 2 2" xfId="38569"/>
    <cellStyle name="40% - Акцент5 8 6 3" xfId="27145"/>
    <cellStyle name="40% - Акцент5 8 7" xfId="8105"/>
    <cellStyle name="40% - Акцент5 8 7 2" xfId="19529"/>
    <cellStyle name="40% - Акцент5 8 7 2 2" xfId="42377"/>
    <cellStyle name="40% - Акцент5 8 7 3" xfId="30953"/>
    <cellStyle name="40% - Акцент5 8 8" xfId="11913"/>
    <cellStyle name="40% - Акцент5 8 8 2" xfId="34761"/>
    <cellStyle name="40% - Акцент5 8 9" xfId="23337"/>
    <cellStyle name="40% - Акцент5 9" xfId="517"/>
    <cellStyle name="40% - Акцент5 9 2" xfId="1469"/>
    <cellStyle name="40% - Акцент5 9 2 2" xfId="5277"/>
    <cellStyle name="40% - Акцент5 9 2 2 2" xfId="16701"/>
    <cellStyle name="40% - Акцент5 9 2 2 2 2" xfId="39549"/>
    <cellStyle name="40% - Акцент5 9 2 2 3" xfId="28125"/>
    <cellStyle name="40% - Акцент5 9 2 3" xfId="9085"/>
    <cellStyle name="40% - Акцент5 9 2 3 2" xfId="20509"/>
    <cellStyle name="40% - Акцент5 9 2 3 2 2" xfId="43357"/>
    <cellStyle name="40% - Акцент5 9 2 3 3" xfId="31933"/>
    <cellStyle name="40% - Акцент5 9 2 4" xfId="12893"/>
    <cellStyle name="40% - Акцент5 9 2 4 2" xfId="35741"/>
    <cellStyle name="40% - Акцент5 9 2 5" xfId="24317"/>
    <cellStyle name="40% - Акцент5 9 3" xfId="2421"/>
    <cellStyle name="40% - Акцент5 9 3 2" xfId="6229"/>
    <cellStyle name="40% - Акцент5 9 3 2 2" xfId="17653"/>
    <cellStyle name="40% - Акцент5 9 3 2 2 2" xfId="40501"/>
    <cellStyle name="40% - Акцент5 9 3 2 3" xfId="29077"/>
    <cellStyle name="40% - Акцент5 9 3 3" xfId="10037"/>
    <cellStyle name="40% - Акцент5 9 3 3 2" xfId="21461"/>
    <cellStyle name="40% - Акцент5 9 3 3 2 2" xfId="44309"/>
    <cellStyle name="40% - Акцент5 9 3 3 3" xfId="32885"/>
    <cellStyle name="40% - Акцент5 9 3 4" xfId="13845"/>
    <cellStyle name="40% - Акцент5 9 3 4 2" xfId="36693"/>
    <cellStyle name="40% - Акцент5 9 3 5" xfId="25269"/>
    <cellStyle name="40% - Акцент5 9 4" xfId="3373"/>
    <cellStyle name="40% - Акцент5 9 4 2" xfId="7181"/>
    <cellStyle name="40% - Акцент5 9 4 2 2" xfId="18605"/>
    <cellStyle name="40% - Акцент5 9 4 2 2 2" xfId="41453"/>
    <cellStyle name="40% - Акцент5 9 4 2 3" xfId="30029"/>
    <cellStyle name="40% - Акцент5 9 4 3" xfId="10989"/>
    <cellStyle name="40% - Акцент5 9 4 3 2" xfId="22413"/>
    <cellStyle name="40% - Акцент5 9 4 3 2 2" xfId="45261"/>
    <cellStyle name="40% - Акцент5 9 4 3 3" xfId="33837"/>
    <cellStyle name="40% - Акцент5 9 4 4" xfId="14797"/>
    <cellStyle name="40% - Акцент5 9 4 4 2" xfId="37645"/>
    <cellStyle name="40% - Акцент5 9 4 5" xfId="26221"/>
    <cellStyle name="40% - Акцент5 9 5" xfId="4325"/>
    <cellStyle name="40% - Акцент5 9 5 2" xfId="15749"/>
    <cellStyle name="40% - Акцент5 9 5 2 2" xfId="38597"/>
    <cellStyle name="40% - Акцент5 9 5 3" xfId="27173"/>
    <cellStyle name="40% - Акцент5 9 6" xfId="8133"/>
    <cellStyle name="40% - Акцент5 9 6 2" xfId="19557"/>
    <cellStyle name="40% - Акцент5 9 6 2 2" xfId="42405"/>
    <cellStyle name="40% - Акцент5 9 6 3" xfId="30981"/>
    <cellStyle name="40% - Акцент5 9 7" xfId="11941"/>
    <cellStyle name="40% - Акцент5 9 7 2" xfId="34789"/>
    <cellStyle name="40% - Акцент5 9 8" xfId="23365"/>
    <cellStyle name="40% - Акцент6" xfId="40" builtinId="51" customBuiltin="1"/>
    <cellStyle name="40% - Акцент6 10" xfId="995"/>
    <cellStyle name="40% - Акцент6 10 2" xfId="4803"/>
    <cellStyle name="40% - Акцент6 10 2 2" xfId="16227"/>
    <cellStyle name="40% - Акцент6 10 2 2 2" xfId="39075"/>
    <cellStyle name="40% - Акцент6 10 2 3" xfId="27651"/>
    <cellStyle name="40% - Акцент6 10 3" xfId="8611"/>
    <cellStyle name="40% - Акцент6 10 3 2" xfId="20035"/>
    <cellStyle name="40% - Акцент6 10 3 2 2" xfId="42883"/>
    <cellStyle name="40% - Акцент6 10 3 3" xfId="31459"/>
    <cellStyle name="40% - Акцент6 10 4" xfId="12419"/>
    <cellStyle name="40% - Акцент6 10 4 2" xfId="35267"/>
    <cellStyle name="40% - Акцент6 10 5" xfId="23843"/>
    <cellStyle name="40% - Акцент6 11" xfId="1947"/>
    <cellStyle name="40% - Акцент6 11 2" xfId="5755"/>
    <cellStyle name="40% - Акцент6 11 2 2" xfId="17179"/>
    <cellStyle name="40% - Акцент6 11 2 2 2" xfId="40027"/>
    <cellStyle name="40% - Акцент6 11 2 3" xfId="28603"/>
    <cellStyle name="40% - Акцент6 11 3" xfId="9563"/>
    <cellStyle name="40% - Акцент6 11 3 2" xfId="20987"/>
    <cellStyle name="40% - Акцент6 11 3 2 2" xfId="43835"/>
    <cellStyle name="40% - Акцент6 11 3 3" xfId="32411"/>
    <cellStyle name="40% - Акцент6 11 4" xfId="13371"/>
    <cellStyle name="40% - Акцент6 11 4 2" xfId="36219"/>
    <cellStyle name="40% - Акцент6 11 5" xfId="24795"/>
    <cellStyle name="40% - Акцент6 12" xfId="2899"/>
    <cellStyle name="40% - Акцент6 12 2" xfId="6707"/>
    <cellStyle name="40% - Акцент6 12 2 2" xfId="18131"/>
    <cellStyle name="40% - Акцент6 12 2 2 2" xfId="40979"/>
    <cellStyle name="40% - Акцент6 12 2 3" xfId="29555"/>
    <cellStyle name="40% - Акцент6 12 3" xfId="10515"/>
    <cellStyle name="40% - Акцент6 12 3 2" xfId="21939"/>
    <cellStyle name="40% - Акцент6 12 3 2 2" xfId="44787"/>
    <cellStyle name="40% - Акцент6 12 3 3" xfId="33363"/>
    <cellStyle name="40% - Акцент6 12 4" xfId="14323"/>
    <cellStyle name="40% - Акцент6 12 4 2" xfId="37171"/>
    <cellStyle name="40% - Акцент6 12 5" xfId="25747"/>
    <cellStyle name="40% - Акцент6 13" xfId="3851"/>
    <cellStyle name="40% - Акцент6 13 2" xfId="15275"/>
    <cellStyle name="40% - Акцент6 13 2 2" xfId="38123"/>
    <cellStyle name="40% - Акцент6 13 3" xfId="26699"/>
    <cellStyle name="40% - Акцент6 14" xfId="7659"/>
    <cellStyle name="40% - Акцент6 14 2" xfId="19083"/>
    <cellStyle name="40% - Акцент6 14 2 2" xfId="41931"/>
    <cellStyle name="40% - Акцент6 14 3" xfId="30507"/>
    <cellStyle name="40% - Акцент6 15" xfId="11467"/>
    <cellStyle name="40% - Акцент6 15 2" xfId="34315"/>
    <cellStyle name="40% - Акцент6 16" xfId="22891"/>
    <cellStyle name="40% - Акцент6 2" xfId="59"/>
    <cellStyle name="40% - Акцент6 2 10" xfId="1963"/>
    <cellStyle name="40% - Акцент6 2 10 2" xfId="5771"/>
    <cellStyle name="40% - Акцент6 2 10 2 2" xfId="17195"/>
    <cellStyle name="40% - Акцент6 2 10 2 2 2" xfId="40043"/>
    <cellStyle name="40% - Акцент6 2 10 2 3" xfId="28619"/>
    <cellStyle name="40% - Акцент6 2 10 3" xfId="9579"/>
    <cellStyle name="40% - Акцент6 2 10 3 2" xfId="21003"/>
    <cellStyle name="40% - Акцент6 2 10 3 2 2" xfId="43851"/>
    <cellStyle name="40% - Акцент6 2 10 3 3" xfId="32427"/>
    <cellStyle name="40% - Акцент6 2 10 4" xfId="13387"/>
    <cellStyle name="40% - Акцент6 2 10 4 2" xfId="36235"/>
    <cellStyle name="40% - Акцент6 2 10 5" xfId="24811"/>
    <cellStyle name="40% - Акцент6 2 11" xfId="2915"/>
    <cellStyle name="40% - Акцент6 2 11 2" xfId="6723"/>
    <cellStyle name="40% - Акцент6 2 11 2 2" xfId="18147"/>
    <cellStyle name="40% - Акцент6 2 11 2 2 2" xfId="40995"/>
    <cellStyle name="40% - Акцент6 2 11 2 3" xfId="29571"/>
    <cellStyle name="40% - Акцент6 2 11 3" xfId="10531"/>
    <cellStyle name="40% - Акцент6 2 11 3 2" xfId="21955"/>
    <cellStyle name="40% - Акцент6 2 11 3 2 2" xfId="44803"/>
    <cellStyle name="40% - Акцент6 2 11 3 3" xfId="33379"/>
    <cellStyle name="40% - Акцент6 2 11 4" xfId="14339"/>
    <cellStyle name="40% - Акцент6 2 11 4 2" xfId="37187"/>
    <cellStyle name="40% - Акцент6 2 11 5" xfId="25763"/>
    <cellStyle name="40% - Акцент6 2 12" xfId="3867"/>
    <cellStyle name="40% - Акцент6 2 12 2" xfId="15291"/>
    <cellStyle name="40% - Акцент6 2 12 2 2" xfId="38139"/>
    <cellStyle name="40% - Акцент6 2 12 3" xfId="26715"/>
    <cellStyle name="40% - Акцент6 2 13" xfId="7675"/>
    <cellStyle name="40% - Акцент6 2 13 2" xfId="19099"/>
    <cellStyle name="40% - Акцент6 2 13 2 2" xfId="41947"/>
    <cellStyle name="40% - Акцент6 2 13 3" xfId="30523"/>
    <cellStyle name="40% - Акцент6 2 14" xfId="11483"/>
    <cellStyle name="40% - Акцент6 2 14 2" xfId="34331"/>
    <cellStyle name="40% - Акцент6 2 15" xfId="22907"/>
    <cellStyle name="40% - Акцент6 2 2" xfId="87"/>
    <cellStyle name="40% - Акцент6 2 2 10" xfId="3895"/>
    <cellStyle name="40% - Акцент6 2 2 10 2" xfId="15319"/>
    <cellStyle name="40% - Акцент6 2 2 10 2 2" xfId="38167"/>
    <cellStyle name="40% - Акцент6 2 2 10 3" xfId="26743"/>
    <cellStyle name="40% - Акцент6 2 2 11" xfId="7703"/>
    <cellStyle name="40% - Акцент6 2 2 11 2" xfId="19127"/>
    <cellStyle name="40% - Акцент6 2 2 11 2 2" xfId="41975"/>
    <cellStyle name="40% - Акцент6 2 2 11 3" xfId="30551"/>
    <cellStyle name="40% - Акцент6 2 2 12" xfId="11511"/>
    <cellStyle name="40% - Акцент6 2 2 12 2" xfId="34359"/>
    <cellStyle name="40% - Акцент6 2 2 13" xfId="22935"/>
    <cellStyle name="40% - Акцент6 2 2 2" xfId="143"/>
    <cellStyle name="40% - Акцент6 2 2 2 10" xfId="22991"/>
    <cellStyle name="40% - Акцент6 2 2 2 2" xfId="367"/>
    <cellStyle name="40% - Акцент6 2 2 2 2 2" xfId="843"/>
    <cellStyle name="40% - Акцент6 2 2 2 2 2 2" xfId="1795"/>
    <cellStyle name="40% - Акцент6 2 2 2 2 2 2 2" xfId="5603"/>
    <cellStyle name="40% - Акцент6 2 2 2 2 2 2 2 2" xfId="17027"/>
    <cellStyle name="40% - Акцент6 2 2 2 2 2 2 2 2 2" xfId="39875"/>
    <cellStyle name="40% - Акцент6 2 2 2 2 2 2 2 3" xfId="28451"/>
    <cellStyle name="40% - Акцент6 2 2 2 2 2 2 3" xfId="9411"/>
    <cellStyle name="40% - Акцент6 2 2 2 2 2 2 3 2" xfId="20835"/>
    <cellStyle name="40% - Акцент6 2 2 2 2 2 2 3 2 2" xfId="43683"/>
    <cellStyle name="40% - Акцент6 2 2 2 2 2 2 3 3" xfId="32259"/>
    <cellStyle name="40% - Акцент6 2 2 2 2 2 2 4" xfId="13219"/>
    <cellStyle name="40% - Акцент6 2 2 2 2 2 2 4 2" xfId="36067"/>
    <cellStyle name="40% - Акцент6 2 2 2 2 2 2 5" xfId="24643"/>
    <cellStyle name="40% - Акцент6 2 2 2 2 2 3" xfId="2747"/>
    <cellStyle name="40% - Акцент6 2 2 2 2 2 3 2" xfId="6555"/>
    <cellStyle name="40% - Акцент6 2 2 2 2 2 3 2 2" xfId="17979"/>
    <cellStyle name="40% - Акцент6 2 2 2 2 2 3 2 2 2" xfId="40827"/>
    <cellStyle name="40% - Акцент6 2 2 2 2 2 3 2 3" xfId="29403"/>
    <cellStyle name="40% - Акцент6 2 2 2 2 2 3 3" xfId="10363"/>
    <cellStyle name="40% - Акцент6 2 2 2 2 2 3 3 2" xfId="21787"/>
    <cellStyle name="40% - Акцент6 2 2 2 2 2 3 3 2 2" xfId="44635"/>
    <cellStyle name="40% - Акцент6 2 2 2 2 2 3 3 3" xfId="33211"/>
    <cellStyle name="40% - Акцент6 2 2 2 2 2 3 4" xfId="14171"/>
    <cellStyle name="40% - Акцент6 2 2 2 2 2 3 4 2" xfId="37019"/>
    <cellStyle name="40% - Акцент6 2 2 2 2 2 3 5" xfId="25595"/>
    <cellStyle name="40% - Акцент6 2 2 2 2 2 4" xfId="3699"/>
    <cellStyle name="40% - Акцент6 2 2 2 2 2 4 2" xfId="7507"/>
    <cellStyle name="40% - Акцент6 2 2 2 2 2 4 2 2" xfId="18931"/>
    <cellStyle name="40% - Акцент6 2 2 2 2 2 4 2 2 2" xfId="41779"/>
    <cellStyle name="40% - Акцент6 2 2 2 2 2 4 2 3" xfId="30355"/>
    <cellStyle name="40% - Акцент6 2 2 2 2 2 4 3" xfId="11315"/>
    <cellStyle name="40% - Акцент6 2 2 2 2 2 4 3 2" xfId="22739"/>
    <cellStyle name="40% - Акцент6 2 2 2 2 2 4 3 2 2" xfId="45587"/>
    <cellStyle name="40% - Акцент6 2 2 2 2 2 4 3 3" xfId="34163"/>
    <cellStyle name="40% - Акцент6 2 2 2 2 2 4 4" xfId="15123"/>
    <cellStyle name="40% - Акцент6 2 2 2 2 2 4 4 2" xfId="37971"/>
    <cellStyle name="40% - Акцент6 2 2 2 2 2 4 5" xfId="26547"/>
    <cellStyle name="40% - Акцент6 2 2 2 2 2 5" xfId="4651"/>
    <cellStyle name="40% - Акцент6 2 2 2 2 2 5 2" xfId="16075"/>
    <cellStyle name="40% - Акцент6 2 2 2 2 2 5 2 2" xfId="38923"/>
    <cellStyle name="40% - Акцент6 2 2 2 2 2 5 3" xfId="27499"/>
    <cellStyle name="40% - Акцент6 2 2 2 2 2 6" xfId="8459"/>
    <cellStyle name="40% - Акцент6 2 2 2 2 2 6 2" xfId="19883"/>
    <cellStyle name="40% - Акцент6 2 2 2 2 2 6 2 2" xfId="42731"/>
    <cellStyle name="40% - Акцент6 2 2 2 2 2 6 3" xfId="31307"/>
    <cellStyle name="40% - Акцент6 2 2 2 2 2 7" xfId="12267"/>
    <cellStyle name="40% - Акцент6 2 2 2 2 2 7 2" xfId="35115"/>
    <cellStyle name="40% - Акцент6 2 2 2 2 2 8" xfId="23691"/>
    <cellStyle name="40% - Акцент6 2 2 2 2 3" xfId="1319"/>
    <cellStyle name="40% - Акцент6 2 2 2 2 3 2" xfId="5127"/>
    <cellStyle name="40% - Акцент6 2 2 2 2 3 2 2" xfId="16551"/>
    <cellStyle name="40% - Акцент6 2 2 2 2 3 2 2 2" xfId="39399"/>
    <cellStyle name="40% - Акцент6 2 2 2 2 3 2 3" xfId="27975"/>
    <cellStyle name="40% - Акцент6 2 2 2 2 3 3" xfId="8935"/>
    <cellStyle name="40% - Акцент6 2 2 2 2 3 3 2" xfId="20359"/>
    <cellStyle name="40% - Акцент6 2 2 2 2 3 3 2 2" xfId="43207"/>
    <cellStyle name="40% - Акцент6 2 2 2 2 3 3 3" xfId="31783"/>
    <cellStyle name="40% - Акцент6 2 2 2 2 3 4" xfId="12743"/>
    <cellStyle name="40% - Акцент6 2 2 2 2 3 4 2" xfId="35591"/>
    <cellStyle name="40% - Акцент6 2 2 2 2 3 5" xfId="24167"/>
    <cellStyle name="40% - Акцент6 2 2 2 2 4" xfId="2271"/>
    <cellStyle name="40% - Акцент6 2 2 2 2 4 2" xfId="6079"/>
    <cellStyle name="40% - Акцент6 2 2 2 2 4 2 2" xfId="17503"/>
    <cellStyle name="40% - Акцент6 2 2 2 2 4 2 2 2" xfId="40351"/>
    <cellStyle name="40% - Акцент6 2 2 2 2 4 2 3" xfId="28927"/>
    <cellStyle name="40% - Акцент6 2 2 2 2 4 3" xfId="9887"/>
    <cellStyle name="40% - Акцент6 2 2 2 2 4 3 2" xfId="21311"/>
    <cellStyle name="40% - Акцент6 2 2 2 2 4 3 2 2" xfId="44159"/>
    <cellStyle name="40% - Акцент6 2 2 2 2 4 3 3" xfId="32735"/>
    <cellStyle name="40% - Акцент6 2 2 2 2 4 4" xfId="13695"/>
    <cellStyle name="40% - Акцент6 2 2 2 2 4 4 2" xfId="36543"/>
    <cellStyle name="40% - Акцент6 2 2 2 2 4 5" xfId="25119"/>
    <cellStyle name="40% - Акцент6 2 2 2 2 5" xfId="3223"/>
    <cellStyle name="40% - Акцент6 2 2 2 2 5 2" xfId="7031"/>
    <cellStyle name="40% - Акцент6 2 2 2 2 5 2 2" xfId="18455"/>
    <cellStyle name="40% - Акцент6 2 2 2 2 5 2 2 2" xfId="41303"/>
    <cellStyle name="40% - Акцент6 2 2 2 2 5 2 3" xfId="29879"/>
    <cellStyle name="40% - Акцент6 2 2 2 2 5 3" xfId="10839"/>
    <cellStyle name="40% - Акцент6 2 2 2 2 5 3 2" xfId="22263"/>
    <cellStyle name="40% - Акцент6 2 2 2 2 5 3 2 2" xfId="45111"/>
    <cellStyle name="40% - Акцент6 2 2 2 2 5 3 3" xfId="33687"/>
    <cellStyle name="40% - Акцент6 2 2 2 2 5 4" xfId="14647"/>
    <cellStyle name="40% - Акцент6 2 2 2 2 5 4 2" xfId="37495"/>
    <cellStyle name="40% - Акцент6 2 2 2 2 5 5" xfId="26071"/>
    <cellStyle name="40% - Акцент6 2 2 2 2 6" xfId="4175"/>
    <cellStyle name="40% - Акцент6 2 2 2 2 6 2" xfId="15599"/>
    <cellStyle name="40% - Акцент6 2 2 2 2 6 2 2" xfId="38447"/>
    <cellStyle name="40% - Акцент6 2 2 2 2 6 3" xfId="27023"/>
    <cellStyle name="40% - Акцент6 2 2 2 2 7" xfId="7983"/>
    <cellStyle name="40% - Акцент6 2 2 2 2 7 2" xfId="19407"/>
    <cellStyle name="40% - Акцент6 2 2 2 2 7 2 2" xfId="42255"/>
    <cellStyle name="40% - Акцент6 2 2 2 2 7 3" xfId="30831"/>
    <cellStyle name="40% - Акцент6 2 2 2 2 8" xfId="11791"/>
    <cellStyle name="40% - Акцент6 2 2 2 2 8 2" xfId="34639"/>
    <cellStyle name="40% - Акцент6 2 2 2 2 9" xfId="23215"/>
    <cellStyle name="40% - Акцент6 2 2 2 3" xfId="619"/>
    <cellStyle name="40% - Акцент6 2 2 2 3 2" xfId="1571"/>
    <cellStyle name="40% - Акцент6 2 2 2 3 2 2" xfId="5379"/>
    <cellStyle name="40% - Акцент6 2 2 2 3 2 2 2" xfId="16803"/>
    <cellStyle name="40% - Акцент6 2 2 2 3 2 2 2 2" xfId="39651"/>
    <cellStyle name="40% - Акцент6 2 2 2 3 2 2 3" xfId="28227"/>
    <cellStyle name="40% - Акцент6 2 2 2 3 2 3" xfId="9187"/>
    <cellStyle name="40% - Акцент6 2 2 2 3 2 3 2" xfId="20611"/>
    <cellStyle name="40% - Акцент6 2 2 2 3 2 3 2 2" xfId="43459"/>
    <cellStyle name="40% - Акцент6 2 2 2 3 2 3 3" xfId="32035"/>
    <cellStyle name="40% - Акцент6 2 2 2 3 2 4" xfId="12995"/>
    <cellStyle name="40% - Акцент6 2 2 2 3 2 4 2" xfId="35843"/>
    <cellStyle name="40% - Акцент6 2 2 2 3 2 5" xfId="24419"/>
    <cellStyle name="40% - Акцент6 2 2 2 3 3" xfId="2523"/>
    <cellStyle name="40% - Акцент6 2 2 2 3 3 2" xfId="6331"/>
    <cellStyle name="40% - Акцент6 2 2 2 3 3 2 2" xfId="17755"/>
    <cellStyle name="40% - Акцент6 2 2 2 3 3 2 2 2" xfId="40603"/>
    <cellStyle name="40% - Акцент6 2 2 2 3 3 2 3" xfId="29179"/>
    <cellStyle name="40% - Акцент6 2 2 2 3 3 3" xfId="10139"/>
    <cellStyle name="40% - Акцент6 2 2 2 3 3 3 2" xfId="21563"/>
    <cellStyle name="40% - Акцент6 2 2 2 3 3 3 2 2" xfId="44411"/>
    <cellStyle name="40% - Акцент6 2 2 2 3 3 3 3" xfId="32987"/>
    <cellStyle name="40% - Акцент6 2 2 2 3 3 4" xfId="13947"/>
    <cellStyle name="40% - Акцент6 2 2 2 3 3 4 2" xfId="36795"/>
    <cellStyle name="40% - Акцент6 2 2 2 3 3 5" xfId="25371"/>
    <cellStyle name="40% - Акцент6 2 2 2 3 4" xfId="3475"/>
    <cellStyle name="40% - Акцент6 2 2 2 3 4 2" xfId="7283"/>
    <cellStyle name="40% - Акцент6 2 2 2 3 4 2 2" xfId="18707"/>
    <cellStyle name="40% - Акцент6 2 2 2 3 4 2 2 2" xfId="41555"/>
    <cellStyle name="40% - Акцент6 2 2 2 3 4 2 3" xfId="30131"/>
    <cellStyle name="40% - Акцент6 2 2 2 3 4 3" xfId="11091"/>
    <cellStyle name="40% - Акцент6 2 2 2 3 4 3 2" xfId="22515"/>
    <cellStyle name="40% - Акцент6 2 2 2 3 4 3 2 2" xfId="45363"/>
    <cellStyle name="40% - Акцент6 2 2 2 3 4 3 3" xfId="33939"/>
    <cellStyle name="40% - Акцент6 2 2 2 3 4 4" xfId="14899"/>
    <cellStyle name="40% - Акцент6 2 2 2 3 4 4 2" xfId="37747"/>
    <cellStyle name="40% - Акцент6 2 2 2 3 4 5" xfId="26323"/>
    <cellStyle name="40% - Акцент6 2 2 2 3 5" xfId="4427"/>
    <cellStyle name="40% - Акцент6 2 2 2 3 5 2" xfId="15851"/>
    <cellStyle name="40% - Акцент6 2 2 2 3 5 2 2" xfId="38699"/>
    <cellStyle name="40% - Акцент6 2 2 2 3 5 3" xfId="27275"/>
    <cellStyle name="40% - Акцент6 2 2 2 3 6" xfId="8235"/>
    <cellStyle name="40% - Акцент6 2 2 2 3 6 2" xfId="19659"/>
    <cellStyle name="40% - Акцент6 2 2 2 3 6 2 2" xfId="42507"/>
    <cellStyle name="40% - Акцент6 2 2 2 3 6 3" xfId="31083"/>
    <cellStyle name="40% - Акцент6 2 2 2 3 7" xfId="12043"/>
    <cellStyle name="40% - Акцент6 2 2 2 3 7 2" xfId="34891"/>
    <cellStyle name="40% - Акцент6 2 2 2 3 8" xfId="23467"/>
    <cellStyle name="40% - Акцент6 2 2 2 4" xfId="1095"/>
    <cellStyle name="40% - Акцент6 2 2 2 4 2" xfId="4903"/>
    <cellStyle name="40% - Акцент6 2 2 2 4 2 2" xfId="16327"/>
    <cellStyle name="40% - Акцент6 2 2 2 4 2 2 2" xfId="39175"/>
    <cellStyle name="40% - Акцент6 2 2 2 4 2 3" xfId="27751"/>
    <cellStyle name="40% - Акцент6 2 2 2 4 3" xfId="8711"/>
    <cellStyle name="40% - Акцент6 2 2 2 4 3 2" xfId="20135"/>
    <cellStyle name="40% - Акцент6 2 2 2 4 3 2 2" xfId="42983"/>
    <cellStyle name="40% - Акцент6 2 2 2 4 3 3" xfId="31559"/>
    <cellStyle name="40% - Акцент6 2 2 2 4 4" xfId="12519"/>
    <cellStyle name="40% - Акцент6 2 2 2 4 4 2" xfId="35367"/>
    <cellStyle name="40% - Акцент6 2 2 2 4 5" xfId="23943"/>
    <cellStyle name="40% - Акцент6 2 2 2 5" xfId="2047"/>
    <cellStyle name="40% - Акцент6 2 2 2 5 2" xfId="5855"/>
    <cellStyle name="40% - Акцент6 2 2 2 5 2 2" xfId="17279"/>
    <cellStyle name="40% - Акцент6 2 2 2 5 2 2 2" xfId="40127"/>
    <cellStyle name="40% - Акцент6 2 2 2 5 2 3" xfId="28703"/>
    <cellStyle name="40% - Акцент6 2 2 2 5 3" xfId="9663"/>
    <cellStyle name="40% - Акцент6 2 2 2 5 3 2" xfId="21087"/>
    <cellStyle name="40% - Акцент6 2 2 2 5 3 2 2" xfId="43935"/>
    <cellStyle name="40% - Акцент6 2 2 2 5 3 3" xfId="32511"/>
    <cellStyle name="40% - Акцент6 2 2 2 5 4" xfId="13471"/>
    <cellStyle name="40% - Акцент6 2 2 2 5 4 2" xfId="36319"/>
    <cellStyle name="40% - Акцент6 2 2 2 5 5" xfId="24895"/>
    <cellStyle name="40% - Акцент6 2 2 2 6" xfId="2999"/>
    <cellStyle name="40% - Акцент6 2 2 2 6 2" xfId="6807"/>
    <cellStyle name="40% - Акцент6 2 2 2 6 2 2" xfId="18231"/>
    <cellStyle name="40% - Акцент6 2 2 2 6 2 2 2" xfId="41079"/>
    <cellStyle name="40% - Акцент6 2 2 2 6 2 3" xfId="29655"/>
    <cellStyle name="40% - Акцент6 2 2 2 6 3" xfId="10615"/>
    <cellStyle name="40% - Акцент6 2 2 2 6 3 2" xfId="22039"/>
    <cellStyle name="40% - Акцент6 2 2 2 6 3 2 2" xfId="44887"/>
    <cellStyle name="40% - Акцент6 2 2 2 6 3 3" xfId="33463"/>
    <cellStyle name="40% - Акцент6 2 2 2 6 4" xfId="14423"/>
    <cellStyle name="40% - Акцент6 2 2 2 6 4 2" xfId="37271"/>
    <cellStyle name="40% - Акцент6 2 2 2 6 5" xfId="25847"/>
    <cellStyle name="40% - Акцент6 2 2 2 7" xfId="3951"/>
    <cellStyle name="40% - Акцент6 2 2 2 7 2" xfId="15375"/>
    <cellStyle name="40% - Акцент6 2 2 2 7 2 2" xfId="38223"/>
    <cellStyle name="40% - Акцент6 2 2 2 7 3" xfId="26799"/>
    <cellStyle name="40% - Акцент6 2 2 2 8" xfId="7759"/>
    <cellStyle name="40% - Акцент6 2 2 2 8 2" xfId="19183"/>
    <cellStyle name="40% - Акцент6 2 2 2 8 2 2" xfId="42031"/>
    <cellStyle name="40% - Акцент6 2 2 2 8 3" xfId="30607"/>
    <cellStyle name="40% - Акцент6 2 2 2 9" xfId="11567"/>
    <cellStyle name="40% - Акцент6 2 2 2 9 2" xfId="34415"/>
    <cellStyle name="40% - Акцент6 2 2 3" xfId="199"/>
    <cellStyle name="40% - Акцент6 2 2 3 10" xfId="23047"/>
    <cellStyle name="40% - Акцент6 2 2 3 2" xfId="423"/>
    <cellStyle name="40% - Акцент6 2 2 3 2 2" xfId="899"/>
    <cellStyle name="40% - Акцент6 2 2 3 2 2 2" xfId="1851"/>
    <cellStyle name="40% - Акцент6 2 2 3 2 2 2 2" xfId="5659"/>
    <cellStyle name="40% - Акцент6 2 2 3 2 2 2 2 2" xfId="17083"/>
    <cellStyle name="40% - Акцент6 2 2 3 2 2 2 2 2 2" xfId="39931"/>
    <cellStyle name="40% - Акцент6 2 2 3 2 2 2 2 3" xfId="28507"/>
    <cellStyle name="40% - Акцент6 2 2 3 2 2 2 3" xfId="9467"/>
    <cellStyle name="40% - Акцент6 2 2 3 2 2 2 3 2" xfId="20891"/>
    <cellStyle name="40% - Акцент6 2 2 3 2 2 2 3 2 2" xfId="43739"/>
    <cellStyle name="40% - Акцент6 2 2 3 2 2 2 3 3" xfId="32315"/>
    <cellStyle name="40% - Акцент6 2 2 3 2 2 2 4" xfId="13275"/>
    <cellStyle name="40% - Акцент6 2 2 3 2 2 2 4 2" xfId="36123"/>
    <cellStyle name="40% - Акцент6 2 2 3 2 2 2 5" xfId="24699"/>
    <cellStyle name="40% - Акцент6 2 2 3 2 2 3" xfId="2803"/>
    <cellStyle name="40% - Акцент6 2 2 3 2 2 3 2" xfId="6611"/>
    <cellStyle name="40% - Акцент6 2 2 3 2 2 3 2 2" xfId="18035"/>
    <cellStyle name="40% - Акцент6 2 2 3 2 2 3 2 2 2" xfId="40883"/>
    <cellStyle name="40% - Акцент6 2 2 3 2 2 3 2 3" xfId="29459"/>
    <cellStyle name="40% - Акцент6 2 2 3 2 2 3 3" xfId="10419"/>
    <cellStyle name="40% - Акцент6 2 2 3 2 2 3 3 2" xfId="21843"/>
    <cellStyle name="40% - Акцент6 2 2 3 2 2 3 3 2 2" xfId="44691"/>
    <cellStyle name="40% - Акцент6 2 2 3 2 2 3 3 3" xfId="33267"/>
    <cellStyle name="40% - Акцент6 2 2 3 2 2 3 4" xfId="14227"/>
    <cellStyle name="40% - Акцент6 2 2 3 2 2 3 4 2" xfId="37075"/>
    <cellStyle name="40% - Акцент6 2 2 3 2 2 3 5" xfId="25651"/>
    <cellStyle name="40% - Акцент6 2 2 3 2 2 4" xfId="3755"/>
    <cellStyle name="40% - Акцент6 2 2 3 2 2 4 2" xfId="7563"/>
    <cellStyle name="40% - Акцент6 2 2 3 2 2 4 2 2" xfId="18987"/>
    <cellStyle name="40% - Акцент6 2 2 3 2 2 4 2 2 2" xfId="41835"/>
    <cellStyle name="40% - Акцент6 2 2 3 2 2 4 2 3" xfId="30411"/>
    <cellStyle name="40% - Акцент6 2 2 3 2 2 4 3" xfId="11371"/>
    <cellStyle name="40% - Акцент6 2 2 3 2 2 4 3 2" xfId="22795"/>
    <cellStyle name="40% - Акцент6 2 2 3 2 2 4 3 2 2" xfId="45643"/>
    <cellStyle name="40% - Акцент6 2 2 3 2 2 4 3 3" xfId="34219"/>
    <cellStyle name="40% - Акцент6 2 2 3 2 2 4 4" xfId="15179"/>
    <cellStyle name="40% - Акцент6 2 2 3 2 2 4 4 2" xfId="38027"/>
    <cellStyle name="40% - Акцент6 2 2 3 2 2 4 5" xfId="26603"/>
    <cellStyle name="40% - Акцент6 2 2 3 2 2 5" xfId="4707"/>
    <cellStyle name="40% - Акцент6 2 2 3 2 2 5 2" xfId="16131"/>
    <cellStyle name="40% - Акцент6 2 2 3 2 2 5 2 2" xfId="38979"/>
    <cellStyle name="40% - Акцент6 2 2 3 2 2 5 3" xfId="27555"/>
    <cellStyle name="40% - Акцент6 2 2 3 2 2 6" xfId="8515"/>
    <cellStyle name="40% - Акцент6 2 2 3 2 2 6 2" xfId="19939"/>
    <cellStyle name="40% - Акцент6 2 2 3 2 2 6 2 2" xfId="42787"/>
    <cellStyle name="40% - Акцент6 2 2 3 2 2 6 3" xfId="31363"/>
    <cellStyle name="40% - Акцент6 2 2 3 2 2 7" xfId="12323"/>
    <cellStyle name="40% - Акцент6 2 2 3 2 2 7 2" xfId="35171"/>
    <cellStyle name="40% - Акцент6 2 2 3 2 2 8" xfId="23747"/>
    <cellStyle name="40% - Акцент6 2 2 3 2 3" xfId="1375"/>
    <cellStyle name="40% - Акцент6 2 2 3 2 3 2" xfId="5183"/>
    <cellStyle name="40% - Акцент6 2 2 3 2 3 2 2" xfId="16607"/>
    <cellStyle name="40% - Акцент6 2 2 3 2 3 2 2 2" xfId="39455"/>
    <cellStyle name="40% - Акцент6 2 2 3 2 3 2 3" xfId="28031"/>
    <cellStyle name="40% - Акцент6 2 2 3 2 3 3" xfId="8991"/>
    <cellStyle name="40% - Акцент6 2 2 3 2 3 3 2" xfId="20415"/>
    <cellStyle name="40% - Акцент6 2 2 3 2 3 3 2 2" xfId="43263"/>
    <cellStyle name="40% - Акцент6 2 2 3 2 3 3 3" xfId="31839"/>
    <cellStyle name="40% - Акцент6 2 2 3 2 3 4" xfId="12799"/>
    <cellStyle name="40% - Акцент6 2 2 3 2 3 4 2" xfId="35647"/>
    <cellStyle name="40% - Акцент6 2 2 3 2 3 5" xfId="24223"/>
    <cellStyle name="40% - Акцент6 2 2 3 2 4" xfId="2327"/>
    <cellStyle name="40% - Акцент6 2 2 3 2 4 2" xfId="6135"/>
    <cellStyle name="40% - Акцент6 2 2 3 2 4 2 2" xfId="17559"/>
    <cellStyle name="40% - Акцент6 2 2 3 2 4 2 2 2" xfId="40407"/>
    <cellStyle name="40% - Акцент6 2 2 3 2 4 2 3" xfId="28983"/>
    <cellStyle name="40% - Акцент6 2 2 3 2 4 3" xfId="9943"/>
    <cellStyle name="40% - Акцент6 2 2 3 2 4 3 2" xfId="21367"/>
    <cellStyle name="40% - Акцент6 2 2 3 2 4 3 2 2" xfId="44215"/>
    <cellStyle name="40% - Акцент6 2 2 3 2 4 3 3" xfId="32791"/>
    <cellStyle name="40% - Акцент6 2 2 3 2 4 4" xfId="13751"/>
    <cellStyle name="40% - Акцент6 2 2 3 2 4 4 2" xfId="36599"/>
    <cellStyle name="40% - Акцент6 2 2 3 2 4 5" xfId="25175"/>
    <cellStyle name="40% - Акцент6 2 2 3 2 5" xfId="3279"/>
    <cellStyle name="40% - Акцент6 2 2 3 2 5 2" xfId="7087"/>
    <cellStyle name="40% - Акцент6 2 2 3 2 5 2 2" xfId="18511"/>
    <cellStyle name="40% - Акцент6 2 2 3 2 5 2 2 2" xfId="41359"/>
    <cellStyle name="40% - Акцент6 2 2 3 2 5 2 3" xfId="29935"/>
    <cellStyle name="40% - Акцент6 2 2 3 2 5 3" xfId="10895"/>
    <cellStyle name="40% - Акцент6 2 2 3 2 5 3 2" xfId="22319"/>
    <cellStyle name="40% - Акцент6 2 2 3 2 5 3 2 2" xfId="45167"/>
    <cellStyle name="40% - Акцент6 2 2 3 2 5 3 3" xfId="33743"/>
    <cellStyle name="40% - Акцент6 2 2 3 2 5 4" xfId="14703"/>
    <cellStyle name="40% - Акцент6 2 2 3 2 5 4 2" xfId="37551"/>
    <cellStyle name="40% - Акцент6 2 2 3 2 5 5" xfId="26127"/>
    <cellStyle name="40% - Акцент6 2 2 3 2 6" xfId="4231"/>
    <cellStyle name="40% - Акцент6 2 2 3 2 6 2" xfId="15655"/>
    <cellStyle name="40% - Акцент6 2 2 3 2 6 2 2" xfId="38503"/>
    <cellStyle name="40% - Акцент6 2 2 3 2 6 3" xfId="27079"/>
    <cellStyle name="40% - Акцент6 2 2 3 2 7" xfId="8039"/>
    <cellStyle name="40% - Акцент6 2 2 3 2 7 2" xfId="19463"/>
    <cellStyle name="40% - Акцент6 2 2 3 2 7 2 2" xfId="42311"/>
    <cellStyle name="40% - Акцент6 2 2 3 2 7 3" xfId="30887"/>
    <cellStyle name="40% - Акцент6 2 2 3 2 8" xfId="11847"/>
    <cellStyle name="40% - Акцент6 2 2 3 2 8 2" xfId="34695"/>
    <cellStyle name="40% - Акцент6 2 2 3 2 9" xfId="23271"/>
    <cellStyle name="40% - Акцент6 2 2 3 3" xfId="675"/>
    <cellStyle name="40% - Акцент6 2 2 3 3 2" xfId="1627"/>
    <cellStyle name="40% - Акцент6 2 2 3 3 2 2" xfId="5435"/>
    <cellStyle name="40% - Акцент6 2 2 3 3 2 2 2" xfId="16859"/>
    <cellStyle name="40% - Акцент6 2 2 3 3 2 2 2 2" xfId="39707"/>
    <cellStyle name="40% - Акцент6 2 2 3 3 2 2 3" xfId="28283"/>
    <cellStyle name="40% - Акцент6 2 2 3 3 2 3" xfId="9243"/>
    <cellStyle name="40% - Акцент6 2 2 3 3 2 3 2" xfId="20667"/>
    <cellStyle name="40% - Акцент6 2 2 3 3 2 3 2 2" xfId="43515"/>
    <cellStyle name="40% - Акцент6 2 2 3 3 2 3 3" xfId="32091"/>
    <cellStyle name="40% - Акцент6 2 2 3 3 2 4" xfId="13051"/>
    <cellStyle name="40% - Акцент6 2 2 3 3 2 4 2" xfId="35899"/>
    <cellStyle name="40% - Акцент6 2 2 3 3 2 5" xfId="24475"/>
    <cellStyle name="40% - Акцент6 2 2 3 3 3" xfId="2579"/>
    <cellStyle name="40% - Акцент6 2 2 3 3 3 2" xfId="6387"/>
    <cellStyle name="40% - Акцент6 2 2 3 3 3 2 2" xfId="17811"/>
    <cellStyle name="40% - Акцент6 2 2 3 3 3 2 2 2" xfId="40659"/>
    <cellStyle name="40% - Акцент6 2 2 3 3 3 2 3" xfId="29235"/>
    <cellStyle name="40% - Акцент6 2 2 3 3 3 3" xfId="10195"/>
    <cellStyle name="40% - Акцент6 2 2 3 3 3 3 2" xfId="21619"/>
    <cellStyle name="40% - Акцент6 2 2 3 3 3 3 2 2" xfId="44467"/>
    <cellStyle name="40% - Акцент6 2 2 3 3 3 3 3" xfId="33043"/>
    <cellStyle name="40% - Акцент6 2 2 3 3 3 4" xfId="14003"/>
    <cellStyle name="40% - Акцент6 2 2 3 3 3 4 2" xfId="36851"/>
    <cellStyle name="40% - Акцент6 2 2 3 3 3 5" xfId="25427"/>
    <cellStyle name="40% - Акцент6 2 2 3 3 4" xfId="3531"/>
    <cellStyle name="40% - Акцент6 2 2 3 3 4 2" xfId="7339"/>
    <cellStyle name="40% - Акцент6 2 2 3 3 4 2 2" xfId="18763"/>
    <cellStyle name="40% - Акцент6 2 2 3 3 4 2 2 2" xfId="41611"/>
    <cellStyle name="40% - Акцент6 2 2 3 3 4 2 3" xfId="30187"/>
    <cellStyle name="40% - Акцент6 2 2 3 3 4 3" xfId="11147"/>
    <cellStyle name="40% - Акцент6 2 2 3 3 4 3 2" xfId="22571"/>
    <cellStyle name="40% - Акцент6 2 2 3 3 4 3 2 2" xfId="45419"/>
    <cellStyle name="40% - Акцент6 2 2 3 3 4 3 3" xfId="33995"/>
    <cellStyle name="40% - Акцент6 2 2 3 3 4 4" xfId="14955"/>
    <cellStyle name="40% - Акцент6 2 2 3 3 4 4 2" xfId="37803"/>
    <cellStyle name="40% - Акцент6 2 2 3 3 4 5" xfId="26379"/>
    <cellStyle name="40% - Акцент6 2 2 3 3 5" xfId="4483"/>
    <cellStyle name="40% - Акцент6 2 2 3 3 5 2" xfId="15907"/>
    <cellStyle name="40% - Акцент6 2 2 3 3 5 2 2" xfId="38755"/>
    <cellStyle name="40% - Акцент6 2 2 3 3 5 3" xfId="27331"/>
    <cellStyle name="40% - Акцент6 2 2 3 3 6" xfId="8291"/>
    <cellStyle name="40% - Акцент6 2 2 3 3 6 2" xfId="19715"/>
    <cellStyle name="40% - Акцент6 2 2 3 3 6 2 2" xfId="42563"/>
    <cellStyle name="40% - Акцент6 2 2 3 3 6 3" xfId="31139"/>
    <cellStyle name="40% - Акцент6 2 2 3 3 7" xfId="12099"/>
    <cellStyle name="40% - Акцент6 2 2 3 3 7 2" xfId="34947"/>
    <cellStyle name="40% - Акцент6 2 2 3 3 8" xfId="23523"/>
    <cellStyle name="40% - Акцент6 2 2 3 4" xfId="1151"/>
    <cellStyle name="40% - Акцент6 2 2 3 4 2" xfId="4959"/>
    <cellStyle name="40% - Акцент6 2 2 3 4 2 2" xfId="16383"/>
    <cellStyle name="40% - Акцент6 2 2 3 4 2 2 2" xfId="39231"/>
    <cellStyle name="40% - Акцент6 2 2 3 4 2 3" xfId="27807"/>
    <cellStyle name="40% - Акцент6 2 2 3 4 3" xfId="8767"/>
    <cellStyle name="40% - Акцент6 2 2 3 4 3 2" xfId="20191"/>
    <cellStyle name="40% - Акцент6 2 2 3 4 3 2 2" xfId="43039"/>
    <cellStyle name="40% - Акцент6 2 2 3 4 3 3" xfId="31615"/>
    <cellStyle name="40% - Акцент6 2 2 3 4 4" xfId="12575"/>
    <cellStyle name="40% - Акцент6 2 2 3 4 4 2" xfId="35423"/>
    <cellStyle name="40% - Акцент6 2 2 3 4 5" xfId="23999"/>
    <cellStyle name="40% - Акцент6 2 2 3 5" xfId="2103"/>
    <cellStyle name="40% - Акцент6 2 2 3 5 2" xfId="5911"/>
    <cellStyle name="40% - Акцент6 2 2 3 5 2 2" xfId="17335"/>
    <cellStyle name="40% - Акцент6 2 2 3 5 2 2 2" xfId="40183"/>
    <cellStyle name="40% - Акцент6 2 2 3 5 2 3" xfId="28759"/>
    <cellStyle name="40% - Акцент6 2 2 3 5 3" xfId="9719"/>
    <cellStyle name="40% - Акцент6 2 2 3 5 3 2" xfId="21143"/>
    <cellStyle name="40% - Акцент6 2 2 3 5 3 2 2" xfId="43991"/>
    <cellStyle name="40% - Акцент6 2 2 3 5 3 3" xfId="32567"/>
    <cellStyle name="40% - Акцент6 2 2 3 5 4" xfId="13527"/>
    <cellStyle name="40% - Акцент6 2 2 3 5 4 2" xfId="36375"/>
    <cellStyle name="40% - Акцент6 2 2 3 5 5" xfId="24951"/>
    <cellStyle name="40% - Акцент6 2 2 3 6" xfId="3055"/>
    <cellStyle name="40% - Акцент6 2 2 3 6 2" xfId="6863"/>
    <cellStyle name="40% - Акцент6 2 2 3 6 2 2" xfId="18287"/>
    <cellStyle name="40% - Акцент6 2 2 3 6 2 2 2" xfId="41135"/>
    <cellStyle name="40% - Акцент6 2 2 3 6 2 3" xfId="29711"/>
    <cellStyle name="40% - Акцент6 2 2 3 6 3" xfId="10671"/>
    <cellStyle name="40% - Акцент6 2 2 3 6 3 2" xfId="22095"/>
    <cellStyle name="40% - Акцент6 2 2 3 6 3 2 2" xfId="44943"/>
    <cellStyle name="40% - Акцент6 2 2 3 6 3 3" xfId="33519"/>
    <cellStyle name="40% - Акцент6 2 2 3 6 4" xfId="14479"/>
    <cellStyle name="40% - Акцент6 2 2 3 6 4 2" xfId="37327"/>
    <cellStyle name="40% - Акцент6 2 2 3 6 5" xfId="25903"/>
    <cellStyle name="40% - Акцент6 2 2 3 7" xfId="4007"/>
    <cellStyle name="40% - Акцент6 2 2 3 7 2" xfId="15431"/>
    <cellStyle name="40% - Акцент6 2 2 3 7 2 2" xfId="38279"/>
    <cellStyle name="40% - Акцент6 2 2 3 7 3" xfId="26855"/>
    <cellStyle name="40% - Акцент6 2 2 3 8" xfId="7815"/>
    <cellStyle name="40% - Акцент6 2 2 3 8 2" xfId="19239"/>
    <cellStyle name="40% - Акцент6 2 2 3 8 2 2" xfId="42087"/>
    <cellStyle name="40% - Акцент6 2 2 3 8 3" xfId="30663"/>
    <cellStyle name="40% - Акцент6 2 2 3 9" xfId="11623"/>
    <cellStyle name="40% - Акцент6 2 2 3 9 2" xfId="34471"/>
    <cellStyle name="40% - Акцент6 2 2 4" xfId="255"/>
    <cellStyle name="40% - Акцент6 2 2 4 10" xfId="23103"/>
    <cellStyle name="40% - Акцент6 2 2 4 2" xfId="479"/>
    <cellStyle name="40% - Акцент6 2 2 4 2 2" xfId="955"/>
    <cellStyle name="40% - Акцент6 2 2 4 2 2 2" xfId="1907"/>
    <cellStyle name="40% - Акцент6 2 2 4 2 2 2 2" xfId="5715"/>
    <cellStyle name="40% - Акцент6 2 2 4 2 2 2 2 2" xfId="17139"/>
    <cellStyle name="40% - Акцент6 2 2 4 2 2 2 2 2 2" xfId="39987"/>
    <cellStyle name="40% - Акцент6 2 2 4 2 2 2 2 3" xfId="28563"/>
    <cellStyle name="40% - Акцент6 2 2 4 2 2 2 3" xfId="9523"/>
    <cellStyle name="40% - Акцент6 2 2 4 2 2 2 3 2" xfId="20947"/>
    <cellStyle name="40% - Акцент6 2 2 4 2 2 2 3 2 2" xfId="43795"/>
    <cellStyle name="40% - Акцент6 2 2 4 2 2 2 3 3" xfId="32371"/>
    <cellStyle name="40% - Акцент6 2 2 4 2 2 2 4" xfId="13331"/>
    <cellStyle name="40% - Акцент6 2 2 4 2 2 2 4 2" xfId="36179"/>
    <cellStyle name="40% - Акцент6 2 2 4 2 2 2 5" xfId="24755"/>
    <cellStyle name="40% - Акцент6 2 2 4 2 2 3" xfId="2859"/>
    <cellStyle name="40% - Акцент6 2 2 4 2 2 3 2" xfId="6667"/>
    <cellStyle name="40% - Акцент6 2 2 4 2 2 3 2 2" xfId="18091"/>
    <cellStyle name="40% - Акцент6 2 2 4 2 2 3 2 2 2" xfId="40939"/>
    <cellStyle name="40% - Акцент6 2 2 4 2 2 3 2 3" xfId="29515"/>
    <cellStyle name="40% - Акцент6 2 2 4 2 2 3 3" xfId="10475"/>
    <cellStyle name="40% - Акцент6 2 2 4 2 2 3 3 2" xfId="21899"/>
    <cellStyle name="40% - Акцент6 2 2 4 2 2 3 3 2 2" xfId="44747"/>
    <cellStyle name="40% - Акцент6 2 2 4 2 2 3 3 3" xfId="33323"/>
    <cellStyle name="40% - Акцент6 2 2 4 2 2 3 4" xfId="14283"/>
    <cellStyle name="40% - Акцент6 2 2 4 2 2 3 4 2" xfId="37131"/>
    <cellStyle name="40% - Акцент6 2 2 4 2 2 3 5" xfId="25707"/>
    <cellStyle name="40% - Акцент6 2 2 4 2 2 4" xfId="3811"/>
    <cellStyle name="40% - Акцент6 2 2 4 2 2 4 2" xfId="7619"/>
    <cellStyle name="40% - Акцент6 2 2 4 2 2 4 2 2" xfId="19043"/>
    <cellStyle name="40% - Акцент6 2 2 4 2 2 4 2 2 2" xfId="41891"/>
    <cellStyle name="40% - Акцент6 2 2 4 2 2 4 2 3" xfId="30467"/>
    <cellStyle name="40% - Акцент6 2 2 4 2 2 4 3" xfId="11427"/>
    <cellStyle name="40% - Акцент6 2 2 4 2 2 4 3 2" xfId="22851"/>
    <cellStyle name="40% - Акцент6 2 2 4 2 2 4 3 2 2" xfId="45699"/>
    <cellStyle name="40% - Акцент6 2 2 4 2 2 4 3 3" xfId="34275"/>
    <cellStyle name="40% - Акцент6 2 2 4 2 2 4 4" xfId="15235"/>
    <cellStyle name="40% - Акцент6 2 2 4 2 2 4 4 2" xfId="38083"/>
    <cellStyle name="40% - Акцент6 2 2 4 2 2 4 5" xfId="26659"/>
    <cellStyle name="40% - Акцент6 2 2 4 2 2 5" xfId="4763"/>
    <cellStyle name="40% - Акцент6 2 2 4 2 2 5 2" xfId="16187"/>
    <cellStyle name="40% - Акцент6 2 2 4 2 2 5 2 2" xfId="39035"/>
    <cellStyle name="40% - Акцент6 2 2 4 2 2 5 3" xfId="27611"/>
    <cellStyle name="40% - Акцент6 2 2 4 2 2 6" xfId="8571"/>
    <cellStyle name="40% - Акцент6 2 2 4 2 2 6 2" xfId="19995"/>
    <cellStyle name="40% - Акцент6 2 2 4 2 2 6 2 2" xfId="42843"/>
    <cellStyle name="40% - Акцент6 2 2 4 2 2 6 3" xfId="31419"/>
    <cellStyle name="40% - Акцент6 2 2 4 2 2 7" xfId="12379"/>
    <cellStyle name="40% - Акцент6 2 2 4 2 2 7 2" xfId="35227"/>
    <cellStyle name="40% - Акцент6 2 2 4 2 2 8" xfId="23803"/>
    <cellStyle name="40% - Акцент6 2 2 4 2 3" xfId="1431"/>
    <cellStyle name="40% - Акцент6 2 2 4 2 3 2" xfId="5239"/>
    <cellStyle name="40% - Акцент6 2 2 4 2 3 2 2" xfId="16663"/>
    <cellStyle name="40% - Акцент6 2 2 4 2 3 2 2 2" xfId="39511"/>
    <cellStyle name="40% - Акцент6 2 2 4 2 3 2 3" xfId="28087"/>
    <cellStyle name="40% - Акцент6 2 2 4 2 3 3" xfId="9047"/>
    <cellStyle name="40% - Акцент6 2 2 4 2 3 3 2" xfId="20471"/>
    <cellStyle name="40% - Акцент6 2 2 4 2 3 3 2 2" xfId="43319"/>
    <cellStyle name="40% - Акцент6 2 2 4 2 3 3 3" xfId="31895"/>
    <cellStyle name="40% - Акцент6 2 2 4 2 3 4" xfId="12855"/>
    <cellStyle name="40% - Акцент6 2 2 4 2 3 4 2" xfId="35703"/>
    <cellStyle name="40% - Акцент6 2 2 4 2 3 5" xfId="24279"/>
    <cellStyle name="40% - Акцент6 2 2 4 2 4" xfId="2383"/>
    <cellStyle name="40% - Акцент6 2 2 4 2 4 2" xfId="6191"/>
    <cellStyle name="40% - Акцент6 2 2 4 2 4 2 2" xfId="17615"/>
    <cellStyle name="40% - Акцент6 2 2 4 2 4 2 2 2" xfId="40463"/>
    <cellStyle name="40% - Акцент6 2 2 4 2 4 2 3" xfId="29039"/>
    <cellStyle name="40% - Акцент6 2 2 4 2 4 3" xfId="9999"/>
    <cellStyle name="40% - Акцент6 2 2 4 2 4 3 2" xfId="21423"/>
    <cellStyle name="40% - Акцент6 2 2 4 2 4 3 2 2" xfId="44271"/>
    <cellStyle name="40% - Акцент6 2 2 4 2 4 3 3" xfId="32847"/>
    <cellStyle name="40% - Акцент6 2 2 4 2 4 4" xfId="13807"/>
    <cellStyle name="40% - Акцент6 2 2 4 2 4 4 2" xfId="36655"/>
    <cellStyle name="40% - Акцент6 2 2 4 2 4 5" xfId="25231"/>
    <cellStyle name="40% - Акцент6 2 2 4 2 5" xfId="3335"/>
    <cellStyle name="40% - Акцент6 2 2 4 2 5 2" xfId="7143"/>
    <cellStyle name="40% - Акцент6 2 2 4 2 5 2 2" xfId="18567"/>
    <cellStyle name="40% - Акцент6 2 2 4 2 5 2 2 2" xfId="41415"/>
    <cellStyle name="40% - Акцент6 2 2 4 2 5 2 3" xfId="29991"/>
    <cellStyle name="40% - Акцент6 2 2 4 2 5 3" xfId="10951"/>
    <cellStyle name="40% - Акцент6 2 2 4 2 5 3 2" xfId="22375"/>
    <cellStyle name="40% - Акцент6 2 2 4 2 5 3 2 2" xfId="45223"/>
    <cellStyle name="40% - Акцент6 2 2 4 2 5 3 3" xfId="33799"/>
    <cellStyle name="40% - Акцент6 2 2 4 2 5 4" xfId="14759"/>
    <cellStyle name="40% - Акцент6 2 2 4 2 5 4 2" xfId="37607"/>
    <cellStyle name="40% - Акцент6 2 2 4 2 5 5" xfId="26183"/>
    <cellStyle name="40% - Акцент6 2 2 4 2 6" xfId="4287"/>
    <cellStyle name="40% - Акцент6 2 2 4 2 6 2" xfId="15711"/>
    <cellStyle name="40% - Акцент6 2 2 4 2 6 2 2" xfId="38559"/>
    <cellStyle name="40% - Акцент6 2 2 4 2 6 3" xfId="27135"/>
    <cellStyle name="40% - Акцент6 2 2 4 2 7" xfId="8095"/>
    <cellStyle name="40% - Акцент6 2 2 4 2 7 2" xfId="19519"/>
    <cellStyle name="40% - Акцент6 2 2 4 2 7 2 2" xfId="42367"/>
    <cellStyle name="40% - Акцент6 2 2 4 2 7 3" xfId="30943"/>
    <cellStyle name="40% - Акцент6 2 2 4 2 8" xfId="11903"/>
    <cellStyle name="40% - Акцент6 2 2 4 2 8 2" xfId="34751"/>
    <cellStyle name="40% - Акцент6 2 2 4 2 9" xfId="23327"/>
    <cellStyle name="40% - Акцент6 2 2 4 3" xfId="731"/>
    <cellStyle name="40% - Акцент6 2 2 4 3 2" xfId="1683"/>
    <cellStyle name="40% - Акцент6 2 2 4 3 2 2" xfId="5491"/>
    <cellStyle name="40% - Акцент6 2 2 4 3 2 2 2" xfId="16915"/>
    <cellStyle name="40% - Акцент6 2 2 4 3 2 2 2 2" xfId="39763"/>
    <cellStyle name="40% - Акцент6 2 2 4 3 2 2 3" xfId="28339"/>
    <cellStyle name="40% - Акцент6 2 2 4 3 2 3" xfId="9299"/>
    <cellStyle name="40% - Акцент6 2 2 4 3 2 3 2" xfId="20723"/>
    <cellStyle name="40% - Акцент6 2 2 4 3 2 3 2 2" xfId="43571"/>
    <cellStyle name="40% - Акцент6 2 2 4 3 2 3 3" xfId="32147"/>
    <cellStyle name="40% - Акцент6 2 2 4 3 2 4" xfId="13107"/>
    <cellStyle name="40% - Акцент6 2 2 4 3 2 4 2" xfId="35955"/>
    <cellStyle name="40% - Акцент6 2 2 4 3 2 5" xfId="24531"/>
    <cellStyle name="40% - Акцент6 2 2 4 3 3" xfId="2635"/>
    <cellStyle name="40% - Акцент6 2 2 4 3 3 2" xfId="6443"/>
    <cellStyle name="40% - Акцент6 2 2 4 3 3 2 2" xfId="17867"/>
    <cellStyle name="40% - Акцент6 2 2 4 3 3 2 2 2" xfId="40715"/>
    <cellStyle name="40% - Акцент6 2 2 4 3 3 2 3" xfId="29291"/>
    <cellStyle name="40% - Акцент6 2 2 4 3 3 3" xfId="10251"/>
    <cellStyle name="40% - Акцент6 2 2 4 3 3 3 2" xfId="21675"/>
    <cellStyle name="40% - Акцент6 2 2 4 3 3 3 2 2" xfId="44523"/>
    <cellStyle name="40% - Акцент6 2 2 4 3 3 3 3" xfId="33099"/>
    <cellStyle name="40% - Акцент6 2 2 4 3 3 4" xfId="14059"/>
    <cellStyle name="40% - Акцент6 2 2 4 3 3 4 2" xfId="36907"/>
    <cellStyle name="40% - Акцент6 2 2 4 3 3 5" xfId="25483"/>
    <cellStyle name="40% - Акцент6 2 2 4 3 4" xfId="3587"/>
    <cellStyle name="40% - Акцент6 2 2 4 3 4 2" xfId="7395"/>
    <cellStyle name="40% - Акцент6 2 2 4 3 4 2 2" xfId="18819"/>
    <cellStyle name="40% - Акцент6 2 2 4 3 4 2 2 2" xfId="41667"/>
    <cellStyle name="40% - Акцент6 2 2 4 3 4 2 3" xfId="30243"/>
    <cellStyle name="40% - Акцент6 2 2 4 3 4 3" xfId="11203"/>
    <cellStyle name="40% - Акцент6 2 2 4 3 4 3 2" xfId="22627"/>
    <cellStyle name="40% - Акцент6 2 2 4 3 4 3 2 2" xfId="45475"/>
    <cellStyle name="40% - Акцент6 2 2 4 3 4 3 3" xfId="34051"/>
    <cellStyle name="40% - Акцент6 2 2 4 3 4 4" xfId="15011"/>
    <cellStyle name="40% - Акцент6 2 2 4 3 4 4 2" xfId="37859"/>
    <cellStyle name="40% - Акцент6 2 2 4 3 4 5" xfId="26435"/>
    <cellStyle name="40% - Акцент6 2 2 4 3 5" xfId="4539"/>
    <cellStyle name="40% - Акцент6 2 2 4 3 5 2" xfId="15963"/>
    <cellStyle name="40% - Акцент6 2 2 4 3 5 2 2" xfId="38811"/>
    <cellStyle name="40% - Акцент6 2 2 4 3 5 3" xfId="27387"/>
    <cellStyle name="40% - Акцент6 2 2 4 3 6" xfId="8347"/>
    <cellStyle name="40% - Акцент6 2 2 4 3 6 2" xfId="19771"/>
    <cellStyle name="40% - Акцент6 2 2 4 3 6 2 2" xfId="42619"/>
    <cellStyle name="40% - Акцент6 2 2 4 3 6 3" xfId="31195"/>
    <cellStyle name="40% - Акцент6 2 2 4 3 7" xfId="12155"/>
    <cellStyle name="40% - Акцент6 2 2 4 3 7 2" xfId="35003"/>
    <cellStyle name="40% - Акцент6 2 2 4 3 8" xfId="23579"/>
    <cellStyle name="40% - Акцент6 2 2 4 4" xfId="1207"/>
    <cellStyle name="40% - Акцент6 2 2 4 4 2" xfId="5015"/>
    <cellStyle name="40% - Акцент6 2 2 4 4 2 2" xfId="16439"/>
    <cellStyle name="40% - Акцент6 2 2 4 4 2 2 2" xfId="39287"/>
    <cellStyle name="40% - Акцент6 2 2 4 4 2 3" xfId="27863"/>
    <cellStyle name="40% - Акцент6 2 2 4 4 3" xfId="8823"/>
    <cellStyle name="40% - Акцент6 2 2 4 4 3 2" xfId="20247"/>
    <cellStyle name="40% - Акцент6 2 2 4 4 3 2 2" xfId="43095"/>
    <cellStyle name="40% - Акцент6 2 2 4 4 3 3" xfId="31671"/>
    <cellStyle name="40% - Акцент6 2 2 4 4 4" xfId="12631"/>
    <cellStyle name="40% - Акцент6 2 2 4 4 4 2" xfId="35479"/>
    <cellStyle name="40% - Акцент6 2 2 4 4 5" xfId="24055"/>
    <cellStyle name="40% - Акцент6 2 2 4 5" xfId="2159"/>
    <cellStyle name="40% - Акцент6 2 2 4 5 2" xfId="5967"/>
    <cellStyle name="40% - Акцент6 2 2 4 5 2 2" xfId="17391"/>
    <cellStyle name="40% - Акцент6 2 2 4 5 2 2 2" xfId="40239"/>
    <cellStyle name="40% - Акцент6 2 2 4 5 2 3" xfId="28815"/>
    <cellStyle name="40% - Акцент6 2 2 4 5 3" xfId="9775"/>
    <cellStyle name="40% - Акцент6 2 2 4 5 3 2" xfId="21199"/>
    <cellStyle name="40% - Акцент6 2 2 4 5 3 2 2" xfId="44047"/>
    <cellStyle name="40% - Акцент6 2 2 4 5 3 3" xfId="32623"/>
    <cellStyle name="40% - Акцент6 2 2 4 5 4" xfId="13583"/>
    <cellStyle name="40% - Акцент6 2 2 4 5 4 2" xfId="36431"/>
    <cellStyle name="40% - Акцент6 2 2 4 5 5" xfId="25007"/>
    <cellStyle name="40% - Акцент6 2 2 4 6" xfId="3111"/>
    <cellStyle name="40% - Акцент6 2 2 4 6 2" xfId="6919"/>
    <cellStyle name="40% - Акцент6 2 2 4 6 2 2" xfId="18343"/>
    <cellStyle name="40% - Акцент6 2 2 4 6 2 2 2" xfId="41191"/>
    <cellStyle name="40% - Акцент6 2 2 4 6 2 3" xfId="29767"/>
    <cellStyle name="40% - Акцент6 2 2 4 6 3" xfId="10727"/>
    <cellStyle name="40% - Акцент6 2 2 4 6 3 2" xfId="22151"/>
    <cellStyle name="40% - Акцент6 2 2 4 6 3 2 2" xfId="44999"/>
    <cellStyle name="40% - Акцент6 2 2 4 6 3 3" xfId="33575"/>
    <cellStyle name="40% - Акцент6 2 2 4 6 4" xfId="14535"/>
    <cellStyle name="40% - Акцент6 2 2 4 6 4 2" xfId="37383"/>
    <cellStyle name="40% - Акцент6 2 2 4 6 5" xfId="25959"/>
    <cellStyle name="40% - Акцент6 2 2 4 7" xfId="4063"/>
    <cellStyle name="40% - Акцент6 2 2 4 7 2" xfId="15487"/>
    <cellStyle name="40% - Акцент6 2 2 4 7 2 2" xfId="38335"/>
    <cellStyle name="40% - Акцент6 2 2 4 7 3" xfId="26911"/>
    <cellStyle name="40% - Акцент6 2 2 4 8" xfId="7871"/>
    <cellStyle name="40% - Акцент6 2 2 4 8 2" xfId="19295"/>
    <cellStyle name="40% - Акцент6 2 2 4 8 2 2" xfId="42143"/>
    <cellStyle name="40% - Акцент6 2 2 4 8 3" xfId="30719"/>
    <cellStyle name="40% - Акцент6 2 2 4 9" xfId="11679"/>
    <cellStyle name="40% - Акцент6 2 2 4 9 2" xfId="34527"/>
    <cellStyle name="40% - Акцент6 2 2 5" xfId="311"/>
    <cellStyle name="40% - Акцент6 2 2 5 2" xfId="787"/>
    <cellStyle name="40% - Акцент6 2 2 5 2 2" xfId="1739"/>
    <cellStyle name="40% - Акцент6 2 2 5 2 2 2" xfId="5547"/>
    <cellStyle name="40% - Акцент6 2 2 5 2 2 2 2" xfId="16971"/>
    <cellStyle name="40% - Акцент6 2 2 5 2 2 2 2 2" xfId="39819"/>
    <cellStyle name="40% - Акцент6 2 2 5 2 2 2 3" xfId="28395"/>
    <cellStyle name="40% - Акцент6 2 2 5 2 2 3" xfId="9355"/>
    <cellStyle name="40% - Акцент6 2 2 5 2 2 3 2" xfId="20779"/>
    <cellStyle name="40% - Акцент6 2 2 5 2 2 3 2 2" xfId="43627"/>
    <cellStyle name="40% - Акцент6 2 2 5 2 2 3 3" xfId="32203"/>
    <cellStyle name="40% - Акцент6 2 2 5 2 2 4" xfId="13163"/>
    <cellStyle name="40% - Акцент6 2 2 5 2 2 4 2" xfId="36011"/>
    <cellStyle name="40% - Акцент6 2 2 5 2 2 5" xfId="24587"/>
    <cellStyle name="40% - Акцент6 2 2 5 2 3" xfId="2691"/>
    <cellStyle name="40% - Акцент6 2 2 5 2 3 2" xfId="6499"/>
    <cellStyle name="40% - Акцент6 2 2 5 2 3 2 2" xfId="17923"/>
    <cellStyle name="40% - Акцент6 2 2 5 2 3 2 2 2" xfId="40771"/>
    <cellStyle name="40% - Акцент6 2 2 5 2 3 2 3" xfId="29347"/>
    <cellStyle name="40% - Акцент6 2 2 5 2 3 3" xfId="10307"/>
    <cellStyle name="40% - Акцент6 2 2 5 2 3 3 2" xfId="21731"/>
    <cellStyle name="40% - Акцент6 2 2 5 2 3 3 2 2" xfId="44579"/>
    <cellStyle name="40% - Акцент6 2 2 5 2 3 3 3" xfId="33155"/>
    <cellStyle name="40% - Акцент6 2 2 5 2 3 4" xfId="14115"/>
    <cellStyle name="40% - Акцент6 2 2 5 2 3 4 2" xfId="36963"/>
    <cellStyle name="40% - Акцент6 2 2 5 2 3 5" xfId="25539"/>
    <cellStyle name="40% - Акцент6 2 2 5 2 4" xfId="3643"/>
    <cellStyle name="40% - Акцент6 2 2 5 2 4 2" xfId="7451"/>
    <cellStyle name="40% - Акцент6 2 2 5 2 4 2 2" xfId="18875"/>
    <cellStyle name="40% - Акцент6 2 2 5 2 4 2 2 2" xfId="41723"/>
    <cellStyle name="40% - Акцент6 2 2 5 2 4 2 3" xfId="30299"/>
    <cellStyle name="40% - Акцент6 2 2 5 2 4 3" xfId="11259"/>
    <cellStyle name="40% - Акцент6 2 2 5 2 4 3 2" xfId="22683"/>
    <cellStyle name="40% - Акцент6 2 2 5 2 4 3 2 2" xfId="45531"/>
    <cellStyle name="40% - Акцент6 2 2 5 2 4 3 3" xfId="34107"/>
    <cellStyle name="40% - Акцент6 2 2 5 2 4 4" xfId="15067"/>
    <cellStyle name="40% - Акцент6 2 2 5 2 4 4 2" xfId="37915"/>
    <cellStyle name="40% - Акцент6 2 2 5 2 4 5" xfId="26491"/>
    <cellStyle name="40% - Акцент6 2 2 5 2 5" xfId="4595"/>
    <cellStyle name="40% - Акцент6 2 2 5 2 5 2" xfId="16019"/>
    <cellStyle name="40% - Акцент6 2 2 5 2 5 2 2" xfId="38867"/>
    <cellStyle name="40% - Акцент6 2 2 5 2 5 3" xfId="27443"/>
    <cellStyle name="40% - Акцент6 2 2 5 2 6" xfId="8403"/>
    <cellStyle name="40% - Акцент6 2 2 5 2 6 2" xfId="19827"/>
    <cellStyle name="40% - Акцент6 2 2 5 2 6 2 2" xfId="42675"/>
    <cellStyle name="40% - Акцент6 2 2 5 2 6 3" xfId="31251"/>
    <cellStyle name="40% - Акцент6 2 2 5 2 7" xfId="12211"/>
    <cellStyle name="40% - Акцент6 2 2 5 2 7 2" xfId="35059"/>
    <cellStyle name="40% - Акцент6 2 2 5 2 8" xfId="23635"/>
    <cellStyle name="40% - Акцент6 2 2 5 3" xfId="1263"/>
    <cellStyle name="40% - Акцент6 2 2 5 3 2" xfId="5071"/>
    <cellStyle name="40% - Акцент6 2 2 5 3 2 2" xfId="16495"/>
    <cellStyle name="40% - Акцент6 2 2 5 3 2 2 2" xfId="39343"/>
    <cellStyle name="40% - Акцент6 2 2 5 3 2 3" xfId="27919"/>
    <cellStyle name="40% - Акцент6 2 2 5 3 3" xfId="8879"/>
    <cellStyle name="40% - Акцент6 2 2 5 3 3 2" xfId="20303"/>
    <cellStyle name="40% - Акцент6 2 2 5 3 3 2 2" xfId="43151"/>
    <cellStyle name="40% - Акцент6 2 2 5 3 3 3" xfId="31727"/>
    <cellStyle name="40% - Акцент6 2 2 5 3 4" xfId="12687"/>
    <cellStyle name="40% - Акцент6 2 2 5 3 4 2" xfId="35535"/>
    <cellStyle name="40% - Акцент6 2 2 5 3 5" xfId="24111"/>
    <cellStyle name="40% - Акцент6 2 2 5 4" xfId="2215"/>
    <cellStyle name="40% - Акцент6 2 2 5 4 2" xfId="6023"/>
    <cellStyle name="40% - Акцент6 2 2 5 4 2 2" xfId="17447"/>
    <cellStyle name="40% - Акцент6 2 2 5 4 2 2 2" xfId="40295"/>
    <cellStyle name="40% - Акцент6 2 2 5 4 2 3" xfId="28871"/>
    <cellStyle name="40% - Акцент6 2 2 5 4 3" xfId="9831"/>
    <cellStyle name="40% - Акцент6 2 2 5 4 3 2" xfId="21255"/>
    <cellStyle name="40% - Акцент6 2 2 5 4 3 2 2" xfId="44103"/>
    <cellStyle name="40% - Акцент6 2 2 5 4 3 3" xfId="32679"/>
    <cellStyle name="40% - Акцент6 2 2 5 4 4" xfId="13639"/>
    <cellStyle name="40% - Акцент6 2 2 5 4 4 2" xfId="36487"/>
    <cellStyle name="40% - Акцент6 2 2 5 4 5" xfId="25063"/>
    <cellStyle name="40% - Акцент6 2 2 5 5" xfId="3167"/>
    <cellStyle name="40% - Акцент6 2 2 5 5 2" xfId="6975"/>
    <cellStyle name="40% - Акцент6 2 2 5 5 2 2" xfId="18399"/>
    <cellStyle name="40% - Акцент6 2 2 5 5 2 2 2" xfId="41247"/>
    <cellStyle name="40% - Акцент6 2 2 5 5 2 3" xfId="29823"/>
    <cellStyle name="40% - Акцент6 2 2 5 5 3" xfId="10783"/>
    <cellStyle name="40% - Акцент6 2 2 5 5 3 2" xfId="22207"/>
    <cellStyle name="40% - Акцент6 2 2 5 5 3 2 2" xfId="45055"/>
    <cellStyle name="40% - Акцент6 2 2 5 5 3 3" xfId="33631"/>
    <cellStyle name="40% - Акцент6 2 2 5 5 4" xfId="14591"/>
    <cellStyle name="40% - Акцент6 2 2 5 5 4 2" xfId="37439"/>
    <cellStyle name="40% - Акцент6 2 2 5 5 5" xfId="26015"/>
    <cellStyle name="40% - Акцент6 2 2 5 6" xfId="4119"/>
    <cellStyle name="40% - Акцент6 2 2 5 6 2" xfId="15543"/>
    <cellStyle name="40% - Акцент6 2 2 5 6 2 2" xfId="38391"/>
    <cellStyle name="40% - Акцент6 2 2 5 6 3" xfId="26967"/>
    <cellStyle name="40% - Акцент6 2 2 5 7" xfId="7927"/>
    <cellStyle name="40% - Акцент6 2 2 5 7 2" xfId="19351"/>
    <cellStyle name="40% - Акцент6 2 2 5 7 2 2" xfId="42199"/>
    <cellStyle name="40% - Акцент6 2 2 5 7 3" xfId="30775"/>
    <cellStyle name="40% - Акцент6 2 2 5 8" xfId="11735"/>
    <cellStyle name="40% - Акцент6 2 2 5 8 2" xfId="34583"/>
    <cellStyle name="40% - Акцент6 2 2 5 9" xfId="23159"/>
    <cellStyle name="40% - Акцент6 2 2 6" xfId="563"/>
    <cellStyle name="40% - Акцент6 2 2 6 2" xfId="1515"/>
    <cellStyle name="40% - Акцент6 2 2 6 2 2" xfId="5323"/>
    <cellStyle name="40% - Акцент6 2 2 6 2 2 2" xfId="16747"/>
    <cellStyle name="40% - Акцент6 2 2 6 2 2 2 2" xfId="39595"/>
    <cellStyle name="40% - Акцент6 2 2 6 2 2 3" xfId="28171"/>
    <cellStyle name="40% - Акцент6 2 2 6 2 3" xfId="9131"/>
    <cellStyle name="40% - Акцент6 2 2 6 2 3 2" xfId="20555"/>
    <cellStyle name="40% - Акцент6 2 2 6 2 3 2 2" xfId="43403"/>
    <cellStyle name="40% - Акцент6 2 2 6 2 3 3" xfId="31979"/>
    <cellStyle name="40% - Акцент6 2 2 6 2 4" xfId="12939"/>
    <cellStyle name="40% - Акцент6 2 2 6 2 4 2" xfId="35787"/>
    <cellStyle name="40% - Акцент6 2 2 6 2 5" xfId="24363"/>
    <cellStyle name="40% - Акцент6 2 2 6 3" xfId="2467"/>
    <cellStyle name="40% - Акцент6 2 2 6 3 2" xfId="6275"/>
    <cellStyle name="40% - Акцент6 2 2 6 3 2 2" xfId="17699"/>
    <cellStyle name="40% - Акцент6 2 2 6 3 2 2 2" xfId="40547"/>
    <cellStyle name="40% - Акцент6 2 2 6 3 2 3" xfId="29123"/>
    <cellStyle name="40% - Акцент6 2 2 6 3 3" xfId="10083"/>
    <cellStyle name="40% - Акцент6 2 2 6 3 3 2" xfId="21507"/>
    <cellStyle name="40% - Акцент6 2 2 6 3 3 2 2" xfId="44355"/>
    <cellStyle name="40% - Акцент6 2 2 6 3 3 3" xfId="32931"/>
    <cellStyle name="40% - Акцент6 2 2 6 3 4" xfId="13891"/>
    <cellStyle name="40% - Акцент6 2 2 6 3 4 2" xfId="36739"/>
    <cellStyle name="40% - Акцент6 2 2 6 3 5" xfId="25315"/>
    <cellStyle name="40% - Акцент6 2 2 6 4" xfId="3419"/>
    <cellStyle name="40% - Акцент6 2 2 6 4 2" xfId="7227"/>
    <cellStyle name="40% - Акцент6 2 2 6 4 2 2" xfId="18651"/>
    <cellStyle name="40% - Акцент6 2 2 6 4 2 2 2" xfId="41499"/>
    <cellStyle name="40% - Акцент6 2 2 6 4 2 3" xfId="30075"/>
    <cellStyle name="40% - Акцент6 2 2 6 4 3" xfId="11035"/>
    <cellStyle name="40% - Акцент6 2 2 6 4 3 2" xfId="22459"/>
    <cellStyle name="40% - Акцент6 2 2 6 4 3 2 2" xfId="45307"/>
    <cellStyle name="40% - Акцент6 2 2 6 4 3 3" xfId="33883"/>
    <cellStyle name="40% - Акцент6 2 2 6 4 4" xfId="14843"/>
    <cellStyle name="40% - Акцент6 2 2 6 4 4 2" xfId="37691"/>
    <cellStyle name="40% - Акцент6 2 2 6 4 5" xfId="26267"/>
    <cellStyle name="40% - Акцент6 2 2 6 5" xfId="4371"/>
    <cellStyle name="40% - Акцент6 2 2 6 5 2" xfId="15795"/>
    <cellStyle name="40% - Акцент6 2 2 6 5 2 2" xfId="38643"/>
    <cellStyle name="40% - Акцент6 2 2 6 5 3" xfId="27219"/>
    <cellStyle name="40% - Акцент6 2 2 6 6" xfId="8179"/>
    <cellStyle name="40% - Акцент6 2 2 6 6 2" xfId="19603"/>
    <cellStyle name="40% - Акцент6 2 2 6 6 2 2" xfId="42451"/>
    <cellStyle name="40% - Акцент6 2 2 6 6 3" xfId="31027"/>
    <cellStyle name="40% - Акцент6 2 2 6 7" xfId="11987"/>
    <cellStyle name="40% - Акцент6 2 2 6 7 2" xfId="34835"/>
    <cellStyle name="40% - Акцент6 2 2 6 8" xfId="23411"/>
    <cellStyle name="40% - Акцент6 2 2 7" xfId="1039"/>
    <cellStyle name="40% - Акцент6 2 2 7 2" xfId="4847"/>
    <cellStyle name="40% - Акцент6 2 2 7 2 2" xfId="16271"/>
    <cellStyle name="40% - Акцент6 2 2 7 2 2 2" xfId="39119"/>
    <cellStyle name="40% - Акцент6 2 2 7 2 3" xfId="27695"/>
    <cellStyle name="40% - Акцент6 2 2 7 3" xfId="8655"/>
    <cellStyle name="40% - Акцент6 2 2 7 3 2" xfId="20079"/>
    <cellStyle name="40% - Акцент6 2 2 7 3 2 2" xfId="42927"/>
    <cellStyle name="40% - Акцент6 2 2 7 3 3" xfId="31503"/>
    <cellStyle name="40% - Акцент6 2 2 7 4" xfId="12463"/>
    <cellStyle name="40% - Акцент6 2 2 7 4 2" xfId="35311"/>
    <cellStyle name="40% - Акцент6 2 2 7 5" xfId="23887"/>
    <cellStyle name="40% - Акцент6 2 2 8" xfId="1991"/>
    <cellStyle name="40% - Акцент6 2 2 8 2" xfId="5799"/>
    <cellStyle name="40% - Акцент6 2 2 8 2 2" xfId="17223"/>
    <cellStyle name="40% - Акцент6 2 2 8 2 2 2" xfId="40071"/>
    <cellStyle name="40% - Акцент6 2 2 8 2 3" xfId="28647"/>
    <cellStyle name="40% - Акцент6 2 2 8 3" xfId="9607"/>
    <cellStyle name="40% - Акцент6 2 2 8 3 2" xfId="21031"/>
    <cellStyle name="40% - Акцент6 2 2 8 3 2 2" xfId="43879"/>
    <cellStyle name="40% - Акцент6 2 2 8 3 3" xfId="32455"/>
    <cellStyle name="40% - Акцент6 2 2 8 4" xfId="13415"/>
    <cellStyle name="40% - Акцент6 2 2 8 4 2" xfId="36263"/>
    <cellStyle name="40% - Акцент6 2 2 8 5" xfId="24839"/>
    <cellStyle name="40% - Акцент6 2 2 9" xfId="2943"/>
    <cellStyle name="40% - Акцент6 2 2 9 2" xfId="6751"/>
    <cellStyle name="40% - Акцент6 2 2 9 2 2" xfId="18175"/>
    <cellStyle name="40% - Акцент6 2 2 9 2 2 2" xfId="41023"/>
    <cellStyle name="40% - Акцент6 2 2 9 2 3" xfId="29599"/>
    <cellStyle name="40% - Акцент6 2 2 9 3" xfId="10559"/>
    <cellStyle name="40% - Акцент6 2 2 9 3 2" xfId="21983"/>
    <cellStyle name="40% - Акцент6 2 2 9 3 2 2" xfId="44831"/>
    <cellStyle name="40% - Акцент6 2 2 9 3 3" xfId="33407"/>
    <cellStyle name="40% - Акцент6 2 2 9 4" xfId="14367"/>
    <cellStyle name="40% - Акцент6 2 2 9 4 2" xfId="37215"/>
    <cellStyle name="40% - Акцент6 2 2 9 5" xfId="25791"/>
    <cellStyle name="40% - Акцент6 2 3" xfId="115"/>
    <cellStyle name="40% - Акцент6 2 3 10" xfId="22963"/>
    <cellStyle name="40% - Акцент6 2 3 2" xfId="339"/>
    <cellStyle name="40% - Акцент6 2 3 2 2" xfId="815"/>
    <cellStyle name="40% - Акцент6 2 3 2 2 2" xfId="1767"/>
    <cellStyle name="40% - Акцент6 2 3 2 2 2 2" xfId="5575"/>
    <cellStyle name="40% - Акцент6 2 3 2 2 2 2 2" xfId="16999"/>
    <cellStyle name="40% - Акцент6 2 3 2 2 2 2 2 2" xfId="39847"/>
    <cellStyle name="40% - Акцент6 2 3 2 2 2 2 3" xfId="28423"/>
    <cellStyle name="40% - Акцент6 2 3 2 2 2 3" xfId="9383"/>
    <cellStyle name="40% - Акцент6 2 3 2 2 2 3 2" xfId="20807"/>
    <cellStyle name="40% - Акцент6 2 3 2 2 2 3 2 2" xfId="43655"/>
    <cellStyle name="40% - Акцент6 2 3 2 2 2 3 3" xfId="32231"/>
    <cellStyle name="40% - Акцент6 2 3 2 2 2 4" xfId="13191"/>
    <cellStyle name="40% - Акцент6 2 3 2 2 2 4 2" xfId="36039"/>
    <cellStyle name="40% - Акцент6 2 3 2 2 2 5" xfId="24615"/>
    <cellStyle name="40% - Акцент6 2 3 2 2 3" xfId="2719"/>
    <cellStyle name="40% - Акцент6 2 3 2 2 3 2" xfId="6527"/>
    <cellStyle name="40% - Акцент6 2 3 2 2 3 2 2" xfId="17951"/>
    <cellStyle name="40% - Акцент6 2 3 2 2 3 2 2 2" xfId="40799"/>
    <cellStyle name="40% - Акцент6 2 3 2 2 3 2 3" xfId="29375"/>
    <cellStyle name="40% - Акцент6 2 3 2 2 3 3" xfId="10335"/>
    <cellStyle name="40% - Акцент6 2 3 2 2 3 3 2" xfId="21759"/>
    <cellStyle name="40% - Акцент6 2 3 2 2 3 3 2 2" xfId="44607"/>
    <cellStyle name="40% - Акцент6 2 3 2 2 3 3 3" xfId="33183"/>
    <cellStyle name="40% - Акцент6 2 3 2 2 3 4" xfId="14143"/>
    <cellStyle name="40% - Акцент6 2 3 2 2 3 4 2" xfId="36991"/>
    <cellStyle name="40% - Акцент6 2 3 2 2 3 5" xfId="25567"/>
    <cellStyle name="40% - Акцент6 2 3 2 2 4" xfId="3671"/>
    <cellStyle name="40% - Акцент6 2 3 2 2 4 2" xfId="7479"/>
    <cellStyle name="40% - Акцент6 2 3 2 2 4 2 2" xfId="18903"/>
    <cellStyle name="40% - Акцент6 2 3 2 2 4 2 2 2" xfId="41751"/>
    <cellStyle name="40% - Акцент6 2 3 2 2 4 2 3" xfId="30327"/>
    <cellStyle name="40% - Акцент6 2 3 2 2 4 3" xfId="11287"/>
    <cellStyle name="40% - Акцент6 2 3 2 2 4 3 2" xfId="22711"/>
    <cellStyle name="40% - Акцент6 2 3 2 2 4 3 2 2" xfId="45559"/>
    <cellStyle name="40% - Акцент6 2 3 2 2 4 3 3" xfId="34135"/>
    <cellStyle name="40% - Акцент6 2 3 2 2 4 4" xfId="15095"/>
    <cellStyle name="40% - Акцент6 2 3 2 2 4 4 2" xfId="37943"/>
    <cellStyle name="40% - Акцент6 2 3 2 2 4 5" xfId="26519"/>
    <cellStyle name="40% - Акцент6 2 3 2 2 5" xfId="4623"/>
    <cellStyle name="40% - Акцент6 2 3 2 2 5 2" xfId="16047"/>
    <cellStyle name="40% - Акцент6 2 3 2 2 5 2 2" xfId="38895"/>
    <cellStyle name="40% - Акцент6 2 3 2 2 5 3" xfId="27471"/>
    <cellStyle name="40% - Акцент6 2 3 2 2 6" xfId="8431"/>
    <cellStyle name="40% - Акцент6 2 3 2 2 6 2" xfId="19855"/>
    <cellStyle name="40% - Акцент6 2 3 2 2 6 2 2" xfId="42703"/>
    <cellStyle name="40% - Акцент6 2 3 2 2 6 3" xfId="31279"/>
    <cellStyle name="40% - Акцент6 2 3 2 2 7" xfId="12239"/>
    <cellStyle name="40% - Акцент6 2 3 2 2 7 2" xfId="35087"/>
    <cellStyle name="40% - Акцент6 2 3 2 2 8" xfId="23663"/>
    <cellStyle name="40% - Акцент6 2 3 2 3" xfId="1291"/>
    <cellStyle name="40% - Акцент6 2 3 2 3 2" xfId="5099"/>
    <cellStyle name="40% - Акцент6 2 3 2 3 2 2" xfId="16523"/>
    <cellStyle name="40% - Акцент6 2 3 2 3 2 2 2" xfId="39371"/>
    <cellStyle name="40% - Акцент6 2 3 2 3 2 3" xfId="27947"/>
    <cellStyle name="40% - Акцент6 2 3 2 3 3" xfId="8907"/>
    <cellStyle name="40% - Акцент6 2 3 2 3 3 2" xfId="20331"/>
    <cellStyle name="40% - Акцент6 2 3 2 3 3 2 2" xfId="43179"/>
    <cellStyle name="40% - Акцент6 2 3 2 3 3 3" xfId="31755"/>
    <cellStyle name="40% - Акцент6 2 3 2 3 4" xfId="12715"/>
    <cellStyle name="40% - Акцент6 2 3 2 3 4 2" xfId="35563"/>
    <cellStyle name="40% - Акцент6 2 3 2 3 5" xfId="24139"/>
    <cellStyle name="40% - Акцент6 2 3 2 4" xfId="2243"/>
    <cellStyle name="40% - Акцент6 2 3 2 4 2" xfId="6051"/>
    <cellStyle name="40% - Акцент6 2 3 2 4 2 2" xfId="17475"/>
    <cellStyle name="40% - Акцент6 2 3 2 4 2 2 2" xfId="40323"/>
    <cellStyle name="40% - Акцент6 2 3 2 4 2 3" xfId="28899"/>
    <cellStyle name="40% - Акцент6 2 3 2 4 3" xfId="9859"/>
    <cellStyle name="40% - Акцент6 2 3 2 4 3 2" xfId="21283"/>
    <cellStyle name="40% - Акцент6 2 3 2 4 3 2 2" xfId="44131"/>
    <cellStyle name="40% - Акцент6 2 3 2 4 3 3" xfId="32707"/>
    <cellStyle name="40% - Акцент6 2 3 2 4 4" xfId="13667"/>
    <cellStyle name="40% - Акцент6 2 3 2 4 4 2" xfId="36515"/>
    <cellStyle name="40% - Акцент6 2 3 2 4 5" xfId="25091"/>
    <cellStyle name="40% - Акцент6 2 3 2 5" xfId="3195"/>
    <cellStyle name="40% - Акцент6 2 3 2 5 2" xfId="7003"/>
    <cellStyle name="40% - Акцент6 2 3 2 5 2 2" xfId="18427"/>
    <cellStyle name="40% - Акцент6 2 3 2 5 2 2 2" xfId="41275"/>
    <cellStyle name="40% - Акцент6 2 3 2 5 2 3" xfId="29851"/>
    <cellStyle name="40% - Акцент6 2 3 2 5 3" xfId="10811"/>
    <cellStyle name="40% - Акцент6 2 3 2 5 3 2" xfId="22235"/>
    <cellStyle name="40% - Акцент6 2 3 2 5 3 2 2" xfId="45083"/>
    <cellStyle name="40% - Акцент6 2 3 2 5 3 3" xfId="33659"/>
    <cellStyle name="40% - Акцент6 2 3 2 5 4" xfId="14619"/>
    <cellStyle name="40% - Акцент6 2 3 2 5 4 2" xfId="37467"/>
    <cellStyle name="40% - Акцент6 2 3 2 5 5" xfId="26043"/>
    <cellStyle name="40% - Акцент6 2 3 2 6" xfId="4147"/>
    <cellStyle name="40% - Акцент6 2 3 2 6 2" xfId="15571"/>
    <cellStyle name="40% - Акцент6 2 3 2 6 2 2" xfId="38419"/>
    <cellStyle name="40% - Акцент6 2 3 2 6 3" xfId="26995"/>
    <cellStyle name="40% - Акцент6 2 3 2 7" xfId="7955"/>
    <cellStyle name="40% - Акцент6 2 3 2 7 2" xfId="19379"/>
    <cellStyle name="40% - Акцент6 2 3 2 7 2 2" xfId="42227"/>
    <cellStyle name="40% - Акцент6 2 3 2 7 3" xfId="30803"/>
    <cellStyle name="40% - Акцент6 2 3 2 8" xfId="11763"/>
    <cellStyle name="40% - Акцент6 2 3 2 8 2" xfId="34611"/>
    <cellStyle name="40% - Акцент6 2 3 2 9" xfId="23187"/>
    <cellStyle name="40% - Акцент6 2 3 3" xfId="591"/>
    <cellStyle name="40% - Акцент6 2 3 3 2" xfId="1543"/>
    <cellStyle name="40% - Акцент6 2 3 3 2 2" xfId="5351"/>
    <cellStyle name="40% - Акцент6 2 3 3 2 2 2" xfId="16775"/>
    <cellStyle name="40% - Акцент6 2 3 3 2 2 2 2" xfId="39623"/>
    <cellStyle name="40% - Акцент6 2 3 3 2 2 3" xfId="28199"/>
    <cellStyle name="40% - Акцент6 2 3 3 2 3" xfId="9159"/>
    <cellStyle name="40% - Акцент6 2 3 3 2 3 2" xfId="20583"/>
    <cellStyle name="40% - Акцент6 2 3 3 2 3 2 2" xfId="43431"/>
    <cellStyle name="40% - Акцент6 2 3 3 2 3 3" xfId="32007"/>
    <cellStyle name="40% - Акцент6 2 3 3 2 4" xfId="12967"/>
    <cellStyle name="40% - Акцент6 2 3 3 2 4 2" xfId="35815"/>
    <cellStyle name="40% - Акцент6 2 3 3 2 5" xfId="24391"/>
    <cellStyle name="40% - Акцент6 2 3 3 3" xfId="2495"/>
    <cellStyle name="40% - Акцент6 2 3 3 3 2" xfId="6303"/>
    <cellStyle name="40% - Акцент6 2 3 3 3 2 2" xfId="17727"/>
    <cellStyle name="40% - Акцент6 2 3 3 3 2 2 2" xfId="40575"/>
    <cellStyle name="40% - Акцент6 2 3 3 3 2 3" xfId="29151"/>
    <cellStyle name="40% - Акцент6 2 3 3 3 3" xfId="10111"/>
    <cellStyle name="40% - Акцент6 2 3 3 3 3 2" xfId="21535"/>
    <cellStyle name="40% - Акцент6 2 3 3 3 3 2 2" xfId="44383"/>
    <cellStyle name="40% - Акцент6 2 3 3 3 3 3" xfId="32959"/>
    <cellStyle name="40% - Акцент6 2 3 3 3 4" xfId="13919"/>
    <cellStyle name="40% - Акцент6 2 3 3 3 4 2" xfId="36767"/>
    <cellStyle name="40% - Акцент6 2 3 3 3 5" xfId="25343"/>
    <cellStyle name="40% - Акцент6 2 3 3 4" xfId="3447"/>
    <cellStyle name="40% - Акцент6 2 3 3 4 2" xfId="7255"/>
    <cellStyle name="40% - Акцент6 2 3 3 4 2 2" xfId="18679"/>
    <cellStyle name="40% - Акцент6 2 3 3 4 2 2 2" xfId="41527"/>
    <cellStyle name="40% - Акцент6 2 3 3 4 2 3" xfId="30103"/>
    <cellStyle name="40% - Акцент6 2 3 3 4 3" xfId="11063"/>
    <cellStyle name="40% - Акцент6 2 3 3 4 3 2" xfId="22487"/>
    <cellStyle name="40% - Акцент6 2 3 3 4 3 2 2" xfId="45335"/>
    <cellStyle name="40% - Акцент6 2 3 3 4 3 3" xfId="33911"/>
    <cellStyle name="40% - Акцент6 2 3 3 4 4" xfId="14871"/>
    <cellStyle name="40% - Акцент6 2 3 3 4 4 2" xfId="37719"/>
    <cellStyle name="40% - Акцент6 2 3 3 4 5" xfId="26295"/>
    <cellStyle name="40% - Акцент6 2 3 3 5" xfId="4399"/>
    <cellStyle name="40% - Акцент6 2 3 3 5 2" xfId="15823"/>
    <cellStyle name="40% - Акцент6 2 3 3 5 2 2" xfId="38671"/>
    <cellStyle name="40% - Акцент6 2 3 3 5 3" xfId="27247"/>
    <cellStyle name="40% - Акцент6 2 3 3 6" xfId="8207"/>
    <cellStyle name="40% - Акцент6 2 3 3 6 2" xfId="19631"/>
    <cellStyle name="40% - Акцент6 2 3 3 6 2 2" xfId="42479"/>
    <cellStyle name="40% - Акцент6 2 3 3 6 3" xfId="31055"/>
    <cellStyle name="40% - Акцент6 2 3 3 7" xfId="12015"/>
    <cellStyle name="40% - Акцент6 2 3 3 7 2" xfId="34863"/>
    <cellStyle name="40% - Акцент6 2 3 3 8" xfId="23439"/>
    <cellStyle name="40% - Акцент6 2 3 4" xfId="1067"/>
    <cellStyle name="40% - Акцент6 2 3 4 2" xfId="4875"/>
    <cellStyle name="40% - Акцент6 2 3 4 2 2" xfId="16299"/>
    <cellStyle name="40% - Акцент6 2 3 4 2 2 2" xfId="39147"/>
    <cellStyle name="40% - Акцент6 2 3 4 2 3" xfId="27723"/>
    <cellStyle name="40% - Акцент6 2 3 4 3" xfId="8683"/>
    <cellStyle name="40% - Акцент6 2 3 4 3 2" xfId="20107"/>
    <cellStyle name="40% - Акцент6 2 3 4 3 2 2" xfId="42955"/>
    <cellStyle name="40% - Акцент6 2 3 4 3 3" xfId="31531"/>
    <cellStyle name="40% - Акцент6 2 3 4 4" xfId="12491"/>
    <cellStyle name="40% - Акцент6 2 3 4 4 2" xfId="35339"/>
    <cellStyle name="40% - Акцент6 2 3 4 5" xfId="23915"/>
    <cellStyle name="40% - Акцент6 2 3 5" xfId="2019"/>
    <cellStyle name="40% - Акцент6 2 3 5 2" xfId="5827"/>
    <cellStyle name="40% - Акцент6 2 3 5 2 2" xfId="17251"/>
    <cellStyle name="40% - Акцент6 2 3 5 2 2 2" xfId="40099"/>
    <cellStyle name="40% - Акцент6 2 3 5 2 3" xfId="28675"/>
    <cellStyle name="40% - Акцент6 2 3 5 3" xfId="9635"/>
    <cellStyle name="40% - Акцент6 2 3 5 3 2" xfId="21059"/>
    <cellStyle name="40% - Акцент6 2 3 5 3 2 2" xfId="43907"/>
    <cellStyle name="40% - Акцент6 2 3 5 3 3" xfId="32483"/>
    <cellStyle name="40% - Акцент6 2 3 5 4" xfId="13443"/>
    <cellStyle name="40% - Акцент6 2 3 5 4 2" xfId="36291"/>
    <cellStyle name="40% - Акцент6 2 3 5 5" xfId="24867"/>
    <cellStyle name="40% - Акцент6 2 3 6" xfId="2971"/>
    <cellStyle name="40% - Акцент6 2 3 6 2" xfId="6779"/>
    <cellStyle name="40% - Акцент6 2 3 6 2 2" xfId="18203"/>
    <cellStyle name="40% - Акцент6 2 3 6 2 2 2" xfId="41051"/>
    <cellStyle name="40% - Акцент6 2 3 6 2 3" xfId="29627"/>
    <cellStyle name="40% - Акцент6 2 3 6 3" xfId="10587"/>
    <cellStyle name="40% - Акцент6 2 3 6 3 2" xfId="22011"/>
    <cellStyle name="40% - Акцент6 2 3 6 3 2 2" xfId="44859"/>
    <cellStyle name="40% - Акцент6 2 3 6 3 3" xfId="33435"/>
    <cellStyle name="40% - Акцент6 2 3 6 4" xfId="14395"/>
    <cellStyle name="40% - Акцент6 2 3 6 4 2" xfId="37243"/>
    <cellStyle name="40% - Акцент6 2 3 6 5" xfId="25819"/>
    <cellStyle name="40% - Акцент6 2 3 7" xfId="3923"/>
    <cellStyle name="40% - Акцент6 2 3 7 2" xfId="15347"/>
    <cellStyle name="40% - Акцент6 2 3 7 2 2" xfId="38195"/>
    <cellStyle name="40% - Акцент6 2 3 7 3" xfId="26771"/>
    <cellStyle name="40% - Акцент6 2 3 8" xfId="7731"/>
    <cellStyle name="40% - Акцент6 2 3 8 2" xfId="19155"/>
    <cellStyle name="40% - Акцент6 2 3 8 2 2" xfId="42003"/>
    <cellStyle name="40% - Акцент6 2 3 8 3" xfId="30579"/>
    <cellStyle name="40% - Акцент6 2 3 9" xfId="11539"/>
    <cellStyle name="40% - Акцент6 2 3 9 2" xfId="34387"/>
    <cellStyle name="40% - Акцент6 2 4" xfId="171"/>
    <cellStyle name="40% - Акцент6 2 4 10" xfId="23019"/>
    <cellStyle name="40% - Акцент6 2 4 2" xfId="395"/>
    <cellStyle name="40% - Акцент6 2 4 2 2" xfId="871"/>
    <cellStyle name="40% - Акцент6 2 4 2 2 2" xfId="1823"/>
    <cellStyle name="40% - Акцент6 2 4 2 2 2 2" xfId="5631"/>
    <cellStyle name="40% - Акцент6 2 4 2 2 2 2 2" xfId="17055"/>
    <cellStyle name="40% - Акцент6 2 4 2 2 2 2 2 2" xfId="39903"/>
    <cellStyle name="40% - Акцент6 2 4 2 2 2 2 3" xfId="28479"/>
    <cellStyle name="40% - Акцент6 2 4 2 2 2 3" xfId="9439"/>
    <cellStyle name="40% - Акцент6 2 4 2 2 2 3 2" xfId="20863"/>
    <cellStyle name="40% - Акцент6 2 4 2 2 2 3 2 2" xfId="43711"/>
    <cellStyle name="40% - Акцент6 2 4 2 2 2 3 3" xfId="32287"/>
    <cellStyle name="40% - Акцент6 2 4 2 2 2 4" xfId="13247"/>
    <cellStyle name="40% - Акцент6 2 4 2 2 2 4 2" xfId="36095"/>
    <cellStyle name="40% - Акцент6 2 4 2 2 2 5" xfId="24671"/>
    <cellStyle name="40% - Акцент6 2 4 2 2 3" xfId="2775"/>
    <cellStyle name="40% - Акцент6 2 4 2 2 3 2" xfId="6583"/>
    <cellStyle name="40% - Акцент6 2 4 2 2 3 2 2" xfId="18007"/>
    <cellStyle name="40% - Акцент6 2 4 2 2 3 2 2 2" xfId="40855"/>
    <cellStyle name="40% - Акцент6 2 4 2 2 3 2 3" xfId="29431"/>
    <cellStyle name="40% - Акцент6 2 4 2 2 3 3" xfId="10391"/>
    <cellStyle name="40% - Акцент6 2 4 2 2 3 3 2" xfId="21815"/>
    <cellStyle name="40% - Акцент6 2 4 2 2 3 3 2 2" xfId="44663"/>
    <cellStyle name="40% - Акцент6 2 4 2 2 3 3 3" xfId="33239"/>
    <cellStyle name="40% - Акцент6 2 4 2 2 3 4" xfId="14199"/>
    <cellStyle name="40% - Акцент6 2 4 2 2 3 4 2" xfId="37047"/>
    <cellStyle name="40% - Акцент6 2 4 2 2 3 5" xfId="25623"/>
    <cellStyle name="40% - Акцент6 2 4 2 2 4" xfId="3727"/>
    <cellStyle name="40% - Акцент6 2 4 2 2 4 2" xfId="7535"/>
    <cellStyle name="40% - Акцент6 2 4 2 2 4 2 2" xfId="18959"/>
    <cellStyle name="40% - Акцент6 2 4 2 2 4 2 2 2" xfId="41807"/>
    <cellStyle name="40% - Акцент6 2 4 2 2 4 2 3" xfId="30383"/>
    <cellStyle name="40% - Акцент6 2 4 2 2 4 3" xfId="11343"/>
    <cellStyle name="40% - Акцент6 2 4 2 2 4 3 2" xfId="22767"/>
    <cellStyle name="40% - Акцент6 2 4 2 2 4 3 2 2" xfId="45615"/>
    <cellStyle name="40% - Акцент6 2 4 2 2 4 3 3" xfId="34191"/>
    <cellStyle name="40% - Акцент6 2 4 2 2 4 4" xfId="15151"/>
    <cellStyle name="40% - Акцент6 2 4 2 2 4 4 2" xfId="37999"/>
    <cellStyle name="40% - Акцент6 2 4 2 2 4 5" xfId="26575"/>
    <cellStyle name="40% - Акцент6 2 4 2 2 5" xfId="4679"/>
    <cellStyle name="40% - Акцент6 2 4 2 2 5 2" xfId="16103"/>
    <cellStyle name="40% - Акцент6 2 4 2 2 5 2 2" xfId="38951"/>
    <cellStyle name="40% - Акцент6 2 4 2 2 5 3" xfId="27527"/>
    <cellStyle name="40% - Акцент6 2 4 2 2 6" xfId="8487"/>
    <cellStyle name="40% - Акцент6 2 4 2 2 6 2" xfId="19911"/>
    <cellStyle name="40% - Акцент6 2 4 2 2 6 2 2" xfId="42759"/>
    <cellStyle name="40% - Акцент6 2 4 2 2 6 3" xfId="31335"/>
    <cellStyle name="40% - Акцент6 2 4 2 2 7" xfId="12295"/>
    <cellStyle name="40% - Акцент6 2 4 2 2 7 2" xfId="35143"/>
    <cellStyle name="40% - Акцент6 2 4 2 2 8" xfId="23719"/>
    <cellStyle name="40% - Акцент6 2 4 2 3" xfId="1347"/>
    <cellStyle name="40% - Акцент6 2 4 2 3 2" xfId="5155"/>
    <cellStyle name="40% - Акцент6 2 4 2 3 2 2" xfId="16579"/>
    <cellStyle name="40% - Акцент6 2 4 2 3 2 2 2" xfId="39427"/>
    <cellStyle name="40% - Акцент6 2 4 2 3 2 3" xfId="28003"/>
    <cellStyle name="40% - Акцент6 2 4 2 3 3" xfId="8963"/>
    <cellStyle name="40% - Акцент6 2 4 2 3 3 2" xfId="20387"/>
    <cellStyle name="40% - Акцент6 2 4 2 3 3 2 2" xfId="43235"/>
    <cellStyle name="40% - Акцент6 2 4 2 3 3 3" xfId="31811"/>
    <cellStyle name="40% - Акцент6 2 4 2 3 4" xfId="12771"/>
    <cellStyle name="40% - Акцент6 2 4 2 3 4 2" xfId="35619"/>
    <cellStyle name="40% - Акцент6 2 4 2 3 5" xfId="24195"/>
    <cellStyle name="40% - Акцент6 2 4 2 4" xfId="2299"/>
    <cellStyle name="40% - Акцент6 2 4 2 4 2" xfId="6107"/>
    <cellStyle name="40% - Акцент6 2 4 2 4 2 2" xfId="17531"/>
    <cellStyle name="40% - Акцент6 2 4 2 4 2 2 2" xfId="40379"/>
    <cellStyle name="40% - Акцент6 2 4 2 4 2 3" xfId="28955"/>
    <cellStyle name="40% - Акцент6 2 4 2 4 3" xfId="9915"/>
    <cellStyle name="40% - Акцент6 2 4 2 4 3 2" xfId="21339"/>
    <cellStyle name="40% - Акцент6 2 4 2 4 3 2 2" xfId="44187"/>
    <cellStyle name="40% - Акцент6 2 4 2 4 3 3" xfId="32763"/>
    <cellStyle name="40% - Акцент6 2 4 2 4 4" xfId="13723"/>
    <cellStyle name="40% - Акцент6 2 4 2 4 4 2" xfId="36571"/>
    <cellStyle name="40% - Акцент6 2 4 2 4 5" xfId="25147"/>
    <cellStyle name="40% - Акцент6 2 4 2 5" xfId="3251"/>
    <cellStyle name="40% - Акцент6 2 4 2 5 2" xfId="7059"/>
    <cellStyle name="40% - Акцент6 2 4 2 5 2 2" xfId="18483"/>
    <cellStyle name="40% - Акцент6 2 4 2 5 2 2 2" xfId="41331"/>
    <cellStyle name="40% - Акцент6 2 4 2 5 2 3" xfId="29907"/>
    <cellStyle name="40% - Акцент6 2 4 2 5 3" xfId="10867"/>
    <cellStyle name="40% - Акцент6 2 4 2 5 3 2" xfId="22291"/>
    <cellStyle name="40% - Акцент6 2 4 2 5 3 2 2" xfId="45139"/>
    <cellStyle name="40% - Акцент6 2 4 2 5 3 3" xfId="33715"/>
    <cellStyle name="40% - Акцент6 2 4 2 5 4" xfId="14675"/>
    <cellStyle name="40% - Акцент6 2 4 2 5 4 2" xfId="37523"/>
    <cellStyle name="40% - Акцент6 2 4 2 5 5" xfId="26099"/>
    <cellStyle name="40% - Акцент6 2 4 2 6" xfId="4203"/>
    <cellStyle name="40% - Акцент6 2 4 2 6 2" xfId="15627"/>
    <cellStyle name="40% - Акцент6 2 4 2 6 2 2" xfId="38475"/>
    <cellStyle name="40% - Акцент6 2 4 2 6 3" xfId="27051"/>
    <cellStyle name="40% - Акцент6 2 4 2 7" xfId="8011"/>
    <cellStyle name="40% - Акцент6 2 4 2 7 2" xfId="19435"/>
    <cellStyle name="40% - Акцент6 2 4 2 7 2 2" xfId="42283"/>
    <cellStyle name="40% - Акцент6 2 4 2 7 3" xfId="30859"/>
    <cellStyle name="40% - Акцент6 2 4 2 8" xfId="11819"/>
    <cellStyle name="40% - Акцент6 2 4 2 8 2" xfId="34667"/>
    <cellStyle name="40% - Акцент6 2 4 2 9" xfId="23243"/>
    <cellStyle name="40% - Акцент6 2 4 3" xfId="647"/>
    <cellStyle name="40% - Акцент6 2 4 3 2" xfId="1599"/>
    <cellStyle name="40% - Акцент6 2 4 3 2 2" xfId="5407"/>
    <cellStyle name="40% - Акцент6 2 4 3 2 2 2" xfId="16831"/>
    <cellStyle name="40% - Акцент6 2 4 3 2 2 2 2" xfId="39679"/>
    <cellStyle name="40% - Акцент6 2 4 3 2 2 3" xfId="28255"/>
    <cellStyle name="40% - Акцент6 2 4 3 2 3" xfId="9215"/>
    <cellStyle name="40% - Акцент6 2 4 3 2 3 2" xfId="20639"/>
    <cellStyle name="40% - Акцент6 2 4 3 2 3 2 2" xfId="43487"/>
    <cellStyle name="40% - Акцент6 2 4 3 2 3 3" xfId="32063"/>
    <cellStyle name="40% - Акцент6 2 4 3 2 4" xfId="13023"/>
    <cellStyle name="40% - Акцент6 2 4 3 2 4 2" xfId="35871"/>
    <cellStyle name="40% - Акцент6 2 4 3 2 5" xfId="24447"/>
    <cellStyle name="40% - Акцент6 2 4 3 3" xfId="2551"/>
    <cellStyle name="40% - Акцент6 2 4 3 3 2" xfId="6359"/>
    <cellStyle name="40% - Акцент6 2 4 3 3 2 2" xfId="17783"/>
    <cellStyle name="40% - Акцент6 2 4 3 3 2 2 2" xfId="40631"/>
    <cellStyle name="40% - Акцент6 2 4 3 3 2 3" xfId="29207"/>
    <cellStyle name="40% - Акцент6 2 4 3 3 3" xfId="10167"/>
    <cellStyle name="40% - Акцент6 2 4 3 3 3 2" xfId="21591"/>
    <cellStyle name="40% - Акцент6 2 4 3 3 3 2 2" xfId="44439"/>
    <cellStyle name="40% - Акцент6 2 4 3 3 3 3" xfId="33015"/>
    <cellStyle name="40% - Акцент6 2 4 3 3 4" xfId="13975"/>
    <cellStyle name="40% - Акцент6 2 4 3 3 4 2" xfId="36823"/>
    <cellStyle name="40% - Акцент6 2 4 3 3 5" xfId="25399"/>
    <cellStyle name="40% - Акцент6 2 4 3 4" xfId="3503"/>
    <cellStyle name="40% - Акцент6 2 4 3 4 2" xfId="7311"/>
    <cellStyle name="40% - Акцент6 2 4 3 4 2 2" xfId="18735"/>
    <cellStyle name="40% - Акцент6 2 4 3 4 2 2 2" xfId="41583"/>
    <cellStyle name="40% - Акцент6 2 4 3 4 2 3" xfId="30159"/>
    <cellStyle name="40% - Акцент6 2 4 3 4 3" xfId="11119"/>
    <cellStyle name="40% - Акцент6 2 4 3 4 3 2" xfId="22543"/>
    <cellStyle name="40% - Акцент6 2 4 3 4 3 2 2" xfId="45391"/>
    <cellStyle name="40% - Акцент6 2 4 3 4 3 3" xfId="33967"/>
    <cellStyle name="40% - Акцент6 2 4 3 4 4" xfId="14927"/>
    <cellStyle name="40% - Акцент6 2 4 3 4 4 2" xfId="37775"/>
    <cellStyle name="40% - Акцент6 2 4 3 4 5" xfId="26351"/>
    <cellStyle name="40% - Акцент6 2 4 3 5" xfId="4455"/>
    <cellStyle name="40% - Акцент6 2 4 3 5 2" xfId="15879"/>
    <cellStyle name="40% - Акцент6 2 4 3 5 2 2" xfId="38727"/>
    <cellStyle name="40% - Акцент6 2 4 3 5 3" xfId="27303"/>
    <cellStyle name="40% - Акцент6 2 4 3 6" xfId="8263"/>
    <cellStyle name="40% - Акцент6 2 4 3 6 2" xfId="19687"/>
    <cellStyle name="40% - Акцент6 2 4 3 6 2 2" xfId="42535"/>
    <cellStyle name="40% - Акцент6 2 4 3 6 3" xfId="31111"/>
    <cellStyle name="40% - Акцент6 2 4 3 7" xfId="12071"/>
    <cellStyle name="40% - Акцент6 2 4 3 7 2" xfId="34919"/>
    <cellStyle name="40% - Акцент6 2 4 3 8" xfId="23495"/>
    <cellStyle name="40% - Акцент6 2 4 4" xfId="1123"/>
    <cellStyle name="40% - Акцент6 2 4 4 2" xfId="4931"/>
    <cellStyle name="40% - Акцент6 2 4 4 2 2" xfId="16355"/>
    <cellStyle name="40% - Акцент6 2 4 4 2 2 2" xfId="39203"/>
    <cellStyle name="40% - Акцент6 2 4 4 2 3" xfId="27779"/>
    <cellStyle name="40% - Акцент6 2 4 4 3" xfId="8739"/>
    <cellStyle name="40% - Акцент6 2 4 4 3 2" xfId="20163"/>
    <cellStyle name="40% - Акцент6 2 4 4 3 2 2" xfId="43011"/>
    <cellStyle name="40% - Акцент6 2 4 4 3 3" xfId="31587"/>
    <cellStyle name="40% - Акцент6 2 4 4 4" xfId="12547"/>
    <cellStyle name="40% - Акцент6 2 4 4 4 2" xfId="35395"/>
    <cellStyle name="40% - Акцент6 2 4 4 5" xfId="23971"/>
    <cellStyle name="40% - Акцент6 2 4 5" xfId="2075"/>
    <cellStyle name="40% - Акцент6 2 4 5 2" xfId="5883"/>
    <cellStyle name="40% - Акцент6 2 4 5 2 2" xfId="17307"/>
    <cellStyle name="40% - Акцент6 2 4 5 2 2 2" xfId="40155"/>
    <cellStyle name="40% - Акцент6 2 4 5 2 3" xfId="28731"/>
    <cellStyle name="40% - Акцент6 2 4 5 3" xfId="9691"/>
    <cellStyle name="40% - Акцент6 2 4 5 3 2" xfId="21115"/>
    <cellStyle name="40% - Акцент6 2 4 5 3 2 2" xfId="43963"/>
    <cellStyle name="40% - Акцент6 2 4 5 3 3" xfId="32539"/>
    <cellStyle name="40% - Акцент6 2 4 5 4" xfId="13499"/>
    <cellStyle name="40% - Акцент6 2 4 5 4 2" xfId="36347"/>
    <cellStyle name="40% - Акцент6 2 4 5 5" xfId="24923"/>
    <cellStyle name="40% - Акцент6 2 4 6" xfId="3027"/>
    <cellStyle name="40% - Акцент6 2 4 6 2" xfId="6835"/>
    <cellStyle name="40% - Акцент6 2 4 6 2 2" xfId="18259"/>
    <cellStyle name="40% - Акцент6 2 4 6 2 2 2" xfId="41107"/>
    <cellStyle name="40% - Акцент6 2 4 6 2 3" xfId="29683"/>
    <cellStyle name="40% - Акцент6 2 4 6 3" xfId="10643"/>
    <cellStyle name="40% - Акцент6 2 4 6 3 2" xfId="22067"/>
    <cellStyle name="40% - Акцент6 2 4 6 3 2 2" xfId="44915"/>
    <cellStyle name="40% - Акцент6 2 4 6 3 3" xfId="33491"/>
    <cellStyle name="40% - Акцент6 2 4 6 4" xfId="14451"/>
    <cellStyle name="40% - Акцент6 2 4 6 4 2" xfId="37299"/>
    <cellStyle name="40% - Акцент6 2 4 6 5" xfId="25875"/>
    <cellStyle name="40% - Акцент6 2 4 7" xfId="3979"/>
    <cellStyle name="40% - Акцент6 2 4 7 2" xfId="15403"/>
    <cellStyle name="40% - Акцент6 2 4 7 2 2" xfId="38251"/>
    <cellStyle name="40% - Акцент6 2 4 7 3" xfId="26827"/>
    <cellStyle name="40% - Акцент6 2 4 8" xfId="7787"/>
    <cellStyle name="40% - Акцент6 2 4 8 2" xfId="19211"/>
    <cellStyle name="40% - Акцент6 2 4 8 2 2" xfId="42059"/>
    <cellStyle name="40% - Акцент6 2 4 8 3" xfId="30635"/>
    <cellStyle name="40% - Акцент6 2 4 9" xfId="11595"/>
    <cellStyle name="40% - Акцент6 2 4 9 2" xfId="34443"/>
    <cellStyle name="40% - Акцент6 2 5" xfId="227"/>
    <cellStyle name="40% - Акцент6 2 5 10" xfId="23075"/>
    <cellStyle name="40% - Акцент6 2 5 2" xfId="451"/>
    <cellStyle name="40% - Акцент6 2 5 2 2" xfId="927"/>
    <cellStyle name="40% - Акцент6 2 5 2 2 2" xfId="1879"/>
    <cellStyle name="40% - Акцент6 2 5 2 2 2 2" xfId="5687"/>
    <cellStyle name="40% - Акцент6 2 5 2 2 2 2 2" xfId="17111"/>
    <cellStyle name="40% - Акцент6 2 5 2 2 2 2 2 2" xfId="39959"/>
    <cellStyle name="40% - Акцент6 2 5 2 2 2 2 3" xfId="28535"/>
    <cellStyle name="40% - Акцент6 2 5 2 2 2 3" xfId="9495"/>
    <cellStyle name="40% - Акцент6 2 5 2 2 2 3 2" xfId="20919"/>
    <cellStyle name="40% - Акцент6 2 5 2 2 2 3 2 2" xfId="43767"/>
    <cellStyle name="40% - Акцент6 2 5 2 2 2 3 3" xfId="32343"/>
    <cellStyle name="40% - Акцент6 2 5 2 2 2 4" xfId="13303"/>
    <cellStyle name="40% - Акцент6 2 5 2 2 2 4 2" xfId="36151"/>
    <cellStyle name="40% - Акцент6 2 5 2 2 2 5" xfId="24727"/>
    <cellStyle name="40% - Акцент6 2 5 2 2 3" xfId="2831"/>
    <cellStyle name="40% - Акцент6 2 5 2 2 3 2" xfId="6639"/>
    <cellStyle name="40% - Акцент6 2 5 2 2 3 2 2" xfId="18063"/>
    <cellStyle name="40% - Акцент6 2 5 2 2 3 2 2 2" xfId="40911"/>
    <cellStyle name="40% - Акцент6 2 5 2 2 3 2 3" xfId="29487"/>
    <cellStyle name="40% - Акцент6 2 5 2 2 3 3" xfId="10447"/>
    <cellStyle name="40% - Акцент6 2 5 2 2 3 3 2" xfId="21871"/>
    <cellStyle name="40% - Акцент6 2 5 2 2 3 3 2 2" xfId="44719"/>
    <cellStyle name="40% - Акцент6 2 5 2 2 3 3 3" xfId="33295"/>
    <cellStyle name="40% - Акцент6 2 5 2 2 3 4" xfId="14255"/>
    <cellStyle name="40% - Акцент6 2 5 2 2 3 4 2" xfId="37103"/>
    <cellStyle name="40% - Акцент6 2 5 2 2 3 5" xfId="25679"/>
    <cellStyle name="40% - Акцент6 2 5 2 2 4" xfId="3783"/>
    <cellStyle name="40% - Акцент6 2 5 2 2 4 2" xfId="7591"/>
    <cellStyle name="40% - Акцент6 2 5 2 2 4 2 2" xfId="19015"/>
    <cellStyle name="40% - Акцент6 2 5 2 2 4 2 2 2" xfId="41863"/>
    <cellStyle name="40% - Акцент6 2 5 2 2 4 2 3" xfId="30439"/>
    <cellStyle name="40% - Акцент6 2 5 2 2 4 3" xfId="11399"/>
    <cellStyle name="40% - Акцент6 2 5 2 2 4 3 2" xfId="22823"/>
    <cellStyle name="40% - Акцент6 2 5 2 2 4 3 2 2" xfId="45671"/>
    <cellStyle name="40% - Акцент6 2 5 2 2 4 3 3" xfId="34247"/>
    <cellStyle name="40% - Акцент6 2 5 2 2 4 4" xfId="15207"/>
    <cellStyle name="40% - Акцент6 2 5 2 2 4 4 2" xfId="38055"/>
    <cellStyle name="40% - Акцент6 2 5 2 2 4 5" xfId="26631"/>
    <cellStyle name="40% - Акцент6 2 5 2 2 5" xfId="4735"/>
    <cellStyle name="40% - Акцент6 2 5 2 2 5 2" xfId="16159"/>
    <cellStyle name="40% - Акцент6 2 5 2 2 5 2 2" xfId="39007"/>
    <cellStyle name="40% - Акцент6 2 5 2 2 5 3" xfId="27583"/>
    <cellStyle name="40% - Акцент6 2 5 2 2 6" xfId="8543"/>
    <cellStyle name="40% - Акцент6 2 5 2 2 6 2" xfId="19967"/>
    <cellStyle name="40% - Акцент6 2 5 2 2 6 2 2" xfId="42815"/>
    <cellStyle name="40% - Акцент6 2 5 2 2 6 3" xfId="31391"/>
    <cellStyle name="40% - Акцент6 2 5 2 2 7" xfId="12351"/>
    <cellStyle name="40% - Акцент6 2 5 2 2 7 2" xfId="35199"/>
    <cellStyle name="40% - Акцент6 2 5 2 2 8" xfId="23775"/>
    <cellStyle name="40% - Акцент6 2 5 2 3" xfId="1403"/>
    <cellStyle name="40% - Акцент6 2 5 2 3 2" xfId="5211"/>
    <cellStyle name="40% - Акцент6 2 5 2 3 2 2" xfId="16635"/>
    <cellStyle name="40% - Акцент6 2 5 2 3 2 2 2" xfId="39483"/>
    <cellStyle name="40% - Акцент6 2 5 2 3 2 3" xfId="28059"/>
    <cellStyle name="40% - Акцент6 2 5 2 3 3" xfId="9019"/>
    <cellStyle name="40% - Акцент6 2 5 2 3 3 2" xfId="20443"/>
    <cellStyle name="40% - Акцент6 2 5 2 3 3 2 2" xfId="43291"/>
    <cellStyle name="40% - Акцент6 2 5 2 3 3 3" xfId="31867"/>
    <cellStyle name="40% - Акцент6 2 5 2 3 4" xfId="12827"/>
    <cellStyle name="40% - Акцент6 2 5 2 3 4 2" xfId="35675"/>
    <cellStyle name="40% - Акцент6 2 5 2 3 5" xfId="24251"/>
    <cellStyle name="40% - Акцент6 2 5 2 4" xfId="2355"/>
    <cellStyle name="40% - Акцент6 2 5 2 4 2" xfId="6163"/>
    <cellStyle name="40% - Акцент6 2 5 2 4 2 2" xfId="17587"/>
    <cellStyle name="40% - Акцент6 2 5 2 4 2 2 2" xfId="40435"/>
    <cellStyle name="40% - Акцент6 2 5 2 4 2 3" xfId="29011"/>
    <cellStyle name="40% - Акцент6 2 5 2 4 3" xfId="9971"/>
    <cellStyle name="40% - Акцент6 2 5 2 4 3 2" xfId="21395"/>
    <cellStyle name="40% - Акцент6 2 5 2 4 3 2 2" xfId="44243"/>
    <cellStyle name="40% - Акцент6 2 5 2 4 3 3" xfId="32819"/>
    <cellStyle name="40% - Акцент6 2 5 2 4 4" xfId="13779"/>
    <cellStyle name="40% - Акцент6 2 5 2 4 4 2" xfId="36627"/>
    <cellStyle name="40% - Акцент6 2 5 2 4 5" xfId="25203"/>
    <cellStyle name="40% - Акцент6 2 5 2 5" xfId="3307"/>
    <cellStyle name="40% - Акцент6 2 5 2 5 2" xfId="7115"/>
    <cellStyle name="40% - Акцент6 2 5 2 5 2 2" xfId="18539"/>
    <cellStyle name="40% - Акцент6 2 5 2 5 2 2 2" xfId="41387"/>
    <cellStyle name="40% - Акцент6 2 5 2 5 2 3" xfId="29963"/>
    <cellStyle name="40% - Акцент6 2 5 2 5 3" xfId="10923"/>
    <cellStyle name="40% - Акцент6 2 5 2 5 3 2" xfId="22347"/>
    <cellStyle name="40% - Акцент6 2 5 2 5 3 2 2" xfId="45195"/>
    <cellStyle name="40% - Акцент6 2 5 2 5 3 3" xfId="33771"/>
    <cellStyle name="40% - Акцент6 2 5 2 5 4" xfId="14731"/>
    <cellStyle name="40% - Акцент6 2 5 2 5 4 2" xfId="37579"/>
    <cellStyle name="40% - Акцент6 2 5 2 5 5" xfId="26155"/>
    <cellStyle name="40% - Акцент6 2 5 2 6" xfId="4259"/>
    <cellStyle name="40% - Акцент6 2 5 2 6 2" xfId="15683"/>
    <cellStyle name="40% - Акцент6 2 5 2 6 2 2" xfId="38531"/>
    <cellStyle name="40% - Акцент6 2 5 2 6 3" xfId="27107"/>
    <cellStyle name="40% - Акцент6 2 5 2 7" xfId="8067"/>
    <cellStyle name="40% - Акцент6 2 5 2 7 2" xfId="19491"/>
    <cellStyle name="40% - Акцент6 2 5 2 7 2 2" xfId="42339"/>
    <cellStyle name="40% - Акцент6 2 5 2 7 3" xfId="30915"/>
    <cellStyle name="40% - Акцент6 2 5 2 8" xfId="11875"/>
    <cellStyle name="40% - Акцент6 2 5 2 8 2" xfId="34723"/>
    <cellStyle name="40% - Акцент6 2 5 2 9" xfId="23299"/>
    <cellStyle name="40% - Акцент6 2 5 3" xfId="703"/>
    <cellStyle name="40% - Акцент6 2 5 3 2" xfId="1655"/>
    <cellStyle name="40% - Акцент6 2 5 3 2 2" xfId="5463"/>
    <cellStyle name="40% - Акцент6 2 5 3 2 2 2" xfId="16887"/>
    <cellStyle name="40% - Акцент6 2 5 3 2 2 2 2" xfId="39735"/>
    <cellStyle name="40% - Акцент6 2 5 3 2 2 3" xfId="28311"/>
    <cellStyle name="40% - Акцент6 2 5 3 2 3" xfId="9271"/>
    <cellStyle name="40% - Акцент6 2 5 3 2 3 2" xfId="20695"/>
    <cellStyle name="40% - Акцент6 2 5 3 2 3 2 2" xfId="43543"/>
    <cellStyle name="40% - Акцент6 2 5 3 2 3 3" xfId="32119"/>
    <cellStyle name="40% - Акцент6 2 5 3 2 4" xfId="13079"/>
    <cellStyle name="40% - Акцент6 2 5 3 2 4 2" xfId="35927"/>
    <cellStyle name="40% - Акцент6 2 5 3 2 5" xfId="24503"/>
    <cellStyle name="40% - Акцент6 2 5 3 3" xfId="2607"/>
    <cellStyle name="40% - Акцент6 2 5 3 3 2" xfId="6415"/>
    <cellStyle name="40% - Акцент6 2 5 3 3 2 2" xfId="17839"/>
    <cellStyle name="40% - Акцент6 2 5 3 3 2 2 2" xfId="40687"/>
    <cellStyle name="40% - Акцент6 2 5 3 3 2 3" xfId="29263"/>
    <cellStyle name="40% - Акцент6 2 5 3 3 3" xfId="10223"/>
    <cellStyle name="40% - Акцент6 2 5 3 3 3 2" xfId="21647"/>
    <cellStyle name="40% - Акцент6 2 5 3 3 3 2 2" xfId="44495"/>
    <cellStyle name="40% - Акцент6 2 5 3 3 3 3" xfId="33071"/>
    <cellStyle name="40% - Акцент6 2 5 3 3 4" xfId="14031"/>
    <cellStyle name="40% - Акцент6 2 5 3 3 4 2" xfId="36879"/>
    <cellStyle name="40% - Акцент6 2 5 3 3 5" xfId="25455"/>
    <cellStyle name="40% - Акцент6 2 5 3 4" xfId="3559"/>
    <cellStyle name="40% - Акцент6 2 5 3 4 2" xfId="7367"/>
    <cellStyle name="40% - Акцент6 2 5 3 4 2 2" xfId="18791"/>
    <cellStyle name="40% - Акцент6 2 5 3 4 2 2 2" xfId="41639"/>
    <cellStyle name="40% - Акцент6 2 5 3 4 2 3" xfId="30215"/>
    <cellStyle name="40% - Акцент6 2 5 3 4 3" xfId="11175"/>
    <cellStyle name="40% - Акцент6 2 5 3 4 3 2" xfId="22599"/>
    <cellStyle name="40% - Акцент6 2 5 3 4 3 2 2" xfId="45447"/>
    <cellStyle name="40% - Акцент6 2 5 3 4 3 3" xfId="34023"/>
    <cellStyle name="40% - Акцент6 2 5 3 4 4" xfId="14983"/>
    <cellStyle name="40% - Акцент6 2 5 3 4 4 2" xfId="37831"/>
    <cellStyle name="40% - Акцент6 2 5 3 4 5" xfId="26407"/>
    <cellStyle name="40% - Акцент6 2 5 3 5" xfId="4511"/>
    <cellStyle name="40% - Акцент6 2 5 3 5 2" xfId="15935"/>
    <cellStyle name="40% - Акцент6 2 5 3 5 2 2" xfId="38783"/>
    <cellStyle name="40% - Акцент6 2 5 3 5 3" xfId="27359"/>
    <cellStyle name="40% - Акцент6 2 5 3 6" xfId="8319"/>
    <cellStyle name="40% - Акцент6 2 5 3 6 2" xfId="19743"/>
    <cellStyle name="40% - Акцент6 2 5 3 6 2 2" xfId="42591"/>
    <cellStyle name="40% - Акцент6 2 5 3 6 3" xfId="31167"/>
    <cellStyle name="40% - Акцент6 2 5 3 7" xfId="12127"/>
    <cellStyle name="40% - Акцент6 2 5 3 7 2" xfId="34975"/>
    <cellStyle name="40% - Акцент6 2 5 3 8" xfId="23551"/>
    <cellStyle name="40% - Акцент6 2 5 4" xfId="1179"/>
    <cellStyle name="40% - Акцент6 2 5 4 2" xfId="4987"/>
    <cellStyle name="40% - Акцент6 2 5 4 2 2" xfId="16411"/>
    <cellStyle name="40% - Акцент6 2 5 4 2 2 2" xfId="39259"/>
    <cellStyle name="40% - Акцент6 2 5 4 2 3" xfId="27835"/>
    <cellStyle name="40% - Акцент6 2 5 4 3" xfId="8795"/>
    <cellStyle name="40% - Акцент6 2 5 4 3 2" xfId="20219"/>
    <cellStyle name="40% - Акцент6 2 5 4 3 2 2" xfId="43067"/>
    <cellStyle name="40% - Акцент6 2 5 4 3 3" xfId="31643"/>
    <cellStyle name="40% - Акцент6 2 5 4 4" xfId="12603"/>
    <cellStyle name="40% - Акцент6 2 5 4 4 2" xfId="35451"/>
    <cellStyle name="40% - Акцент6 2 5 4 5" xfId="24027"/>
    <cellStyle name="40% - Акцент6 2 5 5" xfId="2131"/>
    <cellStyle name="40% - Акцент6 2 5 5 2" xfId="5939"/>
    <cellStyle name="40% - Акцент6 2 5 5 2 2" xfId="17363"/>
    <cellStyle name="40% - Акцент6 2 5 5 2 2 2" xfId="40211"/>
    <cellStyle name="40% - Акцент6 2 5 5 2 3" xfId="28787"/>
    <cellStyle name="40% - Акцент6 2 5 5 3" xfId="9747"/>
    <cellStyle name="40% - Акцент6 2 5 5 3 2" xfId="21171"/>
    <cellStyle name="40% - Акцент6 2 5 5 3 2 2" xfId="44019"/>
    <cellStyle name="40% - Акцент6 2 5 5 3 3" xfId="32595"/>
    <cellStyle name="40% - Акцент6 2 5 5 4" xfId="13555"/>
    <cellStyle name="40% - Акцент6 2 5 5 4 2" xfId="36403"/>
    <cellStyle name="40% - Акцент6 2 5 5 5" xfId="24979"/>
    <cellStyle name="40% - Акцент6 2 5 6" xfId="3083"/>
    <cellStyle name="40% - Акцент6 2 5 6 2" xfId="6891"/>
    <cellStyle name="40% - Акцент6 2 5 6 2 2" xfId="18315"/>
    <cellStyle name="40% - Акцент6 2 5 6 2 2 2" xfId="41163"/>
    <cellStyle name="40% - Акцент6 2 5 6 2 3" xfId="29739"/>
    <cellStyle name="40% - Акцент6 2 5 6 3" xfId="10699"/>
    <cellStyle name="40% - Акцент6 2 5 6 3 2" xfId="22123"/>
    <cellStyle name="40% - Акцент6 2 5 6 3 2 2" xfId="44971"/>
    <cellStyle name="40% - Акцент6 2 5 6 3 3" xfId="33547"/>
    <cellStyle name="40% - Акцент6 2 5 6 4" xfId="14507"/>
    <cellStyle name="40% - Акцент6 2 5 6 4 2" xfId="37355"/>
    <cellStyle name="40% - Акцент6 2 5 6 5" xfId="25931"/>
    <cellStyle name="40% - Акцент6 2 5 7" xfId="4035"/>
    <cellStyle name="40% - Акцент6 2 5 7 2" xfId="15459"/>
    <cellStyle name="40% - Акцент6 2 5 7 2 2" xfId="38307"/>
    <cellStyle name="40% - Акцент6 2 5 7 3" xfId="26883"/>
    <cellStyle name="40% - Акцент6 2 5 8" xfId="7843"/>
    <cellStyle name="40% - Акцент6 2 5 8 2" xfId="19267"/>
    <cellStyle name="40% - Акцент6 2 5 8 2 2" xfId="42115"/>
    <cellStyle name="40% - Акцент6 2 5 8 3" xfId="30691"/>
    <cellStyle name="40% - Акцент6 2 5 9" xfId="11651"/>
    <cellStyle name="40% - Акцент6 2 5 9 2" xfId="34499"/>
    <cellStyle name="40% - Акцент6 2 6" xfId="283"/>
    <cellStyle name="40% - Акцент6 2 6 2" xfId="759"/>
    <cellStyle name="40% - Акцент6 2 6 2 2" xfId="1711"/>
    <cellStyle name="40% - Акцент6 2 6 2 2 2" xfId="5519"/>
    <cellStyle name="40% - Акцент6 2 6 2 2 2 2" xfId="16943"/>
    <cellStyle name="40% - Акцент6 2 6 2 2 2 2 2" xfId="39791"/>
    <cellStyle name="40% - Акцент6 2 6 2 2 2 3" xfId="28367"/>
    <cellStyle name="40% - Акцент6 2 6 2 2 3" xfId="9327"/>
    <cellStyle name="40% - Акцент6 2 6 2 2 3 2" xfId="20751"/>
    <cellStyle name="40% - Акцент6 2 6 2 2 3 2 2" xfId="43599"/>
    <cellStyle name="40% - Акцент6 2 6 2 2 3 3" xfId="32175"/>
    <cellStyle name="40% - Акцент6 2 6 2 2 4" xfId="13135"/>
    <cellStyle name="40% - Акцент6 2 6 2 2 4 2" xfId="35983"/>
    <cellStyle name="40% - Акцент6 2 6 2 2 5" xfId="24559"/>
    <cellStyle name="40% - Акцент6 2 6 2 3" xfId="2663"/>
    <cellStyle name="40% - Акцент6 2 6 2 3 2" xfId="6471"/>
    <cellStyle name="40% - Акцент6 2 6 2 3 2 2" xfId="17895"/>
    <cellStyle name="40% - Акцент6 2 6 2 3 2 2 2" xfId="40743"/>
    <cellStyle name="40% - Акцент6 2 6 2 3 2 3" xfId="29319"/>
    <cellStyle name="40% - Акцент6 2 6 2 3 3" xfId="10279"/>
    <cellStyle name="40% - Акцент6 2 6 2 3 3 2" xfId="21703"/>
    <cellStyle name="40% - Акцент6 2 6 2 3 3 2 2" xfId="44551"/>
    <cellStyle name="40% - Акцент6 2 6 2 3 3 3" xfId="33127"/>
    <cellStyle name="40% - Акцент6 2 6 2 3 4" xfId="14087"/>
    <cellStyle name="40% - Акцент6 2 6 2 3 4 2" xfId="36935"/>
    <cellStyle name="40% - Акцент6 2 6 2 3 5" xfId="25511"/>
    <cellStyle name="40% - Акцент6 2 6 2 4" xfId="3615"/>
    <cellStyle name="40% - Акцент6 2 6 2 4 2" xfId="7423"/>
    <cellStyle name="40% - Акцент6 2 6 2 4 2 2" xfId="18847"/>
    <cellStyle name="40% - Акцент6 2 6 2 4 2 2 2" xfId="41695"/>
    <cellStyle name="40% - Акцент6 2 6 2 4 2 3" xfId="30271"/>
    <cellStyle name="40% - Акцент6 2 6 2 4 3" xfId="11231"/>
    <cellStyle name="40% - Акцент6 2 6 2 4 3 2" xfId="22655"/>
    <cellStyle name="40% - Акцент6 2 6 2 4 3 2 2" xfId="45503"/>
    <cellStyle name="40% - Акцент6 2 6 2 4 3 3" xfId="34079"/>
    <cellStyle name="40% - Акцент6 2 6 2 4 4" xfId="15039"/>
    <cellStyle name="40% - Акцент6 2 6 2 4 4 2" xfId="37887"/>
    <cellStyle name="40% - Акцент6 2 6 2 4 5" xfId="26463"/>
    <cellStyle name="40% - Акцент6 2 6 2 5" xfId="4567"/>
    <cellStyle name="40% - Акцент6 2 6 2 5 2" xfId="15991"/>
    <cellStyle name="40% - Акцент6 2 6 2 5 2 2" xfId="38839"/>
    <cellStyle name="40% - Акцент6 2 6 2 5 3" xfId="27415"/>
    <cellStyle name="40% - Акцент6 2 6 2 6" xfId="8375"/>
    <cellStyle name="40% - Акцент6 2 6 2 6 2" xfId="19799"/>
    <cellStyle name="40% - Акцент6 2 6 2 6 2 2" xfId="42647"/>
    <cellStyle name="40% - Акцент6 2 6 2 6 3" xfId="31223"/>
    <cellStyle name="40% - Акцент6 2 6 2 7" xfId="12183"/>
    <cellStyle name="40% - Акцент6 2 6 2 7 2" xfId="35031"/>
    <cellStyle name="40% - Акцент6 2 6 2 8" xfId="23607"/>
    <cellStyle name="40% - Акцент6 2 6 3" xfId="1235"/>
    <cellStyle name="40% - Акцент6 2 6 3 2" xfId="5043"/>
    <cellStyle name="40% - Акцент6 2 6 3 2 2" xfId="16467"/>
    <cellStyle name="40% - Акцент6 2 6 3 2 2 2" xfId="39315"/>
    <cellStyle name="40% - Акцент6 2 6 3 2 3" xfId="27891"/>
    <cellStyle name="40% - Акцент6 2 6 3 3" xfId="8851"/>
    <cellStyle name="40% - Акцент6 2 6 3 3 2" xfId="20275"/>
    <cellStyle name="40% - Акцент6 2 6 3 3 2 2" xfId="43123"/>
    <cellStyle name="40% - Акцент6 2 6 3 3 3" xfId="31699"/>
    <cellStyle name="40% - Акцент6 2 6 3 4" xfId="12659"/>
    <cellStyle name="40% - Акцент6 2 6 3 4 2" xfId="35507"/>
    <cellStyle name="40% - Акцент6 2 6 3 5" xfId="24083"/>
    <cellStyle name="40% - Акцент6 2 6 4" xfId="2187"/>
    <cellStyle name="40% - Акцент6 2 6 4 2" xfId="5995"/>
    <cellStyle name="40% - Акцент6 2 6 4 2 2" xfId="17419"/>
    <cellStyle name="40% - Акцент6 2 6 4 2 2 2" xfId="40267"/>
    <cellStyle name="40% - Акцент6 2 6 4 2 3" xfId="28843"/>
    <cellStyle name="40% - Акцент6 2 6 4 3" xfId="9803"/>
    <cellStyle name="40% - Акцент6 2 6 4 3 2" xfId="21227"/>
    <cellStyle name="40% - Акцент6 2 6 4 3 2 2" xfId="44075"/>
    <cellStyle name="40% - Акцент6 2 6 4 3 3" xfId="32651"/>
    <cellStyle name="40% - Акцент6 2 6 4 4" xfId="13611"/>
    <cellStyle name="40% - Акцент6 2 6 4 4 2" xfId="36459"/>
    <cellStyle name="40% - Акцент6 2 6 4 5" xfId="25035"/>
    <cellStyle name="40% - Акцент6 2 6 5" xfId="3139"/>
    <cellStyle name="40% - Акцент6 2 6 5 2" xfId="6947"/>
    <cellStyle name="40% - Акцент6 2 6 5 2 2" xfId="18371"/>
    <cellStyle name="40% - Акцент6 2 6 5 2 2 2" xfId="41219"/>
    <cellStyle name="40% - Акцент6 2 6 5 2 3" xfId="29795"/>
    <cellStyle name="40% - Акцент6 2 6 5 3" xfId="10755"/>
    <cellStyle name="40% - Акцент6 2 6 5 3 2" xfId="22179"/>
    <cellStyle name="40% - Акцент6 2 6 5 3 2 2" xfId="45027"/>
    <cellStyle name="40% - Акцент6 2 6 5 3 3" xfId="33603"/>
    <cellStyle name="40% - Акцент6 2 6 5 4" xfId="14563"/>
    <cellStyle name="40% - Акцент6 2 6 5 4 2" xfId="37411"/>
    <cellStyle name="40% - Акцент6 2 6 5 5" xfId="25987"/>
    <cellStyle name="40% - Акцент6 2 6 6" xfId="4091"/>
    <cellStyle name="40% - Акцент6 2 6 6 2" xfId="15515"/>
    <cellStyle name="40% - Акцент6 2 6 6 2 2" xfId="38363"/>
    <cellStyle name="40% - Акцент6 2 6 6 3" xfId="26939"/>
    <cellStyle name="40% - Акцент6 2 6 7" xfId="7899"/>
    <cellStyle name="40% - Акцент6 2 6 7 2" xfId="19323"/>
    <cellStyle name="40% - Акцент6 2 6 7 2 2" xfId="42171"/>
    <cellStyle name="40% - Акцент6 2 6 7 3" xfId="30747"/>
    <cellStyle name="40% - Акцент6 2 6 8" xfId="11707"/>
    <cellStyle name="40% - Акцент6 2 6 8 2" xfId="34555"/>
    <cellStyle name="40% - Акцент6 2 6 9" xfId="23131"/>
    <cellStyle name="40% - Акцент6 2 7" xfId="507"/>
    <cellStyle name="40% - Акцент6 2 7 2" xfId="983"/>
    <cellStyle name="40% - Акцент6 2 7 2 2" xfId="1935"/>
    <cellStyle name="40% - Акцент6 2 7 2 2 2" xfId="5743"/>
    <cellStyle name="40% - Акцент6 2 7 2 2 2 2" xfId="17167"/>
    <cellStyle name="40% - Акцент6 2 7 2 2 2 2 2" xfId="40015"/>
    <cellStyle name="40% - Акцент6 2 7 2 2 2 3" xfId="28591"/>
    <cellStyle name="40% - Акцент6 2 7 2 2 3" xfId="9551"/>
    <cellStyle name="40% - Акцент6 2 7 2 2 3 2" xfId="20975"/>
    <cellStyle name="40% - Акцент6 2 7 2 2 3 2 2" xfId="43823"/>
    <cellStyle name="40% - Акцент6 2 7 2 2 3 3" xfId="32399"/>
    <cellStyle name="40% - Акцент6 2 7 2 2 4" xfId="13359"/>
    <cellStyle name="40% - Акцент6 2 7 2 2 4 2" xfId="36207"/>
    <cellStyle name="40% - Акцент6 2 7 2 2 5" xfId="24783"/>
    <cellStyle name="40% - Акцент6 2 7 2 3" xfId="2887"/>
    <cellStyle name="40% - Акцент6 2 7 2 3 2" xfId="6695"/>
    <cellStyle name="40% - Акцент6 2 7 2 3 2 2" xfId="18119"/>
    <cellStyle name="40% - Акцент6 2 7 2 3 2 2 2" xfId="40967"/>
    <cellStyle name="40% - Акцент6 2 7 2 3 2 3" xfId="29543"/>
    <cellStyle name="40% - Акцент6 2 7 2 3 3" xfId="10503"/>
    <cellStyle name="40% - Акцент6 2 7 2 3 3 2" xfId="21927"/>
    <cellStyle name="40% - Акцент6 2 7 2 3 3 2 2" xfId="44775"/>
    <cellStyle name="40% - Акцент6 2 7 2 3 3 3" xfId="33351"/>
    <cellStyle name="40% - Акцент6 2 7 2 3 4" xfId="14311"/>
    <cellStyle name="40% - Акцент6 2 7 2 3 4 2" xfId="37159"/>
    <cellStyle name="40% - Акцент6 2 7 2 3 5" xfId="25735"/>
    <cellStyle name="40% - Акцент6 2 7 2 4" xfId="3839"/>
    <cellStyle name="40% - Акцент6 2 7 2 4 2" xfId="7647"/>
    <cellStyle name="40% - Акцент6 2 7 2 4 2 2" xfId="19071"/>
    <cellStyle name="40% - Акцент6 2 7 2 4 2 2 2" xfId="41919"/>
    <cellStyle name="40% - Акцент6 2 7 2 4 2 3" xfId="30495"/>
    <cellStyle name="40% - Акцент6 2 7 2 4 3" xfId="11455"/>
    <cellStyle name="40% - Акцент6 2 7 2 4 3 2" xfId="22879"/>
    <cellStyle name="40% - Акцент6 2 7 2 4 3 2 2" xfId="45727"/>
    <cellStyle name="40% - Акцент6 2 7 2 4 3 3" xfId="34303"/>
    <cellStyle name="40% - Акцент6 2 7 2 4 4" xfId="15263"/>
    <cellStyle name="40% - Акцент6 2 7 2 4 4 2" xfId="38111"/>
    <cellStyle name="40% - Акцент6 2 7 2 4 5" xfId="26687"/>
    <cellStyle name="40% - Акцент6 2 7 2 5" xfId="4791"/>
    <cellStyle name="40% - Акцент6 2 7 2 5 2" xfId="16215"/>
    <cellStyle name="40% - Акцент6 2 7 2 5 2 2" xfId="39063"/>
    <cellStyle name="40% - Акцент6 2 7 2 5 3" xfId="27639"/>
    <cellStyle name="40% - Акцент6 2 7 2 6" xfId="8599"/>
    <cellStyle name="40% - Акцент6 2 7 2 6 2" xfId="20023"/>
    <cellStyle name="40% - Акцент6 2 7 2 6 2 2" xfId="42871"/>
    <cellStyle name="40% - Акцент6 2 7 2 6 3" xfId="31447"/>
    <cellStyle name="40% - Акцент6 2 7 2 7" xfId="12407"/>
    <cellStyle name="40% - Акцент6 2 7 2 7 2" xfId="35255"/>
    <cellStyle name="40% - Акцент6 2 7 2 8" xfId="23831"/>
    <cellStyle name="40% - Акцент6 2 7 3" xfId="1459"/>
    <cellStyle name="40% - Акцент6 2 7 3 2" xfId="5267"/>
    <cellStyle name="40% - Акцент6 2 7 3 2 2" xfId="16691"/>
    <cellStyle name="40% - Акцент6 2 7 3 2 2 2" xfId="39539"/>
    <cellStyle name="40% - Акцент6 2 7 3 2 3" xfId="28115"/>
    <cellStyle name="40% - Акцент6 2 7 3 3" xfId="9075"/>
    <cellStyle name="40% - Акцент6 2 7 3 3 2" xfId="20499"/>
    <cellStyle name="40% - Акцент6 2 7 3 3 2 2" xfId="43347"/>
    <cellStyle name="40% - Акцент6 2 7 3 3 3" xfId="31923"/>
    <cellStyle name="40% - Акцент6 2 7 3 4" xfId="12883"/>
    <cellStyle name="40% - Акцент6 2 7 3 4 2" xfId="35731"/>
    <cellStyle name="40% - Акцент6 2 7 3 5" xfId="24307"/>
    <cellStyle name="40% - Акцент6 2 7 4" xfId="2411"/>
    <cellStyle name="40% - Акцент6 2 7 4 2" xfId="6219"/>
    <cellStyle name="40% - Акцент6 2 7 4 2 2" xfId="17643"/>
    <cellStyle name="40% - Акцент6 2 7 4 2 2 2" xfId="40491"/>
    <cellStyle name="40% - Акцент6 2 7 4 2 3" xfId="29067"/>
    <cellStyle name="40% - Акцент6 2 7 4 3" xfId="10027"/>
    <cellStyle name="40% - Акцент6 2 7 4 3 2" xfId="21451"/>
    <cellStyle name="40% - Акцент6 2 7 4 3 2 2" xfId="44299"/>
    <cellStyle name="40% - Акцент6 2 7 4 3 3" xfId="32875"/>
    <cellStyle name="40% - Акцент6 2 7 4 4" xfId="13835"/>
    <cellStyle name="40% - Акцент6 2 7 4 4 2" xfId="36683"/>
    <cellStyle name="40% - Акцент6 2 7 4 5" xfId="25259"/>
    <cellStyle name="40% - Акцент6 2 7 5" xfId="3363"/>
    <cellStyle name="40% - Акцент6 2 7 5 2" xfId="7171"/>
    <cellStyle name="40% - Акцент6 2 7 5 2 2" xfId="18595"/>
    <cellStyle name="40% - Акцент6 2 7 5 2 2 2" xfId="41443"/>
    <cellStyle name="40% - Акцент6 2 7 5 2 3" xfId="30019"/>
    <cellStyle name="40% - Акцент6 2 7 5 3" xfId="10979"/>
    <cellStyle name="40% - Акцент6 2 7 5 3 2" xfId="22403"/>
    <cellStyle name="40% - Акцент6 2 7 5 3 2 2" xfId="45251"/>
    <cellStyle name="40% - Акцент6 2 7 5 3 3" xfId="33827"/>
    <cellStyle name="40% - Акцент6 2 7 5 4" xfId="14787"/>
    <cellStyle name="40% - Акцент6 2 7 5 4 2" xfId="37635"/>
    <cellStyle name="40% - Акцент6 2 7 5 5" xfId="26211"/>
    <cellStyle name="40% - Акцент6 2 7 6" xfId="4315"/>
    <cellStyle name="40% - Акцент6 2 7 6 2" xfId="15739"/>
    <cellStyle name="40% - Акцент6 2 7 6 2 2" xfId="38587"/>
    <cellStyle name="40% - Акцент6 2 7 6 3" xfId="27163"/>
    <cellStyle name="40% - Акцент6 2 7 7" xfId="8123"/>
    <cellStyle name="40% - Акцент6 2 7 7 2" xfId="19547"/>
    <cellStyle name="40% - Акцент6 2 7 7 2 2" xfId="42395"/>
    <cellStyle name="40% - Акцент6 2 7 7 3" xfId="30971"/>
    <cellStyle name="40% - Акцент6 2 7 8" xfId="11931"/>
    <cellStyle name="40% - Акцент6 2 7 8 2" xfId="34779"/>
    <cellStyle name="40% - Акцент6 2 7 9" xfId="23355"/>
    <cellStyle name="40% - Акцент6 2 8" xfId="535"/>
    <cellStyle name="40% - Акцент6 2 8 2" xfId="1487"/>
    <cellStyle name="40% - Акцент6 2 8 2 2" xfId="5295"/>
    <cellStyle name="40% - Акцент6 2 8 2 2 2" xfId="16719"/>
    <cellStyle name="40% - Акцент6 2 8 2 2 2 2" xfId="39567"/>
    <cellStyle name="40% - Акцент6 2 8 2 2 3" xfId="28143"/>
    <cellStyle name="40% - Акцент6 2 8 2 3" xfId="9103"/>
    <cellStyle name="40% - Акцент6 2 8 2 3 2" xfId="20527"/>
    <cellStyle name="40% - Акцент6 2 8 2 3 2 2" xfId="43375"/>
    <cellStyle name="40% - Акцент6 2 8 2 3 3" xfId="31951"/>
    <cellStyle name="40% - Акцент6 2 8 2 4" xfId="12911"/>
    <cellStyle name="40% - Акцент6 2 8 2 4 2" xfId="35759"/>
    <cellStyle name="40% - Акцент6 2 8 2 5" xfId="24335"/>
    <cellStyle name="40% - Акцент6 2 8 3" xfId="2439"/>
    <cellStyle name="40% - Акцент6 2 8 3 2" xfId="6247"/>
    <cellStyle name="40% - Акцент6 2 8 3 2 2" xfId="17671"/>
    <cellStyle name="40% - Акцент6 2 8 3 2 2 2" xfId="40519"/>
    <cellStyle name="40% - Акцент6 2 8 3 2 3" xfId="29095"/>
    <cellStyle name="40% - Акцент6 2 8 3 3" xfId="10055"/>
    <cellStyle name="40% - Акцент6 2 8 3 3 2" xfId="21479"/>
    <cellStyle name="40% - Акцент6 2 8 3 3 2 2" xfId="44327"/>
    <cellStyle name="40% - Акцент6 2 8 3 3 3" xfId="32903"/>
    <cellStyle name="40% - Акцент6 2 8 3 4" xfId="13863"/>
    <cellStyle name="40% - Акцент6 2 8 3 4 2" xfId="36711"/>
    <cellStyle name="40% - Акцент6 2 8 3 5" xfId="25287"/>
    <cellStyle name="40% - Акцент6 2 8 4" xfId="3391"/>
    <cellStyle name="40% - Акцент6 2 8 4 2" xfId="7199"/>
    <cellStyle name="40% - Акцент6 2 8 4 2 2" xfId="18623"/>
    <cellStyle name="40% - Акцент6 2 8 4 2 2 2" xfId="41471"/>
    <cellStyle name="40% - Акцент6 2 8 4 2 3" xfId="30047"/>
    <cellStyle name="40% - Акцент6 2 8 4 3" xfId="11007"/>
    <cellStyle name="40% - Акцент6 2 8 4 3 2" xfId="22431"/>
    <cellStyle name="40% - Акцент6 2 8 4 3 2 2" xfId="45279"/>
    <cellStyle name="40% - Акцент6 2 8 4 3 3" xfId="33855"/>
    <cellStyle name="40% - Акцент6 2 8 4 4" xfId="14815"/>
    <cellStyle name="40% - Акцент6 2 8 4 4 2" xfId="37663"/>
    <cellStyle name="40% - Акцент6 2 8 4 5" xfId="26239"/>
    <cellStyle name="40% - Акцент6 2 8 5" xfId="4343"/>
    <cellStyle name="40% - Акцент6 2 8 5 2" xfId="15767"/>
    <cellStyle name="40% - Акцент6 2 8 5 2 2" xfId="38615"/>
    <cellStyle name="40% - Акцент6 2 8 5 3" xfId="27191"/>
    <cellStyle name="40% - Акцент6 2 8 6" xfId="8151"/>
    <cellStyle name="40% - Акцент6 2 8 6 2" xfId="19575"/>
    <cellStyle name="40% - Акцент6 2 8 6 2 2" xfId="42423"/>
    <cellStyle name="40% - Акцент6 2 8 6 3" xfId="30999"/>
    <cellStyle name="40% - Акцент6 2 8 7" xfId="11959"/>
    <cellStyle name="40% - Акцент6 2 8 7 2" xfId="34807"/>
    <cellStyle name="40% - Акцент6 2 8 8" xfId="23383"/>
    <cellStyle name="40% - Акцент6 2 9" xfId="1011"/>
    <cellStyle name="40% - Акцент6 2 9 2" xfId="4819"/>
    <cellStyle name="40% - Акцент6 2 9 2 2" xfId="16243"/>
    <cellStyle name="40% - Акцент6 2 9 2 2 2" xfId="39091"/>
    <cellStyle name="40% - Акцент6 2 9 2 3" xfId="27667"/>
    <cellStyle name="40% - Акцент6 2 9 3" xfId="8627"/>
    <cellStyle name="40% - Акцент6 2 9 3 2" xfId="20051"/>
    <cellStyle name="40% - Акцент6 2 9 3 2 2" xfId="42899"/>
    <cellStyle name="40% - Акцент6 2 9 3 3" xfId="31475"/>
    <cellStyle name="40% - Акцент6 2 9 4" xfId="12435"/>
    <cellStyle name="40% - Акцент6 2 9 4 2" xfId="35283"/>
    <cellStyle name="40% - Акцент6 2 9 5" xfId="23859"/>
    <cellStyle name="40% - Акцент6 3" xfId="71"/>
    <cellStyle name="40% - Акцент6 3 10" xfId="3879"/>
    <cellStyle name="40% - Акцент6 3 10 2" xfId="15303"/>
    <cellStyle name="40% - Акцент6 3 10 2 2" xfId="38151"/>
    <cellStyle name="40% - Акцент6 3 10 3" xfId="26727"/>
    <cellStyle name="40% - Акцент6 3 11" xfId="7687"/>
    <cellStyle name="40% - Акцент6 3 11 2" xfId="19111"/>
    <cellStyle name="40% - Акцент6 3 11 2 2" xfId="41959"/>
    <cellStyle name="40% - Акцент6 3 11 3" xfId="30535"/>
    <cellStyle name="40% - Акцент6 3 12" xfId="11495"/>
    <cellStyle name="40% - Акцент6 3 12 2" xfId="34343"/>
    <cellStyle name="40% - Акцент6 3 13" xfId="22919"/>
    <cellStyle name="40% - Акцент6 3 2" xfId="127"/>
    <cellStyle name="40% - Акцент6 3 2 10" xfId="22975"/>
    <cellStyle name="40% - Акцент6 3 2 2" xfId="351"/>
    <cellStyle name="40% - Акцент6 3 2 2 2" xfId="827"/>
    <cellStyle name="40% - Акцент6 3 2 2 2 2" xfId="1779"/>
    <cellStyle name="40% - Акцент6 3 2 2 2 2 2" xfId="5587"/>
    <cellStyle name="40% - Акцент6 3 2 2 2 2 2 2" xfId="17011"/>
    <cellStyle name="40% - Акцент6 3 2 2 2 2 2 2 2" xfId="39859"/>
    <cellStyle name="40% - Акцент6 3 2 2 2 2 2 3" xfId="28435"/>
    <cellStyle name="40% - Акцент6 3 2 2 2 2 3" xfId="9395"/>
    <cellStyle name="40% - Акцент6 3 2 2 2 2 3 2" xfId="20819"/>
    <cellStyle name="40% - Акцент6 3 2 2 2 2 3 2 2" xfId="43667"/>
    <cellStyle name="40% - Акцент6 3 2 2 2 2 3 3" xfId="32243"/>
    <cellStyle name="40% - Акцент6 3 2 2 2 2 4" xfId="13203"/>
    <cellStyle name="40% - Акцент6 3 2 2 2 2 4 2" xfId="36051"/>
    <cellStyle name="40% - Акцент6 3 2 2 2 2 5" xfId="24627"/>
    <cellStyle name="40% - Акцент6 3 2 2 2 3" xfId="2731"/>
    <cellStyle name="40% - Акцент6 3 2 2 2 3 2" xfId="6539"/>
    <cellStyle name="40% - Акцент6 3 2 2 2 3 2 2" xfId="17963"/>
    <cellStyle name="40% - Акцент6 3 2 2 2 3 2 2 2" xfId="40811"/>
    <cellStyle name="40% - Акцент6 3 2 2 2 3 2 3" xfId="29387"/>
    <cellStyle name="40% - Акцент6 3 2 2 2 3 3" xfId="10347"/>
    <cellStyle name="40% - Акцент6 3 2 2 2 3 3 2" xfId="21771"/>
    <cellStyle name="40% - Акцент6 3 2 2 2 3 3 2 2" xfId="44619"/>
    <cellStyle name="40% - Акцент6 3 2 2 2 3 3 3" xfId="33195"/>
    <cellStyle name="40% - Акцент6 3 2 2 2 3 4" xfId="14155"/>
    <cellStyle name="40% - Акцент6 3 2 2 2 3 4 2" xfId="37003"/>
    <cellStyle name="40% - Акцент6 3 2 2 2 3 5" xfId="25579"/>
    <cellStyle name="40% - Акцент6 3 2 2 2 4" xfId="3683"/>
    <cellStyle name="40% - Акцент6 3 2 2 2 4 2" xfId="7491"/>
    <cellStyle name="40% - Акцент6 3 2 2 2 4 2 2" xfId="18915"/>
    <cellStyle name="40% - Акцент6 3 2 2 2 4 2 2 2" xfId="41763"/>
    <cellStyle name="40% - Акцент6 3 2 2 2 4 2 3" xfId="30339"/>
    <cellStyle name="40% - Акцент6 3 2 2 2 4 3" xfId="11299"/>
    <cellStyle name="40% - Акцент6 3 2 2 2 4 3 2" xfId="22723"/>
    <cellStyle name="40% - Акцент6 3 2 2 2 4 3 2 2" xfId="45571"/>
    <cellStyle name="40% - Акцент6 3 2 2 2 4 3 3" xfId="34147"/>
    <cellStyle name="40% - Акцент6 3 2 2 2 4 4" xfId="15107"/>
    <cellStyle name="40% - Акцент6 3 2 2 2 4 4 2" xfId="37955"/>
    <cellStyle name="40% - Акцент6 3 2 2 2 4 5" xfId="26531"/>
    <cellStyle name="40% - Акцент6 3 2 2 2 5" xfId="4635"/>
    <cellStyle name="40% - Акцент6 3 2 2 2 5 2" xfId="16059"/>
    <cellStyle name="40% - Акцент6 3 2 2 2 5 2 2" xfId="38907"/>
    <cellStyle name="40% - Акцент6 3 2 2 2 5 3" xfId="27483"/>
    <cellStyle name="40% - Акцент6 3 2 2 2 6" xfId="8443"/>
    <cellStyle name="40% - Акцент6 3 2 2 2 6 2" xfId="19867"/>
    <cellStyle name="40% - Акцент6 3 2 2 2 6 2 2" xfId="42715"/>
    <cellStyle name="40% - Акцент6 3 2 2 2 6 3" xfId="31291"/>
    <cellStyle name="40% - Акцент6 3 2 2 2 7" xfId="12251"/>
    <cellStyle name="40% - Акцент6 3 2 2 2 7 2" xfId="35099"/>
    <cellStyle name="40% - Акцент6 3 2 2 2 8" xfId="23675"/>
    <cellStyle name="40% - Акцент6 3 2 2 3" xfId="1303"/>
    <cellStyle name="40% - Акцент6 3 2 2 3 2" xfId="5111"/>
    <cellStyle name="40% - Акцент6 3 2 2 3 2 2" xfId="16535"/>
    <cellStyle name="40% - Акцент6 3 2 2 3 2 2 2" xfId="39383"/>
    <cellStyle name="40% - Акцент6 3 2 2 3 2 3" xfId="27959"/>
    <cellStyle name="40% - Акцент6 3 2 2 3 3" xfId="8919"/>
    <cellStyle name="40% - Акцент6 3 2 2 3 3 2" xfId="20343"/>
    <cellStyle name="40% - Акцент6 3 2 2 3 3 2 2" xfId="43191"/>
    <cellStyle name="40% - Акцент6 3 2 2 3 3 3" xfId="31767"/>
    <cellStyle name="40% - Акцент6 3 2 2 3 4" xfId="12727"/>
    <cellStyle name="40% - Акцент6 3 2 2 3 4 2" xfId="35575"/>
    <cellStyle name="40% - Акцент6 3 2 2 3 5" xfId="24151"/>
    <cellStyle name="40% - Акцент6 3 2 2 4" xfId="2255"/>
    <cellStyle name="40% - Акцент6 3 2 2 4 2" xfId="6063"/>
    <cellStyle name="40% - Акцент6 3 2 2 4 2 2" xfId="17487"/>
    <cellStyle name="40% - Акцент6 3 2 2 4 2 2 2" xfId="40335"/>
    <cellStyle name="40% - Акцент6 3 2 2 4 2 3" xfId="28911"/>
    <cellStyle name="40% - Акцент6 3 2 2 4 3" xfId="9871"/>
    <cellStyle name="40% - Акцент6 3 2 2 4 3 2" xfId="21295"/>
    <cellStyle name="40% - Акцент6 3 2 2 4 3 2 2" xfId="44143"/>
    <cellStyle name="40% - Акцент6 3 2 2 4 3 3" xfId="32719"/>
    <cellStyle name="40% - Акцент6 3 2 2 4 4" xfId="13679"/>
    <cellStyle name="40% - Акцент6 3 2 2 4 4 2" xfId="36527"/>
    <cellStyle name="40% - Акцент6 3 2 2 4 5" xfId="25103"/>
    <cellStyle name="40% - Акцент6 3 2 2 5" xfId="3207"/>
    <cellStyle name="40% - Акцент6 3 2 2 5 2" xfId="7015"/>
    <cellStyle name="40% - Акцент6 3 2 2 5 2 2" xfId="18439"/>
    <cellStyle name="40% - Акцент6 3 2 2 5 2 2 2" xfId="41287"/>
    <cellStyle name="40% - Акцент6 3 2 2 5 2 3" xfId="29863"/>
    <cellStyle name="40% - Акцент6 3 2 2 5 3" xfId="10823"/>
    <cellStyle name="40% - Акцент6 3 2 2 5 3 2" xfId="22247"/>
    <cellStyle name="40% - Акцент6 3 2 2 5 3 2 2" xfId="45095"/>
    <cellStyle name="40% - Акцент6 3 2 2 5 3 3" xfId="33671"/>
    <cellStyle name="40% - Акцент6 3 2 2 5 4" xfId="14631"/>
    <cellStyle name="40% - Акцент6 3 2 2 5 4 2" xfId="37479"/>
    <cellStyle name="40% - Акцент6 3 2 2 5 5" xfId="26055"/>
    <cellStyle name="40% - Акцент6 3 2 2 6" xfId="4159"/>
    <cellStyle name="40% - Акцент6 3 2 2 6 2" xfId="15583"/>
    <cellStyle name="40% - Акцент6 3 2 2 6 2 2" xfId="38431"/>
    <cellStyle name="40% - Акцент6 3 2 2 6 3" xfId="27007"/>
    <cellStyle name="40% - Акцент6 3 2 2 7" xfId="7967"/>
    <cellStyle name="40% - Акцент6 3 2 2 7 2" xfId="19391"/>
    <cellStyle name="40% - Акцент6 3 2 2 7 2 2" xfId="42239"/>
    <cellStyle name="40% - Акцент6 3 2 2 7 3" xfId="30815"/>
    <cellStyle name="40% - Акцент6 3 2 2 8" xfId="11775"/>
    <cellStyle name="40% - Акцент6 3 2 2 8 2" xfId="34623"/>
    <cellStyle name="40% - Акцент6 3 2 2 9" xfId="23199"/>
    <cellStyle name="40% - Акцент6 3 2 3" xfId="603"/>
    <cellStyle name="40% - Акцент6 3 2 3 2" xfId="1555"/>
    <cellStyle name="40% - Акцент6 3 2 3 2 2" xfId="5363"/>
    <cellStyle name="40% - Акцент6 3 2 3 2 2 2" xfId="16787"/>
    <cellStyle name="40% - Акцент6 3 2 3 2 2 2 2" xfId="39635"/>
    <cellStyle name="40% - Акцент6 3 2 3 2 2 3" xfId="28211"/>
    <cellStyle name="40% - Акцент6 3 2 3 2 3" xfId="9171"/>
    <cellStyle name="40% - Акцент6 3 2 3 2 3 2" xfId="20595"/>
    <cellStyle name="40% - Акцент6 3 2 3 2 3 2 2" xfId="43443"/>
    <cellStyle name="40% - Акцент6 3 2 3 2 3 3" xfId="32019"/>
    <cellStyle name="40% - Акцент6 3 2 3 2 4" xfId="12979"/>
    <cellStyle name="40% - Акцент6 3 2 3 2 4 2" xfId="35827"/>
    <cellStyle name="40% - Акцент6 3 2 3 2 5" xfId="24403"/>
    <cellStyle name="40% - Акцент6 3 2 3 3" xfId="2507"/>
    <cellStyle name="40% - Акцент6 3 2 3 3 2" xfId="6315"/>
    <cellStyle name="40% - Акцент6 3 2 3 3 2 2" xfId="17739"/>
    <cellStyle name="40% - Акцент6 3 2 3 3 2 2 2" xfId="40587"/>
    <cellStyle name="40% - Акцент6 3 2 3 3 2 3" xfId="29163"/>
    <cellStyle name="40% - Акцент6 3 2 3 3 3" xfId="10123"/>
    <cellStyle name="40% - Акцент6 3 2 3 3 3 2" xfId="21547"/>
    <cellStyle name="40% - Акцент6 3 2 3 3 3 2 2" xfId="44395"/>
    <cellStyle name="40% - Акцент6 3 2 3 3 3 3" xfId="32971"/>
    <cellStyle name="40% - Акцент6 3 2 3 3 4" xfId="13931"/>
    <cellStyle name="40% - Акцент6 3 2 3 3 4 2" xfId="36779"/>
    <cellStyle name="40% - Акцент6 3 2 3 3 5" xfId="25355"/>
    <cellStyle name="40% - Акцент6 3 2 3 4" xfId="3459"/>
    <cellStyle name="40% - Акцент6 3 2 3 4 2" xfId="7267"/>
    <cellStyle name="40% - Акцент6 3 2 3 4 2 2" xfId="18691"/>
    <cellStyle name="40% - Акцент6 3 2 3 4 2 2 2" xfId="41539"/>
    <cellStyle name="40% - Акцент6 3 2 3 4 2 3" xfId="30115"/>
    <cellStyle name="40% - Акцент6 3 2 3 4 3" xfId="11075"/>
    <cellStyle name="40% - Акцент6 3 2 3 4 3 2" xfId="22499"/>
    <cellStyle name="40% - Акцент6 3 2 3 4 3 2 2" xfId="45347"/>
    <cellStyle name="40% - Акцент6 3 2 3 4 3 3" xfId="33923"/>
    <cellStyle name="40% - Акцент6 3 2 3 4 4" xfId="14883"/>
    <cellStyle name="40% - Акцент6 3 2 3 4 4 2" xfId="37731"/>
    <cellStyle name="40% - Акцент6 3 2 3 4 5" xfId="26307"/>
    <cellStyle name="40% - Акцент6 3 2 3 5" xfId="4411"/>
    <cellStyle name="40% - Акцент6 3 2 3 5 2" xfId="15835"/>
    <cellStyle name="40% - Акцент6 3 2 3 5 2 2" xfId="38683"/>
    <cellStyle name="40% - Акцент6 3 2 3 5 3" xfId="27259"/>
    <cellStyle name="40% - Акцент6 3 2 3 6" xfId="8219"/>
    <cellStyle name="40% - Акцент6 3 2 3 6 2" xfId="19643"/>
    <cellStyle name="40% - Акцент6 3 2 3 6 2 2" xfId="42491"/>
    <cellStyle name="40% - Акцент6 3 2 3 6 3" xfId="31067"/>
    <cellStyle name="40% - Акцент6 3 2 3 7" xfId="12027"/>
    <cellStyle name="40% - Акцент6 3 2 3 7 2" xfId="34875"/>
    <cellStyle name="40% - Акцент6 3 2 3 8" xfId="23451"/>
    <cellStyle name="40% - Акцент6 3 2 4" xfId="1079"/>
    <cellStyle name="40% - Акцент6 3 2 4 2" xfId="4887"/>
    <cellStyle name="40% - Акцент6 3 2 4 2 2" xfId="16311"/>
    <cellStyle name="40% - Акцент6 3 2 4 2 2 2" xfId="39159"/>
    <cellStyle name="40% - Акцент6 3 2 4 2 3" xfId="27735"/>
    <cellStyle name="40% - Акцент6 3 2 4 3" xfId="8695"/>
    <cellStyle name="40% - Акцент6 3 2 4 3 2" xfId="20119"/>
    <cellStyle name="40% - Акцент6 3 2 4 3 2 2" xfId="42967"/>
    <cellStyle name="40% - Акцент6 3 2 4 3 3" xfId="31543"/>
    <cellStyle name="40% - Акцент6 3 2 4 4" xfId="12503"/>
    <cellStyle name="40% - Акцент6 3 2 4 4 2" xfId="35351"/>
    <cellStyle name="40% - Акцент6 3 2 4 5" xfId="23927"/>
    <cellStyle name="40% - Акцент6 3 2 5" xfId="2031"/>
    <cellStyle name="40% - Акцент6 3 2 5 2" xfId="5839"/>
    <cellStyle name="40% - Акцент6 3 2 5 2 2" xfId="17263"/>
    <cellStyle name="40% - Акцент6 3 2 5 2 2 2" xfId="40111"/>
    <cellStyle name="40% - Акцент6 3 2 5 2 3" xfId="28687"/>
    <cellStyle name="40% - Акцент6 3 2 5 3" xfId="9647"/>
    <cellStyle name="40% - Акцент6 3 2 5 3 2" xfId="21071"/>
    <cellStyle name="40% - Акцент6 3 2 5 3 2 2" xfId="43919"/>
    <cellStyle name="40% - Акцент6 3 2 5 3 3" xfId="32495"/>
    <cellStyle name="40% - Акцент6 3 2 5 4" xfId="13455"/>
    <cellStyle name="40% - Акцент6 3 2 5 4 2" xfId="36303"/>
    <cellStyle name="40% - Акцент6 3 2 5 5" xfId="24879"/>
    <cellStyle name="40% - Акцент6 3 2 6" xfId="2983"/>
    <cellStyle name="40% - Акцент6 3 2 6 2" xfId="6791"/>
    <cellStyle name="40% - Акцент6 3 2 6 2 2" xfId="18215"/>
    <cellStyle name="40% - Акцент6 3 2 6 2 2 2" xfId="41063"/>
    <cellStyle name="40% - Акцент6 3 2 6 2 3" xfId="29639"/>
    <cellStyle name="40% - Акцент6 3 2 6 3" xfId="10599"/>
    <cellStyle name="40% - Акцент6 3 2 6 3 2" xfId="22023"/>
    <cellStyle name="40% - Акцент6 3 2 6 3 2 2" xfId="44871"/>
    <cellStyle name="40% - Акцент6 3 2 6 3 3" xfId="33447"/>
    <cellStyle name="40% - Акцент6 3 2 6 4" xfId="14407"/>
    <cellStyle name="40% - Акцент6 3 2 6 4 2" xfId="37255"/>
    <cellStyle name="40% - Акцент6 3 2 6 5" xfId="25831"/>
    <cellStyle name="40% - Акцент6 3 2 7" xfId="3935"/>
    <cellStyle name="40% - Акцент6 3 2 7 2" xfId="15359"/>
    <cellStyle name="40% - Акцент6 3 2 7 2 2" xfId="38207"/>
    <cellStyle name="40% - Акцент6 3 2 7 3" xfId="26783"/>
    <cellStyle name="40% - Акцент6 3 2 8" xfId="7743"/>
    <cellStyle name="40% - Акцент6 3 2 8 2" xfId="19167"/>
    <cellStyle name="40% - Акцент6 3 2 8 2 2" xfId="42015"/>
    <cellStyle name="40% - Акцент6 3 2 8 3" xfId="30591"/>
    <cellStyle name="40% - Акцент6 3 2 9" xfId="11551"/>
    <cellStyle name="40% - Акцент6 3 2 9 2" xfId="34399"/>
    <cellStyle name="40% - Акцент6 3 3" xfId="183"/>
    <cellStyle name="40% - Акцент6 3 3 10" xfId="23031"/>
    <cellStyle name="40% - Акцент6 3 3 2" xfId="407"/>
    <cellStyle name="40% - Акцент6 3 3 2 2" xfId="883"/>
    <cellStyle name="40% - Акцент6 3 3 2 2 2" xfId="1835"/>
    <cellStyle name="40% - Акцент6 3 3 2 2 2 2" xfId="5643"/>
    <cellStyle name="40% - Акцент6 3 3 2 2 2 2 2" xfId="17067"/>
    <cellStyle name="40% - Акцент6 3 3 2 2 2 2 2 2" xfId="39915"/>
    <cellStyle name="40% - Акцент6 3 3 2 2 2 2 3" xfId="28491"/>
    <cellStyle name="40% - Акцент6 3 3 2 2 2 3" xfId="9451"/>
    <cellStyle name="40% - Акцент6 3 3 2 2 2 3 2" xfId="20875"/>
    <cellStyle name="40% - Акцент6 3 3 2 2 2 3 2 2" xfId="43723"/>
    <cellStyle name="40% - Акцент6 3 3 2 2 2 3 3" xfId="32299"/>
    <cellStyle name="40% - Акцент6 3 3 2 2 2 4" xfId="13259"/>
    <cellStyle name="40% - Акцент6 3 3 2 2 2 4 2" xfId="36107"/>
    <cellStyle name="40% - Акцент6 3 3 2 2 2 5" xfId="24683"/>
    <cellStyle name="40% - Акцент6 3 3 2 2 3" xfId="2787"/>
    <cellStyle name="40% - Акцент6 3 3 2 2 3 2" xfId="6595"/>
    <cellStyle name="40% - Акцент6 3 3 2 2 3 2 2" xfId="18019"/>
    <cellStyle name="40% - Акцент6 3 3 2 2 3 2 2 2" xfId="40867"/>
    <cellStyle name="40% - Акцент6 3 3 2 2 3 2 3" xfId="29443"/>
    <cellStyle name="40% - Акцент6 3 3 2 2 3 3" xfId="10403"/>
    <cellStyle name="40% - Акцент6 3 3 2 2 3 3 2" xfId="21827"/>
    <cellStyle name="40% - Акцент6 3 3 2 2 3 3 2 2" xfId="44675"/>
    <cellStyle name="40% - Акцент6 3 3 2 2 3 3 3" xfId="33251"/>
    <cellStyle name="40% - Акцент6 3 3 2 2 3 4" xfId="14211"/>
    <cellStyle name="40% - Акцент6 3 3 2 2 3 4 2" xfId="37059"/>
    <cellStyle name="40% - Акцент6 3 3 2 2 3 5" xfId="25635"/>
    <cellStyle name="40% - Акцент6 3 3 2 2 4" xfId="3739"/>
    <cellStyle name="40% - Акцент6 3 3 2 2 4 2" xfId="7547"/>
    <cellStyle name="40% - Акцент6 3 3 2 2 4 2 2" xfId="18971"/>
    <cellStyle name="40% - Акцент6 3 3 2 2 4 2 2 2" xfId="41819"/>
    <cellStyle name="40% - Акцент6 3 3 2 2 4 2 3" xfId="30395"/>
    <cellStyle name="40% - Акцент6 3 3 2 2 4 3" xfId="11355"/>
    <cellStyle name="40% - Акцент6 3 3 2 2 4 3 2" xfId="22779"/>
    <cellStyle name="40% - Акцент6 3 3 2 2 4 3 2 2" xfId="45627"/>
    <cellStyle name="40% - Акцент6 3 3 2 2 4 3 3" xfId="34203"/>
    <cellStyle name="40% - Акцент6 3 3 2 2 4 4" xfId="15163"/>
    <cellStyle name="40% - Акцент6 3 3 2 2 4 4 2" xfId="38011"/>
    <cellStyle name="40% - Акцент6 3 3 2 2 4 5" xfId="26587"/>
    <cellStyle name="40% - Акцент6 3 3 2 2 5" xfId="4691"/>
    <cellStyle name="40% - Акцент6 3 3 2 2 5 2" xfId="16115"/>
    <cellStyle name="40% - Акцент6 3 3 2 2 5 2 2" xfId="38963"/>
    <cellStyle name="40% - Акцент6 3 3 2 2 5 3" xfId="27539"/>
    <cellStyle name="40% - Акцент6 3 3 2 2 6" xfId="8499"/>
    <cellStyle name="40% - Акцент6 3 3 2 2 6 2" xfId="19923"/>
    <cellStyle name="40% - Акцент6 3 3 2 2 6 2 2" xfId="42771"/>
    <cellStyle name="40% - Акцент6 3 3 2 2 6 3" xfId="31347"/>
    <cellStyle name="40% - Акцент6 3 3 2 2 7" xfId="12307"/>
    <cellStyle name="40% - Акцент6 3 3 2 2 7 2" xfId="35155"/>
    <cellStyle name="40% - Акцент6 3 3 2 2 8" xfId="23731"/>
    <cellStyle name="40% - Акцент6 3 3 2 3" xfId="1359"/>
    <cellStyle name="40% - Акцент6 3 3 2 3 2" xfId="5167"/>
    <cellStyle name="40% - Акцент6 3 3 2 3 2 2" xfId="16591"/>
    <cellStyle name="40% - Акцент6 3 3 2 3 2 2 2" xfId="39439"/>
    <cellStyle name="40% - Акцент6 3 3 2 3 2 3" xfId="28015"/>
    <cellStyle name="40% - Акцент6 3 3 2 3 3" xfId="8975"/>
    <cellStyle name="40% - Акцент6 3 3 2 3 3 2" xfId="20399"/>
    <cellStyle name="40% - Акцент6 3 3 2 3 3 2 2" xfId="43247"/>
    <cellStyle name="40% - Акцент6 3 3 2 3 3 3" xfId="31823"/>
    <cellStyle name="40% - Акцент6 3 3 2 3 4" xfId="12783"/>
    <cellStyle name="40% - Акцент6 3 3 2 3 4 2" xfId="35631"/>
    <cellStyle name="40% - Акцент6 3 3 2 3 5" xfId="24207"/>
    <cellStyle name="40% - Акцент6 3 3 2 4" xfId="2311"/>
    <cellStyle name="40% - Акцент6 3 3 2 4 2" xfId="6119"/>
    <cellStyle name="40% - Акцент6 3 3 2 4 2 2" xfId="17543"/>
    <cellStyle name="40% - Акцент6 3 3 2 4 2 2 2" xfId="40391"/>
    <cellStyle name="40% - Акцент6 3 3 2 4 2 3" xfId="28967"/>
    <cellStyle name="40% - Акцент6 3 3 2 4 3" xfId="9927"/>
    <cellStyle name="40% - Акцент6 3 3 2 4 3 2" xfId="21351"/>
    <cellStyle name="40% - Акцент6 3 3 2 4 3 2 2" xfId="44199"/>
    <cellStyle name="40% - Акцент6 3 3 2 4 3 3" xfId="32775"/>
    <cellStyle name="40% - Акцент6 3 3 2 4 4" xfId="13735"/>
    <cellStyle name="40% - Акцент6 3 3 2 4 4 2" xfId="36583"/>
    <cellStyle name="40% - Акцент6 3 3 2 4 5" xfId="25159"/>
    <cellStyle name="40% - Акцент6 3 3 2 5" xfId="3263"/>
    <cellStyle name="40% - Акцент6 3 3 2 5 2" xfId="7071"/>
    <cellStyle name="40% - Акцент6 3 3 2 5 2 2" xfId="18495"/>
    <cellStyle name="40% - Акцент6 3 3 2 5 2 2 2" xfId="41343"/>
    <cellStyle name="40% - Акцент6 3 3 2 5 2 3" xfId="29919"/>
    <cellStyle name="40% - Акцент6 3 3 2 5 3" xfId="10879"/>
    <cellStyle name="40% - Акцент6 3 3 2 5 3 2" xfId="22303"/>
    <cellStyle name="40% - Акцент6 3 3 2 5 3 2 2" xfId="45151"/>
    <cellStyle name="40% - Акцент6 3 3 2 5 3 3" xfId="33727"/>
    <cellStyle name="40% - Акцент6 3 3 2 5 4" xfId="14687"/>
    <cellStyle name="40% - Акцент6 3 3 2 5 4 2" xfId="37535"/>
    <cellStyle name="40% - Акцент6 3 3 2 5 5" xfId="26111"/>
    <cellStyle name="40% - Акцент6 3 3 2 6" xfId="4215"/>
    <cellStyle name="40% - Акцент6 3 3 2 6 2" xfId="15639"/>
    <cellStyle name="40% - Акцент6 3 3 2 6 2 2" xfId="38487"/>
    <cellStyle name="40% - Акцент6 3 3 2 6 3" xfId="27063"/>
    <cellStyle name="40% - Акцент6 3 3 2 7" xfId="8023"/>
    <cellStyle name="40% - Акцент6 3 3 2 7 2" xfId="19447"/>
    <cellStyle name="40% - Акцент6 3 3 2 7 2 2" xfId="42295"/>
    <cellStyle name="40% - Акцент6 3 3 2 7 3" xfId="30871"/>
    <cellStyle name="40% - Акцент6 3 3 2 8" xfId="11831"/>
    <cellStyle name="40% - Акцент6 3 3 2 8 2" xfId="34679"/>
    <cellStyle name="40% - Акцент6 3 3 2 9" xfId="23255"/>
    <cellStyle name="40% - Акцент6 3 3 3" xfId="659"/>
    <cellStyle name="40% - Акцент6 3 3 3 2" xfId="1611"/>
    <cellStyle name="40% - Акцент6 3 3 3 2 2" xfId="5419"/>
    <cellStyle name="40% - Акцент6 3 3 3 2 2 2" xfId="16843"/>
    <cellStyle name="40% - Акцент6 3 3 3 2 2 2 2" xfId="39691"/>
    <cellStyle name="40% - Акцент6 3 3 3 2 2 3" xfId="28267"/>
    <cellStyle name="40% - Акцент6 3 3 3 2 3" xfId="9227"/>
    <cellStyle name="40% - Акцент6 3 3 3 2 3 2" xfId="20651"/>
    <cellStyle name="40% - Акцент6 3 3 3 2 3 2 2" xfId="43499"/>
    <cellStyle name="40% - Акцент6 3 3 3 2 3 3" xfId="32075"/>
    <cellStyle name="40% - Акцент6 3 3 3 2 4" xfId="13035"/>
    <cellStyle name="40% - Акцент6 3 3 3 2 4 2" xfId="35883"/>
    <cellStyle name="40% - Акцент6 3 3 3 2 5" xfId="24459"/>
    <cellStyle name="40% - Акцент6 3 3 3 3" xfId="2563"/>
    <cellStyle name="40% - Акцент6 3 3 3 3 2" xfId="6371"/>
    <cellStyle name="40% - Акцент6 3 3 3 3 2 2" xfId="17795"/>
    <cellStyle name="40% - Акцент6 3 3 3 3 2 2 2" xfId="40643"/>
    <cellStyle name="40% - Акцент6 3 3 3 3 2 3" xfId="29219"/>
    <cellStyle name="40% - Акцент6 3 3 3 3 3" xfId="10179"/>
    <cellStyle name="40% - Акцент6 3 3 3 3 3 2" xfId="21603"/>
    <cellStyle name="40% - Акцент6 3 3 3 3 3 2 2" xfId="44451"/>
    <cellStyle name="40% - Акцент6 3 3 3 3 3 3" xfId="33027"/>
    <cellStyle name="40% - Акцент6 3 3 3 3 4" xfId="13987"/>
    <cellStyle name="40% - Акцент6 3 3 3 3 4 2" xfId="36835"/>
    <cellStyle name="40% - Акцент6 3 3 3 3 5" xfId="25411"/>
    <cellStyle name="40% - Акцент6 3 3 3 4" xfId="3515"/>
    <cellStyle name="40% - Акцент6 3 3 3 4 2" xfId="7323"/>
    <cellStyle name="40% - Акцент6 3 3 3 4 2 2" xfId="18747"/>
    <cellStyle name="40% - Акцент6 3 3 3 4 2 2 2" xfId="41595"/>
    <cellStyle name="40% - Акцент6 3 3 3 4 2 3" xfId="30171"/>
    <cellStyle name="40% - Акцент6 3 3 3 4 3" xfId="11131"/>
    <cellStyle name="40% - Акцент6 3 3 3 4 3 2" xfId="22555"/>
    <cellStyle name="40% - Акцент6 3 3 3 4 3 2 2" xfId="45403"/>
    <cellStyle name="40% - Акцент6 3 3 3 4 3 3" xfId="33979"/>
    <cellStyle name="40% - Акцент6 3 3 3 4 4" xfId="14939"/>
    <cellStyle name="40% - Акцент6 3 3 3 4 4 2" xfId="37787"/>
    <cellStyle name="40% - Акцент6 3 3 3 4 5" xfId="26363"/>
    <cellStyle name="40% - Акцент6 3 3 3 5" xfId="4467"/>
    <cellStyle name="40% - Акцент6 3 3 3 5 2" xfId="15891"/>
    <cellStyle name="40% - Акцент6 3 3 3 5 2 2" xfId="38739"/>
    <cellStyle name="40% - Акцент6 3 3 3 5 3" xfId="27315"/>
    <cellStyle name="40% - Акцент6 3 3 3 6" xfId="8275"/>
    <cellStyle name="40% - Акцент6 3 3 3 6 2" xfId="19699"/>
    <cellStyle name="40% - Акцент6 3 3 3 6 2 2" xfId="42547"/>
    <cellStyle name="40% - Акцент6 3 3 3 6 3" xfId="31123"/>
    <cellStyle name="40% - Акцент6 3 3 3 7" xfId="12083"/>
    <cellStyle name="40% - Акцент6 3 3 3 7 2" xfId="34931"/>
    <cellStyle name="40% - Акцент6 3 3 3 8" xfId="23507"/>
    <cellStyle name="40% - Акцент6 3 3 4" xfId="1135"/>
    <cellStyle name="40% - Акцент6 3 3 4 2" xfId="4943"/>
    <cellStyle name="40% - Акцент6 3 3 4 2 2" xfId="16367"/>
    <cellStyle name="40% - Акцент6 3 3 4 2 2 2" xfId="39215"/>
    <cellStyle name="40% - Акцент6 3 3 4 2 3" xfId="27791"/>
    <cellStyle name="40% - Акцент6 3 3 4 3" xfId="8751"/>
    <cellStyle name="40% - Акцент6 3 3 4 3 2" xfId="20175"/>
    <cellStyle name="40% - Акцент6 3 3 4 3 2 2" xfId="43023"/>
    <cellStyle name="40% - Акцент6 3 3 4 3 3" xfId="31599"/>
    <cellStyle name="40% - Акцент6 3 3 4 4" xfId="12559"/>
    <cellStyle name="40% - Акцент6 3 3 4 4 2" xfId="35407"/>
    <cellStyle name="40% - Акцент6 3 3 4 5" xfId="23983"/>
    <cellStyle name="40% - Акцент6 3 3 5" xfId="2087"/>
    <cellStyle name="40% - Акцент6 3 3 5 2" xfId="5895"/>
    <cellStyle name="40% - Акцент6 3 3 5 2 2" xfId="17319"/>
    <cellStyle name="40% - Акцент6 3 3 5 2 2 2" xfId="40167"/>
    <cellStyle name="40% - Акцент6 3 3 5 2 3" xfId="28743"/>
    <cellStyle name="40% - Акцент6 3 3 5 3" xfId="9703"/>
    <cellStyle name="40% - Акцент6 3 3 5 3 2" xfId="21127"/>
    <cellStyle name="40% - Акцент6 3 3 5 3 2 2" xfId="43975"/>
    <cellStyle name="40% - Акцент6 3 3 5 3 3" xfId="32551"/>
    <cellStyle name="40% - Акцент6 3 3 5 4" xfId="13511"/>
    <cellStyle name="40% - Акцент6 3 3 5 4 2" xfId="36359"/>
    <cellStyle name="40% - Акцент6 3 3 5 5" xfId="24935"/>
    <cellStyle name="40% - Акцент6 3 3 6" xfId="3039"/>
    <cellStyle name="40% - Акцент6 3 3 6 2" xfId="6847"/>
    <cellStyle name="40% - Акцент6 3 3 6 2 2" xfId="18271"/>
    <cellStyle name="40% - Акцент6 3 3 6 2 2 2" xfId="41119"/>
    <cellStyle name="40% - Акцент6 3 3 6 2 3" xfId="29695"/>
    <cellStyle name="40% - Акцент6 3 3 6 3" xfId="10655"/>
    <cellStyle name="40% - Акцент6 3 3 6 3 2" xfId="22079"/>
    <cellStyle name="40% - Акцент6 3 3 6 3 2 2" xfId="44927"/>
    <cellStyle name="40% - Акцент6 3 3 6 3 3" xfId="33503"/>
    <cellStyle name="40% - Акцент6 3 3 6 4" xfId="14463"/>
    <cellStyle name="40% - Акцент6 3 3 6 4 2" xfId="37311"/>
    <cellStyle name="40% - Акцент6 3 3 6 5" xfId="25887"/>
    <cellStyle name="40% - Акцент6 3 3 7" xfId="3991"/>
    <cellStyle name="40% - Акцент6 3 3 7 2" xfId="15415"/>
    <cellStyle name="40% - Акцент6 3 3 7 2 2" xfId="38263"/>
    <cellStyle name="40% - Акцент6 3 3 7 3" xfId="26839"/>
    <cellStyle name="40% - Акцент6 3 3 8" xfId="7799"/>
    <cellStyle name="40% - Акцент6 3 3 8 2" xfId="19223"/>
    <cellStyle name="40% - Акцент6 3 3 8 2 2" xfId="42071"/>
    <cellStyle name="40% - Акцент6 3 3 8 3" xfId="30647"/>
    <cellStyle name="40% - Акцент6 3 3 9" xfId="11607"/>
    <cellStyle name="40% - Акцент6 3 3 9 2" xfId="34455"/>
    <cellStyle name="40% - Акцент6 3 4" xfId="239"/>
    <cellStyle name="40% - Акцент6 3 4 10" xfId="23087"/>
    <cellStyle name="40% - Акцент6 3 4 2" xfId="463"/>
    <cellStyle name="40% - Акцент6 3 4 2 2" xfId="939"/>
    <cellStyle name="40% - Акцент6 3 4 2 2 2" xfId="1891"/>
    <cellStyle name="40% - Акцент6 3 4 2 2 2 2" xfId="5699"/>
    <cellStyle name="40% - Акцент6 3 4 2 2 2 2 2" xfId="17123"/>
    <cellStyle name="40% - Акцент6 3 4 2 2 2 2 2 2" xfId="39971"/>
    <cellStyle name="40% - Акцент6 3 4 2 2 2 2 3" xfId="28547"/>
    <cellStyle name="40% - Акцент6 3 4 2 2 2 3" xfId="9507"/>
    <cellStyle name="40% - Акцент6 3 4 2 2 2 3 2" xfId="20931"/>
    <cellStyle name="40% - Акцент6 3 4 2 2 2 3 2 2" xfId="43779"/>
    <cellStyle name="40% - Акцент6 3 4 2 2 2 3 3" xfId="32355"/>
    <cellStyle name="40% - Акцент6 3 4 2 2 2 4" xfId="13315"/>
    <cellStyle name="40% - Акцент6 3 4 2 2 2 4 2" xfId="36163"/>
    <cellStyle name="40% - Акцент6 3 4 2 2 2 5" xfId="24739"/>
    <cellStyle name="40% - Акцент6 3 4 2 2 3" xfId="2843"/>
    <cellStyle name="40% - Акцент6 3 4 2 2 3 2" xfId="6651"/>
    <cellStyle name="40% - Акцент6 3 4 2 2 3 2 2" xfId="18075"/>
    <cellStyle name="40% - Акцент6 3 4 2 2 3 2 2 2" xfId="40923"/>
    <cellStyle name="40% - Акцент6 3 4 2 2 3 2 3" xfId="29499"/>
    <cellStyle name="40% - Акцент6 3 4 2 2 3 3" xfId="10459"/>
    <cellStyle name="40% - Акцент6 3 4 2 2 3 3 2" xfId="21883"/>
    <cellStyle name="40% - Акцент6 3 4 2 2 3 3 2 2" xfId="44731"/>
    <cellStyle name="40% - Акцент6 3 4 2 2 3 3 3" xfId="33307"/>
    <cellStyle name="40% - Акцент6 3 4 2 2 3 4" xfId="14267"/>
    <cellStyle name="40% - Акцент6 3 4 2 2 3 4 2" xfId="37115"/>
    <cellStyle name="40% - Акцент6 3 4 2 2 3 5" xfId="25691"/>
    <cellStyle name="40% - Акцент6 3 4 2 2 4" xfId="3795"/>
    <cellStyle name="40% - Акцент6 3 4 2 2 4 2" xfId="7603"/>
    <cellStyle name="40% - Акцент6 3 4 2 2 4 2 2" xfId="19027"/>
    <cellStyle name="40% - Акцент6 3 4 2 2 4 2 2 2" xfId="41875"/>
    <cellStyle name="40% - Акцент6 3 4 2 2 4 2 3" xfId="30451"/>
    <cellStyle name="40% - Акцент6 3 4 2 2 4 3" xfId="11411"/>
    <cellStyle name="40% - Акцент6 3 4 2 2 4 3 2" xfId="22835"/>
    <cellStyle name="40% - Акцент6 3 4 2 2 4 3 2 2" xfId="45683"/>
    <cellStyle name="40% - Акцент6 3 4 2 2 4 3 3" xfId="34259"/>
    <cellStyle name="40% - Акцент6 3 4 2 2 4 4" xfId="15219"/>
    <cellStyle name="40% - Акцент6 3 4 2 2 4 4 2" xfId="38067"/>
    <cellStyle name="40% - Акцент6 3 4 2 2 4 5" xfId="26643"/>
    <cellStyle name="40% - Акцент6 3 4 2 2 5" xfId="4747"/>
    <cellStyle name="40% - Акцент6 3 4 2 2 5 2" xfId="16171"/>
    <cellStyle name="40% - Акцент6 3 4 2 2 5 2 2" xfId="39019"/>
    <cellStyle name="40% - Акцент6 3 4 2 2 5 3" xfId="27595"/>
    <cellStyle name="40% - Акцент6 3 4 2 2 6" xfId="8555"/>
    <cellStyle name="40% - Акцент6 3 4 2 2 6 2" xfId="19979"/>
    <cellStyle name="40% - Акцент6 3 4 2 2 6 2 2" xfId="42827"/>
    <cellStyle name="40% - Акцент6 3 4 2 2 6 3" xfId="31403"/>
    <cellStyle name="40% - Акцент6 3 4 2 2 7" xfId="12363"/>
    <cellStyle name="40% - Акцент6 3 4 2 2 7 2" xfId="35211"/>
    <cellStyle name="40% - Акцент6 3 4 2 2 8" xfId="23787"/>
    <cellStyle name="40% - Акцент6 3 4 2 3" xfId="1415"/>
    <cellStyle name="40% - Акцент6 3 4 2 3 2" xfId="5223"/>
    <cellStyle name="40% - Акцент6 3 4 2 3 2 2" xfId="16647"/>
    <cellStyle name="40% - Акцент6 3 4 2 3 2 2 2" xfId="39495"/>
    <cellStyle name="40% - Акцент6 3 4 2 3 2 3" xfId="28071"/>
    <cellStyle name="40% - Акцент6 3 4 2 3 3" xfId="9031"/>
    <cellStyle name="40% - Акцент6 3 4 2 3 3 2" xfId="20455"/>
    <cellStyle name="40% - Акцент6 3 4 2 3 3 2 2" xfId="43303"/>
    <cellStyle name="40% - Акцент6 3 4 2 3 3 3" xfId="31879"/>
    <cellStyle name="40% - Акцент6 3 4 2 3 4" xfId="12839"/>
    <cellStyle name="40% - Акцент6 3 4 2 3 4 2" xfId="35687"/>
    <cellStyle name="40% - Акцент6 3 4 2 3 5" xfId="24263"/>
    <cellStyle name="40% - Акцент6 3 4 2 4" xfId="2367"/>
    <cellStyle name="40% - Акцент6 3 4 2 4 2" xfId="6175"/>
    <cellStyle name="40% - Акцент6 3 4 2 4 2 2" xfId="17599"/>
    <cellStyle name="40% - Акцент6 3 4 2 4 2 2 2" xfId="40447"/>
    <cellStyle name="40% - Акцент6 3 4 2 4 2 3" xfId="29023"/>
    <cellStyle name="40% - Акцент6 3 4 2 4 3" xfId="9983"/>
    <cellStyle name="40% - Акцент6 3 4 2 4 3 2" xfId="21407"/>
    <cellStyle name="40% - Акцент6 3 4 2 4 3 2 2" xfId="44255"/>
    <cellStyle name="40% - Акцент6 3 4 2 4 3 3" xfId="32831"/>
    <cellStyle name="40% - Акцент6 3 4 2 4 4" xfId="13791"/>
    <cellStyle name="40% - Акцент6 3 4 2 4 4 2" xfId="36639"/>
    <cellStyle name="40% - Акцент6 3 4 2 4 5" xfId="25215"/>
    <cellStyle name="40% - Акцент6 3 4 2 5" xfId="3319"/>
    <cellStyle name="40% - Акцент6 3 4 2 5 2" xfId="7127"/>
    <cellStyle name="40% - Акцент6 3 4 2 5 2 2" xfId="18551"/>
    <cellStyle name="40% - Акцент6 3 4 2 5 2 2 2" xfId="41399"/>
    <cellStyle name="40% - Акцент6 3 4 2 5 2 3" xfId="29975"/>
    <cellStyle name="40% - Акцент6 3 4 2 5 3" xfId="10935"/>
    <cellStyle name="40% - Акцент6 3 4 2 5 3 2" xfId="22359"/>
    <cellStyle name="40% - Акцент6 3 4 2 5 3 2 2" xfId="45207"/>
    <cellStyle name="40% - Акцент6 3 4 2 5 3 3" xfId="33783"/>
    <cellStyle name="40% - Акцент6 3 4 2 5 4" xfId="14743"/>
    <cellStyle name="40% - Акцент6 3 4 2 5 4 2" xfId="37591"/>
    <cellStyle name="40% - Акцент6 3 4 2 5 5" xfId="26167"/>
    <cellStyle name="40% - Акцент6 3 4 2 6" xfId="4271"/>
    <cellStyle name="40% - Акцент6 3 4 2 6 2" xfId="15695"/>
    <cellStyle name="40% - Акцент6 3 4 2 6 2 2" xfId="38543"/>
    <cellStyle name="40% - Акцент6 3 4 2 6 3" xfId="27119"/>
    <cellStyle name="40% - Акцент6 3 4 2 7" xfId="8079"/>
    <cellStyle name="40% - Акцент6 3 4 2 7 2" xfId="19503"/>
    <cellStyle name="40% - Акцент6 3 4 2 7 2 2" xfId="42351"/>
    <cellStyle name="40% - Акцент6 3 4 2 7 3" xfId="30927"/>
    <cellStyle name="40% - Акцент6 3 4 2 8" xfId="11887"/>
    <cellStyle name="40% - Акцент6 3 4 2 8 2" xfId="34735"/>
    <cellStyle name="40% - Акцент6 3 4 2 9" xfId="23311"/>
    <cellStyle name="40% - Акцент6 3 4 3" xfId="715"/>
    <cellStyle name="40% - Акцент6 3 4 3 2" xfId="1667"/>
    <cellStyle name="40% - Акцент6 3 4 3 2 2" xfId="5475"/>
    <cellStyle name="40% - Акцент6 3 4 3 2 2 2" xfId="16899"/>
    <cellStyle name="40% - Акцент6 3 4 3 2 2 2 2" xfId="39747"/>
    <cellStyle name="40% - Акцент6 3 4 3 2 2 3" xfId="28323"/>
    <cellStyle name="40% - Акцент6 3 4 3 2 3" xfId="9283"/>
    <cellStyle name="40% - Акцент6 3 4 3 2 3 2" xfId="20707"/>
    <cellStyle name="40% - Акцент6 3 4 3 2 3 2 2" xfId="43555"/>
    <cellStyle name="40% - Акцент6 3 4 3 2 3 3" xfId="32131"/>
    <cellStyle name="40% - Акцент6 3 4 3 2 4" xfId="13091"/>
    <cellStyle name="40% - Акцент6 3 4 3 2 4 2" xfId="35939"/>
    <cellStyle name="40% - Акцент6 3 4 3 2 5" xfId="24515"/>
    <cellStyle name="40% - Акцент6 3 4 3 3" xfId="2619"/>
    <cellStyle name="40% - Акцент6 3 4 3 3 2" xfId="6427"/>
    <cellStyle name="40% - Акцент6 3 4 3 3 2 2" xfId="17851"/>
    <cellStyle name="40% - Акцент6 3 4 3 3 2 2 2" xfId="40699"/>
    <cellStyle name="40% - Акцент6 3 4 3 3 2 3" xfId="29275"/>
    <cellStyle name="40% - Акцент6 3 4 3 3 3" xfId="10235"/>
    <cellStyle name="40% - Акцент6 3 4 3 3 3 2" xfId="21659"/>
    <cellStyle name="40% - Акцент6 3 4 3 3 3 2 2" xfId="44507"/>
    <cellStyle name="40% - Акцент6 3 4 3 3 3 3" xfId="33083"/>
    <cellStyle name="40% - Акцент6 3 4 3 3 4" xfId="14043"/>
    <cellStyle name="40% - Акцент6 3 4 3 3 4 2" xfId="36891"/>
    <cellStyle name="40% - Акцент6 3 4 3 3 5" xfId="25467"/>
    <cellStyle name="40% - Акцент6 3 4 3 4" xfId="3571"/>
    <cellStyle name="40% - Акцент6 3 4 3 4 2" xfId="7379"/>
    <cellStyle name="40% - Акцент6 3 4 3 4 2 2" xfId="18803"/>
    <cellStyle name="40% - Акцент6 3 4 3 4 2 2 2" xfId="41651"/>
    <cellStyle name="40% - Акцент6 3 4 3 4 2 3" xfId="30227"/>
    <cellStyle name="40% - Акцент6 3 4 3 4 3" xfId="11187"/>
    <cellStyle name="40% - Акцент6 3 4 3 4 3 2" xfId="22611"/>
    <cellStyle name="40% - Акцент6 3 4 3 4 3 2 2" xfId="45459"/>
    <cellStyle name="40% - Акцент6 3 4 3 4 3 3" xfId="34035"/>
    <cellStyle name="40% - Акцент6 3 4 3 4 4" xfId="14995"/>
    <cellStyle name="40% - Акцент6 3 4 3 4 4 2" xfId="37843"/>
    <cellStyle name="40% - Акцент6 3 4 3 4 5" xfId="26419"/>
    <cellStyle name="40% - Акцент6 3 4 3 5" xfId="4523"/>
    <cellStyle name="40% - Акцент6 3 4 3 5 2" xfId="15947"/>
    <cellStyle name="40% - Акцент6 3 4 3 5 2 2" xfId="38795"/>
    <cellStyle name="40% - Акцент6 3 4 3 5 3" xfId="27371"/>
    <cellStyle name="40% - Акцент6 3 4 3 6" xfId="8331"/>
    <cellStyle name="40% - Акцент6 3 4 3 6 2" xfId="19755"/>
    <cellStyle name="40% - Акцент6 3 4 3 6 2 2" xfId="42603"/>
    <cellStyle name="40% - Акцент6 3 4 3 6 3" xfId="31179"/>
    <cellStyle name="40% - Акцент6 3 4 3 7" xfId="12139"/>
    <cellStyle name="40% - Акцент6 3 4 3 7 2" xfId="34987"/>
    <cellStyle name="40% - Акцент6 3 4 3 8" xfId="23563"/>
    <cellStyle name="40% - Акцент6 3 4 4" xfId="1191"/>
    <cellStyle name="40% - Акцент6 3 4 4 2" xfId="4999"/>
    <cellStyle name="40% - Акцент6 3 4 4 2 2" xfId="16423"/>
    <cellStyle name="40% - Акцент6 3 4 4 2 2 2" xfId="39271"/>
    <cellStyle name="40% - Акцент6 3 4 4 2 3" xfId="27847"/>
    <cellStyle name="40% - Акцент6 3 4 4 3" xfId="8807"/>
    <cellStyle name="40% - Акцент6 3 4 4 3 2" xfId="20231"/>
    <cellStyle name="40% - Акцент6 3 4 4 3 2 2" xfId="43079"/>
    <cellStyle name="40% - Акцент6 3 4 4 3 3" xfId="31655"/>
    <cellStyle name="40% - Акцент6 3 4 4 4" xfId="12615"/>
    <cellStyle name="40% - Акцент6 3 4 4 4 2" xfId="35463"/>
    <cellStyle name="40% - Акцент6 3 4 4 5" xfId="24039"/>
    <cellStyle name="40% - Акцент6 3 4 5" xfId="2143"/>
    <cellStyle name="40% - Акцент6 3 4 5 2" xfId="5951"/>
    <cellStyle name="40% - Акцент6 3 4 5 2 2" xfId="17375"/>
    <cellStyle name="40% - Акцент6 3 4 5 2 2 2" xfId="40223"/>
    <cellStyle name="40% - Акцент6 3 4 5 2 3" xfId="28799"/>
    <cellStyle name="40% - Акцент6 3 4 5 3" xfId="9759"/>
    <cellStyle name="40% - Акцент6 3 4 5 3 2" xfId="21183"/>
    <cellStyle name="40% - Акцент6 3 4 5 3 2 2" xfId="44031"/>
    <cellStyle name="40% - Акцент6 3 4 5 3 3" xfId="32607"/>
    <cellStyle name="40% - Акцент6 3 4 5 4" xfId="13567"/>
    <cellStyle name="40% - Акцент6 3 4 5 4 2" xfId="36415"/>
    <cellStyle name="40% - Акцент6 3 4 5 5" xfId="24991"/>
    <cellStyle name="40% - Акцент6 3 4 6" xfId="3095"/>
    <cellStyle name="40% - Акцент6 3 4 6 2" xfId="6903"/>
    <cellStyle name="40% - Акцент6 3 4 6 2 2" xfId="18327"/>
    <cellStyle name="40% - Акцент6 3 4 6 2 2 2" xfId="41175"/>
    <cellStyle name="40% - Акцент6 3 4 6 2 3" xfId="29751"/>
    <cellStyle name="40% - Акцент6 3 4 6 3" xfId="10711"/>
    <cellStyle name="40% - Акцент6 3 4 6 3 2" xfId="22135"/>
    <cellStyle name="40% - Акцент6 3 4 6 3 2 2" xfId="44983"/>
    <cellStyle name="40% - Акцент6 3 4 6 3 3" xfId="33559"/>
    <cellStyle name="40% - Акцент6 3 4 6 4" xfId="14519"/>
    <cellStyle name="40% - Акцент6 3 4 6 4 2" xfId="37367"/>
    <cellStyle name="40% - Акцент6 3 4 6 5" xfId="25943"/>
    <cellStyle name="40% - Акцент6 3 4 7" xfId="4047"/>
    <cellStyle name="40% - Акцент6 3 4 7 2" xfId="15471"/>
    <cellStyle name="40% - Акцент6 3 4 7 2 2" xfId="38319"/>
    <cellStyle name="40% - Акцент6 3 4 7 3" xfId="26895"/>
    <cellStyle name="40% - Акцент6 3 4 8" xfId="7855"/>
    <cellStyle name="40% - Акцент6 3 4 8 2" xfId="19279"/>
    <cellStyle name="40% - Акцент6 3 4 8 2 2" xfId="42127"/>
    <cellStyle name="40% - Акцент6 3 4 8 3" xfId="30703"/>
    <cellStyle name="40% - Акцент6 3 4 9" xfId="11663"/>
    <cellStyle name="40% - Акцент6 3 4 9 2" xfId="34511"/>
    <cellStyle name="40% - Акцент6 3 5" xfId="295"/>
    <cellStyle name="40% - Акцент6 3 5 2" xfId="771"/>
    <cellStyle name="40% - Акцент6 3 5 2 2" xfId="1723"/>
    <cellStyle name="40% - Акцент6 3 5 2 2 2" xfId="5531"/>
    <cellStyle name="40% - Акцент6 3 5 2 2 2 2" xfId="16955"/>
    <cellStyle name="40% - Акцент6 3 5 2 2 2 2 2" xfId="39803"/>
    <cellStyle name="40% - Акцент6 3 5 2 2 2 3" xfId="28379"/>
    <cellStyle name="40% - Акцент6 3 5 2 2 3" xfId="9339"/>
    <cellStyle name="40% - Акцент6 3 5 2 2 3 2" xfId="20763"/>
    <cellStyle name="40% - Акцент6 3 5 2 2 3 2 2" xfId="43611"/>
    <cellStyle name="40% - Акцент6 3 5 2 2 3 3" xfId="32187"/>
    <cellStyle name="40% - Акцент6 3 5 2 2 4" xfId="13147"/>
    <cellStyle name="40% - Акцент6 3 5 2 2 4 2" xfId="35995"/>
    <cellStyle name="40% - Акцент6 3 5 2 2 5" xfId="24571"/>
    <cellStyle name="40% - Акцент6 3 5 2 3" xfId="2675"/>
    <cellStyle name="40% - Акцент6 3 5 2 3 2" xfId="6483"/>
    <cellStyle name="40% - Акцент6 3 5 2 3 2 2" xfId="17907"/>
    <cellStyle name="40% - Акцент6 3 5 2 3 2 2 2" xfId="40755"/>
    <cellStyle name="40% - Акцент6 3 5 2 3 2 3" xfId="29331"/>
    <cellStyle name="40% - Акцент6 3 5 2 3 3" xfId="10291"/>
    <cellStyle name="40% - Акцент6 3 5 2 3 3 2" xfId="21715"/>
    <cellStyle name="40% - Акцент6 3 5 2 3 3 2 2" xfId="44563"/>
    <cellStyle name="40% - Акцент6 3 5 2 3 3 3" xfId="33139"/>
    <cellStyle name="40% - Акцент6 3 5 2 3 4" xfId="14099"/>
    <cellStyle name="40% - Акцент6 3 5 2 3 4 2" xfId="36947"/>
    <cellStyle name="40% - Акцент6 3 5 2 3 5" xfId="25523"/>
    <cellStyle name="40% - Акцент6 3 5 2 4" xfId="3627"/>
    <cellStyle name="40% - Акцент6 3 5 2 4 2" xfId="7435"/>
    <cellStyle name="40% - Акцент6 3 5 2 4 2 2" xfId="18859"/>
    <cellStyle name="40% - Акцент6 3 5 2 4 2 2 2" xfId="41707"/>
    <cellStyle name="40% - Акцент6 3 5 2 4 2 3" xfId="30283"/>
    <cellStyle name="40% - Акцент6 3 5 2 4 3" xfId="11243"/>
    <cellStyle name="40% - Акцент6 3 5 2 4 3 2" xfId="22667"/>
    <cellStyle name="40% - Акцент6 3 5 2 4 3 2 2" xfId="45515"/>
    <cellStyle name="40% - Акцент6 3 5 2 4 3 3" xfId="34091"/>
    <cellStyle name="40% - Акцент6 3 5 2 4 4" xfId="15051"/>
    <cellStyle name="40% - Акцент6 3 5 2 4 4 2" xfId="37899"/>
    <cellStyle name="40% - Акцент6 3 5 2 4 5" xfId="26475"/>
    <cellStyle name="40% - Акцент6 3 5 2 5" xfId="4579"/>
    <cellStyle name="40% - Акцент6 3 5 2 5 2" xfId="16003"/>
    <cellStyle name="40% - Акцент6 3 5 2 5 2 2" xfId="38851"/>
    <cellStyle name="40% - Акцент6 3 5 2 5 3" xfId="27427"/>
    <cellStyle name="40% - Акцент6 3 5 2 6" xfId="8387"/>
    <cellStyle name="40% - Акцент6 3 5 2 6 2" xfId="19811"/>
    <cellStyle name="40% - Акцент6 3 5 2 6 2 2" xfId="42659"/>
    <cellStyle name="40% - Акцент6 3 5 2 6 3" xfId="31235"/>
    <cellStyle name="40% - Акцент6 3 5 2 7" xfId="12195"/>
    <cellStyle name="40% - Акцент6 3 5 2 7 2" xfId="35043"/>
    <cellStyle name="40% - Акцент6 3 5 2 8" xfId="23619"/>
    <cellStyle name="40% - Акцент6 3 5 3" xfId="1247"/>
    <cellStyle name="40% - Акцент6 3 5 3 2" xfId="5055"/>
    <cellStyle name="40% - Акцент6 3 5 3 2 2" xfId="16479"/>
    <cellStyle name="40% - Акцент6 3 5 3 2 2 2" xfId="39327"/>
    <cellStyle name="40% - Акцент6 3 5 3 2 3" xfId="27903"/>
    <cellStyle name="40% - Акцент6 3 5 3 3" xfId="8863"/>
    <cellStyle name="40% - Акцент6 3 5 3 3 2" xfId="20287"/>
    <cellStyle name="40% - Акцент6 3 5 3 3 2 2" xfId="43135"/>
    <cellStyle name="40% - Акцент6 3 5 3 3 3" xfId="31711"/>
    <cellStyle name="40% - Акцент6 3 5 3 4" xfId="12671"/>
    <cellStyle name="40% - Акцент6 3 5 3 4 2" xfId="35519"/>
    <cellStyle name="40% - Акцент6 3 5 3 5" xfId="24095"/>
    <cellStyle name="40% - Акцент6 3 5 4" xfId="2199"/>
    <cellStyle name="40% - Акцент6 3 5 4 2" xfId="6007"/>
    <cellStyle name="40% - Акцент6 3 5 4 2 2" xfId="17431"/>
    <cellStyle name="40% - Акцент6 3 5 4 2 2 2" xfId="40279"/>
    <cellStyle name="40% - Акцент6 3 5 4 2 3" xfId="28855"/>
    <cellStyle name="40% - Акцент6 3 5 4 3" xfId="9815"/>
    <cellStyle name="40% - Акцент6 3 5 4 3 2" xfId="21239"/>
    <cellStyle name="40% - Акцент6 3 5 4 3 2 2" xfId="44087"/>
    <cellStyle name="40% - Акцент6 3 5 4 3 3" xfId="32663"/>
    <cellStyle name="40% - Акцент6 3 5 4 4" xfId="13623"/>
    <cellStyle name="40% - Акцент6 3 5 4 4 2" xfId="36471"/>
    <cellStyle name="40% - Акцент6 3 5 4 5" xfId="25047"/>
    <cellStyle name="40% - Акцент6 3 5 5" xfId="3151"/>
    <cellStyle name="40% - Акцент6 3 5 5 2" xfId="6959"/>
    <cellStyle name="40% - Акцент6 3 5 5 2 2" xfId="18383"/>
    <cellStyle name="40% - Акцент6 3 5 5 2 2 2" xfId="41231"/>
    <cellStyle name="40% - Акцент6 3 5 5 2 3" xfId="29807"/>
    <cellStyle name="40% - Акцент6 3 5 5 3" xfId="10767"/>
    <cellStyle name="40% - Акцент6 3 5 5 3 2" xfId="22191"/>
    <cellStyle name="40% - Акцент6 3 5 5 3 2 2" xfId="45039"/>
    <cellStyle name="40% - Акцент6 3 5 5 3 3" xfId="33615"/>
    <cellStyle name="40% - Акцент6 3 5 5 4" xfId="14575"/>
    <cellStyle name="40% - Акцент6 3 5 5 4 2" xfId="37423"/>
    <cellStyle name="40% - Акцент6 3 5 5 5" xfId="25999"/>
    <cellStyle name="40% - Акцент6 3 5 6" xfId="4103"/>
    <cellStyle name="40% - Акцент6 3 5 6 2" xfId="15527"/>
    <cellStyle name="40% - Акцент6 3 5 6 2 2" xfId="38375"/>
    <cellStyle name="40% - Акцент6 3 5 6 3" xfId="26951"/>
    <cellStyle name="40% - Акцент6 3 5 7" xfId="7911"/>
    <cellStyle name="40% - Акцент6 3 5 7 2" xfId="19335"/>
    <cellStyle name="40% - Акцент6 3 5 7 2 2" xfId="42183"/>
    <cellStyle name="40% - Акцент6 3 5 7 3" xfId="30759"/>
    <cellStyle name="40% - Акцент6 3 5 8" xfId="11719"/>
    <cellStyle name="40% - Акцент6 3 5 8 2" xfId="34567"/>
    <cellStyle name="40% - Акцент6 3 5 9" xfId="23143"/>
    <cellStyle name="40% - Акцент6 3 6" xfId="547"/>
    <cellStyle name="40% - Акцент6 3 6 2" xfId="1499"/>
    <cellStyle name="40% - Акцент6 3 6 2 2" xfId="5307"/>
    <cellStyle name="40% - Акцент6 3 6 2 2 2" xfId="16731"/>
    <cellStyle name="40% - Акцент6 3 6 2 2 2 2" xfId="39579"/>
    <cellStyle name="40% - Акцент6 3 6 2 2 3" xfId="28155"/>
    <cellStyle name="40% - Акцент6 3 6 2 3" xfId="9115"/>
    <cellStyle name="40% - Акцент6 3 6 2 3 2" xfId="20539"/>
    <cellStyle name="40% - Акцент6 3 6 2 3 2 2" xfId="43387"/>
    <cellStyle name="40% - Акцент6 3 6 2 3 3" xfId="31963"/>
    <cellStyle name="40% - Акцент6 3 6 2 4" xfId="12923"/>
    <cellStyle name="40% - Акцент6 3 6 2 4 2" xfId="35771"/>
    <cellStyle name="40% - Акцент6 3 6 2 5" xfId="24347"/>
    <cellStyle name="40% - Акцент6 3 6 3" xfId="2451"/>
    <cellStyle name="40% - Акцент6 3 6 3 2" xfId="6259"/>
    <cellStyle name="40% - Акцент6 3 6 3 2 2" xfId="17683"/>
    <cellStyle name="40% - Акцент6 3 6 3 2 2 2" xfId="40531"/>
    <cellStyle name="40% - Акцент6 3 6 3 2 3" xfId="29107"/>
    <cellStyle name="40% - Акцент6 3 6 3 3" xfId="10067"/>
    <cellStyle name="40% - Акцент6 3 6 3 3 2" xfId="21491"/>
    <cellStyle name="40% - Акцент6 3 6 3 3 2 2" xfId="44339"/>
    <cellStyle name="40% - Акцент6 3 6 3 3 3" xfId="32915"/>
    <cellStyle name="40% - Акцент6 3 6 3 4" xfId="13875"/>
    <cellStyle name="40% - Акцент6 3 6 3 4 2" xfId="36723"/>
    <cellStyle name="40% - Акцент6 3 6 3 5" xfId="25299"/>
    <cellStyle name="40% - Акцент6 3 6 4" xfId="3403"/>
    <cellStyle name="40% - Акцент6 3 6 4 2" xfId="7211"/>
    <cellStyle name="40% - Акцент6 3 6 4 2 2" xfId="18635"/>
    <cellStyle name="40% - Акцент6 3 6 4 2 2 2" xfId="41483"/>
    <cellStyle name="40% - Акцент6 3 6 4 2 3" xfId="30059"/>
    <cellStyle name="40% - Акцент6 3 6 4 3" xfId="11019"/>
    <cellStyle name="40% - Акцент6 3 6 4 3 2" xfId="22443"/>
    <cellStyle name="40% - Акцент6 3 6 4 3 2 2" xfId="45291"/>
    <cellStyle name="40% - Акцент6 3 6 4 3 3" xfId="33867"/>
    <cellStyle name="40% - Акцент6 3 6 4 4" xfId="14827"/>
    <cellStyle name="40% - Акцент6 3 6 4 4 2" xfId="37675"/>
    <cellStyle name="40% - Акцент6 3 6 4 5" xfId="26251"/>
    <cellStyle name="40% - Акцент6 3 6 5" xfId="4355"/>
    <cellStyle name="40% - Акцент6 3 6 5 2" xfId="15779"/>
    <cellStyle name="40% - Акцент6 3 6 5 2 2" xfId="38627"/>
    <cellStyle name="40% - Акцент6 3 6 5 3" xfId="27203"/>
    <cellStyle name="40% - Акцент6 3 6 6" xfId="8163"/>
    <cellStyle name="40% - Акцент6 3 6 6 2" xfId="19587"/>
    <cellStyle name="40% - Акцент6 3 6 6 2 2" xfId="42435"/>
    <cellStyle name="40% - Акцент6 3 6 6 3" xfId="31011"/>
    <cellStyle name="40% - Акцент6 3 6 7" xfId="11971"/>
    <cellStyle name="40% - Акцент6 3 6 7 2" xfId="34819"/>
    <cellStyle name="40% - Акцент6 3 6 8" xfId="23395"/>
    <cellStyle name="40% - Акцент6 3 7" xfId="1023"/>
    <cellStyle name="40% - Акцент6 3 7 2" xfId="4831"/>
    <cellStyle name="40% - Акцент6 3 7 2 2" xfId="16255"/>
    <cellStyle name="40% - Акцент6 3 7 2 2 2" xfId="39103"/>
    <cellStyle name="40% - Акцент6 3 7 2 3" xfId="27679"/>
    <cellStyle name="40% - Акцент6 3 7 3" xfId="8639"/>
    <cellStyle name="40% - Акцент6 3 7 3 2" xfId="20063"/>
    <cellStyle name="40% - Акцент6 3 7 3 2 2" xfId="42911"/>
    <cellStyle name="40% - Акцент6 3 7 3 3" xfId="31487"/>
    <cellStyle name="40% - Акцент6 3 7 4" xfId="12447"/>
    <cellStyle name="40% - Акцент6 3 7 4 2" xfId="35295"/>
    <cellStyle name="40% - Акцент6 3 7 5" xfId="23871"/>
    <cellStyle name="40% - Акцент6 3 8" xfId="1975"/>
    <cellStyle name="40% - Акцент6 3 8 2" xfId="5783"/>
    <cellStyle name="40% - Акцент6 3 8 2 2" xfId="17207"/>
    <cellStyle name="40% - Акцент6 3 8 2 2 2" xfId="40055"/>
    <cellStyle name="40% - Акцент6 3 8 2 3" xfId="28631"/>
    <cellStyle name="40% - Акцент6 3 8 3" xfId="9591"/>
    <cellStyle name="40% - Акцент6 3 8 3 2" xfId="21015"/>
    <cellStyle name="40% - Акцент6 3 8 3 2 2" xfId="43863"/>
    <cellStyle name="40% - Акцент6 3 8 3 3" xfId="32439"/>
    <cellStyle name="40% - Акцент6 3 8 4" xfId="13399"/>
    <cellStyle name="40% - Акцент6 3 8 4 2" xfId="36247"/>
    <cellStyle name="40% - Акцент6 3 8 5" xfId="24823"/>
    <cellStyle name="40% - Акцент6 3 9" xfId="2927"/>
    <cellStyle name="40% - Акцент6 3 9 2" xfId="6735"/>
    <cellStyle name="40% - Акцент6 3 9 2 2" xfId="18159"/>
    <cellStyle name="40% - Акцент6 3 9 2 2 2" xfId="41007"/>
    <cellStyle name="40% - Акцент6 3 9 2 3" xfId="29583"/>
    <cellStyle name="40% - Акцент6 3 9 3" xfId="10543"/>
    <cellStyle name="40% - Акцент6 3 9 3 2" xfId="21967"/>
    <cellStyle name="40% - Акцент6 3 9 3 2 2" xfId="44815"/>
    <cellStyle name="40% - Акцент6 3 9 3 3" xfId="33391"/>
    <cellStyle name="40% - Акцент6 3 9 4" xfId="14351"/>
    <cellStyle name="40% - Акцент6 3 9 4 2" xfId="37199"/>
    <cellStyle name="40% - Акцент6 3 9 5" xfId="25775"/>
    <cellStyle name="40% - Акцент6 4" xfId="99"/>
    <cellStyle name="40% - Акцент6 4 10" xfId="22947"/>
    <cellStyle name="40% - Акцент6 4 2" xfId="323"/>
    <cellStyle name="40% - Акцент6 4 2 2" xfId="799"/>
    <cellStyle name="40% - Акцент6 4 2 2 2" xfId="1751"/>
    <cellStyle name="40% - Акцент6 4 2 2 2 2" xfId="5559"/>
    <cellStyle name="40% - Акцент6 4 2 2 2 2 2" xfId="16983"/>
    <cellStyle name="40% - Акцент6 4 2 2 2 2 2 2" xfId="39831"/>
    <cellStyle name="40% - Акцент6 4 2 2 2 2 3" xfId="28407"/>
    <cellStyle name="40% - Акцент6 4 2 2 2 3" xfId="9367"/>
    <cellStyle name="40% - Акцент6 4 2 2 2 3 2" xfId="20791"/>
    <cellStyle name="40% - Акцент6 4 2 2 2 3 2 2" xfId="43639"/>
    <cellStyle name="40% - Акцент6 4 2 2 2 3 3" xfId="32215"/>
    <cellStyle name="40% - Акцент6 4 2 2 2 4" xfId="13175"/>
    <cellStyle name="40% - Акцент6 4 2 2 2 4 2" xfId="36023"/>
    <cellStyle name="40% - Акцент6 4 2 2 2 5" xfId="24599"/>
    <cellStyle name="40% - Акцент6 4 2 2 3" xfId="2703"/>
    <cellStyle name="40% - Акцент6 4 2 2 3 2" xfId="6511"/>
    <cellStyle name="40% - Акцент6 4 2 2 3 2 2" xfId="17935"/>
    <cellStyle name="40% - Акцент6 4 2 2 3 2 2 2" xfId="40783"/>
    <cellStyle name="40% - Акцент6 4 2 2 3 2 3" xfId="29359"/>
    <cellStyle name="40% - Акцент6 4 2 2 3 3" xfId="10319"/>
    <cellStyle name="40% - Акцент6 4 2 2 3 3 2" xfId="21743"/>
    <cellStyle name="40% - Акцент6 4 2 2 3 3 2 2" xfId="44591"/>
    <cellStyle name="40% - Акцент6 4 2 2 3 3 3" xfId="33167"/>
    <cellStyle name="40% - Акцент6 4 2 2 3 4" xfId="14127"/>
    <cellStyle name="40% - Акцент6 4 2 2 3 4 2" xfId="36975"/>
    <cellStyle name="40% - Акцент6 4 2 2 3 5" xfId="25551"/>
    <cellStyle name="40% - Акцент6 4 2 2 4" xfId="3655"/>
    <cellStyle name="40% - Акцент6 4 2 2 4 2" xfId="7463"/>
    <cellStyle name="40% - Акцент6 4 2 2 4 2 2" xfId="18887"/>
    <cellStyle name="40% - Акцент6 4 2 2 4 2 2 2" xfId="41735"/>
    <cellStyle name="40% - Акцент6 4 2 2 4 2 3" xfId="30311"/>
    <cellStyle name="40% - Акцент6 4 2 2 4 3" xfId="11271"/>
    <cellStyle name="40% - Акцент6 4 2 2 4 3 2" xfId="22695"/>
    <cellStyle name="40% - Акцент6 4 2 2 4 3 2 2" xfId="45543"/>
    <cellStyle name="40% - Акцент6 4 2 2 4 3 3" xfId="34119"/>
    <cellStyle name="40% - Акцент6 4 2 2 4 4" xfId="15079"/>
    <cellStyle name="40% - Акцент6 4 2 2 4 4 2" xfId="37927"/>
    <cellStyle name="40% - Акцент6 4 2 2 4 5" xfId="26503"/>
    <cellStyle name="40% - Акцент6 4 2 2 5" xfId="4607"/>
    <cellStyle name="40% - Акцент6 4 2 2 5 2" xfId="16031"/>
    <cellStyle name="40% - Акцент6 4 2 2 5 2 2" xfId="38879"/>
    <cellStyle name="40% - Акцент6 4 2 2 5 3" xfId="27455"/>
    <cellStyle name="40% - Акцент6 4 2 2 6" xfId="8415"/>
    <cellStyle name="40% - Акцент6 4 2 2 6 2" xfId="19839"/>
    <cellStyle name="40% - Акцент6 4 2 2 6 2 2" xfId="42687"/>
    <cellStyle name="40% - Акцент6 4 2 2 6 3" xfId="31263"/>
    <cellStyle name="40% - Акцент6 4 2 2 7" xfId="12223"/>
    <cellStyle name="40% - Акцент6 4 2 2 7 2" xfId="35071"/>
    <cellStyle name="40% - Акцент6 4 2 2 8" xfId="23647"/>
    <cellStyle name="40% - Акцент6 4 2 3" xfId="1275"/>
    <cellStyle name="40% - Акцент6 4 2 3 2" xfId="5083"/>
    <cellStyle name="40% - Акцент6 4 2 3 2 2" xfId="16507"/>
    <cellStyle name="40% - Акцент6 4 2 3 2 2 2" xfId="39355"/>
    <cellStyle name="40% - Акцент6 4 2 3 2 3" xfId="27931"/>
    <cellStyle name="40% - Акцент6 4 2 3 3" xfId="8891"/>
    <cellStyle name="40% - Акцент6 4 2 3 3 2" xfId="20315"/>
    <cellStyle name="40% - Акцент6 4 2 3 3 2 2" xfId="43163"/>
    <cellStyle name="40% - Акцент6 4 2 3 3 3" xfId="31739"/>
    <cellStyle name="40% - Акцент6 4 2 3 4" xfId="12699"/>
    <cellStyle name="40% - Акцент6 4 2 3 4 2" xfId="35547"/>
    <cellStyle name="40% - Акцент6 4 2 3 5" xfId="24123"/>
    <cellStyle name="40% - Акцент6 4 2 4" xfId="2227"/>
    <cellStyle name="40% - Акцент6 4 2 4 2" xfId="6035"/>
    <cellStyle name="40% - Акцент6 4 2 4 2 2" xfId="17459"/>
    <cellStyle name="40% - Акцент6 4 2 4 2 2 2" xfId="40307"/>
    <cellStyle name="40% - Акцент6 4 2 4 2 3" xfId="28883"/>
    <cellStyle name="40% - Акцент6 4 2 4 3" xfId="9843"/>
    <cellStyle name="40% - Акцент6 4 2 4 3 2" xfId="21267"/>
    <cellStyle name="40% - Акцент6 4 2 4 3 2 2" xfId="44115"/>
    <cellStyle name="40% - Акцент6 4 2 4 3 3" xfId="32691"/>
    <cellStyle name="40% - Акцент6 4 2 4 4" xfId="13651"/>
    <cellStyle name="40% - Акцент6 4 2 4 4 2" xfId="36499"/>
    <cellStyle name="40% - Акцент6 4 2 4 5" xfId="25075"/>
    <cellStyle name="40% - Акцент6 4 2 5" xfId="3179"/>
    <cellStyle name="40% - Акцент6 4 2 5 2" xfId="6987"/>
    <cellStyle name="40% - Акцент6 4 2 5 2 2" xfId="18411"/>
    <cellStyle name="40% - Акцент6 4 2 5 2 2 2" xfId="41259"/>
    <cellStyle name="40% - Акцент6 4 2 5 2 3" xfId="29835"/>
    <cellStyle name="40% - Акцент6 4 2 5 3" xfId="10795"/>
    <cellStyle name="40% - Акцент6 4 2 5 3 2" xfId="22219"/>
    <cellStyle name="40% - Акцент6 4 2 5 3 2 2" xfId="45067"/>
    <cellStyle name="40% - Акцент6 4 2 5 3 3" xfId="33643"/>
    <cellStyle name="40% - Акцент6 4 2 5 4" xfId="14603"/>
    <cellStyle name="40% - Акцент6 4 2 5 4 2" xfId="37451"/>
    <cellStyle name="40% - Акцент6 4 2 5 5" xfId="26027"/>
    <cellStyle name="40% - Акцент6 4 2 6" xfId="4131"/>
    <cellStyle name="40% - Акцент6 4 2 6 2" xfId="15555"/>
    <cellStyle name="40% - Акцент6 4 2 6 2 2" xfId="38403"/>
    <cellStyle name="40% - Акцент6 4 2 6 3" xfId="26979"/>
    <cellStyle name="40% - Акцент6 4 2 7" xfId="7939"/>
    <cellStyle name="40% - Акцент6 4 2 7 2" xfId="19363"/>
    <cellStyle name="40% - Акцент6 4 2 7 2 2" xfId="42211"/>
    <cellStyle name="40% - Акцент6 4 2 7 3" xfId="30787"/>
    <cellStyle name="40% - Акцент6 4 2 8" xfId="11747"/>
    <cellStyle name="40% - Акцент6 4 2 8 2" xfId="34595"/>
    <cellStyle name="40% - Акцент6 4 2 9" xfId="23171"/>
    <cellStyle name="40% - Акцент6 4 3" xfId="575"/>
    <cellStyle name="40% - Акцент6 4 3 2" xfId="1527"/>
    <cellStyle name="40% - Акцент6 4 3 2 2" xfId="5335"/>
    <cellStyle name="40% - Акцент6 4 3 2 2 2" xfId="16759"/>
    <cellStyle name="40% - Акцент6 4 3 2 2 2 2" xfId="39607"/>
    <cellStyle name="40% - Акцент6 4 3 2 2 3" xfId="28183"/>
    <cellStyle name="40% - Акцент6 4 3 2 3" xfId="9143"/>
    <cellStyle name="40% - Акцент6 4 3 2 3 2" xfId="20567"/>
    <cellStyle name="40% - Акцент6 4 3 2 3 2 2" xfId="43415"/>
    <cellStyle name="40% - Акцент6 4 3 2 3 3" xfId="31991"/>
    <cellStyle name="40% - Акцент6 4 3 2 4" xfId="12951"/>
    <cellStyle name="40% - Акцент6 4 3 2 4 2" xfId="35799"/>
    <cellStyle name="40% - Акцент6 4 3 2 5" xfId="24375"/>
    <cellStyle name="40% - Акцент6 4 3 3" xfId="2479"/>
    <cellStyle name="40% - Акцент6 4 3 3 2" xfId="6287"/>
    <cellStyle name="40% - Акцент6 4 3 3 2 2" xfId="17711"/>
    <cellStyle name="40% - Акцент6 4 3 3 2 2 2" xfId="40559"/>
    <cellStyle name="40% - Акцент6 4 3 3 2 3" xfId="29135"/>
    <cellStyle name="40% - Акцент6 4 3 3 3" xfId="10095"/>
    <cellStyle name="40% - Акцент6 4 3 3 3 2" xfId="21519"/>
    <cellStyle name="40% - Акцент6 4 3 3 3 2 2" xfId="44367"/>
    <cellStyle name="40% - Акцент6 4 3 3 3 3" xfId="32943"/>
    <cellStyle name="40% - Акцент6 4 3 3 4" xfId="13903"/>
    <cellStyle name="40% - Акцент6 4 3 3 4 2" xfId="36751"/>
    <cellStyle name="40% - Акцент6 4 3 3 5" xfId="25327"/>
    <cellStyle name="40% - Акцент6 4 3 4" xfId="3431"/>
    <cellStyle name="40% - Акцент6 4 3 4 2" xfId="7239"/>
    <cellStyle name="40% - Акцент6 4 3 4 2 2" xfId="18663"/>
    <cellStyle name="40% - Акцент6 4 3 4 2 2 2" xfId="41511"/>
    <cellStyle name="40% - Акцент6 4 3 4 2 3" xfId="30087"/>
    <cellStyle name="40% - Акцент6 4 3 4 3" xfId="11047"/>
    <cellStyle name="40% - Акцент6 4 3 4 3 2" xfId="22471"/>
    <cellStyle name="40% - Акцент6 4 3 4 3 2 2" xfId="45319"/>
    <cellStyle name="40% - Акцент6 4 3 4 3 3" xfId="33895"/>
    <cellStyle name="40% - Акцент6 4 3 4 4" xfId="14855"/>
    <cellStyle name="40% - Акцент6 4 3 4 4 2" xfId="37703"/>
    <cellStyle name="40% - Акцент6 4 3 4 5" xfId="26279"/>
    <cellStyle name="40% - Акцент6 4 3 5" xfId="4383"/>
    <cellStyle name="40% - Акцент6 4 3 5 2" xfId="15807"/>
    <cellStyle name="40% - Акцент6 4 3 5 2 2" xfId="38655"/>
    <cellStyle name="40% - Акцент6 4 3 5 3" xfId="27231"/>
    <cellStyle name="40% - Акцент6 4 3 6" xfId="8191"/>
    <cellStyle name="40% - Акцент6 4 3 6 2" xfId="19615"/>
    <cellStyle name="40% - Акцент6 4 3 6 2 2" xfId="42463"/>
    <cellStyle name="40% - Акцент6 4 3 6 3" xfId="31039"/>
    <cellStyle name="40% - Акцент6 4 3 7" xfId="11999"/>
    <cellStyle name="40% - Акцент6 4 3 7 2" xfId="34847"/>
    <cellStyle name="40% - Акцент6 4 3 8" xfId="23423"/>
    <cellStyle name="40% - Акцент6 4 4" xfId="1051"/>
    <cellStyle name="40% - Акцент6 4 4 2" xfId="4859"/>
    <cellStyle name="40% - Акцент6 4 4 2 2" xfId="16283"/>
    <cellStyle name="40% - Акцент6 4 4 2 2 2" xfId="39131"/>
    <cellStyle name="40% - Акцент6 4 4 2 3" xfId="27707"/>
    <cellStyle name="40% - Акцент6 4 4 3" xfId="8667"/>
    <cellStyle name="40% - Акцент6 4 4 3 2" xfId="20091"/>
    <cellStyle name="40% - Акцент6 4 4 3 2 2" xfId="42939"/>
    <cellStyle name="40% - Акцент6 4 4 3 3" xfId="31515"/>
    <cellStyle name="40% - Акцент6 4 4 4" xfId="12475"/>
    <cellStyle name="40% - Акцент6 4 4 4 2" xfId="35323"/>
    <cellStyle name="40% - Акцент6 4 4 5" xfId="23899"/>
    <cellStyle name="40% - Акцент6 4 5" xfId="2003"/>
    <cellStyle name="40% - Акцент6 4 5 2" xfId="5811"/>
    <cellStyle name="40% - Акцент6 4 5 2 2" xfId="17235"/>
    <cellStyle name="40% - Акцент6 4 5 2 2 2" xfId="40083"/>
    <cellStyle name="40% - Акцент6 4 5 2 3" xfId="28659"/>
    <cellStyle name="40% - Акцент6 4 5 3" xfId="9619"/>
    <cellStyle name="40% - Акцент6 4 5 3 2" xfId="21043"/>
    <cellStyle name="40% - Акцент6 4 5 3 2 2" xfId="43891"/>
    <cellStyle name="40% - Акцент6 4 5 3 3" xfId="32467"/>
    <cellStyle name="40% - Акцент6 4 5 4" xfId="13427"/>
    <cellStyle name="40% - Акцент6 4 5 4 2" xfId="36275"/>
    <cellStyle name="40% - Акцент6 4 5 5" xfId="24851"/>
    <cellStyle name="40% - Акцент6 4 6" xfId="2955"/>
    <cellStyle name="40% - Акцент6 4 6 2" xfId="6763"/>
    <cellStyle name="40% - Акцент6 4 6 2 2" xfId="18187"/>
    <cellStyle name="40% - Акцент6 4 6 2 2 2" xfId="41035"/>
    <cellStyle name="40% - Акцент6 4 6 2 3" xfId="29611"/>
    <cellStyle name="40% - Акцент6 4 6 3" xfId="10571"/>
    <cellStyle name="40% - Акцент6 4 6 3 2" xfId="21995"/>
    <cellStyle name="40% - Акцент6 4 6 3 2 2" xfId="44843"/>
    <cellStyle name="40% - Акцент6 4 6 3 3" xfId="33419"/>
    <cellStyle name="40% - Акцент6 4 6 4" xfId="14379"/>
    <cellStyle name="40% - Акцент6 4 6 4 2" xfId="37227"/>
    <cellStyle name="40% - Акцент6 4 6 5" xfId="25803"/>
    <cellStyle name="40% - Акцент6 4 7" xfId="3907"/>
    <cellStyle name="40% - Акцент6 4 7 2" xfId="15331"/>
    <cellStyle name="40% - Акцент6 4 7 2 2" xfId="38179"/>
    <cellStyle name="40% - Акцент6 4 7 3" xfId="26755"/>
    <cellStyle name="40% - Акцент6 4 8" xfId="7715"/>
    <cellStyle name="40% - Акцент6 4 8 2" xfId="19139"/>
    <cellStyle name="40% - Акцент6 4 8 2 2" xfId="41987"/>
    <cellStyle name="40% - Акцент6 4 8 3" xfId="30563"/>
    <cellStyle name="40% - Акцент6 4 9" xfId="11523"/>
    <cellStyle name="40% - Акцент6 4 9 2" xfId="34371"/>
    <cellStyle name="40% - Акцент6 5" xfId="155"/>
    <cellStyle name="40% - Акцент6 5 10" xfId="23003"/>
    <cellStyle name="40% - Акцент6 5 2" xfId="379"/>
    <cellStyle name="40% - Акцент6 5 2 2" xfId="855"/>
    <cellStyle name="40% - Акцент6 5 2 2 2" xfId="1807"/>
    <cellStyle name="40% - Акцент6 5 2 2 2 2" xfId="5615"/>
    <cellStyle name="40% - Акцент6 5 2 2 2 2 2" xfId="17039"/>
    <cellStyle name="40% - Акцент6 5 2 2 2 2 2 2" xfId="39887"/>
    <cellStyle name="40% - Акцент6 5 2 2 2 2 3" xfId="28463"/>
    <cellStyle name="40% - Акцент6 5 2 2 2 3" xfId="9423"/>
    <cellStyle name="40% - Акцент6 5 2 2 2 3 2" xfId="20847"/>
    <cellStyle name="40% - Акцент6 5 2 2 2 3 2 2" xfId="43695"/>
    <cellStyle name="40% - Акцент6 5 2 2 2 3 3" xfId="32271"/>
    <cellStyle name="40% - Акцент6 5 2 2 2 4" xfId="13231"/>
    <cellStyle name="40% - Акцент6 5 2 2 2 4 2" xfId="36079"/>
    <cellStyle name="40% - Акцент6 5 2 2 2 5" xfId="24655"/>
    <cellStyle name="40% - Акцент6 5 2 2 3" xfId="2759"/>
    <cellStyle name="40% - Акцент6 5 2 2 3 2" xfId="6567"/>
    <cellStyle name="40% - Акцент6 5 2 2 3 2 2" xfId="17991"/>
    <cellStyle name="40% - Акцент6 5 2 2 3 2 2 2" xfId="40839"/>
    <cellStyle name="40% - Акцент6 5 2 2 3 2 3" xfId="29415"/>
    <cellStyle name="40% - Акцент6 5 2 2 3 3" xfId="10375"/>
    <cellStyle name="40% - Акцент6 5 2 2 3 3 2" xfId="21799"/>
    <cellStyle name="40% - Акцент6 5 2 2 3 3 2 2" xfId="44647"/>
    <cellStyle name="40% - Акцент6 5 2 2 3 3 3" xfId="33223"/>
    <cellStyle name="40% - Акцент6 5 2 2 3 4" xfId="14183"/>
    <cellStyle name="40% - Акцент6 5 2 2 3 4 2" xfId="37031"/>
    <cellStyle name="40% - Акцент6 5 2 2 3 5" xfId="25607"/>
    <cellStyle name="40% - Акцент6 5 2 2 4" xfId="3711"/>
    <cellStyle name="40% - Акцент6 5 2 2 4 2" xfId="7519"/>
    <cellStyle name="40% - Акцент6 5 2 2 4 2 2" xfId="18943"/>
    <cellStyle name="40% - Акцент6 5 2 2 4 2 2 2" xfId="41791"/>
    <cellStyle name="40% - Акцент6 5 2 2 4 2 3" xfId="30367"/>
    <cellStyle name="40% - Акцент6 5 2 2 4 3" xfId="11327"/>
    <cellStyle name="40% - Акцент6 5 2 2 4 3 2" xfId="22751"/>
    <cellStyle name="40% - Акцент6 5 2 2 4 3 2 2" xfId="45599"/>
    <cellStyle name="40% - Акцент6 5 2 2 4 3 3" xfId="34175"/>
    <cellStyle name="40% - Акцент6 5 2 2 4 4" xfId="15135"/>
    <cellStyle name="40% - Акцент6 5 2 2 4 4 2" xfId="37983"/>
    <cellStyle name="40% - Акцент6 5 2 2 4 5" xfId="26559"/>
    <cellStyle name="40% - Акцент6 5 2 2 5" xfId="4663"/>
    <cellStyle name="40% - Акцент6 5 2 2 5 2" xfId="16087"/>
    <cellStyle name="40% - Акцент6 5 2 2 5 2 2" xfId="38935"/>
    <cellStyle name="40% - Акцент6 5 2 2 5 3" xfId="27511"/>
    <cellStyle name="40% - Акцент6 5 2 2 6" xfId="8471"/>
    <cellStyle name="40% - Акцент6 5 2 2 6 2" xfId="19895"/>
    <cellStyle name="40% - Акцент6 5 2 2 6 2 2" xfId="42743"/>
    <cellStyle name="40% - Акцент6 5 2 2 6 3" xfId="31319"/>
    <cellStyle name="40% - Акцент6 5 2 2 7" xfId="12279"/>
    <cellStyle name="40% - Акцент6 5 2 2 7 2" xfId="35127"/>
    <cellStyle name="40% - Акцент6 5 2 2 8" xfId="23703"/>
    <cellStyle name="40% - Акцент6 5 2 3" xfId="1331"/>
    <cellStyle name="40% - Акцент6 5 2 3 2" xfId="5139"/>
    <cellStyle name="40% - Акцент6 5 2 3 2 2" xfId="16563"/>
    <cellStyle name="40% - Акцент6 5 2 3 2 2 2" xfId="39411"/>
    <cellStyle name="40% - Акцент6 5 2 3 2 3" xfId="27987"/>
    <cellStyle name="40% - Акцент6 5 2 3 3" xfId="8947"/>
    <cellStyle name="40% - Акцент6 5 2 3 3 2" xfId="20371"/>
    <cellStyle name="40% - Акцент6 5 2 3 3 2 2" xfId="43219"/>
    <cellStyle name="40% - Акцент6 5 2 3 3 3" xfId="31795"/>
    <cellStyle name="40% - Акцент6 5 2 3 4" xfId="12755"/>
    <cellStyle name="40% - Акцент6 5 2 3 4 2" xfId="35603"/>
    <cellStyle name="40% - Акцент6 5 2 3 5" xfId="24179"/>
    <cellStyle name="40% - Акцент6 5 2 4" xfId="2283"/>
    <cellStyle name="40% - Акцент6 5 2 4 2" xfId="6091"/>
    <cellStyle name="40% - Акцент6 5 2 4 2 2" xfId="17515"/>
    <cellStyle name="40% - Акцент6 5 2 4 2 2 2" xfId="40363"/>
    <cellStyle name="40% - Акцент6 5 2 4 2 3" xfId="28939"/>
    <cellStyle name="40% - Акцент6 5 2 4 3" xfId="9899"/>
    <cellStyle name="40% - Акцент6 5 2 4 3 2" xfId="21323"/>
    <cellStyle name="40% - Акцент6 5 2 4 3 2 2" xfId="44171"/>
    <cellStyle name="40% - Акцент6 5 2 4 3 3" xfId="32747"/>
    <cellStyle name="40% - Акцент6 5 2 4 4" xfId="13707"/>
    <cellStyle name="40% - Акцент6 5 2 4 4 2" xfId="36555"/>
    <cellStyle name="40% - Акцент6 5 2 4 5" xfId="25131"/>
    <cellStyle name="40% - Акцент6 5 2 5" xfId="3235"/>
    <cellStyle name="40% - Акцент6 5 2 5 2" xfId="7043"/>
    <cellStyle name="40% - Акцент6 5 2 5 2 2" xfId="18467"/>
    <cellStyle name="40% - Акцент6 5 2 5 2 2 2" xfId="41315"/>
    <cellStyle name="40% - Акцент6 5 2 5 2 3" xfId="29891"/>
    <cellStyle name="40% - Акцент6 5 2 5 3" xfId="10851"/>
    <cellStyle name="40% - Акцент6 5 2 5 3 2" xfId="22275"/>
    <cellStyle name="40% - Акцент6 5 2 5 3 2 2" xfId="45123"/>
    <cellStyle name="40% - Акцент6 5 2 5 3 3" xfId="33699"/>
    <cellStyle name="40% - Акцент6 5 2 5 4" xfId="14659"/>
    <cellStyle name="40% - Акцент6 5 2 5 4 2" xfId="37507"/>
    <cellStyle name="40% - Акцент6 5 2 5 5" xfId="26083"/>
    <cellStyle name="40% - Акцент6 5 2 6" xfId="4187"/>
    <cellStyle name="40% - Акцент6 5 2 6 2" xfId="15611"/>
    <cellStyle name="40% - Акцент6 5 2 6 2 2" xfId="38459"/>
    <cellStyle name="40% - Акцент6 5 2 6 3" xfId="27035"/>
    <cellStyle name="40% - Акцент6 5 2 7" xfId="7995"/>
    <cellStyle name="40% - Акцент6 5 2 7 2" xfId="19419"/>
    <cellStyle name="40% - Акцент6 5 2 7 2 2" xfId="42267"/>
    <cellStyle name="40% - Акцент6 5 2 7 3" xfId="30843"/>
    <cellStyle name="40% - Акцент6 5 2 8" xfId="11803"/>
    <cellStyle name="40% - Акцент6 5 2 8 2" xfId="34651"/>
    <cellStyle name="40% - Акцент6 5 2 9" xfId="23227"/>
    <cellStyle name="40% - Акцент6 5 3" xfId="631"/>
    <cellStyle name="40% - Акцент6 5 3 2" xfId="1583"/>
    <cellStyle name="40% - Акцент6 5 3 2 2" xfId="5391"/>
    <cellStyle name="40% - Акцент6 5 3 2 2 2" xfId="16815"/>
    <cellStyle name="40% - Акцент6 5 3 2 2 2 2" xfId="39663"/>
    <cellStyle name="40% - Акцент6 5 3 2 2 3" xfId="28239"/>
    <cellStyle name="40% - Акцент6 5 3 2 3" xfId="9199"/>
    <cellStyle name="40% - Акцент6 5 3 2 3 2" xfId="20623"/>
    <cellStyle name="40% - Акцент6 5 3 2 3 2 2" xfId="43471"/>
    <cellStyle name="40% - Акцент6 5 3 2 3 3" xfId="32047"/>
    <cellStyle name="40% - Акцент6 5 3 2 4" xfId="13007"/>
    <cellStyle name="40% - Акцент6 5 3 2 4 2" xfId="35855"/>
    <cellStyle name="40% - Акцент6 5 3 2 5" xfId="24431"/>
    <cellStyle name="40% - Акцент6 5 3 3" xfId="2535"/>
    <cellStyle name="40% - Акцент6 5 3 3 2" xfId="6343"/>
    <cellStyle name="40% - Акцент6 5 3 3 2 2" xfId="17767"/>
    <cellStyle name="40% - Акцент6 5 3 3 2 2 2" xfId="40615"/>
    <cellStyle name="40% - Акцент6 5 3 3 2 3" xfId="29191"/>
    <cellStyle name="40% - Акцент6 5 3 3 3" xfId="10151"/>
    <cellStyle name="40% - Акцент6 5 3 3 3 2" xfId="21575"/>
    <cellStyle name="40% - Акцент6 5 3 3 3 2 2" xfId="44423"/>
    <cellStyle name="40% - Акцент6 5 3 3 3 3" xfId="32999"/>
    <cellStyle name="40% - Акцент6 5 3 3 4" xfId="13959"/>
    <cellStyle name="40% - Акцент6 5 3 3 4 2" xfId="36807"/>
    <cellStyle name="40% - Акцент6 5 3 3 5" xfId="25383"/>
    <cellStyle name="40% - Акцент6 5 3 4" xfId="3487"/>
    <cellStyle name="40% - Акцент6 5 3 4 2" xfId="7295"/>
    <cellStyle name="40% - Акцент6 5 3 4 2 2" xfId="18719"/>
    <cellStyle name="40% - Акцент6 5 3 4 2 2 2" xfId="41567"/>
    <cellStyle name="40% - Акцент6 5 3 4 2 3" xfId="30143"/>
    <cellStyle name="40% - Акцент6 5 3 4 3" xfId="11103"/>
    <cellStyle name="40% - Акцент6 5 3 4 3 2" xfId="22527"/>
    <cellStyle name="40% - Акцент6 5 3 4 3 2 2" xfId="45375"/>
    <cellStyle name="40% - Акцент6 5 3 4 3 3" xfId="33951"/>
    <cellStyle name="40% - Акцент6 5 3 4 4" xfId="14911"/>
    <cellStyle name="40% - Акцент6 5 3 4 4 2" xfId="37759"/>
    <cellStyle name="40% - Акцент6 5 3 4 5" xfId="26335"/>
    <cellStyle name="40% - Акцент6 5 3 5" xfId="4439"/>
    <cellStyle name="40% - Акцент6 5 3 5 2" xfId="15863"/>
    <cellStyle name="40% - Акцент6 5 3 5 2 2" xfId="38711"/>
    <cellStyle name="40% - Акцент6 5 3 5 3" xfId="27287"/>
    <cellStyle name="40% - Акцент6 5 3 6" xfId="8247"/>
    <cellStyle name="40% - Акцент6 5 3 6 2" xfId="19671"/>
    <cellStyle name="40% - Акцент6 5 3 6 2 2" xfId="42519"/>
    <cellStyle name="40% - Акцент6 5 3 6 3" xfId="31095"/>
    <cellStyle name="40% - Акцент6 5 3 7" xfId="12055"/>
    <cellStyle name="40% - Акцент6 5 3 7 2" xfId="34903"/>
    <cellStyle name="40% - Акцент6 5 3 8" xfId="23479"/>
    <cellStyle name="40% - Акцент6 5 4" xfId="1107"/>
    <cellStyle name="40% - Акцент6 5 4 2" xfId="4915"/>
    <cellStyle name="40% - Акцент6 5 4 2 2" xfId="16339"/>
    <cellStyle name="40% - Акцент6 5 4 2 2 2" xfId="39187"/>
    <cellStyle name="40% - Акцент6 5 4 2 3" xfId="27763"/>
    <cellStyle name="40% - Акцент6 5 4 3" xfId="8723"/>
    <cellStyle name="40% - Акцент6 5 4 3 2" xfId="20147"/>
    <cellStyle name="40% - Акцент6 5 4 3 2 2" xfId="42995"/>
    <cellStyle name="40% - Акцент6 5 4 3 3" xfId="31571"/>
    <cellStyle name="40% - Акцент6 5 4 4" xfId="12531"/>
    <cellStyle name="40% - Акцент6 5 4 4 2" xfId="35379"/>
    <cellStyle name="40% - Акцент6 5 4 5" xfId="23955"/>
    <cellStyle name="40% - Акцент6 5 5" xfId="2059"/>
    <cellStyle name="40% - Акцент6 5 5 2" xfId="5867"/>
    <cellStyle name="40% - Акцент6 5 5 2 2" xfId="17291"/>
    <cellStyle name="40% - Акцент6 5 5 2 2 2" xfId="40139"/>
    <cellStyle name="40% - Акцент6 5 5 2 3" xfId="28715"/>
    <cellStyle name="40% - Акцент6 5 5 3" xfId="9675"/>
    <cellStyle name="40% - Акцент6 5 5 3 2" xfId="21099"/>
    <cellStyle name="40% - Акцент6 5 5 3 2 2" xfId="43947"/>
    <cellStyle name="40% - Акцент6 5 5 3 3" xfId="32523"/>
    <cellStyle name="40% - Акцент6 5 5 4" xfId="13483"/>
    <cellStyle name="40% - Акцент6 5 5 4 2" xfId="36331"/>
    <cellStyle name="40% - Акцент6 5 5 5" xfId="24907"/>
    <cellStyle name="40% - Акцент6 5 6" xfId="3011"/>
    <cellStyle name="40% - Акцент6 5 6 2" xfId="6819"/>
    <cellStyle name="40% - Акцент6 5 6 2 2" xfId="18243"/>
    <cellStyle name="40% - Акцент6 5 6 2 2 2" xfId="41091"/>
    <cellStyle name="40% - Акцент6 5 6 2 3" xfId="29667"/>
    <cellStyle name="40% - Акцент6 5 6 3" xfId="10627"/>
    <cellStyle name="40% - Акцент6 5 6 3 2" xfId="22051"/>
    <cellStyle name="40% - Акцент6 5 6 3 2 2" xfId="44899"/>
    <cellStyle name="40% - Акцент6 5 6 3 3" xfId="33475"/>
    <cellStyle name="40% - Акцент6 5 6 4" xfId="14435"/>
    <cellStyle name="40% - Акцент6 5 6 4 2" xfId="37283"/>
    <cellStyle name="40% - Акцент6 5 6 5" xfId="25859"/>
    <cellStyle name="40% - Акцент6 5 7" xfId="3963"/>
    <cellStyle name="40% - Акцент6 5 7 2" xfId="15387"/>
    <cellStyle name="40% - Акцент6 5 7 2 2" xfId="38235"/>
    <cellStyle name="40% - Акцент6 5 7 3" xfId="26811"/>
    <cellStyle name="40% - Акцент6 5 8" xfId="7771"/>
    <cellStyle name="40% - Акцент6 5 8 2" xfId="19195"/>
    <cellStyle name="40% - Акцент6 5 8 2 2" xfId="42043"/>
    <cellStyle name="40% - Акцент6 5 8 3" xfId="30619"/>
    <cellStyle name="40% - Акцент6 5 9" xfId="11579"/>
    <cellStyle name="40% - Акцент6 5 9 2" xfId="34427"/>
    <cellStyle name="40% - Акцент6 6" xfId="211"/>
    <cellStyle name="40% - Акцент6 6 10" xfId="23059"/>
    <cellStyle name="40% - Акцент6 6 2" xfId="435"/>
    <cellStyle name="40% - Акцент6 6 2 2" xfId="911"/>
    <cellStyle name="40% - Акцент6 6 2 2 2" xfId="1863"/>
    <cellStyle name="40% - Акцент6 6 2 2 2 2" xfId="5671"/>
    <cellStyle name="40% - Акцент6 6 2 2 2 2 2" xfId="17095"/>
    <cellStyle name="40% - Акцент6 6 2 2 2 2 2 2" xfId="39943"/>
    <cellStyle name="40% - Акцент6 6 2 2 2 2 3" xfId="28519"/>
    <cellStyle name="40% - Акцент6 6 2 2 2 3" xfId="9479"/>
    <cellStyle name="40% - Акцент6 6 2 2 2 3 2" xfId="20903"/>
    <cellStyle name="40% - Акцент6 6 2 2 2 3 2 2" xfId="43751"/>
    <cellStyle name="40% - Акцент6 6 2 2 2 3 3" xfId="32327"/>
    <cellStyle name="40% - Акцент6 6 2 2 2 4" xfId="13287"/>
    <cellStyle name="40% - Акцент6 6 2 2 2 4 2" xfId="36135"/>
    <cellStyle name="40% - Акцент6 6 2 2 2 5" xfId="24711"/>
    <cellStyle name="40% - Акцент6 6 2 2 3" xfId="2815"/>
    <cellStyle name="40% - Акцент6 6 2 2 3 2" xfId="6623"/>
    <cellStyle name="40% - Акцент6 6 2 2 3 2 2" xfId="18047"/>
    <cellStyle name="40% - Акцент6 6 2 2 3 2 2 2" xfId="40895"/>
    <cellStyle name="40% - Акцент6 6 2 2 3 2 3" xfId="29471"/>
    <cellStyle name="40% - Акцент6 6 2 2 3 3" xfId="10431"/>
    <cellStyle name="40% - Акцент6 6 2 2 3 3 2" xfId="21855"/>
    <cellStyle name="40% - Акцент6 6 2 2 3 3 2 2" xfId="44703"/>
    <cellStyle name="40% - Акцент6 6 2 2 3 3 3" xfId="33279"/>
    <cellStyle name="40% - Акцент6 6 2 2 3 4" xfId="14239"/>
    <cellStyle name="40% - Акцент6 6 2 2 3 4 2" xfId="37087"/>
    <cellStyle name="40% - Акцент6 6 2 2 3 5" xfId="25663"/>
    <cellStyle name="40% - Акцент6 6 2 2 4" xfId="3767"/>
    <cellStyle name="40% - Акцент6 6 2 2 4 2" xfId="7575"/>
    <cellStyle name="40% - Акцент6 6 2 2 4 2 2" xfId="18999"/>
    <cellStyle name="40% - Акцент6 6 2 2 4 2 2 2" xfId="41847"/>
    <cellStyle name="40% - Акцент6 6 2 2 4 2 3" xfId="30423"/>
    <cellStyle name="40% - Акцент6 6 2 2 4 3" xfId="11383"/>
    <cellStyle name="40% - Акцент6 6 2 2 4 3 2" xfId="22807"/>
    <cellStyle name="40% - Акцент6 6 2 2 4 3 2 2" xfId="45655"/>
    <cellStyle name="40% - Акцент6 6 2 2 4 3 3" xfId="34231"/>
    <cellStyle name="40% - Акцент6 6 2 2 4 4" xfId="15191"/>
    <cellStyle name="40% - Акцент6 6 2 2 4 4 2" xfId="38039"/>
    <cellStyle name="40% - Акцент6 6 2 2 4 5" xfId="26615"/>
    <cellStyle name="40% - Акцент6 6 2 2 5" xfId="4719"/>
    <cellStyle name="40% - Акцент6 6 2 2 5 2" xfId="16143"/>
    <cellStyle name="40% - Акцент6 6 2 2 5 2 2" xfId="38991"/>
    <cellStyle name="40% - Акцент6 6 2 2 5 3" xfId="27567"/>
    <cellStyle name="40% - Акцент6 6 2 2 6" xfId="8527"/>
    <cellStyle name="40% - Акцент6 6 2 2 6 2" xfId="19951"/>
    <cellStyle name="40% - Акцент6 6 2 2 6 2 2" xfId="42799"/>
    <cellStyle name="40% - Акцент6 6 2 2 6 3" xfId="31375"/>
    <cellStyle name="40% - Акцент6 6 2 2 7" xfId="12335"/>
    <cellStyle name="40% - Акцент6 6 2 2 7 2" xfId="35183"/>
    <cellStyle name="40% - Акцент6 6 2 2 8" xfId="23759"/>
    <cellStyle name="40% - Акцент6 6 2 3" xfId="1387"/>
    <cellStyle name="40% - Акцент6 6 2 3 2" xfId="5195"/>
    <cellStyle name="40% - Акцент6 6 2 3 2 2" xfId="16619"/>
    <cellStyle name="40% - Акцент6 6 2 3 2 2 2" xfId="39467"/>
    <cellStyle name="40% - Акцент6 6 2 3 2 3" xfId="28043"/>
    <cellStyle name="40% - Акцент6 6 2 3 3" xfId="9003"/>
    <cellStyle name="40% - Акцент6 6 2 3 3 2" xfId="20427"/>
    <cellStyle name="40% - Акцент6 6 2 3 3 2 2" xfId="43275"/>
    <cellStyle name="40% - Акцент6 6 2 3 3 3" xfId="31851"/>
    <cellStyle name="40% - Акцент6 6 2 3 4" xfId="12811"/>
    <cellStyle name="40% - Акцент6 6 2 3 4 2" xfId="35659"/>
    <cellStyle name="40% - Акцент6 6 2 3 5" xfId="24235"/>
    <cellStyle name="40% - Акцент6 6 2 4" xfId="2339"/>
    <cellStyle name="40% - Акцент6 6 2 4 2" xfId="6147"/>
    <cellStyle name="40% - Акцент6 6 2 4 2 2" xfId="17571"/>
    <cellStyle name="40% - Акцент6 6 2 4 2 2 2" xfId="40419"/>
    <cellStyle name="40% - Акцент6 6 2 4 2 3" xfId="28995"/>
    <cellStyle name="40% - Акцент6 6 2 4 3" xfId="9955"/>
    <cellStyle name="40% - Акцент6 6 2 4 3 2" xfId="21379"/>
    <cellStyle name="40% - Акцент6 6 2 4 3 2 2" xfId="44227"/>
    <cellStyle name="40% - Акцент6 6 2 4 3 3" xfId="32803"/>
    <cellStyle name="40% - Акцент6 6 2 4 4" xfId="13763"/>
    <cellStyle name="40% - Акцент6 6 2 4 4 2" xfId="36611"/>
    <cellStyle name="40% - Акцент6 6 2 4 5" xfId="25187"/>
    <cellStyle name="40% - Акцент6 6 2 5" xfId="3291"/>
    <cellStyle name="40% - Акцент6 6 2 5 2" xfId="7099"/>
    <cellStyle name="40% - Акцент6 6 2 5 2 2" xfId="18523"/>
    <cellStyle name="40% - Акцент6 6 2 5 2 2 2" xfId="41371"/>
    <cellStyle name="40% - Акцент6 6 2 5 2 3" xfId="29947"/>
    <cellStyle name="40% - Акцент6 6 2 5 3" xfId="10907"/>
    <cellStyle name="40% - Акцент6 6 2 5 3 2" xfId="22331"/>
    <cellStyle name="40% - Акцент6 6 2 5 3 2 2" xfId="45179"/>
    <cellStyle name="40% - Акцент6 6 2 5 3 3" xfId="33755"/>
    <cellStyle name="40% - Акцент6 6 2 5 4" xfId="14715"/>
    <cellStyle name="40% - Акцент6 6 2 5 4 2" xfId="37563"/>
    <cellStyle name="40% - Акцент6 6 2 5 5" xfId="26139"/>
    <cellStyle name="40% - Акцент6 6 2 6" xfId="4243"/>
    <cellStyle name="40% - Акцент6 6 2 6 2" xfId="15667"/>
    <cellStyle name="40% - Акцент6 6 2 6 2 2" xfId="38515"/>
    <cellStyle name="40% - Акцент6 6 2 6 3" xfId="27091"/>
    <cellStyle name="40% - Акцент6 6 2 7" xfId="8051"/>
    <cellStyle name="40% - Акцент6 6 2 7 2" xfId="19475"/>
    <cellStyle name="40% - Акцент6 6 2 7 2 2" xfId="42323"/>
    <cellStyle name="40% - Акцент6 6 2 7 3" xfId="30899"/>
    <cellStyle name="40% - Акцент6 6 2 8" xfId="11859"/>
    <cellStyle name="40% - Акцент6 6 2 8 2" xfId="34707"/>
    <cellStyle name="40% - Акцент6 6 2 9" xfId="23283"/>
    <cellStyle name="40% - Акцент6 6 3" xfId="687"/>
    <cellStyle name="40% - Акцент6 6 3 2" xfId="1639"/>
    <cellStyle name="40% - Акцент6 6 3 2 2" xfId="5447"/>
    <cellStyle name="40% - Акцент6 6 3 2 2 2" xfId="16871"/>
    <cellStyle name="40% - Акцент6 6 3 2 2 2 2" xfId="39719"/>
    <cellStyle name="40% - Акцент6 6 3 2 2 3" xfId="28295"/>
    <cellStyle name="40% - Акцент6 6 3 2 3" xfId="9255"/>
    <cellStyle name="40% - Акцент6 6 3 2 3 2" xfId="20679"/>
    <cellStyle name="40% - Акцент6 6 3 2 3 2 2" xfId="43527"/>
    <cellStyle name="40% - Акцент6 6 3 2 3 3" xfId="32103"/>
    <cellStyle name="40% - Акцент6 6 3 2 4" xfId="13063"/>
    <cellStyle name="40% - Акцент6 6 3 2 4 2" xfId="35911"/>
    <cellStyle name="40% - Акцент6 6 3 2 5" xfId="24487"/>
    <cellStyle name="40% - Акцент6 6 3 3" xfId="2591"/>
    <cellStyle name="40% - Акцент6 6 3 3 2" xfId="6399"/>
    <cellStyle name="40% - Акцент6 6 3 3 2 2" xfId="17823"/>
    <cellStyle name="40% - Акцент6 6 3 3 2 2 2" xfId="40671"/>
    <cellStyle name="40% - Акцент6 6 3 3 2 3" xfId="29247"/>
    <cellStyle name="40% - Акцент6 6 3 3 3" xfId="10207"/>
    <cellStyle name="40% - Акцент6 6 3 3 3 2" xfId="21631"/>
    <cellStyle name="40% - Акцент6 6 3 3 3 2 2" xfId="44479"/>
    <cellStyle name="40% - Акцент6 6 3 3 3 3" xfId="33055"/>
    <cellStyle name="40% - Акцент6 6 3 3 4" xfId="14015"/>
    <cellStyle name="40% - Акцент6 6 3 3 4 2" xfId="36863"/>
    <cellStyle name="40% - Акцент6 6 3 3 5" xfId="25439"/>
    <cellStyle name="40% - Акцент6 6 3 4" xfId="3543"/>
    <cellStyle name="40% - Акцент6 6 3 4 2" xfId="7351"/>
    <cellStyle name="40% - Акцент6 6 3 4 2 2" xfId="18775"/>
    <cellStyle name="40% - Акцент6 6 3 4 2 2 2" xfId="41623"/>
    <cellStyle name="40% - Акцент6 6 3 4 2 3" xfId="30199"/>
    <cellStyle name="40% - Акцент6 6 3 4 3" xfId="11159"/>
    <cellStyle name="40% - Акцент6 6 3 4 3 2" xfId="22583"/>
    <cellStyle name="40% - Акцент6 6 3 4 3 2 2" xfId="45431"/>
    <cellStyle name="40% - Акцент6 6 3 4 3 3" xfId="34007"/>
    <cellStyle name="40% - Акцент6 6 3 4 4" xfId="14967"/>
    <cellStyle name="40% - Акцент6 6 3 4 4 2" xfId="37815"/>
    <cellStyle name="40% - Акцент6 6 3 4 5" xfId="26391"/>
    <cellStyle name="40% - Акцент6 6 3 5" xfId="4495"/>
    <cellStyle name="40% - Акцент6 6 3 5 2" xfId="15919"/>
    <cellStyle name="40% - Акцент6 6 3 5 2 2" xfId="38767"/>
    <cellStyle name="40% - Акцент6 6 3 5 3" xfId="27343"/>
    <cellStyle name="40% - Акцент6 6 3 6" xfId="8303"/>
    <cellStyle name="40% - Акцент6 6 3 6 2" xfId="19727"/>
    <cellStyle name="40% - Акцент6 6 3 6 2 2" xfId="42575"/>
    <cellStyle name="40% - Акцент6 6 3 6 3" xfId="31151"/>
    <cellStyle name="40% - Акцент6 6 3 7" xfId="12111"/>
    <cellStyle name="40% - Акцент6 6 3 7 2" xfId="34959"/>
    <cellStyle name="40% - Акцент6 6 3 8" xfId="23535"/>
    <cellStyle name="40% - Акцент6 6 4" xfId="1163"/>
    <cellStyle name="40% - Акцент6 6 4 2" xfId="4971"/>
    <cellStyle name="40% - Акцент6 6 4 2 2" xfId="16395"/>
    <cellStyle name="40% - Акцент6 6 4 2 2 2" xfId="39243"/>
    <cellStyle name="40% - Акцент6 6 4 2 3" xfId="27819"/>
    <cellStyle name="40% - Акцент6 6 4 3" xfId="8779"/>
    <cellStyle name="40% - Акцент6 6 4 3 2" xfId="20203"/>
    <cellStyle name="40% - Акцент6 6 4 3 2 2" xfId="43051"/>
    <cellStyle name="40% - Акцент6 6 4 3 3" xfId="31627"/>
    <cellStyle name="40% - Акцент6 6 4 4" xfId="12587"/>
    <cellStyle name="40% - Акцент6 6 4 4 2" xfId="35435"/>
    <cellStyle name="40% - Акцент6 6 4 5" xfId="24011"/>
    <cellStyle name="40% - Акцент6 6 5" xfId="2115"/>
    <cellStyle name="40% - Акцент6 6 5 2" xfId="5923"/>
    <cellStyle name="40% - Акцент6 6 5 2 2" xfId="17347"/>
    <cellStyle name="40% - Акцент6 6 5 2 2 2" xfId="40195"/>
    <cellStyle name="40% - Акцент6 6 5 2 3" xfId="28771"/>
    <cellStyle name="40% - Акцент6 6 5 3" xfId="9731"/>
    <cellStyle name="40% - Акцент6 6 5 3 2" xfId="21155"/>
    <cellStyle name="40% - Акцент6 6 5 3 2 2" xfId="44003"/>
    <cellStyle name="40% - Акцент6 6 5 3 3" xfId="32579"/>
    <cellStyle name="40% - Акцент6 6 5 4" xfId="13539"/>
    <cellStyle name="40% - Акцент6 6 5 4 2" xfId="36387"/>
    <cellStyle name="40% - Акцент6 6 5 5" xfId="24963"/>
    <cellStyle name="40% - Акцент6 6 6" xfId="3067"/>
    <cellStyle name="40% - Акцент6 6 6 2" xfId="6875"/>
    <cellStyle name="40% - Акцент6 6 6 2 2" xfId="18299"/>
    <cellStyle name="40% - Акцент6 6 6 2 2 2" xfId="41147"/>
    <cellStyle name="40% - Акцент6 6 6 2 3" xfId="29723"/>
    <cellStyle name="40% - Акцент6 6 6 3" xfId="10683"/>
    <cellStyle name="40% - Акцент6 6 6 3 2" xfId="22107"/>
    <cellStyle name="40% - Акцент6 6 6 3 2 2" xfId="44955"/>
    <cellStyle name="40% - Акцент6 6 6 3 3" xfId="33531"/>
    <cellStyle name="40% - Акцент6 6 6 4" xfId="14491"/>
    <cellStyle name="40% - Акцент6 6 6 4 2" xfId="37339"/>
    <cellStyle name="40% - Акцент6 6 6 5" xfId="25915"/>
    <cellStyle name="40% - Акцент6 6 7" xfId="4019"/>
    <cellStyle name="40% - Акцент6 6 7 2" xfId="15443"/>
    <cellStyle name="40% - Акцент6 6 7 2 2" xfId="38291"/>
    <cellStyle name="40% - Акцент6 6 7 3" xfId="26867"/>
    <cellStyle name="40% - Акцент6 6 8" xfId="7827"/>
    <cellStyle name="40% - Акцент6 6 8 2" xfId="19251"/>
    <cellStyle name="40% - Акцент6 6 8 2 2" xfId="42099"/>
    <cellStyle name="40% - Акцент6 6 8 3" xfId="30675"/>
    <cellStyle name="40% - Акцент6 6 9" xfId="11635"/>
    <cellStyle name="40% - Акцент6 6 9 2" xfId="34483"/>
    <cellStyle name="40% - Акцент6 7" xfId="267"/>
    <cellStyle name="40% - Акцент6 7 2" xfId="743"/>
    <cellStyle name="40% - Акцент6 7 2 2" xfId="1695"/>
    <cellStyle name="40% - Акцент6 7 2 2 2" xfId="5503"/>
    <cellStyle name="40% - Акцент6 7 2 2 2 2" xfId="16927"/>
    <cellStyle name="40% - Акцент6 7 2 2 2 2 2" xfId="39775"/>
    <cellStyle name="40% - Акцент6 7 2 2 2 3" xfId="28351"/>
    <cellStyle name="40% - Акцент6 7 2 2 3" xfId="9311"/>
    <cellStyle name="40% - Акцент6 7 2 2 3 2" xfId="20735"/>
    <cellStyle name="40% - Акцент6 7 2 2 3 2 2" xfId="43583"/>
    <cellStyle name="40% - Акцент6 7 2 2 3 3" xfId="32159"/>
    <cellStyle name="40% - Акцент6 7 2 2 4" xfId="13119"/>
    <cellStyle name="40% - Акцент6 7 2 2 4 2" xfId="35967"/>
    <cellStyle name="40% - Акцент6 7 2 2 5" xfId="24543"/>
    <cellStyle name="40% - Акцент6 7 2 3" xfId="2647"/>
    <cellStyle name="40% - Акцент6 7 2 3 2" xfId="6455"/>
    <cellStyle name="40% - Акцент6 7 2 3 2 2" xfId="17879"/>
    <cellStyle name="40% - Акцент6 7 2 3 2 2 2" xfId="40727"/>
    <cellStyle name="40% - Акцент6 7 2 3 2 3" xfId="29303"/>
    <cellStyle name="40% - Акцент6 7 2 3 3" xfId="10263"/>
    <cellStyle name="40% - Акцент6 7 2 3 3 2" xfId="21687"/>
    <cellStyle name="40% - Акцент6 7 2 3 3 2 2" xfId="44535"/>
    <cellStyle name="40% - Акцент6 7 2 3 3 3" xfId="33111"/>
    <cellStyle name="40% - Акцент6 7 2 3 4" xfId="14071"/>
    <cellStyle name="40% - Акцент6 7 2 3 4 2" xfId="36919"/>
    <cellStyle name="40% - Акцент6 7 2 3 5" xfId="25495"/>
    <cellStyle name="40% - Акцент6 7 2 4" xfId="3599"/>
    <cellStyle name="40% - Акцент6 7 2 4 2" xfId="7407"/>
    <cellStyle name="40% - Акцент6 7 2 4 2 2" xfId="18831"/>
    <cellStyle name="40% - Акцент6 7 2 4 2 2 2" xfId="41679"/>
    <cellStyle name="40% - Акцент6 7 2 4 2 3" xfId="30255"/>
    <cellStyle name="40% - Акцент6 7 2 4 3" xfId="11215"/>
    <cellStyle name="40% - Акцент6 7 2 4 3 2" xfId="22639"/>
    <cellStyle name="40% - Акцент6 7 2 4 3 2 2" xfId="45487"/>
    <cellStyle name="40% - Акцент6 7 2 4 3 3" xfId="34063"/>
    <cellStyle name="40% - Акцент6 7 2 4 4" xfId="15023"/>
    <cellStyle name="40% - Акцент6 7 2 4 4 2" xfId="37871"/>
    <cellStyle name="40% - Акцент6 7 2 4 5" xfId="26447"/>
    <cellStyle name="40% - Акцент6 7 2 5" xfId="4551"/>
    <cellStyle name="40% - Акцент6 7 2 5 2" xfId="15975"/>
    <cellStyle name="40% - Акцент6 7 2 5 2 2" xfId="38823"/>
    <cellStyle name="40% - Акцент6 7 2 5 3" xfId="27399"/>
    <cellStyle name="40% - Акцент6 7 2 6" xfId="8359"/>
    <cellStyle name="40% - Акцент6 7 2 6 2" xfId="19783"/>
    <cellStyle name="40% - Акцент6 7 2 6 2 2" xfId="42631"/>
    <cellStyle name="40% - Акцент6 7 2 6 3" xfId="31207"/>
    <cellStyle name="40% - Акцент6 7 2 7" xfId="12167"/>
    <cellStyle name="40% - Акцент6 7 2 7 2" xfId="35015"/>
    <cellStyle name="40% - Акцент6 7 2 8" xfId="23591"/>
    <cellStyle name="40% - Акцент6 7 3" xfId="1219"/>
    <cellStyle name="40% - Акцент6 7 3 2" xfId="5027"/>
    <cellStyle name="40% - Акцент6 7 3 2 2" xfId="16451"/>
    <cellStyle name="40% - Акцент6 7 3 2 2 2" xfId="39299"/>
    <cellStyle name="40% - Акцент6 7 3 2 3" xfId="27875"/>
    <cellStyle name="40% - Акцент6 7 3 3" xfId="8835"/>
    <cellStyle name="40% - Акцент6 7 3 3 2" xfId="20259"/>
    <cellStyle name="40% - Акцент6 7 3 3 2 2" xfId="43107"/>
    <cellStyle name="40% - Акцент6 7 3 3 3" xfId="31683"/>
    <cellStyle name="40% - Акцент6 7 3 4" xfId="12643"/>
    <cellStyle name="40% - Акцент6 7 3 4 2" xfId="35491"/>
    <cellStyle name="40% - Акцент6 7 3 5" xfId="24067"/>
    <cellStyle name="40% - Акцент6 7 4" xfId="2171"/>
    <cellStyle name="40% - Акцент6 7 4 2" xfId="5979"/>
    <cellStyle name="40% - Акцент6 7 4 2 2" xfId="17403"/>
    <cellStyle name="40% - Акцент6 7 4 2 2 2" xfId="40251"/>
    <cellStyle name="40% - Акцент6 7 4 2 3" xfId="28827"/>
    <cellStyle name="40% - Акцент6 7 4 3" xfId="9787"/>
    <cellStyle name="40% - Акцент6 7 4 3 2" xfId="21211"/>
    <cellStyle name="40% - Акцент6 7 4 3 2 2" xfId="44059"/>
    <cellStyle name="40% - Акцент6 7 4 3 3" xfId="32635"/>
    <cellStyle name="40% - Акцент6 7 4 4" xfId="13595"/>
    <cellStyle name="40% - Акцент6 7 4 4 2" xfId="36443"/>
    <cellStyle name="40% - Акцент6 7 4 5" xfId="25019"/>
    <cellStyle name="40% - Акцент6 7 5" xfId="3123"/>
    <cellStyle name="40% - Акцент6 7 5 2" xfId="6931"/>
    <cellStyle name="40% - Акцент6 7 5 2 2" xfId="18355"/>
    <cellStyle name="40% - Акцент6 7 5 2 2 2" xfId="41203"/>
    <cellStyle name="40% - Акцент6 7 5 2 3" xfId="29779"/>
    <cellStyle name="40% - Акцент6 7 5 3" xfId="10739"/>
    <cellStyle name="40% - Акцент6 7 5 3 2" xfId="22163"/>
    <cellStyle name="40% - Акцент6 7 5 3 2 2" xfId="45011"/>
    <cellStyle name="40% - Акцент6 7 5 3 3" xfId="33587"/>
    <cellStyle name="40% - Акцент6 7 5 4" xfId="14547"/>
    <cellStyle name="40% - Акцент6 7 5 4 2" xfId="37395"/>
    <cellStyle name="40% - Акцент6 7 5 5" xfId="25971"/>
    <cellStyle name="40% - Акцент6 7 6" xfId="4075"/>
    <cellStyle name="40% - Акцент6 7 6 2" xfId="15499"/>
    <cellStyle name="40% - Акцент6 7 6 2 2" xfId="38347"/>
    <cellStyle name="40% - Акцент6 7 6 3" xfId="26923"/>
    <cellStyle name="40% - Акцент6 7 7" xfId="7883"/>
    <cellStyle name="40% - Акцент6 7 7 2" xfId="19307"/>
    <cellStyle name="40% - Акцент6 7 7 2 2" xfId="42155"/>
    <cellStyle name="40% - Акцент6 7 7 3" xfId="30731"/>
    <cellStyle name="40% - Акцент6 7 8" xfId="11691"/>
    <cellStyle name="40% - Акцент6 7 8 2" xfId="34539"/>
    <cellStyle name="40% - Акцент6 7 9" xfId="23115"/>
    <cellStyle name="40% - Акцент6 8" xfId="491"/>
    <cellStyle name="40% - Акцент6 8 2" xfId="967"/>
    <cellStyle name="40% - Акцент6 8 2 2" xfId="1919"/>
    <cellStyle name="40% - Акцент6 8 2 2 2" xfId="5727"/>
    <cellStyle name="40% - Акцент6 8 2 2 2 2" xfId="17151"/>
    <cellStyle name="40% - Акцент6 8 2 2 2 2 2" xfId="39999"/>
    <cellStyle name="40% - Акцент6 8 2 2 2 3" xfId="28575"/>
    <cellStyle name="40% - Акцент6 8 2 2 3" xfId="9535"/>
    <cellStyle name="40% - Акцент6 8 2 2 3 2" xfId="20959"/>
    <cellStyle name="40% - Акцент6 8 2 2 3 2 2" xfId="43807"/>
    <cellStyle name="40% - Акцент6 8 2 2 3 3" xfId="32383"/>
    <cellStyle name="40% - Акцент6 8 2 2 4" xfId="13343"/>
    <cellStyle name="40% - Акцент6 8 2 2 4 2" xfId="36191"/>
    <cellStyle name="40% - Акцент6 8 2 2 5" xfId="24767"/>
    <cellStyle name="40% - Акцент6 8 2 3" xfId="2871"/>
    <cellStyle name="40% - Акцент6 8 2 3 2" xfId="6679"/>
    <cellStyle name="40% - Акцент6 8 2 3 2 2" xfId="18103"/>
    <cellStyle name="40% - Акцент6 8 2 3 2 2 2" xfId="40951"/>
    <cellStyle name="40% - Акцент6 8 2 3 2 3" xfId="29527"/>
    <cellStyle name="40% - Акцент6 8 2 3 3" xfId="10487"/>
    <cellStyle name="40% - Акцент6 8 2 3 3 2" xfId="21911"/>
    <cellStyle name="40% - Акцент6 8 2 3 3 2 2" xfId="44759"/>
    <cellStyle name="40% - Акцент6 8 2 3 3 3" xfId="33335"/>
    <cellStyle name="40% - Акцент6 8 2 3 4" xfId="14295"/>
    <cellStyle name="40% - Акцент6 8 2 3 4 2" xfId="37143"/>
    <cellStyle name="40% - Акцент6 8 2 3 5" xfId="25719"/>
    <cellStyle name="40% - Акцент6 8 2 4" xfId="3823"/>
    <cellStyle name="40% - Акцент6 8 2 4 2" xfId="7631"/>
    <cellStyle name="40% - Акцент6 8 2 4 2 2" xfId="19055"/>
    <cellStyle name="40% - Акцент6 8 2 4 2 2 2" xfId="41903"/>
    <cellStyle name="40% - Акцент6 8 2 4 2 3" xfId="30479"/>
    <cellStyle name="40% - Акцент6 8 2 4 3" xfId="11439"/>
    <cellStyle name="40% - Акцент6 8 2 4 3 2" xfId="22863"/>
    <cellStyle name="40% - Акцент6 8 2 4 3 2 2" xfId="45711"/>
    <cellStyle name="40% - Акцент6 8 2 4 3 3" xfId="34287"/>
    <cellStyle name="40% - Акцент6 8 2 4 4" xfId="15247"/>
    <cellStyle name="40% - Акцент6 8 2 4 4 2" xfId="38095"/>
    <cellStyle name="40% - Акцент6 8 2 4 5" xfId="26671"/>
    <cellStyle name="40% - Акцент6 8 2 5" xfId="4775"/>
    <cellStyle name="40% - Акцент6 8 2 5 2" xfId="16199"/>
    <cellStyle name="40% - Акцент6 8 2 5 2 2" xfId="39047"/>
    <cellStyle name="40% - Акцент6 8 2 5 3" xfId="27623"/>
    <cellStyle name="40% - Акцент6 8 2 6" xfId="8583"/>
    <cellStyle name="40% - Акцент6 8 2 6 2" xfId="20007"/>
    <cellStyle name="40% - Акцент6 8 2 6 2 2" xfId="42855"/>
    <cellStyle name="40% - Акцент6 8 2 6 3" xfId="31431"/>
    <cellStyle name="40% - Акцент6 8 2 7" xfId="12391"/>
    <cellStyle name="40% - Акцент6 8 2 7 2" xfId="35239"/>
    <cellStyle name="40% - Акцент6 8 2 8" xfId="23815"/>
    <cellStyle name="40% - Акцент6 8 3" xfId="1443"/>
    <cellStyle name="40% - Акцент6 8 3 2" xfId="5251"/>
    <cellStyle name="40% - Акцент6 8 3 2 2" xfId="16675"/>
    <cellStyle name="40% - Акцент6 8 3 2 2 2" xfId="39523"/>
    <cellStyle name="40% - Акцент6 8 3 2 3" xfId="28099"/>
    <cellStyle name="40% - Акцент6 8 3 3" xfId="9059"/>
    <cellStyle name="40% - Акцент6 8 3 3 2" xfId="20483"/>
    <cellStyle name="40% - Акцент6 8 3 3 2 2" xfId="43331"/>
    <cellStyle name="40% - Акцент6 8 3 3 3" xfId="31907"/>
    <cellStyle name="40% - Акцент6 8 3 4" xfId="12867"/>
    <cellStyle name="40% - Акцент6 8 3 4 2" xfId="35715"/>
    <cellStyle name="40% - Акцент6 8 3 5" xfId="24291"/>
    <cellStyle name="40% - Акцент6 8 4" xfId="2395"/>
    <cellStyle name="40% - Акцент6 8 4 2" xfId="6203"/>
    <cellStyle name="40% - Акцент6 8 4 2 2" xfId="17627"/>
    <cellStyle name="40% - Акцент6 8 4 2 2 2" xfId="40475"/>
    <cellStyle name="40% - Акцент6 8 4 2 3" xfId="29051"/>
    <cellStyle name="40% - Акцент6 8 4 3" xfId="10011"/>
    <cellStyle name="40% - Акцент6 8 4 3 2" xfId="21435"/>
    <cellStyle name="40% - Акцент6 8 4 3 2 2" xfId="44283"/>
    <cellStyle name="40% - Акцент6 8 4 3 3" xfId="32859"/>
    <cellStyle name="40% - Акцент6 8 4 4" xfId="13819"/>
    <cellStyle name="40% - Акцент6 8 4 4 2" xfId="36667"/>
    <cellStyle name="40% - Акцент6 8 4 5" xfId="25243"/>
    <cellStyle name="40% - Акцент6 8 5" xfId="3347"/>
    <cellStyle name="40% - Акцент6 8 5 2" xfId="7155"/>
    <cellStyle name="40% - Акцент6 8 5 2 2" xfId="18579"/>
    <cellStyle name="40% - Акцент6 8 5 2 2 2" xfId="41427"/>
    <cellStyle name="40% - Акцент6 8 5 2 3" xfId="30003"/>
    <cellStyle name="40% - Акцент6 8 5 3" xfId="10963"/>
    <cellStyle name="40% - Акцент6 8 5 3 2" xfId="22387"/>
    <cellStyle name="40% - Акцент6 8 5 3 2 2" xfId="45235"/>
    <cellStyle name="40% - Акцент6 8 5 3 3" xfId="33811"/>
    <cellStyle name="40% - Акцент6 8 5 4" xfId="14771"/>
    <cellStyle name="40% - Акцент6 8 5 4 2" xfId="37619"/>
    <cellStyle name="40% - Акцент6 8 5 5" xfId="26195"/>
    <cellStyle name="40% - Акцент6 8 6" xfId="4299"/>
    <cellStyle name="40% - Акцент6 8 6 2" xfId="15723"/>
    <cellStyle name="40% - Акцент6 8 6 2 2" xfId="38571"/>
    <cellStyle name="40% - Акцент6 8 6 3" xfId="27147"/>
    <cellStyle name="40% - Акцент6 8 7" xfId="8107"/>
    <cellStyle name="40% - Акцент6 8 7 2" xfId="19531"/>
    <cellStyle name="40% - Акцент6 8 7 2 2" xfId="42379"/>
    <cellStyle name="40% - Акцент6 8 7 3" xfId="30955"/>
    <cellStyle name="40% - Акцент6 8 8" xfId="11915"/>
    <cellStyle name="40% - Акцент6 8 8 2" xfId="34763"/>
    <cellStyle name="40% - Акцент6 8 9" xfId="23339"/>
    <cellStyle name="40% - Акцент6 9" xfId="519"/>
    <cellStyle name="40% - Акцент6 9 2" xfId="1471"/>
    <cellStyle name="40% - Акцент6 9 2 2" xfId="5279"/>
    <cellStyle name="40% - Акцент6 9 2 2 2" xfId="16703"/>
    <cellStyle name="40% - Акцент6 9 2 2 2 2" xfId="39551"/>
    <cellStyle name="40% - Акцент6 9 2 2 3" xfId="28127"/>
    <cellStyle name="40% - Акцент6 9 2 3" xfId="9087"/>
    <cellStyle name="40% - Акцент6 9 2 3 2" xfId="20511"/>
    <cellStyle name="40% - Акцент6 9 2 3 2 2" xfId="43359"/>
    <cellStyle name="40% - Акцент6 9 2 3 3" xfId="31935"/>
    <cellStyle name="40% - Акцент6 9 2 4" xfId="12895"/>
    <cellStyle name="40% - Акцент6 9 2 4 2" xfId="35743"/>
    <cellStyle name="40% - Акцент6 9 2 5" xfId="24319"/>
    <cellStyle name="40% - Акцент6 9 3" xfId="2423"/>
    <cellStyle name="40% - Акцент6 9 3 2" xfId="6231"/>
    <cellStyle name="40% - Акцент6 9 3 2 2" xfId="17655"/>
    <cellStyle name="40% - Акцент6 9 3 2 2 2" xfId="40503"/>
    <cellStyle name="40% - Акцент6 9 3 2 3" xfId="29079"/>
    <cellStyle name="40% - Акцент6 9 3 3" xfId="10039"/>
    <cellStyle name="40% - Акцент6 9 3 3 2" xfId="21463"/>
    <cellStyle name="40% - Акцент6 9 3 3 2 2" xfId="44311"/>
    <cellStyle name="40% - Акцент6 9 3 3 3" xfId="32887"/>
    <cellStyle name="40% - Акцент6 9 3 4" xfId="13847"/>
    <cellStyle name="40% - Акцент6 9 3 4 2" xfId="36695"/>
    <cellStyle name="40% - Акцент6 9 3 5" xfId="25271"/>
    <cellStyle name="40% - Акцент6 9 4" xfId="3375"/>
    <cellStyle name="40% - Акцент6 9 4 2" xfId="7183"/>
    <cellStyle name="40% - Акцент6 9 4 2 2" xfId="18607"/>
    <cellStyle name="40% - Акцент6 9 4 2 2 2" xfId="41455"/>
    <cellStyle name="40% - Акцент6 9 4 2 3" xfId="30031"/>
    <cellStyle name="40% - Акцент6 9 4 3" xfId="10991"/>
    <cellStyle name="40% - Акцент6 9 4 3 2" xfId="22415"/>
    <cellStyle name="40% - Акцент6 9 4 3 2 2" xfId="45263"/>
    <cellStyle name="40% - Акцент6 9 4 3 3" xfId="33839"/>
    <cellStyle name="40% - Акцент6 9 4 4" xfId="14799"/>
    <cellStyle name="40% - Акцент6 9 4 4 2" xfId="37647"/>
    <cellStyle name="40% - Акцент6 9 4 5" xfId="26223"/>
    <cellStyle name="40% - Акцент6 9 5" xfId="4327"/>
    <cellStyle name="40% - Акцент6 9 5 2" xfId="15751"/>
    <cellStyle name="40% - Акцент6 9 5 2 2" xfId="38599"/>
    <cellStyle name="40% - Акцент6 9 5 3" xfId="27175"/>
    <cellStyle name="40% - Акцент6 9 6" xfId="8135"/>
    <cellStyle name="40% - Акцент6 9 6 2" xfId="19559"/>
    <cellStyle name="40% - Акцент6 9 6 2 2" xfId="42407"/>
    <cellStyle name="40% - Акцент6 9 6 3" xfId="30983"/>
    <cellStyle name="40% - Акцент6 9 7" xfId="11943"/>
    <cellStyle name="40% - Акцент6 9 7 2" xfId="34791"/>
    <cellStyle name="40% - Акцент6 9 8" xfId="23367"/>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10" builtinId="20" customBuiltin="1"/>
    <cellStyle name="Вывод" xfId="11" builtinId="21" customBuiltin="1"/>
    <cellStyle name="Вычисление" xfId="12" builtinId="22" customBuiltin="1"/>
    <cellStyle name="Гиперссылка" xfId="1" builtinId="8"/>
    <cellStyle name="Заголовок 1" xfId="3" builtinId="16" customBuiltin="1"/>
    <cellStyle name="Заголовок 2" xfId="4" builtinId="17" customBuiltin="1"/>
    <cellStyle name="Заголовок 3" xfId="5" builtinId="18" customBuiltin="1"/>
    <cellStyle name="Заголовок 4" xfId="6" builtinId="19" customBuiltin="1"/>
    <cellStyle name="Итог" xfId="17" builtinId="25" customBuiltin="1"/>
    <cellStyle name="Контрольная ячейка" xfId="14" builtinId="23" customBuiltin="1"/>
    <cellStyle name="Название" xfId="2" builtinId="15" customBuiltin="1"/>
    <cellStyle name="Нейтральный" xfId="9" builtinId="28" customBuiltin="1"/>
    <cellStyle name="Обычный" xfId="0" builtinId="0"/>
    <cellStyle name="Обычный 2" xfId="45"/>
    <cellStyle name="Обычный 3" xfId="44"/>
    <cellStyle name="Обычный 4" xfId="42"/>
    <cellStyle name="Обычный 4 10" xfId="1948"/>
    <cellStyle name="Обычный 4 10 2" xfId="5756"/>
    <cellStyle name="Обычный 4 10 2 2" xfId="17180"/>
    <cellStyle name="Обычный 4 10 2 2 2" xfId="40028"/>
    <cellStyle name="Обычный 4 10 2 3" xfId="28604"/>
    <cellStyle name="Обычный 4 10 3" xfId="9564"/>
    <cellStyle name="Обычный 4 10 3 2" xfId="20988"/>
    <cellStyle name="Обычный 4 10 3 2 2" xfId="43836"/>
    <cellStyle name="Обычный 4 10 3 3" xfId="32412"/>
    <cellStyle name="Обычный 4 10 4" xfId="13372"/>
    <cellStyle name="Обычный 4 10 4 2" xfId="36220"/>
    <cellStyle name="Обычный 4 10 5" xfId="24796"/>
    <cellStyle name="Обычный 4 11" xfId="2900"/>
    <cellStyle name="Обычный 4 11 2" xfId="6708"/>
    <cellStyle name="Обычный 4 11 2 2" xfId="18132"/>
    <cellStyle name="Обычный 4 11 2 2 2" xfId="40980"/>
    <cellStyle name="Обычный 4 11 2 3" xfId="29556"/>
    <cellStyle name="Обычный 4 11 3" xfId="10516"/>
    <cellStyle name="Обычный 4 11 3 2" xfId="21940"/>
    <cellStyle name="Обычный 4 11 3 2 2" xfId="44788"/>
    <cellStyle name="Обычный 4 11 3 3" xfId="33364"/>
    <cellStyle name="Обычный 4 11 4" xfId="14324"/>
    <cellStyle name="Обычный 4 11 4 2" xfId="37172"/>
    <cellStyle name="Обычный 4 11 5" xfId="25748"/>
    <cellStyle name="Обычный 4 12" xfId="3852"/>
    <cellStyle name="Обычный 4 12 2" xfId="15276"/>
    <cellStyle name="Обычный 4 12 2 2" xfId="38124"/>
    <cellStyle name="Обычный 4 12 3" xfId="26700"/>
    <cellStyle name="Обычный 4 13" xfId="7660"/>
    <cellStyle name="Обычный 4 13 2" xfId="19084"/>
    <cellStyle name="Обычный 4 13 2 2" xfId="41932"/>
    <cellStyle name="Обычный 4 13 3" xfId="30508"/>
    <cellStyle name="Обычный 4 14" xfId="11468"/>
    <cellStyle name="Обычный 4 14 2" xfId="34316"/>
    <cellStyle name="Обычный 4 15" xfId="22892"/>
    <cellStyle name="Обычный 4 2" xfId="72"/>
    <cellStyle name="Обычный 4 2 10" xfId="3880"/>
    <cellStyle name="Обычный 4 2 10 2" xfId="15304"/>
    <cellStyle name="Обычный 4 2 10 2 2" xfId="38152"/>
    <cellStyle name="Обычный 4 2 10 3" xfId="26728"/>
    <cellStyle name="Обычный 4 2 11" xfId="7688"/>
    <cellStyle name="Обычный 4 2 11 2" xfId="19112"/>
    <cellStyle name="Обычный 4 2 11 2 2" xfId="41960"/>
    <cellStyle name="Обычный 4 2 11 3" xfId="30536"/>
    <cellStyle name="Обычный 4 2 12" xfId="11496"/>
    <cellStyle name="Обычный 4 2 12 2" xfId="34344"/>
    <cellStyle name="Обычный 4 2 13" xfId="22920"/>
    <cellStyle name="Обычный 4 2 2" xfId="128"/>
    <cellStyle name="Обычный 4 2 2 10" xfId="22976"/>
    <cellStyle name="Обычный 4 2 2 2" xfId="352"/>
    <cellStyle name="Обычный 4 2 2 2 2" xfId="828"/>
    <cellStyle name="Обычный 4 2 2 2 2 2" xfId="1780"/>
    <cellStyle name="Обычный 4 2 2 2 2 2 2" xfId="5588"/>
    <cellStyle name="Обычный 4 2 2 2 2 2 2 2" xfId="17012"/>
    <cellStyle name="Обычный 4 2 2 2 2 2 2 2 2" xfId="39860"/>
    <cellStyle name="Обычный 4 2 2 2 2 2 2 3" xfId="28436"/>
    <cellStyle name="Обычный 4 2 2 2 2 2 3" xfId="9396"/>
    <cellStyle name="Обычный 4 2 2 2 2 2 3 2" xfId="20820"/>
    <cellStyle name="Обычный 4 2 2 2 2 2 3 2 2" xfId="43668"/>
    <cellStyle name="Обычный 4 2 2 2 2 2 3 3" xfId="32244"/>
    <cellStyle name="Обычный 4 2 2 2 2 2 4" xfId="13204"/>
    <cellStyle name="Обычный 4 2 2 2 2 2 4 2" xfId="36052"/>
    <cellStyle name="Обычный 4 2 2 2 2 2 5" xfId="24628"/>
    <cellStyle name="Обычный 4 2 2 2 2 3" xfId="2732"/>
    <cellStyle name="Обычный 4 2 2 2 2 3 2" xfId="6540"/>
    <cellStyle name="Обычный 4 2 2 2 2 3 2 2" xfId="17964"/>
    <cellStyle name="Обычный 4 2 2 2 2 3 2 2 2" xfId="40812"/>
    <cellStyle name="Обычный 4 2 2 2 2 3 2 3" xfId="29388"/>
    <cellStyle name="Обычный 4 2 2 2 2 3 3" xfId="10348"/>
    <cellStyle name="Обычный 4 2 2 2 2 3 3 2" xfId="21772"/>
    <cellStyle name="Обычный 4 2 2 2 2 3 3 2 2" xfId="44620"/>
    <cellStyle name="Обычный 4 2 2 2 2 3 3 3" xfId="33196"/>
    <cellStyle name="Обычный 4 2 2 2 2 3 4" xfId="14156"/>
    <cellStyle name="Обычный 4 2 2 2 2 3 4 2" xfId="37004"/>
    <cellStyle name="Обычный 4 2 2 2 2 3 5" xfId="25580"/>
    <cellStyle name="Обычный 4 2 2 2 2 4" xfId="3684"/>
    <cellStyle name="Обычный 4 2 2 2 2 4 2" xfId="7492"/>
    <cellStyle name="Обычный 4 2 2 2 2 4 2 2" xfId="18916"/>
    <cellStyle name="Обычный 4 2 2 2 2 4 2 2 2" xfId="41764"/>
    <cellStyle name="Обычный 4 2 2 2 2 4 2 3" xfId="30340"/>
    <cellStyle name="Обычный 4 2 2 2 2 4 3" xfId="11300"/>
    <cellStyle name="Обычный 4 2 2 2 2 4 3 2" xfId="22724"/>
    <cellStyle name="Обычный 4 2 2 2 2 4 3 2 2" xfId="45572"/>
    <cellStyle name="Обычный 4 2 2 2 2 4 3 3" xfId="34148"/>
    <cellStyle name="Обычный 4 2 2 2 2 4 4" xfId="15108"/>
    <cellStyle name="Обычный 4 2 2 2 2 4 4 2" xfId="37956"/>
    <cellStyle name="Обычный 4 2 2 2 2 4 5" xfId="26532"/>
    <cellStyle name="Обычный 4 2 2 2 2 5" xfId="4636"/>
    <cellStyle name="Обычный 4 2 2 2 2 5 2" xfId="16060"/>
    <cellStyle name="Обычный 4 2 2 2 2 5 2 2" xfId="38908"/>
    <cellStyle name="Обычный 4 2 2 2 2 5 3" xfId="27484"/>
    <cellStyle name="Обычный 4 2 2 2 2 6" xfId="8444"/>
    <cellStyle name="Обычный 4 2 2 2 2 6 2" xfId="19868"/>
    <cellStyle name="Обычный 4 2 2 2 2 6 2 2" xfId="42716"/>
    <cellStyle name="Обычный 4 2 2 2 2 6 3" xfId="31292"/>
    <cellStyle name="Обычный 4 2 2 2 2 7" xfId="12252"/>
    <cellStyle name="Обычный 4 2 2 2 2 7 2" xfId="35100"/>
    <cellStyle name="Обычный 4 2 2 2 2 8" xfId="23676"/>
    <cellStyle name="Обычный 4 2 2 2 3" xfId="1304"/>
    <cellStyle name="Обычный 4 2 2 2 3 2" xfId="5112"/>
    <cellStyle name="Обычный 4 2 2 2 3 2 2" xfId="16536"/>
    <cellStyle name="Обычный 4 2 2 2 3 2 2 2" xfId="39384"/>
    <cellStyle name="Обычный 4 2 2 2 3 2 3" xfId="27960"/>
    <cellStyle name="Обычный 4 2 2 2 3 3" xfId="8920"/>
    <cellStyle name="Обычный 4 2 2 2 3 3 2" xfId="20344"/>
    <cellStyle name="Обычный 4 2 2 2 3 3 2 2" xfId="43192"/>
    <cellStyle name="Обычный 4 2 2 2 3 3 3" xfId="31768"/>
    <cellStyle name="Обычный 4 2 2 2 3 4" xfId="12728"/>
    <cellStyle name="Обычный 4 2 2 2 3 4 2" xfId="35576"/>
    <cellStyle name="Обычный 4 2 2 2 3 5" xfId="24152"/>
    <cellStyle name="Обычный 4 2 2 2 4" xfId="2256"/>
    <cellStyle name="Обычный 4 2 2 2 4 2" xfId="6064"/>
    <cellStyle name="Обычный 4 2 2 2 4 2 2" xfId="17488"/>
    <cellStyle name="Обычный 4 2 2 2 4 2 2 2" xfId="40336"/>
    <cellStyle name="Обычный 4 2 2 2 4 2 3" xfId="28912"/>
    <cellStyle name="Обычный 4 2 2 2 4 3" xfId="9872"/>
    <cellStyle name="Обычный 4 2 2 2 4 3 2" xfId="21296"/>
    <cellStyle name="Обычный 4 2 2 2 4 3 2 2" xfId="44144"/>
    <cellStyle name="Обычный 4 2 2 2 4 3 3" xfId="32720"/>
    <cellStyle name="Обычный 4 2 2 2 4 4" xfId="13680"/>
    <cellStyle name="Обычный 4 2 2 2 4 4 2" xfId="36528"/>
    <cellStyle name="Обычный 4 2 2 2 4 5" xfId="25104"/>
    <cellStyle name="Обычный 4 2 2 2 5" xfId="3208"/>
    <cellStyle name="Обычный 4 2 2 2 5 2" xfId="7016"/>
    <cellStyle name="Обычный 4 2 2 2 5 2 2" xfId="18440"/>
    <cellStyle name="Обычный 4 2 2 2 5 2 2 2" xfId="41288"/>
    <cellStyle name="Обычный 4 2 2 2 5 2 3" xfId="29864"/>
    <cellStyle name="Обычный 4 2 2 2 5 3" xfId="10824"/>
    <cellStyle name="Обычный 4 2 2 2 5 3 2" xfId="22248"/>
    <cellStyle name="Обычный 4 2 2 2 5 3 2 2" xfId="45096"/>
    <cellStyle name="Обычный 4 2 2 2 5 3 3" xfId="33672"/>
    <cellStyle name="Обычный 4 2 2 2 5 4" xfId="14632"/>
    <cellStyle name="Обычный 4 2 2 2 5 4 2" xfId="37480"/>
    <cellStyle name="Обычный 4 2 2 2 5 5" xfId="26056"/>
    <cellStyle name="Обычный 4 2 2 2 6" xfId="4160"/>
    <cellStyle name="Обычный 4 2 2 2 6 2" xfId="15584"/>
    <cellStyle name="Обычный 4 2 2 2 6 2 2" xfId="38432"/>
    <cellStyle name="Обычный 4 2 2 2 6 3" xfId="27008"/>
    <cellStyle name="Обычный 4 2 2 2 7" xfId="7968"/>
    <cellStyle name="Обычный 4 2 2 2 7 2" xfId="19392"/>
    <cellStyle name="Обычный 4 2 2 2 7 2 2" xfId="42240"/>
    <cellStyle name="Обычный 4 2 2 2 7 3" xfId="30816"/>
    <cellStyle name="Обычный 4 2 2 2 8" xfId="11776"/>
    <cellStyle name="Обычный 4 2 2 2 8 2" xfId="34624"/>
    <cellStyle name="Обычный 4 2 2 2 9" xfId="23200"/>
    <cellStyle name="Обычный 4 2 2 3" xfId="604"/>
    <cellStyle name="Обычный 4 2 2 3 2" xfId="1556"/>
    <cellStyle name="Обычный 4 2 2 3 2 2" xfId="5364"/>
    <cellStyle name="Обычный 4 2 2 3 2 2 2" xfId="16788"/>
    <cellStyle name="Обычный 4 2 2 3 2 2 2 2" xfId="39636"/>
    <cellStyle name="Обычный 4 2 2 3 2 2 3" xfId="28212"/>
    <cellStyle name="Обычный 4 2 2 3 2 3" xfId="9172"/>
    <cellStyle name="Обычный 4 2 2 3 2 3 2" xfId="20596"/>
    <cellStyle name="Обычный 4 2 2 3 2 3 2 2" xfId="43444"/>
    <cellStyle name="Обычный 4 2 2 3 2 3 3" xfId="32020"/>
    <cellStyle name="Обычный 4 2 2 3 2 4" xfId="12980"/>
    <cellStyle name="Обычный 4 2 2 3 2 4 2" xfId="35828"/>
    <cellStyle name="Обычный 4 2 2 3 2 5" xfId="24404"/>
    <cellStyle name="Обычный 4 2 2 3 3" xfId="2508"/>
    <cellStyle name="Обычный 4 2 2 3 3 2" xfId="6316"/>
    <cellStyle name="Обычный 4 2 2 3 3 2 2" xfId="17740"/>
    <cellStyle name="Обычный 4 2 2 3 3 2 2 2" xfId="40588"/>
    <cellStyle name="Обычный 4 2 2 3 3 2 3" xfId="29164"/>
    <cellStyle name="Обычный 4 2 2 3 3 3" xfId="10124"/>
    <cellStyle name="Обычный 4 2 2 3 3 3 2" xfId="21548"/>
    <cellStyle name="Обычный 4 2 2 3 3 3 2 2" xfId="44396"/>
    <cellStyle name="Обычный 4 2 2 3 3 3 3" xfId="32972"/>
    <cellStyle name="Обычный 4 2 2 3 3 4" xfId="13932"/>
    <cellStyle name="Обычный 4 2 2 3 3 4 2" xfId="36780"/>
    <cellStyle name="Обычный 4 2 2 3 3 5" xfId="25356"/>
    <cellStyle name="Обычный 4 2 2 3 4" xfId="3460"/>
    <cellStyle name="Обычный 4 2 2 3 4 2" xfId="7268"/>
    <cellStyle name="Обычный 4 2 2 3 4 2 2" xfId="18692"/>
    <cellStyle name="Обычный 4 2 2 3 4 2 2 2" xfId="41540"/>
    <cellStyle name="Обычный 4 2 2 3 4 2 3" xfId="30116"/>
    <cellStyle name="Обычный 4 2 2 3 4 3" xfId="11076"/>
    <cellStyle name="Обычный 4 2 2 3 4 3 2" xfId="22500"/>
    <cellStyle name="Обычный 4 2 2 3 4 3 2 2" xfId="45348"/>
    <cellStyle name="Обычный 4 2 2 3 4 3 3" xfId="33924"/>
    <cellStyle name="Обычный 4 2 2 3 4 4" xfId="14884"/>
    <cellStyle name="Обычный 4 2 2 3 4 4 2" xfId="37732"/>
    <cellStyle name="Обычный 4 2 2 3 4 5" xfId="26308"/>
    <cellStyle name="Обычный 4 2 2 3 5" xfId="4412"/>
    <cellStyle name="Обычный 4 2 2 3 5 2" xfId="15836"/>
    <cellStyle name="Обычный 4 2 2 3 5 2 2" xfId="38684"/>
    <cellStyle name="Обычный 4 2 2 3 5 3" xfId="27260"/>
    <cellStyle name="Обычный 4 2 2 3 6" xfId="8220"/>
    <cellStyle name="Обычный 4 2 2 3 6 2" xfId="19644"/>
    <cellStyle name="Обычный 4 2 2 3 6 2 2" xfId="42492"/>
    <cellStyle name="Обычный 4 2 2 3 6 3" xfId="31068"/>
    <cellStyle name="Обычный 4 2 2 3 7" xfId="12028"/>
    <cellStyle name="Обычный 4 2 2 3 7 2" xfId="34876"/>
    <cellStyle name="Обычный 4 2 2 3 8" xfId="23452"/>
    <cellStyle name="Обычный 4 2 2 4" xfId="1080"/>
    <cellStyle name="Обычный 4 2 2 4 2" xfId="4888"/>
    <cellStyle name="Обычный 4 2 2 4 2 2" xfId="16312"/>
    <cellStyle name="Обычный 4 2 2 4 2 2 2" xfId="39160"/>
    <cellStyle name="Обычный 4 2 2 4 2 3" xfId="27736"/>
    <cellStyle name="Обычный 4 2 2 4 3" xfId="8696"/>
    <cellStyle name="Обычный 4 2 2 4 3 2" xfId="20120"/>
    <cellStyle name="Обычный 4 2 2 4 3 2 2" xfId="42968"/>
    <cellStyle name="Обычный 4 2 2 4 3 3" xfId="31544"/>
    <cellStyle name="Обычный 4 2 2 4 4" xfId="12504"/>
    <cellStyle name="Обычный 4 2 2 4 4 2" xfId="35352"/>
    <cellStyle name="Обычный 4 2 2 4 5" xfId="23928"/>
    <cellStyle name="Обычный 4 2 2 5" xfId="2032"/>
    <cellStyle name="Обычный 4 2 2 5 2" xfId="5840"/>
    <cellStyle name="Обычный 4 2 2 5 2 2" xfId="17264"/>
    <cellStyle name="Обычный 4 2 2 5 2 2 2" xfId="40112"/>
    <cellStyle name="Обычный 4 2 2 5 2 3" xfId="28688"/>
    <cellStyle name="Обычный 4 2 2 5 3" xfId="9648"/>
    <cellStyle name="Обычный 4 2 2 5 3 2" xfId="21072"/>
    <cellStyle name="Обычный 4 2 2 5 3 2 2" xfId="43920"/>
    <cellStyle name="Обычный 4 2 2 5 3 3" xfId="32496"/>
    <cellStyle name="Обычный 4 2 2 5 4" xfId="13456"/>
    <cellStyle name="Обычный 4 2 2 5 4 2" xfId="36304"/>
    <cellStyle name="Обычный 4 2 2 5 5" xfId="24880"/>
    <cellStyle name="Обычный 4 2 2 6" xfId="2984"/>
    <cellStyle name="Обычный 4 2 2 6 2" xfId="6792"/>
    <cellStyle name="Обычный 4 2 2 6 2 2" xfId="18216"/>
    <cellStyle name="Обычный 4 2 2 6 2 2 2" xfId="41064"/>
    <cellStyle name="Обычный 4 2 2 6 2 3" xfId="29640"/>
    <cellStyle name="Обычный 4 2 2 6 3" xfId="10600"/>
    <cellStyle name="Обычный 4 2 2 6 3 2" xfId="22024"/>
    <cellStyle name="Обычный 4 2 2 6 3 2 2" xfId="44872"/>
    <cellStyle name="Обычный 4 2 2 6 3 3" xfId="33448"/>
    <cellStyle name="Обычный 4 2 2 6 4" xfId="14408"/>
    <cellStyle name="Обычный 4 2 2 6 4 2" xfId="37256"/>
    <cellStyle name="Обычный 4 2 2 6 5" xfId="25832"/>
    <cellStyle name="Обычный 4 2 2 7" xfId="3936"/>
    <cellStyle name="Обычный 4 2 2 7 2" xfId="15360"/>
    <cellStyle name="Обычный 4 2 2 7 2 2" xfId="38208"/>
    <cellStyle name="Обычный 4 2 2 7 3" xfId="26784"/>
    <cellStyle name="Обычный 4 2 2 8" xfId="7744"/>
    <cellStyle name="Обычный 4 2 2 8 2" xfId="19168"/>
    <cellStyle name="Обычный 4 2 2 8 2 2" xfId="42016"/>
    <cellStyle name="Обычный 4 2 2 8 3" xfId="30592"/>
    <cellStyle name="Обычный 4 2 2 9" xfId="11552"/>
    <cellStyle name="Обычный 4 2 2 9 2" xfId="34400"/>
    <cellStyle name="Обычный 4 2 3" xfId="184"/>
    <cellStyle name="Обычный 4 2 3 10" xfId="23032"/>
    <cellStyle name="Обычный 4 2 3 2" xfId="408"/>
    <cellStyle name="Обычный 4 2 3 2 2" xfId="884"/>
    <cellStyle name="Обычный 4 2 3 2 2 2" xfId="1836"/>
    <cellStyle name="Обычный 4 2 3 2 2 2 2" xfId="5644"/>
    <cellStyle name="Обычный 4 2 3 2 2 2 2 2" xfId="17068"/>
    <cellStyle name="Обычный 4 2 3 2 2 2 2 2 2" xfId="39916"/>
    <cellStyle name="Обычный 4 2 3 2 2 2 2 3" xfId="28492"/>
    <cellStyle name="Обычный 4 2 3 2 2 2 3" xfId="9452"/>
    <cellStyle name="Обычный 4 2 3 2 2 2 3 2" xfId="20876"/>
    <cellStyle name="Обычный 4 2 3 2 2 2 3 2 2" xfId="43724"/>
    <cellStyle name="Обычный 4 2 3 2 2 2 3 3" xfId="32300"/>
    <cellStyle name="Обычный 4 2 3 2 2 2 4" xfId="13260"/>
    <cellStyle name="Обычный 4 2 3 2 2 2 4 2" xfId="36108"/>
    <cellStyle name="Обычный 4 2 3 2 2 2 5" xfId="24684"/>
    <cellStyle name="Обычный 4 2 3 2 2 3" xfId="2788"/>
    <cellStyle name="Обычный 4 2 3 2 2 3 2" xfId="6596"/>
    <cellStyle name="Обычный 4 2 3 2 2 3 2 2" xfId="18020"/>
    <cellStyle name="Обычный 4 2 3 2 2 3 2 2 2" xfId="40868"/>
    <cellStyle name="Обычный 4 2 3 2 2 3 2 3" xfId="29444"/>
    <cellStyle name="Обычный 4 2 3 2 2 3 3" xfId="10404"/>
    <cellStyle name="Обычный 4 2 3 2 2 3 3 2" xfId="21828"/>
    <cellStyle name="Обычный 4 2 3 2 2 3 3 2 2" xfId="44676"/>
    <cellStyle name="Обычный 4 2 3 2 2 3 3 3" xfId="33252"/>
    <cellStyle name="Обычный 4 2 3 2 2 3 4" xfId="14212"/>
    <cellStyle name="Обычный 4 2 3 2 2 3 4 2" xfId="37060"/>
    <cellStyle name="Обычный 4 2 3 2 2 3 5" xfId="25636"/>
    <cellStyle name="Обычный 4 2 3 2 2 4" xfId="3740"/>
    <cellStyle name="Обычный 4 2 3 2 2 4 2" xfId="7548"/>
    <cellStyle name="Обычный 4 2 3 2 2 4 2 2" xfId="18972"/>
    <cellStyle name="Обычный 4 2 3 2 2 4 2 2 2" xfId="41820"/>
    <cellStyle name="Обычный 4 2 3 2 2 4 2 3" xfId="30396"/>
    <cellStyle name="Обычный 4 2 3 2 2 4 3" xfId="11356"/>
    <cellStyle name="Обычный 4 2 3 2 2 4 3 2" xfId="22780"/>
    <cellStyle name="Обычный 4 2 3 2 2 4 3 2 2" xfId="45628"/>
    <cellStyle name="Обычный 4 2 3 2 2 4 3 3" xfId="34204"/>
    <cellStyle name="Обычный 4 2 3 2 2 4 4" xfId="15164"/>
    <cellStyle name="Обычный 4 2 3 2 2 4 4 2" xfId="38012"/>
    <cellStyle name="Обычный 4 2 3 2 2 4 5" xfId="26588"/>
    <cellStyle name="Обычный 4 2 3 2 2 5" xfId="4692"/>
    <cellStyle name="Обычный 4 2 3 2 2 5 2" xfId="16116"/>
    <cellStyle name="Обычный 4 2 3 2 2 5 2 2" xfId="38964"/>
    <cellStyle name="Обычный 4 2 3 2 2 5 3" xfId="27540"/>
    <cellStyle name="Обычный 4 2 3 2 2 6" xfId="8500"/>
    <cellStyle name="Обычный 4 2 3 2 2 6 2" xfId="19924"/>
    <cellStyle name="Обычный 4 2 3 2 2 6 2 2" xfId="42772"/>
    <cellStyle name="Обычный 4 2 3 2 2 6 3" xfId="31348"/>
    <cellStyle name="Обычный 4 2 3 2 2 7" xfId="12308"/>
    <cellStyle name="Обычный 4 2 3 2 2 7 2" xfId="35156"/>
    <cellStyle name="Обычный 4 2 3 2 2 8" xfId="23732"/>
    <cellStyle name="Обычный 4 2 3 2 3" xfId="1360"/>
    <cellStyle name="Обычный 4 2 3 2 3 2" xfId="5168"/>
    <cellStyle name="Обычный 4 2 3 2 3 2 2" xfId="16592"/>
    <cellStyle name="Обычный 4 2 3 2 3 2 2 2" xfId="39440"/>
    <cellStyle name="Обычный 4 2 3 2 3 2 3" xfId="28016"/>
    <cellStyle name="Обычный 4 2 3 2 3 3" xfId="8976"/>
    <cellStyle name="Обычный 4 2 3 2 3 3 2" xfId="20400"/>
    <cellStyle name="Обычный 4 2 3 2 3 3 2 2" xfId="43248"/>
    <cellStyle name="Обычный 4 2 3 2 3 3 3" xfId="31824"/>
    <cellStyle name="Обычный 4 2 3 2 3 4" xfId="12784"/>
    <cellStyle name="Обычный 4 2 3 2 3 4 2" xfId="35632"/>
    <cellStyle name="Обычный 4 2 3 2 3 5" xfId="24208"/>
    <cellStyle name="Обычный 4 2 3 2 4" xfId="2312"/>
    <cellStyle name="Обычный 4 2 3 2 4 2" xfId="6120"/>
    <cellStyle name="Обычный 4 2 3 2 4 2 2" xfId="17544"/>
    <cellStyle name="Обычный 4 2 3 2 4 2 2 2" xfId="40392"/>
    <cellStyle name="Обычный 4 2 3 2 4 2 3" xfId="28968"/>
    <cellStyle name="Обычный 4 2 3 2 4 3" xfId="9928"/>
    <cellStyle name="Обычный 4 2 3 2 4 3 2" xfId="21352"/>
    <cellStyle name="Обычный 4 2 3 2 4 3 2 2" xfId="44200"/>
    <cellStyle name="Обычный 4 2 3 2 4 3 3" xfId="32776"/>
    <cellStyle name="Обычный 4 2 3 2 4 4" xfId="13736"/>
    <cellStyle name="Обычный 4 2 3 2 4 4 2" xfId="36584"/>
    <cellStyle name="Обычный 4 2 3 2 4 5" xfId="25160"/>
    <cellStyle name="Обычный 4 2 3 2 5" xfId="3264"/>
    <cellStyle name="Обычный 4 2 3 2 5 2" xfId="7072"/>
    <cellStyle name="Обычный 4 2 3 2 5 2 2" xfId="18496"/>
    <cellStyle name="Обычный 4 2 3 2 5 2 2 2" xfId="41344"/>
    <cellStyle name="Обычный 4 2 3 2 5 2 3" xfId="29920"/>
    <cellStyle name="Обычный 4 2 3 2 5 3" xfId="10880"/>
    <cellStyle name="Обычный 4 2 3 2 5 3 2" xfId="22304"/>
    <cellStyle name="Обычный 4 2 3 2 5 3 2 2" xfId="45152"/>
    <cellStyle name="Обычный 4 2 3 2 5 3 3" xfId="33728"/>
    <cellStyle name="Обычный 4 2 3 2 5 4" xfId="14688"/>
    <cellStyle name="Обычный 4 2 3 2 5 4 2" xfId="37536"/>
    <cellStyle name="Обычный 4 2 3 2 5 5" xfId="26112"/>
    <cellStyle name="Обычный 4 2 3 2 6" xfId="4216"/>
    <cellStyle name="Обычный 4 2 3 2 6 2" xfId="15640"/>
    <cellStyle name="Обычный 4 2 3 2 6 2 2" xfId="38488"/>
    <cellStyle name="Обычный 4 2 3 2 6 3" xfId="27064"/>
    <cellStyle name="Обычный 4 2 3 2 7" xfId="8024"/>
    <cellStyle name="Обычный 4 2 3 2 7 2" xfId="19448"/>
    <cellStyle name="Обычный 4 2 3 2 7 2 2" xfId="42296"/>
    <cellStyle name="Обычный 4 2 3 2 7 3" xfId="30872"/>
    <cellStyle name="Обычный 4 2 3 2 8" xfId="11832"/>
    <cellStyle name="Обычный 4 2 3 2 8 2" xfId="34680"/>
    <cellStyle name="Обычный 4 2 3 2 9" xfId="23256"/>
    <cellStyle name="Обычный 4 2 3 3" xfId="660"/>
    <cellStyle name="Обычный 4 2 3 3 2" xfId="1612"/>
    <cellStyle name="Обычный 4 2 3 3 2 2" xfId="5420"/>
    <cellStyle name="Обычный 4 2 3 3 2 2 2" xfId="16844"/>
    <cellStyle name="Обычный 4 2 3 3 2 2 2 2" xfId="39692"/>
    <cellStyle name="Обычный 4 2 3 3 2 2 3" xfId="28268"/>
    <cellStyle name="Обычный 4 2 3 3 2 3" xfId="9228"/>
    <cellStyle name="Обычный 4 2 3 3 2 3 2" xfId="20652"/>
    <cellStyle name="Обычный 4 2 3 3 2 3 2 2" xfId="43500"/>
    <cellStyle name="Обычный 4 2 3 3 2 3 3" xfId="32076"/>
    <cellStyle name="Обычный 4 2 3 3 2 4" xfId="13036"/>
    <cellStyle name="Обычный 4 2 3 3 2 4 2" xfId="35884"/>
    <cellStyle name="Обычный 4 2 3 3 2 5" xfId="24460"/>
    <cellStyle name="Обычный 4 2 3 3 3" xfId="2564"/>
    <cellStyle name="Обычный 4 2 3 3 3 2" xfId="6372"/>
    <cellStyle name="Обычный 4 2 3 3 3 2 2" xfId="17796"/>
    <cellStyle name="Обычный 4 2 3 3 3 2 2 2" xfId="40644"/>
    <cellStyle name="Обычный 4 2 3 3 3 2 3" xfId="29220"/>
    <cellStyle name="Обычный 4 2 3 3 3 3" xfId="10180"/>
    <cellStyle name="Обычный 4 2 3 3 3 3 2" xfId="21604"/>
    <cellStyle name="Обычный 4 2 3 3 3 3 2 2" xfId="44452"/>
    <cellStyle name="Обычный 4 2 3 3 3 3 3" xfId="33028"/>
    <cellStyle name="Обычный 4 2 3 3 3 4" xfId="13988"/>
    <cellStyle name="Обычный 4 2 3 3 3 4 2" xfId="36836"/>
    <cellStyle name="Обычный 4 2 3 3 3 5" xfId="25412"/>
    <cellStyle name="Обычный 4 2 3 3 4" xfId="3516"/>
    <cellStyle name="Обычный 4 2 3 3 4 2" xfId="7324"/>
    <cellStyle name="Обычный 4 2 3 3 4 2 2" xfId="18748"/>
    <cellStyle name="Обычный 4 2 3 3 4 2 2 2" xfId="41596"/>
    <cellStyle name="Обычный 4 2 3 3 4 2 3" xfId="30172"/>
    <cellStyle name="Обычный 4 2 3 3 4 3" xfId="11132"/>
    <cellStyle name="Обычный 4 2 3 3 4 3 2" xfId="22556"/>
    <cellStyle name="Обычный 4 2 3 3 4 3 2 2" xfId="45404"/>
    <cellStyle name="Обычный 4 2 3 3 4 3 3" xfId="33980"/>
    <cellStyle name="Обычный 4 2 3 3 4 4" xfId="14940"/>
    <cellStyle name="Обычный 4 2 3 3 4 4 2" xfId="37788"/>
    <cellStyle name="Обычный 4 2 3 3 4 5" xfId="26364"/>
    <cellStyle name="Обычный 4 2 3 3 5" xfId="4468"/>
    <cellStyle name="Обычный 4 2 3 3 5 2" xfId="15892"/>
    <cellStyle name="Обычный 4 2 3 3 5 2 2" xfId="38740"/>
    <cellStyle name="Обычный 4 2 3 3 5 3" xfId="27316"/>
    <cellStyle name="Обычный 4 2 3 3 6" xfId="8276"/>
    <cellStyle name="Обычный 4 2 3 3 6 2" xfId="19700"/>
    <cellStyle name="Обычный 4 2 3 3 6 2 2" xfId="42548"/>
    <cellStyle name="Обычный 4 2 3 3 6 3" xfId="31124"/>
    <cellStyle name="Обычный 4 2 3 3 7" xfId="12084"/>
    <cellStyle name="Обычный 4 2 3 3 7 2" xfId="34932"/>
    <cellStyle name="Обычный 4 2 3 3 8" xfId="23508"/>
    <cellStyle name="Обычный 4 2 3 4" xfId="1136"/>
    <cellStyle name="Обычный 4 2 3 4 2" xfId="4944"/>
    <cellStyle name="Обычный 4 2 3 4 2 2" xfId="16368"/>
    <cellStyle name="Обычный 4 2 3 4 2 2 2" xfId="39216"/>
    <cellStyle name="Обычный 4 2 3 4 2 3" xfId="27792"/>
    <cellStyle name="Обычный 4 2 3 4 3" xfId="8752"/>
    <cellStyle name="Обычный 4 2 3 4 3 2" xfId="20176"/>
    <cellStyle name="Обычный 4 2 3 4 3 2 2" xfId="43024"/>
    <cellStyle name="Обычный 4 2 3 4 3 3" xfId="31600"/>
    <cellStyle name="Обычный 4 2 3 4 4" xfId="12560"/>
    <cellStyle name="Обычный 4 2 3 4 4 2" xfId="35408"/>
    <cellStyle name="Обычный 4 2 3 4 5" xfId="23984"/>
    <cellStyle name="Обычный 4 2 3 5" xfId="2088"/>
    <cellStyle name="Обычный 4 2 3 5 2" xfId="5896"/>
    <cellStyle name="Обычный 4 2 3 5 2 2" xfId="17320"/>
    <cellStyle name="Обычный 4 2 3 5 2 2 2" xfId="40168"/>
    <cellStyle name="Обычный 4 2 3 5 2 3" xfId="28744"/>
    <cellStyle name="Обычный 4 2 3 5 3" xfId="9704"/>
    <cellStyle name="Обычный 4 2 3 5 3 2" xfId="21128"/>
    <cellStyle name="Обычный 4 2 3 5 3 2 2" xfId="43976"/>
    <cellStyle name="Обычный 4 2 3 5 3 3" xfId="32552"/>
    <cellStyle name="Обычный 4 2 3 5 4" xfId="13512"/>
    <cellStyle name="Обычный 4 2 3 5 4 2" xfId="36360"/>
    <cellStyle name="Обычный 4 2 3 5 5" xfId="24936"/>
    <cellStyle name="Обычный 4 2 3 6" xfId="3040"/>
    <cellStyle name="Обычный 4 2 3 6 2" xfId="6848"/>
    <cellStyle name="Обычный 4 2 3 6 2 2" xfId="18272"/>
    <cellStyle name="Обычный 4 2 3 6 2 2 2" xfId="41120"/>
    <cellStyle name="Обычный 4 2 3 6 2 3" xfId="29696"/>
    <cellStyle name="Обычный 4 2 3 6 3" xfId="10656"/>
    <cellStyle name="Обычный 4 2 3 6 3 2" xfId="22080"/>
    <cellStyle name="Обычный 4 2 3 6 3 2 2" xfId="44928"/>
    <cellStyle name="Обычный 4 2 3 6 3 3" xfId="33504"/>
    <cellStyle name="Обычный 4 2 3 6 4" xfId="14464"/>
    <cellStyle name="Обычный 4 2 3 6 4 2" xfId="37312"/>
    <cellStyle name="Обычный 4 2 3 6 5" xfId="25888"/>
    <cellStyle name="Обычный 4 2 3 7" xfId="3992"/>
    <cellStyle name="Обычный 4 2 3 7 2" xfId="15416"/>
    <cellStyle name="Обычный 4 2 3 7 2 2" xfId="38264"/>
    <cellStyle name="Обычный 4 2 3 7 3" xfId="26840"/>
    <cellStyle name="Обычный 4 2 3 8" xfId="7800"/>
    <cellStyle name="Обычный 4 2 3 8 2" xfId="19224"/>
    <cellStyle name="Обычный 4 2 3 8 2 2" xfId="42072"/>
    <cellStyle name="Обычный 4 2 3 8 3" xfId="30648"/>
    <cellStyle name="Обычный 4 2 3 9" xfId="11608"/>
    <cellStyle name="Обычный 4 2 3 9 2" xfId="34456"/>
    <cellStyle name="Обычный 4 2 4" xfId="240"/>
    <cellStyle name="Обычный 4 2 4 10" xfId="23088"/>
    <cellStyle name="Обычный 4 2 4 2" xfId="464"/>
    <cellStyle name="Обычный 4 2 4 2 2" xfId="940"/>
    <cellStyle name="Обычный 4 2 4 2 2 2" xfId="1892"/>
    <cellStyle name="Обычный 4 2 4 2 2 2 2" xfId="5700"/>
    <cellStyle name="Обычный 4 2 4 2 2 2 2 2" xfId="17124"/>
    <cellStyle name="Обычный 4 2 4 2 2 2 2 2 2" xfId="39972"/>
    <cellStyle name="Обычный 4 2 4 2 2 2 2 3" xfId="28548"/>
    <cellStyle name="Обычный 4 2 4 2 2 2 3" xfId="9508"/>
    <cellStyle name="Обычный 4 2 4 2 2 2 3 2" xfId="20932"/>
    <cellStyle name="Обычный 4 2 4 2 2 2 3 2 2" xfId="43780"/>
    <cellStyle name="Обычный 4 2 4 2 2 2 3 3" xfId="32356"/>
    <cellStyle name="Обычный 4 2 4 2 2 2 4" xfId="13316"/>
    <cellStyle name="Обычный 4 2 4 2 2 2 4 2" xfId="36164"/>
    <cellStyle name="Обычный 4 2 4 2 2 2 5" xfId="24740"/>
    <cellStyle name="Обычный 4 2 4 2 2 3" xfId="2844"/>
    <cellStyle name="Обычный 4 2 4 2 2 3 2" xfId="6652"/>
    <cellStyle name="Обычный 4 2 4 2 2 3 2 2" xfId="18076"/>
    <cellStyle name="Обычный 4 2 4 2 2 3 2 2 2" xfId="40924"/>
    <cellStyle name="Обычный 4 2 4 2 2 3 2 3" xfId="29500"/>
    <cellStyle name="Обычный 4 2 4 2 2 3 3" xfId="10460"/>
    <cellStyle name="Обычный 4 2 4 2 2 3 3 2" xfId="21884"/>
    <cellStyle name="Обычный 4 2 4 2 2 3 3 2 2" xfId="44732"/>
    <cellStyle name="Обычный 4 2 4 2 2 3 3 3" xfId="33308"/>
    <cellStyle name="Обычный 4 2 4 2 2 3 4" xfId="14268"/>
    <cellStyle name="Обычный 4 2 4 2 2 3 4 2" xfId="37116"/>
    <cellStyle name="Обычный 4 2 4 2 2 3 5" xfId="25692"/>
    <cellStyle name="Обычный 4 2 4 2 2 4" xfId="3796"/>
    <cellStyle name="Обычный 4 2 4 2 2 4 2" xfId="7604"/>
    <cellStyle name="Обычный 4 2 4 2 2 4 2 2" xfId="19028"/>
    <cellStyle name="Обычный 4 2 4 2 2 4 2 2 2" xfId="41876"/>
    <cellStyle name="Обычный 4 2 4 2 2 4 2 3" xfId="30452"/>
    <cellStyle name="Обычный 4 2 4 2 2 4 3" xfId="11412"/>
    <cellStyle name="Обычный 4 2 4 2 2 4 3 2" xfId="22836"/>
    <cellStyle name="Обычный 4 2 4 2 2 4 3 2 2" xfId="45684"/>
    <cellStyle name="Обычный 4 2 4 2 2 4 3 3" xfId="34260"/>
    <cellStyle name="Обычный 4 2 4 2 2 4 4" xfId="15220"/>
    <cellStyle name="Обычный 4 2 4 2 2 4 4 2" xfId="38068"/>
    <cellStyle name="Обычный 4 2 4 2 2 4 5" xfId="26644"/>
    <cellStyle name="Обычный 4 2 4 2 2 5" xfId="4748"/>
    <cellStyle name="Обычный 4 2 4 2 2 5 2" xfId="16172"/>
    <cellStyle name="Обычный 4 2 4 2 2 5 2 2" xfId="39020"/>
    <cellStyle name="Обычный 4 2 4 2 2 5 3" xfId="27596"/>
    <cellStyle name="Обычный 4 2 4 2 2 6" xfId="8556"/>
    <cellStyle name="Обычный 4 2 4 2 2 6 2" xfId="19980"/>
    <cellStyle name="Обычный 4 2 4 2 2 6 2 2" xfId="42828"/>
    <cellStyle name="Обычный 4 2 4 2 2 6 3" xfId="31404"/>
    <cellStyle name="Обычный 4 2 4 2 2 7" xfId="12364"/>
    <cellStyle name="Обычный 4 2 4 2 2 7 2" xfId="35212"/>
    <cellStyle name="Обычный 4 2 4 2 2 8" xfId="23788"/>
    <cellStyle name="Обычный 4 2 4 2 3" xfId="1416"/>
    <cellStyle name="Обычный 4 2 4 2 3 2" xfId="5224"/>
    <cellStyle name="Обычный 4 2 4 2 3 2 2" xfId="16648"/>
    <cellStyle name="Обычный 4 2 4 2 3 2 2 2" xfId="39496"/>
    <cellStyle name="Обычный 4 2 4 2 3 2 3" xfId="28072"/>
    <cellStyle name="Обычный 4 2 4 2 3 3" xfId="9032"/>
    <cellStyle name="Обычный 4 2 4 2 3 3 2" xfId="20456"/>
    <cellStyle name="Обычный 4 2 4 2 3 3 2 2" xfId="43304"/>
    <cellStyle name="Обычный 4 2 4 2 3 3 3" xfId="31880"/>
    <cellStyle name="Обычный 4 2 4 2 3 4" xfId="12840"/>
    <cellStyle name="Обычный 4 2 4 2 3 4 2" xfId="35688"/>
    <cellStyle name="Обычный 4 2 4 2 3 5" xfId="24264"/>
    <cellStyle name="Обычный 4 2 4 2 4" xfId="2368"/>
    <cellStyle name="Обычный 4 2 4 2 4 2" xfId="6176"/>
    <cellStyle name="Обычный 4 2 4 2 4 2 2" xfId="17600"/>
    <cellStyle name="Обычный 4 2 4 2 4 2 2 2" xfId="40448"/>
    <cellStyle name="Обычный 4 2 4 2 4 2 3" xfId="29024"/>
    <cellStyle name="Обычный 4 2 4 2 4 3" xfId="9984"/>
    <cellStyle name="Обычный 4 2 4 2 4 3 2" xfId="21408"/>
    <cellStyle name="Обычный 4 2 4 2 4 3 2 2" xfId="44256"/>
    <cellStyle name="Обычный 4 2 4 2 4 3 3" xfId="32832"/>
    <cellStyle name="Обычный 4 2 4 2 4 4" xfId="13792"/>
    <cellStyle name="Обычный 4 2 4 2 4 4 2" xfId="36640"/>
    <cellStyle name="Обычный 4 2 4 2 4 5" xfId="25216"/>
    <cellStyle name="Обычный 4 2 4 2 5" xfId="3320"/>
    <cellStyle name="Обычный 4 2 4 2 5 2" xfId="7128"/>
    <cellStyle name="Обычный 4 2 4 2 5 2 2" xfId="18552"/>
    <cellStyle name="Обычный 4 2 4 2 5 2 2 2" xfId="41400"/>
    <cellStyle name="Обычный 4 2 4 2 5 2 3" xfId="29976"/>
    <cellStyle name="Обычный 4 2 4 2 5 3" xfId="10936"/>
    <cellStyle name="Обычный 4 2 4 2 5 3 2" xfId="22360"/>
    <cellStyle name="Обычный 4 2 4 2 5 3 2 2" xfId="45208"/>
    <cellStyle name="Обычный 4 2 4 2 5 3 3" xfId="33784"/>
    <cellStyle name="Обычный 4 2 4 2 5 4" xfId="14744"/>
    <cellStyle name="Обычный 4 2 4 2 5 4 2" xfId="37592"/>
    <cellStyle name="Обычный 4 2 4 2 5 5" xfId="26168"/>
    <cellStyle name="Обычный 4 2 4 2 6" xfId="4272"/>
    <cellStyle name="Обычный 4 2 4 2 6 2" xfId="15696"/>
    <cellStyle name="Обычный 4 2 4 2 6 2 2" xfId="38544"/>
    <cellStyle name="Обычный 4 2 4 2 6 3" xfId="27120"/>
    <cellStyle name="Обычный 4 2 4 2 7" xfId="8080"/>
    <cellStyle name="Обычный 4 2 4 2 7 2" xfId="19504"/>
    <cellStyle name="Обычный 4 2 4 2 7 2 2" xfId="42352"/>
    <cellStyle name="Обычный 4 2 4 2 7 3" xfId="30928"/>
    <cellStyle name="Обычный 4 2 4 2 8" xfId="11888"/>
    <cellStyle name="Обычный 4 2 4 2 8 2" xfId="34736"/>
    <cellStyle name="Обычный 4 2 4 2 9" xfId="23312"/>
    <cellStyle name="Обычный 4 2 4 3" xfId="716"/>
    <cellStyle name="Обычный 4 2 4 3 2" xfId="1668"/>
    <cellStyle name="Обычный 4 2 4 3 2 2" xfId="5476"/>
    <cellStyle name="Обычный 4 2 4 3 2 2 2" xfId="16900"/>
    <cellStyle name="Обычный 4 2 4 3 2 2 2 2" xfId="39748"/>
    <cellStyle name="Обычный 4 2 4 3 2 2 3" xfId="28324"/>
    <cellStyle name="Обычный 4 2 4 3 2 3" xfId="9284"/>
    <cellStyle name="Обычный 4 2 4 3 2 3 2" xfId="20708"/>
    <cellStyle name="Обычный 4 2 4 3 2 3 2 2" xfId="43556"/>
    <cellStyle name="Обычный 4 2 4 3 2 3 3" xfId="32132"/>
    <cellStyle name="Обычный 4 2 4 3 2 4" xfId="13092"/>
    <cellStyle name="Обычный 4 2 4 3 2 4 2" xfId="35940"/>
    <cellStyle name="Обычный 4 2 4 3 2 5" xfId="24516"/>
    <cellStyle name="Обычный 4 2 4 3 3" xfId="2620"/>
    <cellStyle name="Обычный 4 2 4 3 3 2" xfId="6428"/>
    <cellStyle name="Обычный 4 2 4 3 3 2 2" xfId="17852"/>
    <cellStyle name="Обычный 4 2 4 3 3 2 2 2" xfId="40700"/>
    <cellStyle name="Обычный 4 2 4 3 3 2 3" xfId="29276"/>
    <cellStyle name="Обычный 4 2 4 3 3 3" xfId="10236"/>
    <cellStyle name="Обычный 4 2 4 3 3 3 2" xfId="21660"/>
    <cellStyle name="Обычный 4 2 4 3 3 3 2 2" xfId="44508"/>
    <cellStyle name="Обычный 4 2 4 3 3 3 3" xfId="33084"/>
    <cellStyle name="Обычный 4 2 4 3 3 4" xfId="14044"/>
    <cellStyle name="Обычный 4 2 4 3 3 4 2" xfId="36892"/>
    <cellStyle name="Обычный 4 2 4 3 3 5" xfId="25468"/>
    <cellStyle name="Обычный 4 2 4 3 4" xfId="3572"/>
    <cellStyle name="Обычный 4 2 4 3 4 2" xfId="7380"/>
    <cellStyle name="Обычный 4 2 4 3 4 2 2" xfId="18804"/>
    <cellStyle name="Обычный 4 2 4 3 4 2 2 2" xfId="41652"/>
    <cellStyle name="Обычный 4 2 4 3 4 2 3" xfId="30228"/>
    <cellStyle name="Обычный 4 2 4 3 4 3" xfId="11188"/>
    <cellStyle name="Обычный 4 2 4 3 4 3 2" xfId="22612"/>
    <cellStyle name="Обычный 4 2 4 3 4 3 2 2" xfId="45460"/>
    <cellStyle name="Обычный 4 2 4 3 4 3 3" xfId="34036"/>
    <cellStyle name="Обычный 4 2 4 3 4 4" xfId="14996"/>
    <cellStyle name="Обычный 4 2 4 3 4 4 2" xfId="37844"/>
    <cellStyle name="Обычный 4 2 4 3 4 5" xfId="26420"/>
    <cellStyle name="Обычный 4 2 4 3 5" xfId="4524"/>
    <cellStyle name="Обычный 4 2 4 3 5 2" xfId="15948"/>
    <cellStyle name="Обычный 4 2 4 3 5 2 2" xfId="38796"/>
    <cellStyle name="Обычный 4 2 4 3 5 3" xfId="27372"/>
    <cellStyle name="Обычный 4 2 4 3 6" xfId="8332"/>
    <cellStyle name="Обычный 4 2 4 3 6 2" xfId="19756"/>
    <cellStyle name="Обычный 4 2 4 3 6 2 2" xfId="42604"/>
    <cellStyle name="Обычный 4 2 4 3 6 3" xfId="31180"/>
    <cellStyle name="Обычный 4 2 4 3 7" xfId="12140"/>
    <cellStyle name="Обычный 4 2 4 3 7 2" xfId="34988"/>
    <cellStyle name="Обычный 4 2 4 3 8" xfId="23564"/>
    <cellStyle name="Обычный 4 2 4 4" xfId="1192"/>
    <cellStyle name="Обычный 4 2 4 4 2" xfId="5000"/>
    <cellStyle name="Обычный 4 2 4 4 2 2" xfId="16424"/>
    <cellStyle name="Обычный 4 2 4 4 2 2 2" xfId="39272"/>
    <cellStyle name="Обычный 4 2 4 4 2 3" xfId="27848"/>
    <cellStyle name="Обычный 4 2 4 4 3" xfId="8808"/>
    <cellStyle name="Обычный 4 2 4 4 3 2" xfId="20232"/>
    <cellStyle name="Обычный 4 2 4 4 3 2 2" xfId="43080"/>
    <cellStyle name="Обычный 4 2 4 4 3 3" xfId="31656"/>
    <cellStyle name="Обычный 4 2 4 4 4" xfId="12616"/>
    <cellStyle name="Обычный 4 2 4 4 4 2" xfId="35464"/>
    <cellStyle name="Обычный 4 2 4 4 5" xfId="24040"/>
    <cellStyle name="Обычный 4 2 4 5" xfId="2144"/>
    <cellStyle name="Обычный 4 2 4 5 2" xfId="5952"/>
    <cellStyle name="Обычный 4 2 4 5 2 2" xfId="17376"/>
    <cellStyle name="Обычный 4 2 4 5 2 2 2" xfId="40224"/>
    <cellStyle name="Обычный 4 2 4 5 2 3" xfId="28800"/>
    <cellStyle name="Обычный 4 2 4 5 3" xfId="9760"/>
    <cellStyle name="Обычный 4 2 4 5 3 2" xfId="21184"/>
    <cellStyle name="Обычный 4 2 4 5 3 2 2" xfId="44032"/>
    <cellStyle name="Обычный 4 2 4 5 3 3" xfId="32608"/>
    <cellStyle name="Обычный 4 2 4 5 4" xfId="13568"/>
    <cellStyle name="Обычный 4 2 4 5 4 2" xfId="36416"/>
    <cellStyle name="Обычный 4 2 4 5 5" xfId="24992"/>
    <cellStyle name="Обычный 4 2 4 6" xfId="3096"/>
    <cellStyle name="Обычный 4 2 4 6 2" xfId="6904"/>
    <cellStyle name="Обычный 4 2 4 6 2 2" xfId="18328"/>
    <cellStyle name="Обычный 4 2 4 6 2 2 2" xfId="41176"/>
    <cellStyle name="Обычный 4 2 4 6 2 3" xfId="29752"/>
    <cellStyle name="Обычный 4 2 4 6 3" xfId="10712"/>
    <cellStyle name="Обычный 4 2 4 6 3 2" xfId="22136"/>
    <cellStyle name="Обычный 4 2 4 6 3 2 2" xfId="44984"/>
    <cellStyle name="Обычный 4 2 4 6 3 3" xfId="33560"/>
    <cellStyle name="Обычный 4 2 4 6 4" xfId="14520"/>
    <cellStyle name="Обычный 4 2 4 6 4 2" xfId="37368"/>
    <cellStyle name="Обычный 4 2 4 6 5" xfId="25944"/>
    <cellStyle name="Обычный 4 2 4 7" xfId="4048"/>
    <cellStyle name="Обычный 4 2 4 7 2" xfId="15472"/>
    <cellStyle name="Обычный 4 2 4 7 2 2" xfId="38320"/>
    <cellStyle name="Обычный 4 2 4 7 3" xfId="26896"/>
    <cellStyle name="Обычный 4 2 4 8" xfId="7856"/>
    <cellStyle name="Обычный 4 2 4 8 2" xfId="19280"/>
    <cellStyle name="Обычный 4 2 4 8 2 2" xfId="42128"/>
    <cellStyle name="Обычный 4 2 4 8 3" xfId="30704"/>
    <cellStyle name="Обычный 4 2 4 9" xfId="11664"/>
    <cellStyle name="Обычный 4 2 4 9 2" xfId="34512"/>
    <cellStyle name="Обычный 4 2 5" xfId="296"/>
    <cellStyle name="Обычный 4 2 5 2" xfId="772"/>
    <cellStyle name="Обычный 4 2 5 2 2" xfId="1724"/>
    <cellStyle name="Обычный 4 2 5 2 2 2" xfId="5532"/>
    <cellStyle name="Обычный 4 2 5 2 2 2 2" xfId="16956"/>
    <cellStyle name="Обычный 4 2 5 2 2 2 2 2" xfId="39804"/>
    <cellStyle name="Обычный 4 2 5 2 2 2 3" xfId="28380"/>
    <cellStyle name="Обычный 4 2 5 2 2 3" xfId="9340"/>
    <cellStyle name="Обычный 4 2 5 2 2 3 2" xfId="20764"/>
    <cellStyle name="Обычный 4 2 5 2 2 3 2 2" xfId="43612"/>
    <cellStyle name="Обычный 4 2 5 2 2 3 3" xfId="32188"/>
    <cellStyle name="Обычный 4 2 5 2 2 4" xfId="13148"/>
    <cellStyle name="Обычный 4 2 5 2 2 4 2" xfId="35996"/>
    <cellStyle name="Обычный 4 2 5 2 2 5" xfId="24572"/>
    <cellStyle name="Обычный 4 2 5 2 3" xfId="2676"/>
    <cellStyle name="Обычный 4 2 5 2 3 2" xfId="6484"/>
    <cellStyle name="Обычный 4 2 5 2 3 2 2" xfId="17908"/>
    <cellStyle name="Обычный 4 2 5 2 3 2 2 2" xfId="40756"/>
    <cellStyle name="Обычный 4 2 5 2 3 2 3" xfId="29332"/>
    <cellStyle name="Обычный 4 2 5 2 3 3" xfId="10292"/>
    <cellStyle name="Обычный 4 2 5 2 3 3 2" xfId="21716"/>
    <cellStyle name="Обычный 4 2 5 2 3 3 2 2" xfId="44564"/>
    <cellStyle name="Обычный 4 2 5 2 3 3 3" xfId="33140"/>
    <cellStyle name="Обычный 4 2 5 2 3 4" xfId="14100"/>
    <cellStyle name="Обычный 4 2 5 2 3 4 2" xfId="36948"/>
    <cellStyle name="Обычный 4 2 5 2 3 5" xfId="25524"/>
    <cellStyle name="Обычный 4 2 5 2 4" xfId="3628"/>
    <cellStyle name="Обычный 4 2 5 2 4 2" xfId="7436"/>
    <cellStyle name="Обычный 4 2 5 2 4 2 2" xfId="18860"/>
    <cellStyle name="Обычный 4 2 5 2 4 2 2 2" xfId="41708"/>
    <cellStyle name="Обычный 4 2 5 2 4 2 3" xfId="30284"/>
    <cellStyle name="Обычный 4 2 5 2 4 3" xfId="11244"/>
    <cellStyle name="Обычный 4 2 5 2 4 3 2" xfId="22668"/>
    <cellStyle name="Обычный 4 2 5 2 4 3 2 2" xfId="45516"/>
    <cellStyle name="Обычный 4 2 5 2 4 3 3" xfId="34092"/>
    <cellStyle name="Обычный 4 2 5 2 4 4" xfId="15052"/>
    <cellStyle name="Обычный 4 2 5 2 4 4 2" xfId="37900"/>
    <cellStyle name="Обычный 4 2 5 2 4 5" xfId="26476"/>
    <cellStyle name="Обычный 4 2 5 2 5" xfId="4580"/>
    <cellStyle name="Обычный 4 2 5 2 5 2" xfId="16004"/>
    <cellStyle name="Обычный 4 2 5 2 5 2 2" xfId="38852"/>
    <cellStyle name="Обычный 4 2 5 2 5 3" xfId="27428"/>
    <cellStyle name="Обычный 4 2 5 2 6" xfId="8388"/>
    <cellStyle name="Обычный 4 2 5 2 6 2" xfId="19812"/>
    <cellStyle name="Обычный 4 2 5 2 6 2 2" xfId="42660"/>
    <cellStyle name="Обычный 4 2 5 2 6 3" xfId="31236"/>
    <cellStyle name="Обычный 4 2 5 2 7" xfId="12196"/>
    <cellStyle name="Обычный 4 2 5 2 7 2" xfId="35044"/>
    <cellStyle name="Обычный 4 2 5 2 8" xfId="23620"/>
    <cellStyle name="Обычный 4 2 5 3" xfId="1248"/>
    <cellStyle name="Обычный 4 2 5 3 2" xfId="5056"/>
    <cellStyle name="Обычный 4 2 5 3 2 2" xfId="16480"/>
    <cellStyle name="Обычный 4 2 5 3 2 2 2" xfId="39328"/>
    <cellStyle name="Обычный 4 2 5 3 2 3" xfId="27904"/>
    <cellStyle name="Обычный 4 2 5 3 3" xfId="8864"/>
    <cellStyle name="Обычный 4 2 5 3 3 2" xfId="20288"/>
    <cellStyle name="Обычный 4 2 5 3 3 2 2" xfId="43136"/>
    <cellStyle name="Обычный 4 2 5 3 3 3" xfId="31712"/>
    <cellStyle name="Обычный 4 2 5 3 4" xfId="12672"/>
    <cellStyle name="Обычный 4 2 5 3 4 2" xfId="35520"/>
    <cellStyle name="Обычный 4 2 5 3 5" xfId="24096"/>
    <cellStyle name="Обычный 4 2 5 4" xfId="2200"/>
    <cellStyle name="Обычный 4 2 5 4 2" xfId="6008"/>
    <cellStyle name="Обычный 4 2 5 4 2 2" xfId="17432"/>
    <cellStyle name="Обычный 4 2 5 4 2 2 2" xfId="40280"/>
    <cellStyle name="Обычный 4 2 5 4 2 3" xfId="28856"/>
    <cellStyle name="Обычный 4 2 5 4 3" xfId="9816"/>
    <cellStyle name="Обычный 4 2 5 4 3 2" xfId="21240"/>
    <cellStyle name="Обычный 4 2 5 4 3 2 2" xfId="44088"/>
    <cellStyle name="Обычный 4 2 5 4 3 3" xfId="32664"/>
    <cellStyle name="Обычный 4 2 5 4 4" xfId="13624"/>
    <cellStyle name="Обычный 4 2 5 4 4 2" xfId="36472"/>
    <cellStyle name="Обычный 4 2 5 4 5" xfId="25048"/>
    <cellStyle name="Обычный 4 2 5 5" xfId="3152"/>
    <cellStyle name="Обычный 4 2 5 5 2" xfId="6960"/>
    <cellStyle name="Обычный 4 2 5 5 2 2" xfId="18384"/>
    <cellStyle name="Обычный 4 2 5 5 2 2 2" xfId="41232"/>
    <cellStyle name="Обычный 4 2 5 5 2 3" xfId="29808"/>
    <cellStyle name="Обычный 4 2 5 5 3" xfId="10768"/>
    <cellStyle name="Обычный 4 2 5 5 3 2" xfId="22192"/>
    <cellStyle name="Обычный 4 2 5 5 3 2 2" xfId="45040"/>
    <cellStyle name="Обычный 4 2 5 5 3 3" xfId="33616"/>
    <cellStyle name="Обычный 4 2 5 5 4" xfId="14576"/>
    <cellStyle name="Обычный 4 2 5 5 4 2" xfId="37424"/>
    <cellStyle name="Обычный 4 2 5 5 5" xfId="26000"/>
    <cellStyle name="Обычный 4 2 5 6" xfId="4104"/>
    <cellStyle name="Обычный 4 2 5 6 2" xfId="15528"/>
    <cellStyle name="Обычный 4 2 5 6 2 2" xfId="38376"/>
    <cellStyle name="Обычный 4 2 5 6 3" xfId="26952"/>
    <cellStyle name="Обычный 4 2 5 7" xfId="7912"/>
    <cellStyle name="Обычный 4 2 5 7 2" xfId="19336"/>
    <cellStyle name="Обычный 4 2 5 7 2 2" xfId="42184"/>
    <cellStyle name="Обычный 4 2 5 7 3" xfId="30760"/>
    <cellStyle name="Обычный 4 2 5 8" xfId="11720"/>
    <cellStyle name="Обычный 4 2 5 8 2" xfId="34568"/>
    <cellStyle name="Обычный 4 2 5 9" xfId="23144"/>
    <cellStyle name="Обычный 4 2 6" xfId="548"/>
    <cellStyle name="Обычный 4 2 6 2" xfId="1500"/>
    <cellStyle name="Обычный 4 2 6 2 2" xfId="5308"/>
    <cellStyle name="Обычный 4 2 6 2 2 2" xfId="16732"/>
    <cellStyle name="Обычный 4 2 6 2 2 2 2" xfId="39580"/>
    <cellStyle name="Обычный 4 2 6 2 2 3" xfId="28156"/>
    <cellStyle name="Обычный 4 2 6 2 3" xfId="9116"/>
    <cellStyle name="Обычный 4 2 6 2 3 2" xfId="20540"/>
    <cellStyle name="Обычный 4 2 6 2 3 2 2" xfId="43388"/>
    <cellStyle name="Обычный 4 2 6 2 3 3" xfId="31964"/>
    <cellStyle name="Обычный 4 2 6 2 4" xfId="12924"/>
    <cellStyle name="Обычный 4 2 6 2 4 2" xfId="35772"/>
    <cellStyle name="Обычный 4 2 6 2 5" xfId="24348"/>
    <cellStyle name="Обычный 4 2 6 3" xfId="2452"/>
    <cellStyle name="Обычный 4 2 6 3 2" xfId="6260"/>
    <cellStyle name="Обычный 4 2 6 3 2 2" xfId="17684"/>
    <cellStyle name="Обычный 4 2 6 3 2 2 2" xfId="40532"/>
    <cellStyle name="Обычный 4 2 6 3 2 3" xfId="29108"/>
    <cellStyle name="Обычный 4 2 6 3 3" xfId="10068"/>
    <cellStyle name="Обычный 4 2 6 3 3 2" xfId="21492"/>
    <cellStyle name="Обычный 4 2 6 3 3 2 2" xfId="44340"/>
    <cellStyle name="Обычный 4 2 6 3 3 3" xfId="32916"/>
    <cellStyle name="Обычный 4 2 6 3 4" xfId="13876"/>
    <cellStyle name="Обычный 4 2 6 3 4 2" xfId="36724"/>
    <cellStyle name="Обычный 4 2 6 3 5" xfId="25300"/>
    <cellStyle name="Обычный 4 2 6 4" xfId="3404"/>
    <cellStyle name="Обычный 4 2 6 4 2" xfId="7212"/>
    <cellStyle name="Обычный 4 2 6 4 2 2" xfId="18636"/>
    <cellStyle name="Обычный 4 2 6 4 2 2 2" xfId="41484"/>
    <cellStyle name="Обычный 4 2 6 4 2 3" xfId="30060"/>
    <cellStyle name="Обычный 4 2 6 4 3" xfId="11020"/>
    <cellStyle name="Обычный 4 2 6 4 3 2" xfId="22444"/>
    <cellStyle name="Обычный 4 2 6 4 3 2 2" xfId="45292"/>
    <cellStyle name="Обычный 4 2 6 4 3 3" xfId="33868"/>
    <cellStyle name="Обычный 4 2 6 4 4" xfId="14828"/>
    <cellStyle name="Обычный 4 2 6 4 4 2" xfId="37676"/>
    <cellStyle name="Обычный 4 2 6 4 5" xfId="26252"/>
    <cellStyle name="Обычный 4 2 6 5" xfId="4356"/>
    <cellStyle name="Обычный 4 2 6 5 2" xfId="15780"/>
    <cellStyle name="Обычный 4 2 6 5 2 2" xfId="38628"/>
    <cellStyle name="Обычный 4 2 6 5 3" xfId="27204"/>
    <cellStyle name="Обычный 4 2 6 6" xfId="8164"/>
    <cellStyle name="Обычный 4 2 6 6 2" xfId="19588"/>
    <cellStyle name="Обычный 4 2 6 6 2 2" xfId="42436"/>
    <cellStyle name="Обычный 4 2 6 6 3" xfId="31012"/>
    <cellStyle name="Обычный 4 2 6 7" xfId="11972"/>
    <cellStyle name="Обычный 4 2 6 7 2" xfId="34820"/>
    <cellStyle name="Обычный 4 2 6 8" xfId="23396"/>
    <cellStyle name="Обычный 4 2 7" xfId="1024"/>
    <cellStyle name="Обычный 4 2 7 2" xfId="4832"/>
    <cellStyle name="Обычный 4 2 7 2 2" xfId="16256"/>
    <cellStyle name="Обычный 4 2 7 2 2 2" xfId="39104"/>
    <cellStyle name="Обычный 4 2 7 2 3" xfId="27680"/>
    <cellStyle name="Обычный 4 2 7 3" xfId="8640"/>
    <cellStyle name="Обычный 4 2 7 3 2" xfId="20064"/>
    <cellStyle name="Обычный 4 2 7 3 2 2" xfId="42912"/>
    <cellStyle name="Обычный 4 2 7 3 3" xfId="31488"/>
    <cellStyle name="Обычный 4 2 7 4" xfId="12448"/>
    <cellStyle name="Обычный 4 2 7 4 2" xfId="35296"/>
    <cellStyle name="Обычный 4 2 7 5" xfId="23872"/>
    <cellStyle name="Обычный 4 2 8" xfId="1976"/>
    <cellStyle name="Обычный 4 2 8 2" xfId="5784"/>
    <cellStyle name="Обычный 4 2 8 2 2" xfId="17208"/>
    <cellStyle name="Обычный 4 2 8 2 2 2" xfId="40056"/>
    <cellStyle name="Обычный 4 2 8 2 3" xfId="28632"/>
    <cellStyle name="Обычный 4 2 8 3" xfId="9592"/>
    <cellStyle name="Обычный 4 2 8 3 2" xfId="21016"/>
    <cellStyle name="Обычный 4 2 8 3 2 2" xfId="43864"/>
    <cellStyle name="Обычный 4 2 8 3 3" xfId="32440"/>
    <cellStyle name="Обычный 4 2 8 4" xfId="13400"/>
    <cellStyle name="Обычный 4 2 8 4 2" xfId="36248"/>
    <cellStyle name="Обычный 4 2 8 5" xfId="24824"/>
    <cellStyle name="Обычный 4 2 9" xfId="2928"/>
    <cellStyle name="Обычный 4 2 9 2" xfId="6736"/>
    <cellStyle name="Обычный 4 2 9 2 2" xfId="18160"/>
    <cellStyle name="Обычный 4 2 9 2 2 2" xfId="41008"/>
    <cellStyle name="Обычный 4 2 9 2 3" xfId="29584"/>
    <cellStyle name="Обычный 4 2 9 3" xfId="10544"/>
    <cellStyle name="Обычный 4 2 9 3 2" xfId="21968"/>
    <cellStyle name="Обычный 4 2 9 3 2 2" xfId="44816"/>
    <cellStyle name="Обычный 4 2 9 3 3" xfId="33392"/>
    <cellStyle name="Обычный 4 2 9 4" xfId="14352"/>
    <cellStyle name="Обычный 4 2 9 4 2" xfId="37200"/>
    <cellStyle name="Обычный 4 2 9 5" xfId="25776"/>
    <cellStyle name="Обычный 4 3" xfId="100"/>
    <cellStyle name="Обычный 4 3 10" xfId="22948"/>
    <cellStyle name="Обычный 4 3 2" xfId="324"/>
    <cellStyle name="Обычный 4 3 2 2" xfId="800"/>
    <cellStyle name="Обычный 4 3 2 2 2" xfId="1752"/>
    <cellStyle name="Обычный 4 3 2 2 2 2" xfId="5560"/>
    <cellStyle name="Обычный 4 3 2 2 2 2 2" xfId="16984"/>
    <cellStyle name="Обычный 4 3 2 2 2 2 2 2" xfId="39832"/>
    <cellStyle name="Обычный 4 3 2 2 2 2 3" xfId="28408"/>
    <cellStyle name="Обычный 4 3 2 2 2 3" xfId="9368"/>
    <cellStyle name="Обычный 4 3 2 2 2 3 2" xfId="20792"/>
    <cellStyle name="Обычный 4 3 2 2 2 3 2 2" xfId="43640"/>
    <cellStyle name="Обычный 4 3 2 2 2 3 3" xfId="32216"/>
    <cellStyle name="Обычный 4 3 2 2 2 4" xfId="13176"/>
    <cellStyle name="Обычный 4 3 2 2 2 4 2" xfId="36024"/>
    <cellStyle name="Обычный 4 3 2 2 2 5" xfId="24600"/>
    <cellStyle name="Обычный 4 3 2 2 3" xfId="2704"/>
    <cellStyle name="Обычный 4 3 2 2 3 2" xfId="6512"/>
    <cellStyle name="Обычный 4 3 2 2 3 2 2" xfId="17936"/>
    <cellStyle name="Обычный 4 3 2 2 3 2 2 2" xfId="40784"/>
    <cellStyle name="Обычный 4 3 2 2 3 2 3" xfId="29360"/>
    <cellStyle name="Обычный 4 3 2 2 3 3" xfId="10320"/>
    <cellStyle name="Обычный 4 3 2 2 3 3 2" xfId="21744"/>
    <cellStyle name="Обычный 4 3 2 2 3 3 2 2" xfId="44592"/>
    <cellStyle name="Обычный 4 3 2 2 3 3 3" xfId="33168"/>
    <cellStyle name="Обычный 4 3 2 2 3 4" xfId="14128"/>
    <cellStyle name="Обычный 4 3 2 2 3 4 2" xfId="36976"/>
    <cellStyle name="Обычный 4 3 2 2 3 5" xfId="25552"/>
    <cellStyle name="Обычный 4 3 2 2 4" xfId="3656"/>
    <cellStyle name="Обычный 4 3 2 2 4 2" xfId="7464"/>
    <cellStyle name="Обычный 4 3 2 2 4 2 2" xfId="18888"/>
    <cellStyle name="Обычный 4 3 2 2 4 2 2 2" xfId="41736"/>
    <cellStyle name="Обычный 4 3 2 2 4 2 3" xfId="30312"/>
    <cellStyle name="Обычный 4 3 2 2 4 3" xfId="11272"/>
    <cellStyle name="Обычный 4 3 2 2 4 3 2" xfId="22696"/>
    <cellStyle name="Обычный 4 3 2 2 4 3 2 2" xfId="45544"/>
    <cellStyle name="Обычный 4 3 2 2 4 3 3" xfId="34120"/>
    <cellStyle name="Обычный 4 3 2 2 4 4" xfId="15080"/>
    <cellStyle name="Обычный 4 3 2 2 4 4 2" xfId="37928"/>
    <cellStyle name="Обычный 4 3 2 2 4 5" xfId="26504"/>
    <cellStyle name="Обычный 4 3 2 2 5" xfId="4608"/>
    <cellStyle name="Обычный 4 3 2 2 5 2" xfId="16032"/>
    <cellStyle name="Обычный 4 3 2 2 5 2 2" xfId="38880"/>
    <cellStyle name="Обычный 4 3 2 2 5 3" xfId="27456"/>
    <cellStyle name="Обычный 4 3 2 2 6" xfId="8416"/>
    <cellStyle name="Обычный 4 3 2 2 6 2" xfId="19840"/>
    <cellStyle name="Обычный 4 3 2 2 6 2 2" xfId="42688"/>
    <cellStyle name="Обычный 4 3 2 2 6 3" xfId="31264"/>
    <cellStyle name="Обычный 4 3 2 2 7" xfId="12224"/>
    <cellStyle name="Обычный 4 3 2 2 7 2" xfId="35072"/>
    <cellStyle name="Обычный 4 3 2 2 8" xfId="23648"/>
    <cellStyle name="Обычный 4 3 2 3" xfId="1276"/>
    <cellStyle name="Обычный 4 3 2 3 2" xfId="5084"/>
    <cellStyle name="Обычный 4 3 2 3 2 2" xfId="16508"/>
    <cellStyle name="Обычный 4 3 2 3 2 2 2" xfId="39356"/>
    <cellStyle name="Обычный 4 3 2 3 2 3" xfId="27932"/>
    <cellStyle name="Обычный 4 3 2 3 3" xfId="8892"/>
    <cellStyle name="Обычный 4 3 2 3 3 2" xfId="20316"/>
    <cellStyle name="Обычный 4 3 2 3 3 2 2" xfId="43164"/>
    <cellStyle name="Обычный 4 3 2 3 3 3" xfId="31740"/>
    <cellStyle name="Обычный 4 3 2 3 4" xfId="12700"/>
    <cellStyle name="Обычный 4 3 2 3 4 2" xfId="35548"/>
    <cellStyle name="Обычный 4 3 2 3 5" xfId="24124"/>
    <cellStyle name="Обычный 4 3 2 4" xfId="2228"/>
    <cellStyle name="Обычный 4 3 2 4 2" xfId="6036"/>
    <cellStyle name="Обычный 4 3 2 4 2 2" xfId="17460"/>
    <cellStyle name="Обычный 4 3 2 4 2 2 2" xfId="40308"/>
    <cellStyle name="Обычный 4 3 2 4 2 3" xfId="28884"/>
    <cellStyle name="Обычный 4 3 2 4 3" xfId="9844"/>
    <cellStyle name="Обычный 4 3 2 4 3 2" xfId="21268"/>
    <cellStyle name="Обычный 4 3 2 4 3 2 2" xfId="44116"/>
    <cellStyle name="Обычный 4 3 2 4 3 3" xfId="32692"/>
    <cellStyle name="Обычный 4 3 2 4 4" xfId="13652"/>
    <cellStyle name="Обычный 4 3 2 4 4 2" xfId="36500"/>
    <cellStyle name="Обычный 4 3 2 4 5" xfId="25076"/>
    <cellStyle name="Обычный 4 3 2 5" xfId="3180"/>
    <cellStyle name="Обычный 4 3 2 5 2" xfId="6988"/>
    <cellStyle name="Обычный 4 3 2 5 2 2" xfId="18412"/>
    <cellStyle name="Обычный 4 3 2 5 2 2 2" xfId="41260"/>
    <cellStyle name="Обычный 4 3 2 5 2 3" xfId="29836"/>
    <cellStyle name="Обычный 4 3 2 5 3" xfId="10796"/>
    <cellStyle name="Обычный 4 3 2 5 3 2" xfId="22220"/>
    <cellStyle name="Обычный 4 3 2 5 3 2 2" xfId="45068"/>
    <cellStyle name="Обычный 4 3 2 5 3 3" xfId="33644"/>
    <cellStyle name="Обычный 4 3 2 5 4" xfId="14604"/>
    <cellStyle name="Обычный 4 3 2 5 4 2" xfId="37452"/>
    <cellStyle name="Обычный 4 3 2 5 5" xfId="26028"/>
    <cellStyle name="Обычный 4 3 2 6" xfId="4132"/>
    <cellStyle name="Обычный 4 3 2 6 2" xfId="15556"/>
    <cellStyle name="Обычный 4 3 2 6 2 2" xfId="38404"/>
    <cellStyle name="Обычный 4 3 2 6 3" xfId="26980"/>
    <cellStyle name="Обычный 4 3 2 7" xfId="7940"/>
    <cellStyle name="Обычный 4 3 2 7 2" xfId="19364"/>
    <cellStyle name="Обычный 4 3 2 7 2 2" xfId="42212"/>
    <cellStyle name="Обычный 4 3 2 7 3" xfId="30788"/>
    <cellStyle name="Обычный 4 3 2 8" xfId="11748"/>
    <cellStyle name="Обычный 4 3 2 8 2" xfId="34596"/>
    <cellStyle name="Обычный 4 3 2 9" xfId="23172"/>
    <cellStyle name="Обычный 4 3 3" xfId="576"/>
    <cellStyle name="Обычный 4 3 3 2" xfId="1528"/>
    <cellStyle name="Обычный 4 3 3 2 2" xfId="5336"/>
    <cellStyle name="Обычный 4 3 3 2 2 2" xfId="16760"/>
    <cellStyle name="Обычный 4 3 3 2 2 2 2" xfId="39608"/>
    <cellStyle name="Обычный 4 3 3 2 2 3" xfId="28184"/>
    <cellStyle name="Обычный 4 3 3 2 3" xfId="9144"/>
    <cellStyle name="Обычный 4 3 3 2 3 2" xfId="20568"/>
    <cellStyle name="Обычный 4 3 3 2 3 2 2" xfId="43416"/>
    <cellStyle name="Обычный 4 3 3 2 3 3" xfId="31992"/>
    <cellStyle name="Обычный 4 3 3 2 4" xfId="12952"/>
    <cellStyle name="Обычный 4 3 3 2 4 2" xfId="35800"/>
    <cellStyle name="Обычный 4 3 3 2 5" xfId="24376"/>
    <cellStyle name="Обычный 4 3 3 3" xfId="2480"/>
    <cellStyle name="Обычный 4 3 3 3 2" xfId="6288"/>
    <cellStyle name="Обычный 4 3 3 3 2 2" xfId="17712"/>
    <cellStyle name="Обычный 4 3 3 3 2 2 2" xfId="40560"/>
    <cellStyle name="Обычный 4 3 3 3 2 3" xfId="29136"/>
    <cellStyle name="Обычный 4 3 3 3 3" xfId="10096"/>
    <cellStyle name="Обычный 4 3 3 3 3 2" xfId="21520"/>
    <cellStyle name="Обычный 4 3 3 3 3 2 2" xfId="44368"/>
    <cellStyle name="Обычный 4 3 3 3 3 3" xfId="32944"/>
    <cellStyle name="Обычный 4 3 3 3 4" xfId="13904"/>
    <cellStyle name="Обычный 4 3 3 3 4 2" xfId="36752"/>
    <cellStyle name="Обычный 4 3 3 3 5" xfId="25328"/>
    <cellStyle name="Обычный 4 3 3 4" xfId="3432"/>
    <cellStyle name="Обычный 4 3 3 4 2" xfId="7240"/>
    <cellStyle name="Обычный 4 3 3 4 2 2" xfId="18664"/>
    <cellStyle name="Обычный 4 3 3 4 2 2 2" xfId="41512"/>
    <cellStyle name="Обычный 4 3 3 4 2 3" xfId="30088"/>
    <cellStyle name="Обычный 4 3 3 4 3" xfId="11048"/>
    <cellStyle name="Обычный 4 3 3 4 3 2" xfId="22472"/>
    <cellStyle name="Обычный 4 3 3 4 3 2 2" xfId="45320"/>
    <cellStyle name="Обычный 4 3 3 4 3 3" xfId="33896"/>
    <cellStyle name="Обычный 4 3 3 4 4" xfId="14856"/>
    <cellStyle name="Обычный 4 3 3 4 4 2" xfId="37704"/>
    <cellStyle name="Обычный 4 3 3 4 5" xfId="26280"/>
    <cellStyle name="Обычный 4 3 3 5" xfId="4384"/>
    <cellStyle name="Обычный 4 3 3 5 2" xfId="15808"/>
    <cellStyle name="Обычный 4 3 3 5 2 2" xfId="38656"/>
    <cellStyle name="Обычный 4 3 3 5 3" xfId="27232"/>
    <cellStyle name="Обычный 4 3 3 6" xfId="8192"/>
    <cellStyle name="Обычный 4 3 3 6 2" xfId="19616"/>
    <cellStyle name="Обычный 4 3 3 6 2 2" xfId="42464"/>
    <cellStyle name="Обычный 4 3 3 6 3" xfId="31040"/>
    <cellStyle name="Обычный 4 3 3 7" xfId="12000"/>
    <cellStyle name="Обычный 4 3 3 7 2" xfId="34848"/>
    <cellStyle name="Обычный 4 3 3 8" xfId="23424"/>
    <cellStyle name="Обычный 4 3 4" xfId="1052"/>
    <cellStyle name="Обычный 4 3 4 2" xfId="4860"/>
    <cellStyle name="Обычный 4 3 4 2 2" xfId="16284"/>
    <cellStyle name="Обычный 4 3 4 2 2 2" xfId="39132"/>
    <cellStyle name="Обычный 4 3 4 2 3" xfId="27708"/>
    <cellStyle name="Обычный 4 3 4 3" xfId="8668"/>
    <cellStyle name="Обычный 4 3 4 3 2" xfId="20092"/>
    <cellStyle name="Обычный 4 3 4 3 2 2" xfId="42940"/>
    <cellStyle name="Обычный 4 3 4 3 3" xfId="31516"/>
    <cellStyle name="Обычный 4 3 4 4" xfId="12476"/>
    <cellStyle name="Обычный 4 3 4 4 2" xfId="35324"/>
    <cellStyle name="Обычный 4 3 4 5" xfId="23900"/>
    <cellStyle name="Обычный 4 3 5" xfId="2004"/>
    <cellStyle name="Обычный 4 3 5 2" xfId="5812"/>
    <cellStyle name="Обычный 4 3 5 2 2" xfId="17236"/>
    <cellStyle name="Обычный 4 3 5 2 2 2" xfId="40084"/>
    <cellStyle name="Обычный 4 3 5 2 3" xfId="28660"/>
    <cellStyle name="Обычный 4 3 5 3" xfId="9620"/>
    <cellStyle name="Обычный 4 3 5 3 2" xfId="21044"/>
    <cellStyle name="Обычный 4 3 5 3 2 2" xfId="43892"/>
    <cellStyle name="Обычный 4 3 5 3 3" xfId="32468"/>
    <cellStyle name="Обычный 4 3 5 4" xfId="13428"/>
    <cellStyle name="Обычный 4 3 5 4 2" xfId="36276"/>
    <cellStyle name="Обычный 4 3 5 5" xfId="24852"/>
    <cellStyle name="Обычный 4 3 6" xfId="2956"/>
    <cellStyle name="Обычный 4 3 6 2" xfId="6764"/>
    <cellStyle name="Обычный 4 3 6 2 2" xfId="18188"/>
    <cellStyle name="Обычный 4 3 6 2 2 2" xfId="41036"/>
    <cellStyle name="Обычный 4 3 6 2 3" xfId="29612"/>
    <cellStyle name="Обычный 4 3 6 3" xfId="10572"/>
    <cellStyle name="Обычный 4 3 6 3 2" xfId="21996"/>
    <cellStyle name="Обычный 4 3 6 3 2 2" xfId="44844"/>
    <cellStyle name="Обычный 4 3 6 3 3" xfId="33420"/>
    <cellStyle name="Обычный 4 3 6 4" xfId="14380"/>
    <cellStyle name="Обычный 4 3 6 4 2" xfId="37228"/>
    <cellStyle name="Обычный 4 3 6 5" xfId="25804"/>
    <cellStyle name="Обычный 4 3 7" xfId="3908"/>
    <cellStyle name="Обычный 4 3 7 2" xfId="15332"/>
    <cellStyle name="Обычный 4 3 7 2 2" xfId="38180"/>
    <cellStyle name="Обычный 4 3 7 3" xfId="26756"/>
    <cellStyle name="Обычный 4 3 8" xfId="7716"/>
    <cellStyle name="Обычный 4 3 8 2" xfId="19140"/>
    <cellStyle name="Обычный 4 3 8 2 2" xfId="41988"/>
    <cellStyle name="Обычный 4 3 8 3" xfId="30564"/>
    <cellStyle name="Обычный 4 3 9" xfId="11524"/>
    <cellStyle name="Обычный 4 3 9 2" xfId="34372"/>
    <cellStyle name="Обычный 4 4" xfId="156"/>
    <cellStyle name="Обычный 4 4 10" xfId="23004"/>
    <cellStyle name="Обычный 4 4 2" xfId="380"/>
    <cellStyle name="Обычный 4 4 2 2" xfId="856"/>
    <cellStyle name="Обычный 4 4 2 2 2" xfId="1808"/>
    <cellStyle name="Обычный 4 4 2 2 2 2" xfId="5616"/>
    <cellStyle name="Обычный 4 4 2 2 2 2 2" xfId="17040"/>
    <cellStyle name="Обычный 4 4 2 2 2 2 2 2" xfId="39888"/>
    <cellStyle name="Обычный 4 4 2 2 2 2 3" xfId="28464"/>
    <cellStyle name="Обычный 4 4 2 2 2 3" xfId="9424"/>
    <cellStyle name="Обычный 4 4 2 2 2 3 2" xfId="20848"/>
    <cellStyle name="Обычный 4 4 2 2 2 3 2 2" xfId="43696"/>
    <cellStyle name="Обычный 4 4 2 2 2 3 3" xfId="32272"/>
    <cellStyle name="Обычный 4 4 2 2 2 4" xfId="13232"/>
    <cellStyle name="Обычный 4 4 2 2 2 4 2" xfId="36080"/>
    <cellStyle name="Обычный 4 4 2 2 2 5" xfId="24656"/>
    <cellStyle name="Обычный 4 4 2 2 3" xfId="2760"/>
    <cellStyle name="Обычный 4 4 2 2 3 2" xfId="6568"/>
    <cellStyle name="Обычный 4 4 2 2 3 2 2" xfId="17992"/>
    <cellStyle name="Обычный 4 4 2 2 3 2 2 2" xfId="40840"/>
    <cellStyle name="Обычный 4 4 2 2 3 2 3" xfId="29416"/>
    <cellStyle name="Обычный 4 4 2 2 3 3" xfId="10376"/>
    <cellStyle name="Обычный 4 4 2 2 3 3 2" xfId="21800"/>
    <cellStyle name="Обычный 4 4 2 2 3 3 2 2" xfId="44648"/>
    <cellStyle name="Обычный 4 4 2 2 3 3 3" xfId="33224"/>
    <cellStyle name="Обычный 4 4 2 2 3 4" xfId="14184"/>
    <cellStyle name="Обычный 4 4 2 2 3 4 2" xfId="37032"/>
    <cellStyle name="Обычный 4 4 2 2 3 5" xfId="25608"/>
    <cellStyle name="Обычный 4 4 2 2 4" xfId="3712"/>
    <cellStyle name="Обычный 4 4 2 2 4 2" xfId="7520"/>
    <cellStyle name="Обычный 4 4 2 2 4 2 2" xfId="18944"/>
    <cellStyle name="Обычный 4 4 2 2 4 2 2 2" xfId="41792"/>
    <cellStyle name="Обычный 4 4 2 2 4 2 3" xfId="30368"/>
    <cellStyle name="Обычный 4 4 2 2 4 3" xfId="11328"/>
    <cellStyle name="Обычный 4 4 2 2 4 3 2" xfId="22752"/>
    <cellStyle name="Обычный 4 4 2 2 4 3 2 2" xfId="45600"/>
    <cellStyle name="Обычный 4 4 2 2 4 3 3" xfId="34176"/>
    <cellStyle name="Обычный 4 4 2 2 4 4" xfId="15136"/>
    <cellStyle name="Обычный 4 4 2 2 4 4 2" xfId="37984"/>
    <cellStyle name="Обычный 4 4 2 2 4 5" xfId="26560"/>
    <cellStyle name="Обычный 4 4 2 2 5" xfId="4664"/>
    <cellStyle name="Обычный 4 4 2 2 5 2" xfId="16088"/>
    <cellStyle name="Обычный 4 4 2 2 5 2 2" xfId="38936"/>
    <cellStyle name="Обычный 4 4 2 2 5 3" xfId="27512"/>
    <cellStyle name="Обычный 4 4 2 2 6" xfId="8472"/>
    <cellStyle name="Обычный 4 4 2 2 6 2" xfId="19896"/>
    <cellStyle name="Обычный 4 4 2 2 6 2 2" xfId="42744"/>
    <cellStyle name="Обычный 4 4 2 2 6 3" xfId="31320"/>
    <cellStyle name="Обычный 4 4 2 2 7" xfId="12280"/>
    <cellStyle name="Обычный 4 4 2 2 7 2" xfId="35128"/>
    <cellStyle name="Обычный 4 4 2 2 8" xfId="23704"/>
    <cellStyle name="Обычный 4 4 2 3" xfId="1332"/>
    <cellStyle name="Обычный 4 4 2 3 2" xfId="5140"/>
    <cellStyle name="Обычный 4 4 2 3 2 2" xfId="16564"/>
    <cellStyle name="Обычный 4 4 2 3 2 2 2" xfId="39412"/>
    <cellStyle name="Обычный 4 4 2 3 2 3" xfId="27988"/>
    <cellStyle name="Обычный 4 4 2 3 3" xfId="8948"/>
    <cellStyle name="Обычный 4 4 2 3 3 2" xfId="20372"/>
    <cellStyle name="Обычный 4 4 2 3 3 2 2" xfId="43220"/>
    <cellStyle name="Обычный 4 4 2 3 3 3" xfId="31796"/>
    <cellStyle name="Обычный 4 4 2 3 4" xfId="12756"/>
    <cellStyle name="Обычный 4 4 2 3 4 2" xfId="35604"/>
    <cellStyle name="Обычный 4 4 2 3 5" xfId="24180"/>
    <cellStyle name="Обычный 4 4 2 4" xfId="2284"/>
    <cellStyle name="Обычный 4 4 2 4 2" xfId="6092"/>
    <cellStyle name="Обычный 4 4 2 4 2 2" xfId="17516"/>
    <cellStyle name="Обычный 4 4 2 4 2 2 2" xfId="40364"/>
    <cellStyle name="Обычный 4 4 2 4 2 3" xfId="28940"/>
    <cellStyle name="Обычный 4 4 2 4 3" xfId="9900"/>
    <cellStyle name="Обычный 4 4 2 4 3 2" xfId="21324"/>
    <cellStyle name="Обычный 4 4 2 4 3 2 2" xfId="44172"/>
    <cellStyle name="Обычный 4 4 2 4 3 3" xfId="32748"/>
    <cellStyle name="Обычный 4 4 2 4 4" xfId="13708"/>
    <cellStyle name="Обычный 4 4 2 4 4 2" xfId="36556"/>
    <cellStyle name="Обычный 4 4 2 4 5" xfId="25132"/>
    <cellStyle name="Обычный 4 4 2 5" xfId="3236"/>
    <cellStyle name="Обычный 4 4 2 5 2" xfId="7044"/>
    <cellStyle name="Обычный 4 4 2 5 2 2" xfId="18468"/>
    <cellStyle name="Обычный 4 4 2 5 2 2 2" xfId="41316"/>
    <cellStyle name="Обычный 4 4 2 5 2 3" xfId="29892"/>
    <cellStyle name="Обычный 4 4 2 5 3" xfId="10852"/>
    <cellStyle name="Обычный 4 4 2 5 3 2" xfId="22276"/>
    <cellStyle name="Обычный 4 4 2 5 3 2 2" xfId="45124"/>
    <cellStyle name="Обычный 4 4 2 5 3 3" xfId="33700"/>
    <cellStyle name="Обычный 4 4 2 5 4" xfId="14660"/>
    <cellStyle name="Обычный 4 4 2 5 4 2" xfId="37508"/>
    <cellStyle name="Обычный 4 4 2 5 5" xfId="26084"/>
    <cellStyle name="Обычный 4 4 2 6" xfId="4188"/>
    <cellStyle name="Обычный 4 4 2 6 2" xfId="15612"/>
    <cellStyle name="Обычный 4 4 2 6 2 2" xfId="38460"/>
    <cellStyle name="Обычный 4 4 2 6 3" xfId="27036"/>
    <cellStyle name="Обычный 4 4 2 7" xfId="7996"/>
    <cellStyle name="Обычный 4 4 2 7 2" xfId="19420"/>
    <cellStyle name="Обычный 4 4 2 7 2 2" xfId="42268"/>
    <cellStyle name="Обычный 4 4 2 7 3" xfId="30844"/>
    <cellStyle name="Обычный 4 4 2 8" xfId="11804"/>
    <cellStyle name="Обычный 4 4 2 8 2" xfId="34652"/>
    <cellStyle name="Обычный 4 4 2 9" xfId="23228"/>
    <cellStyle name="Обычный 4 4 3" xfId="632"/>
    <cellStyle name="Обычный 4 4 3 2" xfId="1584"/>
    <cellStyle name="Обычный 4 4 3 2 2" xfId="5392"/>
    <cellStyle name="Обычный 4 4 3 2 2 2" xfId="16816"/>
    <cellStyle name="Обычный 4 4 3 2 2 2 2" xfId="39664"/>
    <cellStyle name="Обычный 4 4 3 2 2 3" xfId="28240"/>
    <cellStyle name="Обычный 4 4 3 2 3" xfId="9200"/>
    <cellStyle name="Обычный 4 4 3 2 3 2" xfId="20624"/>
    <cellStyle name="Обычный 4 4 3 2 3 2 2" xfId="43472"/>
    <cellStyle name="Обычный 4 4 3 2 3 3" xfId="32048"/>
    <cellStyle name="Обычный 4 4 3 2 4" xfId="13008"/>
    <cellStyle name="Обычный 4 4 3 2 4 2" xfId="35856"/>
    <cellStyle name="Обычный 4 4 3 2 5" xfId="24432"/>
    <cellStyle name="Обычный 4 4 3 3" xfId="2536"/>
    <cellStyle name="Обычный 4 4 3 3 2" xfId="6344"/>
    <cellStyle name="Обычный 4 4 3 3 2 2" xfId="17768"/>
    <cellStyle name="Обычный 4 4 3 3 2 2 2" xfId="40616"/>
    <cellStyle name="Обычный 4 4 3 3 2 3" xfId="29192"/>
    <cellStyle name="Обычный 4 4 3 3 3" xfId="10152"/>
    <cellStyle name="Обычный 4 4 3 3 3 2" xfId="21576"/>
    <cellStyle name="Обычный 4 4 3 3 3 2 2" xfId="44424"/>
    <cellStyle name="Обычный 4 4 3 3 3 3" xfId="33000"/>
    <cellStyle name="Обычный 4 4 3 3 4" xfId="13960"/>
    <cellStyle name="Обычный 4 4 3 3 4 2" xfId="36808"/>
    <cellStyle name="Обычный 4 4 3 3 5" xfId="25384"/>
    <cellStyle name="Обычный 4 4 3 4" xfId="3488"/>
    <cellStyle name="Обычный 4 4 3 4 2" xfId="7296"/>
    <cellStyle name="Обычный 4 4 3 4 2 2" xfId="18720"/>
    <cellStyle name="Обычный 4 4 3 4 2 2 2" xfId="41568"/>
    <cellStyle name="Обычный 4 4 3 4 2 3" xfId="30144"/>
    <cellStyle name="Обычный 4 4 3 4 3" xfId="11104"/>
    <cellStyle name="Обычный 4 4 3 4 3 2" xfId="22528"/>
    <cellStyle name="Обычный 4 4 3 4 3 2 2" xfId="45376"/>
    <cellStyle name="Обычный 4 4 3 4 3 3" xfId="33952"/>
    <cellStyle name="Обычный 4 4 3 4 4" xfId="14912"/>
    <cellStyle name="Обычный 4 4 3 4 4 2" xfId="37760"/>
    <cellStyle name="Обычный 4 4 3 4 5" xfId="26336"/>
    <cellStyle name="Обычный 4 4 3 5" xfId="4440"/>
    <cellStyle name="Обычный 4 4 3 5 2" xfId="15864"/>
    <cellStyle name="Обычный 4 4 3 5 2 2" xfId="38712"/>
    <cellStyle name="Обычный 4 4 3 5 3" xfId="27288"/>
    <cellStyle name="Обычный 4 4 3 6" xfId="8248"/>
    <cellStyle name="Обычный 4 4 3 6 2" xfId="19672"/>
    <cellStyle name="Обычный 4 4 3 6 2 2" xfId="42520"/>
    <cellStyle name="Обычный 4 4 3 6 3" xfId="31096"/>
    <cellStyle name="Обычный 4 4 3 7" xfId="12056"/>
    <cellStyle name="Обычный 4 4 3 7 2" xfId="34904"/>
    <cellStyle name="Обычный 4 4 3 8" xfId="23480"/>
    <cellStyle name="Обычный 4 4 4" xfId="1108"/>
    <cellStyle name="Обычный 4 4 4 2" xfId="4916"/>
    <cellStyle name="Обычный 4 4 4 2 2" xfId="16340"/>
    <cellStyle name="Обычный 4 4 4 2 2 2" xfId="39188"/>
    <cellStyle name="Обычный 4 4 4 2 3" xfId="27764"/>
    <cellStyle name="Обычный 4 4 4 3" xfId="8724"/>
    <cellStyle name="Обычный 4 4 4 3 2" xfId="20148"/>
    <cellStyle name="Обычный 4 4 4 3 2 2" xfId="42996"/>
    <cellStyle name="Обычный 4 4 4 3 3" xfId="31572"/>
    <cellStyle name="Обычный 4 4 4 4" xfId="12532"/>
    <cellStyle name="Обычный 4 4 4 4 2" xfId="35380"/>
    <cellStyle name="Обычный 4 4 4 5" xfId="23956"/>
    <cellStyle name="Обычный 4 4 5" xfId="2060"/>
    <cellStyle name="Обычный 4 4 5 2" xfId="5868"/>
    <cellStyle name="Обычный 4 4 5 2 2" xfId="17292"/>
    <cellStyle name="Обычный 4 4 5 2 2 2" xfId="40140"/>
    <cellStyle name="Обычный 4 4 5 2 3" xfId="28716"/>
    <cellStyle name="Обычный 4 4 5 3" xfId="9676"/>
    <cellStyle name="Обычный 4 4 5 3 2" xfId="21100"/>
    <cellStyle name="Обычный 4 4 5 3 2 2" xfId="43948"/>
    <cellStyle name="Обычный 4 4 5 3 3" xfId="32524"/>
    <cellStyle name="Обычный 4 4 5 4" xfId="13484"/>
    <cellStyle name="Обычный 4 4 5 4 2" xfId="36332"/>
    <cellStyle name="Обычный 4 4 5 5" xfId="24908"/>
    <cellStyle name="Обычный 4 4 6" xfId="3012"/>
    <cellStyle name="Обычный 4 4 6 2" xfId="6820"/>
    <cellStyle name="Обычный 4 4 6 2 2" xfId="18244"/>
    <cellStyle name="Обычный 4 4 6 2 2 2" xfId="41092"/>
    <cellStyle name="Обычный 4 4 6 2 3" xfId="29668"/>
    <cellStyle name="Обычный 4 4 6 3" xfId="10628"/>
    <cellStyle name="Обычный 4 4 6 3 2" xfId="22052"/>
    <cellStyle name="Обычный 4 4 6 3 2 2" xfId="44900"/>
    <cellStyle name="Обычный 4 4 6 3 3" xfId="33476"/>
    <cellStyle name="Обычный 4 4 6 4" xfId="14436"/>
    <cellStyle name="Обычный 4 4 6 4 2" xfId="37284"/>
    <cellStyle name="Обычный 4 4 6 5" xfId="25860"/>
    <cellStyle name="Обычный 4 4 7" xfId="3964"/>
    <cellStyle name="Обычный 4 4 7 2" xfId="15388"/>
    <cellStyle name="Обычный 4 4 7 2 2" xfId="38236"/>
    <cellStyle name="Обычный 4 4 7 3" xfId="26812"/>
    <cellStyle name="Обычный 4 4 8" xfId="7772"/>
    <cellStyle name="Обычный 4 4 8 2" xfId="19196"/>
    <cellStyle name="Обычный 4 4 8 2 2" xfId="42044"/>
    <cellStyle name="Обычный 4 4 8 3" xfId="30620"/>
    <cellStyle name="Обычный 4 4 9" xfId="11580"/>
    <cellStyle name="Обычный 4 4 9 2" xfId="34428"/>
    <cellStyle name="Обычный 4 5" xfId="212"/>
    <cellStyle name="Обычный 4 5 10" xfId="23060"/>
    <cellStyle name="Обычный 4 5 2" xfId="436"/>
    <cellStyle name="Обычный 4 5 2 2" xfId="912"/>
    <cellStyle name="Обычный 4 5 2 2 2" xfId="1864"/>
    <cellStyle name="Обычный 4 5 2 2 2 2" xfId="5672"/>
    <cellStyle name="Обычный 4 5 2 2 2 2 2" xfId="17096"/>
    <cellStyle name="Обычный 4 5 2 2 2 2 2 2" xfId="39944"/>
    <cellStyle name="Обычный 4 5 2 2 2 2 3" xfId="28520"/>
    <cellStyle name="Обычный 4 5 2 2 2 3" xfId="9480"/>
    <cellStyle name="Обычный 4 5 2 2 2 3 2" xfId="20904"/>
    <cellStyle name="Обычный 4 5 2 2 2 3 2 2" xfId="43752"/>
    <cellStyle name="Обычный 4 5 2 2 2 3 3" xfId="32328"/>
    <cellStyle name="Обычный 4 5 2 2 2 4" xfId="13288"/>
    <cellStyle name="Обычный 4 5 2 2 2 4 2" xfId="36136"/>
    <cellStyle name="Обычный 4 5 2 2 2 5" xfId="24712"/>
    <cellStyle name="Обычный 4 5 2 2 3" xfId="2816"/>
    <cellStyle name="Обычный 4 5 2 2 3 2" xfId="6624"/>
    <cellStyle name="Обычный 4 5 2 2 3 2 2" xfId="18048"/>
    <cellStyle name="Обычный 4 5 2 2 3 2 2 2" xfId="40896"/>
    <cellStyle name="Обычный 4 5 2 2 3 2 3" xfId="29472"/>
    <cellStyle name="Обычный 4 5 2 2 3 3" xfId="10432"/>
    <cellStyle name="Обычный 4 5 2 2 3 3 2" xfId="21856"/>
    <cellStyle name="Обычный 4 5 2 2 3 3 2 2" xfId="44704"/>
    <cellStyle name="Обычный 4 5 2 2 3 3 3" xfId="33280"/>
    <cellStyle name="Обычный 4 5 2 2 3 4" xfId="14240"/>
    <cellStyle name="Обычный 4 5 2 2 3 4 2" xfId="37088"/>
    <cellStyle name="Обычный 4 5 2 2 3 5" xfId="25664"/>
    <cellStyle name="Обычный 4 5 2 2 4" xfId="3768"/>
    <cellStyle name="Обычный 4 5 2 2 4 2" xfId="7576"/>
    <cellStyle name="Обычный 4 5 2 2 4 2 2" xfId="19000"/>
    <cellStyle name="Обычный 4 5 2 2 4 2 2 2" xfId="41848"/>
    <cellStyle name="Обычный 4 5 2 2 4 2 3" xfId="30424"/>
    <cellStyle name="Обычный 4 5 2 2 4 3" xfId="11384"/>
    <cellStyle name="Обычный 4 5 2 2 4 3 2" xfId="22808"/>
    <cellStyle name="Обычный 4 5 2 2 4 3 2 2" xfId="45656"/>
    <cellStyle name="Обычный 4 5 2 2 4 3 3" xfId="34232"/>
    <cellStyle name="Обычный 4 5 2 2 4 4" xfId="15192"/>
    <cellStyle name="Обычный 4 5 2 2 4 4 2" xfId="38040"/>
    <cellStyle name="Обычный 4 5 2 2 4 5" xfId="26616"/>
    <cellStyle name="Обычный 4 5 2 2 5" xfId="4720"/>
    <cellStyle name="Обычный 4 5 2 2 5 2" xfId="16144"/>
    <cellStyle name="Обычный 4 5 2 2 5 2 2" xfId="38992"/>
    <cellStyle name="Обычный 4 5 2 2 5 3" xfId="27568"/>
    <cellStyle name="Обычный 4 5 2 2 6" xfId="8528"/>
    <cellStyle name="Обычный 4 5 2 2 6 2" xfId="19952"/>
    <cellStyle name="Обычный 4 5 2 2 6 2 2" xfId="42800"/>
    <cellStyle name="Обычный 4 5 2 2 6 3" xfId="31376"/>
    <cellStyle name="Обычный 4 5 2 2 7" xfId="12336"/>
    <cellStyle name="Обычный 4 5 2 2 7 2" xfId="35184"/>
    <cellStyle name="Обычный 4 5 2 2 8" xfId="23760"/>
    <cellStyle name="Обычный 4 5 2 3" xfId="1388"/>
    <cellStyle name="Обычный 4 5 2 3 2" xfId="5196"/>
    <cellStyle name="Обычный 4 5 2 3 2 2" xfId="16620"/>
    <cellStyle name="Обычный 4 5 2 3 2 2 2" xfId="39468"/>
    <cellStyle name="Обычный 4 5 2 3 2 3" xfId="28044"/>
    <cellStyle name="Обычный 4 5 2 3 3" xfId="9004"/>
    <cellStyle name="Обычный 4 5 2 3 3 2" xfId="20428"/>
    <cellStyle name="Обычный 4 5 2 3 3 2 2" xfId="43276"/>
    <cellStyle name="Обычный 4 5 2 3 3 3" xfId="31852"/>
    <cellStyle name="Обычный 4 5 2 3 4" xfId="12812"/>
    <cellStyle name="Обычный 4 5 2 3 4 2" xfId="35660"/>
    <cellStyle name="Обычный 4 5 2 3 5" xfId="24236"/>
    <cellStyle name="Обычный 4 5 2 4" xfId="2340"/>
    <cellStyle name="Обычный 4 5 2 4 2" xfId="6148"/>
    <cellStyle name="Обычный 4 5 2 4 2 2" xfId="17572"/>
    <cellStyle name="Обычный 4 5 2 4 2 2 2" xfId="40420"/>
    <cellStyle name="Обычный 4 5 2 4 2 3" xfId="28996"/>
    <cellStyle name="Обычный 4 5 2 4 3" xfId="9956"/>
    <cellStyle name="Обычный 4 5 2 4 3 2" xfId="21380"/>
    <cellStyle name="Обычный 4 5 2 4 3 2 2" xfId="44228"/>
    <cellStyle name="Обычный 4 5 2 4 3 3" xfId="32804"/>
    <cellStyle name="Обычный 4 5 2 4 4" xfId="13764"/>
    <cellStyle name="Обычный 4 5 2 4 4 2" xfId="36612"/>
    <cellStyle name="Обычный 4 5 2 4 5" xfId="25188"/>
    <cellStyle name="Обычный 4 5 2 5" xfId="3292"/>
    <cellStyle name="Обычный 4 5 2 5 2" xfId="7100"/>
    <cellStyle name="Обычный 4 5 2 5 2 2" xfId="18524"/>
    <cellStyle name="Обычный 4 5 2 5 2 2 2" xfId="41372"/>
    <cellStyle name="Обычный 4 5 2 5 2 3" xfId="29948"/>
    <cellStyle name="Обычный 4 5 2 5 3" xfId="10908"/>
    <cellStyle name="Обычный 4 5 2 5 3 2" xfId="22332"/>
    <cellStyle name="Обычный 4 5 2 5 3 2 2" xfId="45180"/>
    <cellStyle name="Обычный 4 5 2 5 3 3" xfId="33756"/>
    <cellStyle name="Обычный 4 5 2 5 4" xfId="14716"/>
    <cellStyle name="Обычный 4 5 2 5 4 2" xfId="37564"/>
    <cellStyle name="Обычный 4 5 2 5 5" xfId="26140"/>
    <cellStyle name="Обычный 4 5 2 6" xfId="4244"/>
    <cellStyle name="Обычный 4 5 2 6 2" xfId="15668"/>
    <cellStyle name="Обычный 4 5 2 6 2 2" xfId="38516"/>
    <cellStyle name="Обычный 4 5 2 6 3" xfId="27092"/>
    <cellStyle name="Обычный 4 5 2 7" xfId="8052"/>
    <cellStyle name="Обычный 4 5 2 7 2" xfId="19476"/>
    <cellStyle name="Обычный 4 5 2 7 2 2" xfId="42324"/>
    <cellStyle name="Обычный 4 5 2 7 3" xfId="30900"/>
    <cellStyle name="Обычный 4 5 2 8" xfId="11860"/>
    <cellStyle name="Обычный 4 5 2 8 2" xfId="34708"/>
    <cellStyle name="Обычный 4 5 2 9" xfId="23284"/>
    <cellStyle name="Обычный 4 5 3" xfId="688"/>
    <cellStyle name="Обычный 4 5 3 2" xfId="1640"/>
    <cellStyle name="Обычный 4 5 3 2 2" xfId="5448"/>
    <cellStyle name="Обычный 4 5 3 2 2 2" xfId="16872"/>
    <cellStyle name="Обычный 4 5 3 2 2 2 2" xfId="39720"/>
    <cellStyle name="Обычный 4 5 3 2 2 3" xfId="28296"/>
    <cellStyle name="Обычный 4 5 3 2 3" xfId="9256"/>
    <cellStyle name="Обычный 4 5 3 2 3 2" xfId="20680"/>
    <cellStyle name="Обычный 4 5 3 2 3 2 2" xfId="43528"/>
    <cellStyle name="Обычный 4 5 3 2 3 3" xfId="32104"/>
    <cellStyle name="Обычный 4 5 3 2 4" xfId="13064"/>
    <cellStyle name="Обычный 4 5 3 2 4 2" xfId="35912"/>
    <cellStyle name="Обычный 4 5 3 2 5" xfId="24488"/>
    <cellStyle name="Обычный 4 5 3 3" xfId="2592"/>
    <cellStyle name="Обычный 4 5 3 3 2" xfId="6400"/>
    <cellStyle name="Обычный 4 5 3 3 2 2" xfId="17824"/>
    <cellStyle name="Обычный 4 5 3 3 2 2 2" xfId="40672"/>
    <cellStyle name="Обычный 4 5 3 3 2 3" xfId="29248"/>
    <cellStyle name="Обычный 4 5 3 3 3" xfId="10208"/>
    <cellStyle name="Обычный 4 5 3 3 3 2" xfId="21632"/>
    <cellStyle name="Обычный 4 5 3 3 3 2 2" xfId="44480"/>
    <cellStyle name="Обычный 4 5 3 3 3 3" xfId="33056"/>
    <cellStyle name="Обычный 4 5 3 3 4" xfId="14016"/>
    <cellStyle name="Обычный 4 5 3 3 4 2" xfId="36864"/>
    <cellStyle name="Обычный 4 5 3 3 5" xfId="25440"/>
    <cellStyle name="Обычный 4 5 3 4" xfId="3544"/>
    <cellStyle name="Обычный 4 5 3 4 2" xfId="7352"/>
    <cellStyle name="Обычный 4 5 3 4 2 2" xfId="18776"/>
    <cellStyle name="Обычный 4 5 3 4 2 2 2" xfId="41624"/>
    <cellStyle name="Обычный 4 5 3 4 2 3" xfId="30200"/>
    <cellStyle name="Обычный 4 5 3 4 3" xfId="11160"/>
    <cellStyle name="Обычный 4 5 3 4 3 2" xfId="22584"/>
    <cellStyle name="Обычный 4 5 3 4 3 2 2" xfId="45432"/>
    <cellStyle name="Обычный 4 5 3 4 3 3" xfId="34008"/>
    <cellStyle name="Обычный 4 5 3 4 4" xfId="14968"/>
    <cellStyle name="Обычный 4 5 3 4 4 2" xfId="37816"/>
    <cellStyle name="Обычный 4 5 3 4 5" xfId="26392"/>
    <cellStyle name="Обычный 4 5 3 5" xfId="4496"/>
    <cellStyle name="Обычный 4 5 3 5 2" xfId="15920"/>
    <cellStyle name="Обычный 4 5 3 5 2 2" xfId="38768"/>
    <cellStyle name="Обычный 4 5 3 5 3" xfId="27344"/>
    <cellStyle name="Обычный 4 5 3 6" xfId="8304"/>
    <cellStyle name="Обычный 4 5 3 6 2" xfId="19728"/>
    <cellStyle name="Обычный 4 5 3 6 2 2" xfId="42576"/>
    <cellStyle name="Обычный 4 5 3 6 3" xfId="31152"/>
    <cellStyle name="Обычный 4 5 3 7" xfId="12112"/>
    <cellStyle name="Обычный 4 5 3 7 2" xfId="34960"/>
    <cellStyle name="Обычный 4 5 3 8" xfId="23536"/>
    <cellStyle name="Обычный 4 5 4" xfId="1164"/>
    <cellStyle name="Обычный 4 5 4 2" xfId="4972"/>
    <cellStyle name="Обычный 4 5 4 2 2" xfId="16396"/>
    <cellStyle name="Обычный 4 5 4 2 2 2" xfId="39244"/>
    <cellStyle name="Обычный 4 5 4 2 3" xfId="27820"/>
    <cellStyle name="Обычный 4 5 4 3" xfId="8780"/>
    <cellStyle name="Обычный 4 5 4 3 2" xfId="20204"/>
    <cellStyle name="Обычный 4 5 4 3 2 2" xfId="43052"/>
    <cellStyle name="Обычный 4 5 4 3 3" xfId="31628"/>
    <cellStyle name="Обычный 4 5 4 4" xfId="12588"/>
    <cellStyle name="Обычный 4 5 4 4 2" xfId="35436"/>
    <cellStyle name="Обычный 4 5 4 5" xfId="24012"/>
    <cellStyle name="Обычный 4 5 5" xfId="2116"/>
    <cellStyle name="Обычный 4 5 5 2" xfId="5924"/>
    <cellStyle name="Обычный 4 5 5 2 2" xfId="17348"/>
    <cellStyle name="Обычный 4 5 5 2 2 2" xfId="40196"/>
    <cellStyle name="Обычный 4 5 5 2 3" xfId="28772"/>
    <cellStyle name="Обычный 4 5 5 3" xfId="9732"/>
    <cellStyle name="Обычный 4 5 5 3 2" xfId="21156"/>
    <cellStyle name="Обычный 4 5 5 3 2 2" xfId="44004"/>
    <cellStyle name="Обычный 4 5 5 3 3" xfId="32580"/>
    <cellStyle name="Обычный 4 5 5 4" xfId="13540"/>
    <cellStyle name="Обычный 4 5 5 4 2" xfId="36388"/>
    <cellStyle name="Обычный 4 5 5 5" xfId="24964"/>
    <cellStyle name="Обычный 4 5 6" xfId="3068"/>
    <cellStyle name="Обычный 4 5 6 2" xfId="6876"/>
    <cellStyle name="Обычный 4 5 6 2 2" xfId="18300"/>
    <cellStyle name="Обычный 4 5 6 2 2 2" xfId="41148"/>
    <cellStyle name="Обычный 4 5 6 2 3" xfId="29724"/>
    <cellStyle name="Обычный 4 5 6 3" xfId="10684"/>
    <cellStyle name="Обычный 4 5 6 3 2" xfId="22108"/>
    <cellStyle name="Обычный 4 5 6 3 2 2" xfId="44956"/>
    <cellStyle name="Обычный 4 5 6 3 3" xfId="33532"/>
    <cellStyle name="Обычный 4 5 6 4" xfId="14492"/>
    <cellStyle name="Обычный 4 5 6 4 2" xfId="37340"/>
    <cellStyle name="Обычный 4 5 6 5" xfId="25916"/>
    <cellStyle name="Обычный 4 5 7" xfId="4020"/>
    <cellStyle name="Обычный 4 5 7 2" xfId="15444"/>
    <cellStyle name="Обычный 4 5 7 2 2" xfId="38292"/>
    <cellStyle name="Обычный 4 5 7 3" xfId="26868"/>
    <cellStyle name="Обычный 4 5 8" xfId="7828"/>
    <cellStyle name="Обычный 4 5 8 2" xfId="19252"/>
    <cellStyle name="Обычный 4 5 8 2 2" xfId="42100"/>
    <cellStyle name="Обычный 4 5 8 3" xfId="30676"/>
    <cellStyle name="Обычный 4 5 9" xfId="11636"/>
    <cellStyle name="Обычный 4 5 9 2" xfId="34484"/>
    <cellStyle name="Обычный 4 6" xfId="268"/>
    <cellStyle name="Обычный 4 6 2" xfId="744"/>
    <cellStyle name="Обычный 4 6 2 2" xfId="1696"/>
    <cellStyle name="Обычный 4 6 2 2 2" xfId="5504"/>
    <cellStyle name="Обычный 4 6 2 2 2 2" xfId="16928"/>
    <cellStyle name="Обычный 4 6 2 2 2 2 2" xfId="39776"/>
    <cellStyle name="Обычный 4 6 2 2 2 3" xfId="28352"/>
    <cellStyle name="Обычный 4 6 2 2 3" xfId="9312"/>
    <cellStyle name="Обычный 4 6 2 2 3 2" xfId="20736"/>
    <cellStyle name="Обычный 4 6 2 2 3 2 2" xfId="43584"/>
    <cellStyle name="Обычный 4 6 2 2 3 3" xfId="32160"/>
    <cellStyle name="Обычный 4 6 2 2 4" xfId="13120"/>
    <cellStyle name="Обычный 4 6 2 2 4 2" xfId="35968"/>
    <cellStyle name="Обычный 4 6 2 2 5" xfId="24544"/>
    <cellStyle name="Обычный 4 6 2 3" xfId="2648"/>
    <cellStyle name="Обычный 4 6 2 3 2" xfId="6456"/>
    <cellStyle name="Обычный 4 6 2 3 2 2" xfId="17880"/>
    <cellStyle name="Обычный 4 6 2 3 2 2 2" xfId="40728"/>
    <cellStyle name="Обычный 4 6 2 3 2 3" xfId="29304"/>
    <cellStyle name="Обычный 4 6 2 3 3" xfId="10264"/>
    <cellStyle name="Обычный 4 6 2 3 3 2" xfId="21688"/>
    <cellStyle name="Обычный 4 6 2 3 3 2 2" xfId="44536"/>
    <cellStyle name="Обычный 4 6 2 3 3 3" xfId="33112"/>
    <cellStyle name="Обычный 4 6 2 3 4" xfId="14072"/>
    <cellStyle name="Обычный 4 6 2 3 4 2" xfId="36920"/>
    <cellStyle name="Обычный 4 6 2 3 5" xfId="25496"/>
    <cellStyle name="Обычный 4 6 2 4" xfId="3600"/>
    <cellStyle name="Обычный 4 6 2 4 2" xfId="7408"/>
    <cellStyle name="Обычный 4 6 2 4 2 2" xfId="18832"/>
    <cellStyle name="Обычный 4 6 2 4 2 2 2" xfId="41680"/>
    <cellStyle name="Обычный 4 6 2 4 2 3" xfId="30256"/>
    <cellStyle name="Обычный 4 6 2 4 3" xfId="11216"/>
    <cellStyle name="Обычный 4 6 2 4 3 2" xfId="22640"/>
    <cellStyle name="Обычный 4 6 2 4 3 2 2" xfId="45488"/>
    <cellStyle name="Обычный 4 6 2 4 3 3" xfId="34064"/>
    <cellStyle name="Обычный 4 6 2 4 4" xfId="15024"/>
    <cellStyle name="Обычный 4 6 2 4 4 2" xfId="37872"/>
    <cellStyle name="Обычный 4 6 2 4 5" xfId="26448"/>
    <cellStyle name="Обычный 4 6 2 5" xfId="4552"/>
    <cellStyle name="Обычный 4 6 2 5 2" xfId="15976"/>
    <cellStyle name="Обычный 4 6 2 5 2 2" xfId="38824"/>
    <cellStyle name="Обычный 4 6 2 5 3" xfId="27400"/>
    <cellStyle name="Обычный 4 6 2 6" xfId="8360"/>
    <cellStyle name="Обычный 4 6 2 6 2" xfId="19784"/>
    <cellStyle name="Обычный 4 6 2 6 2 2" xfId="42632"/>
    <cellStyle name="Обычный 4 6 2 6 3" xfId="31208"/>
    <cellStyle name="Обычный 4 6 2 7" xfId="12168"/>
    <cellStyle name="Обычный 4 6 2 7 2" xfId="35016"/>
    <cellStyle name="Обычный 4 6 2 8" xfId="23592"/>
    <cellStyle name="Обычный 4 6 3" xfId="1220"/>
    <cellStyle name="Обычный 4 6 3 2" xfId="5028"/>
    <cellStyle name="Обычный 4 6 3 2 2" xfId="16452"/>
    <cellStyle name="Обычный 4 6 3 2 2 2" xfId="39300"/>
    <cellStyle name="Обычный 4 6 3 2 3" xfId="27876"/>
    <cellStyle name="Обычный 4 6 3 3" xfId="8836"/>
    <cellStyle name="Обычный 4 6 3 3 2" xfId="20260"/>
    <cellStyle name="Обычный 4 6 3 3 2 2" xfId="43108"/>
    <cellStyle name="Обычный 4 6 3 3 3" xfId="31684"/>
    <cellStyle name="Обычный 4 6 3 4" xfId="12644"/>
    <cellStyle name="Обычный 4 6 3 4 2" xfId="35492"/>
    <cellStyle name="Обычный 4 6 3 5" xfId="24068"/>
    <cellStyle name="Обычный 4 6 4" xfId="2172"/>
    <cellStyle name="Обычный 4 6 4 2" xfId="5980"/>
    <cellStyle name="Обычный 4 6 4 2 2" xfId="17404"/>
    <cellStyle name="Обычный 4 6 4 2 2 2" xfId="40252"/>
    <cellStyle name="Обычный 4 6 4 2 3" xfId="28828"/>
    <cellStyle name="Обычный 4 6 4 3" xfId="9788"/>
    <cellStyle name="Обычный 4 6 4 3 2" xfId="21212"/>
    <cellStyle name="Обычный 4 6 4 3 2 2" xfId="44060"/>
    <cellStyle name="Обычный 4 6 4 3 3" xfId="32636"/>
    <cellStyle name="Обычный 4 6 4 4" xfId="13596"/>
    <cellStyle name="Обычный 4 6 4 4 2" xfId="36444"/>
    <cellStyle name="Обычный 4 6 4 5" xfId="25020"/>
    <cellStyle name="Обычный 4 6 5" xfId="3124"/>
    <cellStyle name="Обычный 4 6 5 2" xfId="6932"/>
    <cellStyle name="Обычный 4 6 5 2 2" xfId="18356"/>
    <cellStyle name="Обычный 4 6 5 2 2 2" xfId="41204"/>
    <cellStyle name="Обычный 4 6 5 2 3" xfId="29780"/>
    <cellStyle name="Обычный 4 6 5 3" xfId="10740"/>
    <cellStyle name="Обычный 4 6 5 3 2" xfId="22164"/>
    <cellStyle name="Обычный 4 6 5 3 2 2" xfId="45012"/>
    <cellStyle name="Обычный 4 6 5 3 3" xfId="33588"/>
    <cellStyle name="Обычный 4 6 5 4" xfId="14548"/>
    <cellStyle name="Обычный 4 6 5 4 2" xfId="37396"/>
    <cellStyle name="Обычный 4 6 5 5" xfId="25972"/>
    <cellStyle name="Обычный 4 6 6" xfId="4076"/>
    <cellStyle name="Обычный 4 6 6 2" xfId="15500"/>
    <cellStyle name="Обычный 4 6 6 2 2" xfId="38348"/>
    <cellStyle name="Обычный 4 6 6 3" xfId="26924"/>
    <cellStyle name="Обычный 4 6 7" xfId="7884"/>
    <cellStyle name="Обычный 4 6 7 2" xfId="19308"/>
    <cellStyle name="Обычный 4 6 7 2 2" xfId="42156"/>
    <cellStyle name="Обычный 4 6 7 3" xfId="30732"/>
    <cellStyle name="Обычный 4 6 8" xfId="11692"/>
    <cellStyle name="Обычный 4 6 8 2" xfId="34540"/>
    <cellStyle name="Обычный 4 6 9" xfId="23116"/>
    <cellStyle name="Обычный 4 7" xfId="492"/>
    <cellStyle name="Обычный 4 7 2" xfId="968"/>
    <cellStyle name="Обычный 4 7 2 2" xfId="1920"/>
    <cellStyle name="Обычный 4 7 2 2 2" xfId="5728"/>
    <cellStyle name="Обычный 4 7 2 2 2 2" xfId="17152"/>
    <cellStyle name="Обычный 4 7 2 2 2 2 2" xfId="40000"/>
    <cellStyle name="Обычный 4 7 2 2 2 3" xfId="28576"/>
    <cellStyle name="Обычный 4 7 2 2 3" xfId="9536"/>
    <cellStyle name="Обычный 4 7 2 2 3 2" xfId="20960"/>
    <cellStyle name="Обычный 4 7 2 2 3 2 2" xfId="43808"/>
    <cellStyle name="Обычный 4 7 2 2 3 3" xfId="32384"/>
    <cellStyle name="Обычный 4 7 2 2 4" xfId="13344"/>
    <cellStyle name="Обычный 4 7 2 2 4 2" xfId="36192"/>
    <cellStyle name="Обычный 4 7 2 2 5" xfId="24768"/>
    <cellStyle name="Обычный 4 7 2 3" xfId="2872"/>
    <cellStyle name="Обычный 4 7 2 3 2" xfId="6680"/>
    <cellStyle name="Обычный 4 7 2 3 2 2" xfId="18104"/>
    <cellStyle name="Обычный 4 7 2 3 2 2 2" xfId="40952"/>
    <cellStyle name="Обычный 4 7 2 3 2 3" xfId="29528"/>
    <cellStyle name="Обычный 4 7 2 3 3" xfId="10488"/>
    <cellStyle name="Обычный 4 7 2 3 3 2" xfId="21912"/>
    <cellStyle name="Обычный 4 7 2 3 3 2 2" xfId="44760"/>
    <cellStyle name="Обычный 4 7 2 3 3 3" xfId="33336"/>
    <cellStyle name="Обычный 4 7 2 3 4" xfId="14296"/>
    <cellStyle name="Обычный 4 7 2 3 4 2" xfId="37144"/>
    <cellStyle name="Обычный 4 7 2 3 5" xfId="25720"/>
    <cellStyle name="Обычный 4 7 2 4" xfId="3824"/>
    <cellStyle name="Обычный 4 7 2 4 2" xfId="7632"/>
    <cellStyle name="Обычный 4 7 2 4 2 2" xfId="19056"/>
    <cellStyle name="Обычный 4 7 2 4 2 2 2" xfId="41904"/>
    <cellStyle name="Обычный 4 7 2 4 2 3" xfId="30480"/>
    <cellStyle name="Обычный 4 7 2 4 3" xfId="11440"/>
    <cellStyle name="Обычный 4 7 2 4 3 2" xfId="22864"/>
    <cellStyle name="Обычный 4 7 2 4 3 2 2" xfId="45712"/>
    <cellStyle name="Обычный 4 7 2 4 3 3" xfId="34288"/>
    <cellStyle name="Обычный 4 7 2 4 4" xfId="15248"/>
    <cellStyle name="Обычный 4 7 2 4 4 2" xfId="38096"/>
    <cellStyle name="Обычный 4 7 2 4 5" xfId="26672"/>
    <cellStyle name="Обычный 4 7 2 5" xfId="4776"/>
    <cellStyle name="Обычный 4 7 2 5 2" xfId="16200"/>
    <cellStyle name="Обычный 4 7 2 5 2 2" xfId="39048"/>
    <cellStyle name="Обычный 4 7 2 5 3" xfId="27624"/>
    <cellStyle name="Обычный 4 7 2 6" xfId="8584"/>
    <cellStyle name="Обычный 4 7 2 6 2" xfId="20008"/>
    <cellStyle name="Обычный 4 7 2 6 2 2" xfId="42856"/>
    <cellStyle name="Обычный 4 7 2 6 3" xfId="31432"/>
    <cellStyle name="Обычный 4 7 2 7" xfId="12392"/>
    <cellStyle name="Обычный 4 7 2 7 2" xfId="35240"/>
    <cellStyle name="Обычный 4 7 2 8" xfId="23816"/>
    <cellStyle name="Обычный 4 7 3" xfId="1444"/>
    <cellStyle name="Обычный 4 7 3 2" xfId="5252"/>
    <cellStyle name="Обычный 4 7 3 2 2" xfId="16676"/>
    <cellStyle name="Обычный 4 7 3 2 2 2" xfId="39524"/>
    <cellStyle name="Обычный 4 7 3 2 3" xfId="28100"/>
    <cellStyle name="Обычный 4 7 3 3" xfId="9060"/>
    <cellStyle name="Обычный 4 7 3 3 2" xfId="20484"/>
    <cellStyle name="Обычный 4 7 3 3 2 2" xfId="43332"/>
    <cellStyle name="Обычный 4 7 3 3 3" xfId="31908"/>
    <cellStyle name="Обычный 4 7 3 4" xfId="12868"/>
    <cellStyle name="Обычный 4 7 3 4 2" xfId="35716"/>
    <cellStyle name="Обычный 4 7 3 5" xfId="24292"/>
    <cellStyle name="Обычный 4 7 4" xfId="2396"/>
    <cellStyle name="Обычный 4 7 4 2" xfId="6204"/>
    <cellStyle name="Обычный 4 7 4 2 2" xfId="17628"/>
    <cellStyle name="Обычный 4 7 4 2 2 2" xfId="40476"/>
    <cellStyle name="Обычный 4 7 4 2 3" xfId="29052"/>
    <cellStyle name="Обычный 4 7 4 3" xfId="10012"/>
    <cellStyle name="Обычный 4 7 4 3 2" xfId="21436"/>
    <cellStyle name="Обычный 4 7 4 3 2 2" xfId="44284"/>
    <cellStyle name="Обычный 4 7 4 3 3" xfId="32860"/>
    <cellStyle name="Обычный 4 7 4 4" xfId="13820"/>
    <cellStyle name="Обычный 4 7 4 4 2" xfId="36668"/>
    <cellStyle name="Обычный 4 7 4 5" xfId="25244"/>
    <cellStyle name="Обычный 4 7 5" xfId="3348"/>
    <cellStyle name="Обычный 4 7 5 2" xfId="7156"/>
    <cellStyle name="Обычный 4 7 5 2 2" xfId="18580"/>
    <cellStyle name="Обычный 4 7 5 2 2 2" xfId="41428"/>
    <cellStyle name="Обычный 4 7 5 2 3" xfId="30004"/>
    <cellStyle name="Обычный 4 7 5 3" xfId="10964"/>
    <cellStyle name="Обычный 4 7 5 3 2" xfId="22388"/>
    <cellStyle name="Обычный 4 7 5 3 2 2" xfId="45236"/>
    <cellStyle name="Обычный 4 7 5 3 3" xfId="33812"/>
    <cellStyle name="Обычный 4 7 5 4" xfId="14772"/>
    <cellStyle name="Обычный 4 7 5 4 2" xfId="37620"/>
    <cellStyle name="Обычный 4 7 5 5" xfId="26196"/>
    <cellStyle name="Обычный 4 7 6" xfId="4300"/>
    <cellStyle name="Обычный 4 7 6 2" xfId="15724"/>
    <cellStyle name="Обычный 4 7 6 2 2" xfId="38572"/>
    <cellStyle name="Обычный 4 7 6 3" xfId="27148"/>
    <cellStyle name="Обычный 4 7 7" xfId="8108"/>
    <cellStyle name="Обычный 4 7 7 2" xfId="19532"/>
    <cellStyle name="Обычный 4 7 7 2 2" xfId="42380"/>
    <cellStyle name="Обычный 4 7 7 3" xfId="30956"/>
    <cellStyle name="Обычный 4 7 8" xfId="11916"/>
    <cellStyle name="Обычный 4 7 8 2" xfId="34764"/>
    <cellStyle name="Обычный 4 7 9" xfId="23340"/>
    <cellStyle name="Обычный 4 8" xfId="520"/>
    <cellStyle name="Обычный 4 8 2" xfId="1472"/>
    <cellStyle name="Обычный 4 8 2 2" xfId="5280"/>
    <cellStyle name="Обычный 4 8 2 2 2" xfId="16704"/>
    <cellStyle name="Обычный 4 8 2 2 2 2" xfId="39552"/>
    <cellStyle name="Обычный 4 8 2 2 3" xfId="28128"/>
    <cellStyle name="Обычный 4 8 2 3" xfId="9088"/>
    <cellStyle name="Обычный 4 8 2 3 2" xfId="20512"/>
    <cellStyle name="Обычный 4 8 2 3 2 2" xfId="43360"/>
    <cellStyle name="Обычный 4 8 2 3 3" xfId="31936"/>
    <cellStyle name="Обычный 4 8 2 4" xfId="12896"/>
    <cellStyle name="Обычный 4 8 2 4 2" xfId="35744"/>
    <cellStyle name="Обычный 4 8 2 5" xfId="24320"/>
    <cellStyle name="Обычный 4 8 3" xfId="2424"/>
    <cellStyle name="Обычный 4 8 3 2" xfId="6232"/>
    <cellStyle name="Обычный 4 8 3 2 2" xfId="17656"/>
    <cellStyle name="Обычный 4 8 3 2 2 2" xfId="40504"/>
    <cellStyle name="Обычный 4 8 3 2 3" xfId="29080"/>
    <cellStyle name="Обычный 4 8 3 3" xfId="10040"/>
    <cellStyle name="Обычный 4 8 3 3 2" xfId="21464"/>
    <cellStyle name="Обычный 4 8 3 3 2 2" xfId="44312"/>
    <cellStyle name="Обычный 4 8 3 3 3" xfId="32888"/>
    <cellStyle name="Обычный 4 8 3 4" xfId="13848"/>
    <cellStyle name="Обычный 4 8 3 4 2" xfId="36696"/>
    <cellStyle name="Обычный 4 8 3 5" xfId="25272"/>
    <cellStyle name="Обычный 4 8 4" xfId="3376"/>
    <cellStyle name="Обычный 4 8 4 2" xfId="7184"/>
    <cellStyle name="Обычный 4 8 4 2 2" xfId="18608"/>
    <cellStyle name="Обычный 4 8 4 2 2 2" xfId="41456"/>
    <cellStyle name="Обычный 4 8 4 2 3" xfId="30032"/>
    <cellStyle name="Обычный 4 8 4 3" xfId="10992"/>
    <cellStyle name="Обычный 4 8 4 3 2" xfId="22416"/>
    <cellStyle name="Обычный 4 8 4 3 2 2" xfId="45264"/>
    <cellStyle name="Обычный 4 8 4 3 3" xfId="33840"/>
    <cellStyle name="Обычный 4 8 4 4" xfId="14800"/>
    <cellStyle name="Обычный 4 8 4 4 2" xfId="37648"/>
    <cellStyle name="Обычный 4 8 4 5" xfId="26224"/>
    <cellStyle name="Обычный 4 8 5" xfId="4328"/>
    <cellStyle name="Обычный 4 8 5 2" xfId="15752"/>
    <cellStyle name="Обычный 4 8 5 2 2" xfId="38600"/>
    <cellStyle name="Обычный 4 8 5 3" xfId="27176"/>
    <cellStyle name="Обычный 4 8 6" xfId="8136"/>
    <cellStyle name="Обычный 4 8 6 2" xfId="19560"/>
    <cellStyle name="Обычный 4 8 6 2 2" xfId="42408"/>
    <cellStyle name="Обычный 4 8 6 3" xfId="30984"/>
    <cellStyle name="Обычный 4 8 7" xfId="11944"/>
    <cellStyle name="Обычный 4 8 7 2" xfId="34792"/>
    <cellStyle name="Обычный 4 8 8" xfId="23368"/>
    <cellStyle name="Обычный 4 9" xfId="996"/>
    <cellStyle name="Обычный 4 9 2" xfId="4804"/>
    <cellStyle name="Обычный 4 9 2 2" xfId="16228"/>
    <cellStyle name="Обычный 4 9 2 2 2" xfId="39076"/>
    <cellStyle name="Обычный 4 9 2 3" xfId="27652"/>
    <cellStyle name="Обычный 4 9 3" xfId="8612"/>
    <cellStyle name="Обычный 4 9 3 2" xfId="20036"/>
    <cellStyle name="Обычный 4 9 3 2 2" xfId="42884"/>
    <cellStyle name="Обычный 4 9 3 3" xfId="31460"/>
    <cellStyle name="Обычный 4 9 4" xfId="12420"/>
    <cellStyle name="Обычный 4 9 4 2" xfId="35268"/>
    <cellStyle name="Обычный 4 9 5" xfId="23844"/>
    <cellStyle name="Обычный 5" xfId="46"/>
    <cellStyle name="Обычный 5 10" xfId="1950"/>
    <cellStyle name="Обычный 5 10 2" xfId="5758"/>
    <cellStyle name="Обычный 5 10 2 2" xfId="17182"/>
    <cellStyle name="Обычный 5 10 2 2 2" xfId="40030"/>
    <cellStyle name="Обычный 5 10 2 3" xfId="28606"/>
    <cellStyle name="Обычный 5 10 3" xfId="9566"/>
    <cellStyle name="Обычный 5 10 3 2" xfId="20990"/>
    <cellStyle name="Обычный 5 10 3 2 2" xfId="43838"/>
    <cellStyle name="Обычный 5 10 3 3" xfId="32414"/>
    <cellStyle name="Обычный 5 10 4" xfId="13374"/>
    <cellStyle name="Обычный 5 10 4 2" xfId="36222"/>
    <cellStyle name="Обычный 5 10 5" xfId="24798"/>
    <cellStyle name="Обычный 5 11" xfId="2902"/>
    <cellStyle name="Обычный 5 11 2" xfId="6710"/>
    <cellStyle name="Обычный 5 11 2 2" xfId="18134"/>
    <cellStyle name="Обычный 5 11 2 2 2" xfId="40982"/>
    <cellStyle name="Обычный 5 11 2 3" xfId="29558"/>
    <cellStyle name="Обычный 5 11 3" xfId="10518"/>
    <cellStyle name="Обычный 5 11 3 2" xfId="21942"/>
    <cellStyle name="Обычный 5 11 3 2 2" xfId="44790"/>
    <cellStyle name="Обычный 5 11 3 3" xfId="33366"/>
    <cellStyle name="Обычный 5 11 4" xfId="14326"/>
    <cellStyle name="Обычный 5 11 4 2" xfId="37174"/>
    <cellStyle name="Обычный 5 11 5" xfId="25750"/>
    <cellStyle name="Обычный 5 12" xfId="3854"/>
    <cellStyle name="Обычный 5 12 2" xfId="15278"/>
    <cellStyle name="Обычный 5 12 2 2" xfId="38126"/>
    <cellStyle name="Обычный 5 12 3" xfId="26702"/>
    <cellStyle name="Обычный 5 13" xfId="7662"/>
    <cellStyle name="Обычный 5 13 2" xfId="19086"/>
    <cellStyle name="Обычный 5 13 2 2" xfId="41934"/>
    <cellStyle name="Обычный 5 13 3" xfId="30510"/>
    <cellStyle name="Обычный 5 14" xfId="11470"/>
    <cellStyle name="Обычный 5 14 2" xfId="34318"/>
    <cellStyle name="Обычный 5 15" xfId="22894"/>
    <cellStyle name="Обычный 5 2" xfId="74"/>
    <cellStyle name="Обычный 5 2 10" xfId="3882"/>
    <cellStyle name="Обычный 5 2 10 2" xfId="15306"/>
    <cellStyle name="Обычный 5 2 10 2 2" xfId="38154"/>
    <cellStyle name="Обычный 5 2 10 3" xfId="26730"/>
    <cellStyle name="Обычный 5 2 11" xfId="7690"/>
    <cellStyle name="Обычный 5 2 11 2" xfId="19114"/>
    <cellStyle name="Обычный 5 2 11 2 2" xfId="41962"/>
    <cellStyle name="Обычный 5 2 11 3" xfId="30538"/>
    <cellStyle name="Обычный 5 2 12" xfId="11498"/>
    <cellStyle name="Обычный 5 2 12 2" xfId="34346"/>
    <cellStyle name="Обычный 5 2 13" xfId="22922"/>
    <cellStyle name="Обычный 5 2 2" xfId="130"/>
    <cellStyle name="Обычный 5 2 2 10" xfId="22978"/>
    <cellStyle name="Обычный 5 2 2 2" xfId="354"/>
    <cellStyle name="Обычный 5 2 2 2 2" xfId="830"/>
    <cellStyle name="Обычный 5 2 2 2 2 2" xfId="1782"/>
    <cellStyle name="Обычный 5 2 2 2 2 2 2" xfId="5590"/>
    <cellStyle name="Обычный 5 2 2 2 2 2 2 2" xfId="17014"/>
    <cellStyle name="Обычный 5 2 2 2 2 2 2 2 2" xfId="39862"/>
    <cellStyle name="Обычный 5 2 2 2 2 2 2 3" xfId="28438"/>
    <cellStyle name="Обычный 5 2 2 2 2 2 3" xfId="9398"/>
    <cellStyle name="Обычный 5 2 2 2 2 2 3 2" xfId="20822"/>
    <cellStyle name="Обычный 5 2 2 2 2 2 3 2 2" xfId="43670"/>
    <cellStyle name="Обычный 5 2 2 2 2 2 3 3" xfId="32246"/>
    <cellStyle name="Обычный 5 2 2 2 2 2 4" xfId="13206"/>
    <cellStyle name="Обычный 5 2 2 2 2 2 4 2" xfId="36054"/>
    <cellStyle name="Обычный 5 2 2 2 2 2 5" xfId="24630"/>
    <cellStyle name="Обычный 5 2 2 2 2 3" xfId="2734"/>
    <cellStyle name="Обычный 5 2 2 2 2 3 2" xfId="6542"/>
    <cellStyle name="Обычный 5 2 2 2 2 3 2 2" xfId="17966"/>
    <cellStyle name="Обычный 5 2 2 2 2 3 2 2 2" xfId="40814"/>
    <cellStyle name="Обычный 5 2 2 2 2 3 2 3" xfId="29390"/>
    <cellStyle name="Обычный 5 2 2 2 2 3 3" xfId="10350"/>
    <cellStyle name="Обычный 5 2 2 2 2 3 3 2" xfId="21774"/>
    <cellStyle name="Обычный 5 2 2 2 2 3 3 2 2" xfId="44622"/>
    <cellStyle name="Обычный 5 2 2 2 2 3 3 3" xfId="33198"/>
    <cellStyle name="Обычный 5 2 2 2 2 3 4" xfId="14158"/>
    <cellStyle name="Обычный 5 2 2 2 2 3 4 2" xfId="37006"/>
    <cellStyle name="Обычный 5 2 2 2 2 3 5" xfId="25582"/>
    <cellStyle name="Обычный 5 2 2 2 2 4" xfId="3686"/>
    <cellStyle name="Обычный 5 2 2 2 2 4 2" xfId="7494"/>
    <cellStyle name="Обычный 5 2 2 2 2 4 2 2" xfId="18918"/>
    <cellStyle name="Обычный 5 2 2 2 2 4 2 2 2" xfId="41766"/>
    <cellStyle name="Обычный 5 2 2 2 2 4 2 3" xfId="30342"/>
    <cellStyle name="Обычный 5 2 2 2 2 4 3" xfId="11302"/>
    <cellStyle name="Обычный 5 2 2 2 2 4 3 2" xfId="22726"/>
    <cellStyle name="Обычный 5 2 2 2 2 4 3 2 2" xfId="45574"/>
    <cellStyle name="Обычный 5 2 2 2 2 4 3 3" xfId="34150"/>
    <cellStyle name="Обычный 5 2 2 2 2 4 4" xfId="15110"/>
    <cellStyle name="Обычный 5 2 2 2 2 4 4 2" xfId="37958"/>
    <cellStyle name="Обычный 5 2 2 2 2 4 5" xfId="26534"/>
    <cellStyle name="Обычный 5 2 2 2 2 5" xfId="4638"/>
    <cellStyle name="Обычный 5 2 2 2 2 5 2" xfId="16062"/>
    <cellStyle name="Обычный 5 2 2 2 2 5 2 2" xfId="38910"/>
    <cellStyle name="Обычный 5 2 2 2 2 5 3" xfId="27486"/>
    <cellStyle name="Обычный 5 2 2 2 2 6" xfId="8446"/>
    <cellStyle name="Обычный 5 2 2 2 2 6 2" xfId="19870"/>
    <cellStyle name="Обычный 5 2 2 2 2 6 2 2" xfId="42718"/>
    <cellStyle name="Обычный 5 2 2 2 2 6 3" xfId="31294"/>
    <cellStyle name="Обычный 5 2 2 2 2 7" xfId="12254"/>
    <cellStyle name="Обычный 5 2 2 2 2 7 2" xfId="35102"/>
    <cellStyle name="Обычный 5 2 2 2 2 8" xfId="23678"/>
    <cellStyle name="Обычный 5 2 2 2 3" xfId="1306"/>
    <cellStyle name="Обычный 5 2 2 2 3 2" xfId="5114"/>
    <cellStyle name="Обычный 5 2 2 2 3 2 2" xfId="16538"/>
    <cellStyle name="Обычный 5 2 2 2 3 2 2 2" xfId="39386"/>
    <cellStyle name="Обычный 5 2 2 2 3 2 3" xfId="27962"/>
    <cellStyle name="Обычный 5 2 2 2 3 3" xfId="8922"/>
    <cellStyle name="Обычный 5 2 2 2 3 3 2" xfId="20346"/>
    <cellStyle name="Обычный 5 2 2 2 3 3 2 2" xfId="43194"/>
    <cellStyle name="Обычный 5 2 2 2 3 3 3" xfId="31770"/>
    <cellStyle name="Обычный 5 2 2 2 3 4" xfId="12730"/>
    <cellStyle name="Обычный 5 2 2 2 3 4 2" xfId="35578"/>
    <cellStyle name="Обычный 5 2 2 2 3 5" xfId="24154"/>
    <cellStyle name="Обычный 5 2 2 2 4" xfId="2258"/>
    <cellStyle name="Обычный 5 2 2 2 4 2" xfId="6066"/>
    <cellStyle name="Обычный 5 2 2 2 4 2 2" xfId="17490"/>
    <cellStyle name="Обычный 5 2 2 2 4 2 2 2" xfId="40338"/>
    <cellStyle name="Обычный 5 2 2 2 4 2 3" xfId="28914"/>
    <cellStyle name="Обычный 5 2 2 2 4 3" xfId="9874"/>
    <cellStyle name="Обычный 5 2 2 2 4 3 2" xfId="21298"/>
    <cellStyle name="Обычный 5 2 2 2 4 3 2 2" xfId="44146"/>
    <cellStyle name="Обычный 5 2 2 2 4 3 3" xfId="32722"/>
    <cellStyle name="Обычный 5 2 2 2 4 4" xfId="13682"/>
    <cellStyle name="Обычный 5 2 2 2 4 4 2" xfId="36530"/>
    <cellStyle name="Обычный 5 2 2 2 4 5" xfId="25106"/>
    <cellStyle name="Обычный 5 2 2 2 5" xfId="3210"/>
    <cellStyle name="Обычный 5 2 2 2 5 2" xfId="7018"/>
    <cellStyle name="Обычный 5 2 2 2 5 2 2" xfId="18442"/>
    <cellStyle name="Обычный 5 2 2 2 5 2 2 2" xfId="41290"/>
    <cellStyle name="Обычный 5 2 2 2 5 2 3" xfId="29866"/>
    <cellStyle name="Обычный 5 2 2 2 5 3" xfId="10826"/>
    <cellStyle name="Обычный 5 2 2 2 5 3 2" xfId="22250"/>
    <cellStyle name="Обычный 5 2 2 2 5 3 2 2" xfId="45098"/>
    <cellStyle name="Обычный 5 2 2 2 5 3 3" xfId="33674"/>
    <cellStyle name="Обычный 5 2 2 2 5 4" xfId="14634"/>
    <cellStyle name="Обычный 5 2 2 2 5 4 2" xfId="37482"/>
    <cellStyle name="Обычный 5 2 2 2 5 5" xfId="26058"/>
    <cellStyle name="Обычный 5 2 2 2 6" xfId="4162"/>
    <cellStyle name="Обычный 5 2 2 2 6 2" xfId="15586"/>
    <cellStyle name="Обычный 5 2 2 2 6 2 2" xfId="38434"/>
    <cellStyle name="Обычный 5 2 2 2 6 3" xfId="27010"/>
    <cellStyle name="Обычный 5 2 2 2 7" xfId="7970"/>
    <cellStyle name="Обычный 5 2 2 2 7 2" xfId="19394"/>
    <cellStyle name="Обычный 5 2 2 2 7 2 2" xfId="42242"/>
    <cellStyle name="Обычный 5 2 2 2 7 3" xfId="30818"/>
    <cellStyle name="Обычный 5 2 2 2 8" xfId="11778"/>
    <cellStyle name="Обычный 5 2 2 2 8 2" xfId="34626"/>
    <cellStyle name="Обычный 5 2 2 2 9" xfId="23202"/>
    <cellStyle name="Обычный 5 2 2 3" xfId="606"/>
    <cellStyle name="Обычный 5 2 2 3 2" xfId="1558"/>
    <cellStyle name="Обычный 5 2 2 3 2 2" xfId="5366"/>
    <cellStyle name="Обычный 5 2 2 3 2 2 2" xfId="16790"/>
    <cellStyle name="Обычный 5 2 2 3 2 2 2 2" xfId="39638"/>
    <cellStyle name="Обычный 5 2 2 3 2 2 3" xfId="28214"/>
    <cellStyle name="Обычный 5 2 2 3 2 3" xfId="9174"/>
    <cellStyle name="Обычный 5 2 2 3 2 3 2" xfId="20598"/>
    <cellStyle name="Обычный 5 2 2 3 2 3 2 2" xfId="43446"/>
    <cellStyle name="Обычный 5 2 2 3 2 3 3" xfId="32022"/>
    <cellStyle name="Обычный 5 2 2 3 2 4" xfId="12982"/>
    <cellStyle name="Обычный 5 2 2 3 2 4 2" xfId="35830"/>
    <cellStyle name="Обычный 5 2 2 3 2 5" xfId="24406"/>
    <cellStyle name="Обычный 5 2 2 3 3" xfId="2510"/>
    <cellStyle name="Обычный 5 2 2 3 3 2" xfId="6318"/>
    <cellStyle name="Обычный 5 2 2 3 3 2 2" xfId="17742"/>
    <cellStyle name="Обычный 5 2 2 3 3 2 2 2" xfId="40590"/>
    <cellStyle name="Обычный 5 2 2 3 3 2 3" xfId="29166"/>
    <cellStyle name="Обычный 5 2 2 3 3 3" xfId="10126"/>
    <cellStyle name="Обычный 5 2 2 3 3 3 2" xfId="21550"/>
    <cellStyle name="Обычный 5 2 2 3 3 3 2 2" xfId="44398"/>
    <cellStyle name="Обычный 5 2 2 3 3 3 3" xfId="32974"/>
    <cellStyle name="Обычный 5 2 2 3 3 4" xfId="13934"/>
    <cellStyle name="Обычный 5 2 2 3 3 4 2" xfId="36782"/>
    <cellStyle name="Обычный 5 2 2 3 3 5" xfId="25358"/>
    <cellStyle name="Обычный 5 2 2 3 4" xfId="3462"/>
    <cellStyle name="Обычный 5 2 2 3 4 2" xfId="7270"/>
    <cellStyle name="Обычный 5 2 2 3 4 2 2" xfId="18694"/>
    <cellStyle name="Обычный 5 2 2 3 4 2 2 2" xfId="41542"/>
    <cellStyle name="Обычный 5 2 2 3 4 2 3" xfId="30118"/>
    <cellStyle name="Обычный 5 2 2 3 4 3" xfId="11078"/>
    <cellStyle name="Обычный 5 2 2 3 4 3 2" xfId="22502"/>
    <cellStyle name="Обычный 5 2 2 3 4 3 2 2" xfId="45350"/>
    <cellStyle name="Обычный 5 2 2 3 4 3 3" xfId="33926"/>
    <cellStyle name="Обычный 5 2 2 3 4 4" xfId="14886"/>
    <cellStyle name="Обычный 5 2 2 3 4 4 2" xfId="37734"/>
    <cellStyle name="Обычный 5 2 2 3 4 5" xfId="26310"/>
    <cellStyle name="Обычный 5 2 2 3 5" xfId="4414"/>
    <cellStyle name="Обычный 5 2 2 3 5 2" xfId="15838"/>
    <cellStyle name="Обычный 5 2 2 3 5 2 2" xfId="38686"/>
    <cellStyle name="Обычный 5 2 2 3 5 3" xfId="27262"/>
    <cellStyle name="Обычный 5 2 2 3 6" xfId="8222"/>
    <cellStyle name="Обычный 5 2 2 3 6 2" xfId="19646"/>
    <cellStyle name="Обычный 5 2 2 3 6 2 2" xfId="42494"/>
    <cellStyle name="Обычный 5 2 2 3 6 3" xfId="31070"/>
    <cellStyle name="Обычный 5 2 2 3 7" xfId="12030"/>
    <cellStyle name="Обычный 5 2 2 3 7 2" xfId="34878"/>
    <cellStyle name="Обычный 5 2 2 3 8" xfId="23454"/>
    <cellStyle name="Обычный 5 2 2 4" xfId="1082"/>
    <cellStyle name="Обычный 5 2 2 4 2" xfId="4890"/>
    <cellStyle name="Обычный 5 2 2 4 2 2" xfId="16314"/>
    <cellStyle name="Обычный 5 2 2 4 2 2 2" xfId="39162"/>
    <cellStyle name="Обычный 5 2 2 4 2 3" xfId="27738"/>
    <cellStyle name="Обычный 5 2 2 4 3" xfId="8698"/>
    <cellStyle name="Обычный 5 2 2 4 3 2" xfId="20122"/>
    <cellStyle name="Обычный 5 2 2 4 3 2 2" xfId="42970"/>
    <cellStyle name="Обычный 5 2 2 4 3 3" xfId="31546"/>
    <cellStyle name="Обычный 5 2 2 4 4" xfId="12506"/>
    <cellStyle name="Обычный 5 2 2 4 4 2" xfId="35354"/>
    <cellStyle name="Обычный 5 2 2 4 5" xfId="23930"/>
    <cellStyle name="Обычный 5 2 2 5" xfId="2034"/>
    <cellStyle name="Обычный 5 2 2 5 2" xfId="5842"/>
    <cellStyle name="Обычный 5 2 2 5 2 2" xfId="17266"/>
    <cellStyle name="Обычный 5 2 2 5 2 2 2" xfId="40114"/>
    <cellStyle name="Обычный 5 2 2 5 2 3" xfId="28690"/>
    <cellStyle name="Обычный 5 2 2 5 3" xfId="9650"/>
    <cellStyle name="Обычный 5 2 2 5 3 2" xfId="21074"/>
    <cellStyle name="Обычный 5 2 2 5 3 2 2" xfId="43922"/>
    <cellStyle name="Обычный 5 2 2 5 3 3" xfId="32498"/>
    <cellStyle name="Обычный 5 2 2 5 4" xfId="13458"/>
    <cellStyle name="Обычный 5 2 2 5 4 2" xfId="36306"/>
    <cellStyle name="Обычный 5 2 2 5 5" xfId="24882"/>
    <cellStyle name="Обычный 5 2 2 6" xfId="2986"/>
    <cellStyle name="Обычный 5 2 2 6 2" xfId="6794"/>
    <cellStyle name="Обычный 5 2 2 6 2 2" xfId="18218"/>
    <cellStyle name="Обычный 5 2 2 6 2 2 2" xfId="41066"/>
    <cellStyle name="Обычный 5 2 2 6 2 3" xfId="29642"/>
    <cellStyle name="Обычный 5 2 2 6 3" xfId="10602"/>
    <cellStyle name="Обычный 5 2 2 6 3 2" xfId="22026"/>
    <cellStyle name="Обычный 5 2 2 6 3 2 2" xfId="44874"/>
    <cellStyle name="Обычный 5 2 2 6 3 3" xfId="33450"/>
    <cellStyle name="Обычный 5 2 2 6 4" xfId="14410"/>
    <cellStyle name="Обычный 5 2 2 6 4 2" xfId="37258"/>
    <cellStyle name="Обычный 5 2 2 6 5" xfId="25834"/>
    <cellStyle name="Обычный 5 2 2 7" xfId="3938"/>
    <cellStyle name="Обычный 5 2 2 7 2" xfId="15362"/>
    <cellStyle name="Обычный 5 2 2 7 2 2" xfId="38210"/>
    <cellStyle name="Обычный 5 2 2 7 3" xfId="26786"/>
    <cellStyle name="Обычный 5 2 2 8" xfId="7746"/>
    <cellStyle name="Обычный 5 2 2 8 2" xfId="19170"/>
    <cellStyle name="Обычный 5 2 2 8 2 2" xfId="42018"/>
    <cellStyle name="Обычный 5 2 2 8 3" xfId="30594"/>
    <cellStyle name="Обычный 5 2 2 9" xfId="11554"/>
    <cellStyle name="Обычный 5 2 2 9 2" xfId="34402"/>
    <cellStyle name="Обычный 5 2 3" xfId="186"/>
    <cellStyle name="Обычный 5 2 3 10" xfId="23034"/>
    <cellStyle name="Обычный 5 2 3 2" xfId="410"/>
    <cellStyle name="Обычный 5 2 3 2 2" xfId="886"/>
    <cellStyle name="Обычный 5 2 3 2 2 2" xfId="1838"/>
    <cellStyle name="Обычный 5 2 3 2 2 2 2" xfId="5646"/>
    <cellStyle name="Обычный 5 2 3 2 2 2 2 2" xfId="17070"/>
    <cellStyle name="Обычный 5 2 3 2 2 2 2 2 2" xfId="39918"/>
    <cellStyle name="Обычный 5 2 3 2 2 2 2 3" xfId="28494"/>
    <cellStyle name="Обычный 5 2 3 2 2 2 3" xfId="9454"/>
    <cellStyle name="Обычный 5 2 3 2 2 2 3 2" xfId="20878"/>
    <cellStyle name="Обычный 5 2 3 2 2 2 3 2 2" xfId="43726"/>
    <cellStyle name="Обычный 5 2 3 2 2 2 3 3" xfId="32302"/>
    <cellStyle name="Обычный 5 2 3 2 2 2 4" xfId="13262"/>
    <cellStyle name="Обычный 5 2 3 2 2 2 4 2" xfId="36110"/>
    <cellStyle name="Обычный 5 2 3 2 2 2 5" xfId="24686"/>
    <cellStyle name="Обычный 5 2 3 2 2 3" xfId="2790"/>
    <cellStyle name="Обычный 5 2 3 2 2 3 2" xfId="6598"/>
    <cellStyle name="Обычный 5 2 3 2 2 3 2 2" xfId="18022"/>
    <cellStyle name="Обычный 5 2 3 2 2 3 2 2 2" xfId="40870"/>
    <cellStyle name="Обычный 5 2 3 2 2 3 2 3" xfId="29446"/>
    <cellStyle name="Обычный 5 2 3 2 2 3 3" xfId="10406"/>
    <cellStyle name="Обычный 5 2 3 2 2 3 3 2" xfId="21830"/>
    <cellStyle name="Обычный 5 2 3 2 2 3 3 2 2" xfId="44678"/>
    <cellStyle name="Обычный 5 2 3 2 2 3 3 3" xfId="33254"/>
    <cellStyle name="Обычный 5 2 3 2 2 3 4" xfId="14214"/>
    <cellStyle name="Обычный 5 2 3 2 2 3 4 2" xfId="37062"/>
    <cellStyle name="Обычный 5 2 3 2 2 3 5" xfId="25638"/>
    <cellStyle name="Обычный 5 2 3 2 2 4" xfId="3742"/>
    <cellStyle name="Обычный 5 2 3 2 2 4 2" xfId="7550"/>
    <cellStyle name="Обычный 5 2 3 2 2 4 2 2" xfId="18974"/>
    <cellStyle name="Обычный 5 2 3 2 2 4 2 2 2" xfId="41822"/>
    <cellStyle name="Обычный 5 2 3 2 2 4 2 3" xfId="30398"/>
    <cellStyle name="Обычный 5 2 3 2 2 4 3" xfId="11358"/>
    <cellStyle name="Обычный 5 2 3 2 2 4 3 2" xfId="22782"/>
    <cellStyle name="Обычный 5 2 3 2 2 4 3 2 2" xfId="45630"/>
    <cellStyle name="Обычный 5 2 3 2 2 4 3 3" xfId="34206"/>
    <cellStyle name="Обычный 5 2 3 2 2 4 4" xfId="15166"/>
    <cellStyle name="Обычный 5 2 3 2 2 4 4 2" xfId="38014"/>
    <cellStyle name="Обычный 5 2 3 2 2 4 5" xfId="26590"/>
    <cellStyle name="Обычный 5 2 3 2 2 5" xfId="4694"/>
    <cellStyle name="Обычный 5 2 3 2 2 5 2" xfId="16118"/>
    <cellStyle name="Обычный 5 2 3 2 2 5 2 2" xfId="38966"/>
    <cellStyle name="Обычный 5 2 3 2 2 5 3" xfId="27542"/>
    <cellStyle name="Обычный 5 2 3 2 2 6" xfId="8502"/>
    <cellStyle name="Обычный 5 2 3 2 2 6 2" xfId="19926"/>
    <cellStyle name="Обычный 5 2 3 2 2 6 2 2" xfId="42774"/>
    <cellStyle name="Обычный 5 2 3 2 2 6 3" xfId="31350"/>
    <cellStyle name="Обычный 5 2 3 2 2 7" xfId="12310"/>
    <cellStyle name="Обычный 5 2 3 2 2 7 2" xfId="35158"/>
    <cellStyle name="Обычный 5 2 3 2 2 8" xfId="23734"/>
    <cellStyle name="Обычный 5 2 3 2 3" xfId="1362"/>
    <cellStyle name="Обычный 5 2 3 2 3 2" xfId="5170"/>
    <cellStyle name="Обычный 5 2 3 2 3 2 2" xfId="16594"/>
    <cellStyle name="Обычный 5 2 3 2 3 2 2 2" xfId="39442"/>
    <cellStyle name="Обычный 5 2 3 2 3 2 3" xfId="28018"/>
    <cellStyle name="Обычный 5 2 3 2 3 3" xfId="8978"/>
    <cellStyle name="Обычный 5 2 3 2 3 3 2" xfId="20402"/>
    <cellStyle name="Обычный 5 2 3 2 3 3 2 2" xfId="43250"/>
    <cellStyle name="Обычный 5 2 3 2 3 3 3" xfId="31826"/>
    <cellStyle name="Обычный 5 2 3 2 3 4" xfId="12786"/>
    <cellStyle name="Обычный 5 2 3 2 3 4 2" xfId="35634"/>
    <cellStyle name="Обычный 5 2 3 2 3 5" xfId="24210"/>
    <cellStyle name="Обычный 5 2 3 2 4" xfId="2314"/>
    <cellStyle name="Обычный 5 2 3 2 4 2" xfId="6122"/>
    <cellStyle name="Обычный 5 2 3 2 4 2 2" xfId="17546"/>
    <cellStyle name="Обычный 5 2 3 2 4 2 2 2" xfId="40394"/>
    <cellStyle name="Обычный 5 2 3 2 4 2 3" xfId="28970"/>
    <cellStyle name="Обычный 5 2 3 2 4 3" xfId="9930"/>
    <cellStyle name="Обычный 5 2 3 2 4 3 2" xfId="21354"/>
    <cellStyle name="Обычный 5 2 3 2 4 3 2 2" xfId="44202"/>
    <cellStyle name="Обычный 5 2 3 2 4 3 3" xfId="32778"/>
    <cellStyle name="Обычный 5 2 3 2 4 4" xfId="13738"/>
    <cellStyle name="Обычный 5 2 3 2 4 4 2" xfId="36586"/>
    <cellStyle name="Обычный 5 2 3 2 4 5" xfId="25162"/>
    <cellStyle name="Обычный 5 2 3 2 5" xfId="3266"/>
    <cellStyle name="Обычный 5 2 3 2 5 2" xfId="7074"/>
    <cellStyle name="Обычный 5 2 3 2 5 2 2" xfId="18498"/>
    <cellStyle name="Обычный 5 2 3 2 5 2 2 2" xfId="41346"/>
    <cellStyle name="Обычный 5 2 3 2 5 2 3" xfId="29922"/>
    <cellStyle name="Обычный 5 2 3 2 5 3" xfId="10882"/>
    <cellStyle name="Обычный 5 2 3 2 5 3 2" xfId="22306"/>
    <cellStyle name="Обычный 5 2 3 2 5 3 2 2" xfId="45154"/>
    <cellStyle name="Обычный 5 2 3 2 5 3 3" xfId="33730"/>
    <cellStyle name="Обычный 5 2 3 2 5 4" xfId="14690"/>
    <cellStyle name="Обычный 5 2 3 2 5 4 2" xfId="37538"/>
    <cellStyle name="Обычный 5 2 3 2 5 5" xfId="26114"/>
    <cellStyle name="Обычный 5 2 3 2 6" xfId="4218"/>
    <cellStyle name="Обычный 5 2 3 2 6 2" xfId="15642"/>
    <cellStyle name="Обычный 5 2 3 2 6 2 2" xfId="38490"/>
    <cellStyle name="Обычный 5 2 3 2 6 3" xfId="27066"/>
    <cellStyle name="Обычный 5 2 3 2 7" xfId="8026"/>
    <cellStyle name="Обычный 5 2 3 2 7 2" xfId="19450"/>
    <cellStyle name="Обычный 5 2 3 2 7 2 2" xfId="42298"/>
    <cellStyle name="Обычный 5 2 3 2 7 3" xfId="30874"/>
    <cellStyle name="Обычный 5 2 3 2 8" xfId="11834"/>
    <cellStyle name="Обычный 5 2 3 2 8 2" xfId="34682"/>
    <cellStyle name="Обычный 5 2 3 2 9" xfId="23258"/>
    <cellStyle name="Обычный 5 2 3 3" xfId="662"/>
    <cellStyle name="Обычный 5 2 3 3 2" xfId="1614"/>
    <cellStyle name="Обычный 5 2 3 3 2 2" xfId="5422"/>
    <cellStyle name="Обычный 5 2 3 3 2 2 2" xfId="16846"/>
    <cellStyle name="Обычный 5 2 3 3 2 2 2 2" xfId="39694"/>
    <cellStyle name="Обычный 5 2 3 3 2 2 3" xfId="28270"/>
    <cellStyle name="Обычный 5 2 3 3 2 3" xfId="9230"/>
    <cellStyle name="Обычный 5 2 3 3 2 3 2" xfId="20654"/>
    <cellStyle name="Обычный 5 2 3 3 2 3 2 2" xfId="43502"/>
    <cellStyle name="Обычный 5 2 3 3 2 3 3" xfId="32078"/>
    <cellStyle name="Обычный 5 2 3 3 2 4" xfId="13038"/>
    <cellStyle name="Обычный 5 2 3 3 2 4 2" xfId="35886"/>
    <cellStyle name="Обычный 5 2 3 3 2 5" xfId="24462"/>
    <cellStyle name="Обычный 5 2 3 3 3" xfId="2566"/>
    <cellStyle name="Обычный 5 2 3 3 3 2" xfId="6374"/>
    <cellStyle name="Обычный 5 2 3 3 3 2 2" xfId="17798"/>
    <cellStyle name="Обычный 5 2 3 3 3 2 2 2" xfId="40646"/>
    <cellStyle name="Обычный 5 2 3 3 3 2 3" xfId="29222"/>
    <cellStyle name="Обычный 5 2 3 3 3 3" xfId="10182"/>
    <cellStyle name="Обычный 5 2 3 3 3 3 2" xfId="21606"/>
    <cellStyle name="Обычный 5 2 3 3 3 3 2 2" xfId="44454"/>
    <cellStyle name="Обычный 5 2 3 3 3 3 3" xfId="33030"/>
    <cellStyle name="Обычный 5 2 3 3 3 4" xfId="13990"/>
    <cellStyle name="Обычный 5 2 3 3 3 4 2" xfId="36838"/>
    <cellStyle name="Обычный 5 2 3 3 3 5" xfId="25414"/>
    <cellStyle name="Обычный 5 2 3 3 4" xfId="3518"/>
    <cellStyle name="Обычный 5 2 3 3 4 2" xfId="7326"/>
    <cellStyle name="Обычный 5 2 3 3 4 2 2" xfId="18750"/>
    <cellStyle name="Обычный 5 2 3 3 4 2 2 2" xfId="41598"/>
    <cellStyle name="Обычный 5 2 3 3 4 2 3" xfId="30174"/>
    <cellStyle name="Обычный 5 2 3 3 4 3" xfId="11134"/>
    <cellStyle name="Обычный 5 2 3 3 4 3 2" xfId="22558"/>
    <cellStyle name="Обычный 5 2 3 3 4 3 2 2" xfId="45406"/>
    <cellStyle name="Обычный 5 2 3 3 4 3 3" xfId="33982"/>
    <cellStyle name="Обычный 5 2 3 3 4 4" xfId="14942"/>
    <cellStyle name="Обычный 5 2 3 3 4 4 2" xfId="37790"/>
    <cellStyle name="Обычный 5 2 3 3 4 5" xfId="26366"/>
    <cellStyle name="Обычный 5 2 3 3 5" xfId="4470"/>
    <cellStyle name="Обычный 5 2 3 3 5 2" xfId="15894"/>
    <cellStyle name="Обычный 5 2 3 3 5 2 2" xfId="38742"/>
    <cellStyle name="Обычный 5 2 3 3 5 3" xfId="27318"/>
    <cellStyle name="Обычный 5 2 3 3 6" xfId="8278"/>
    <cellStyle name="Обычный 5 2 3 3 6 2" xfId="19702"/>
    <cellStyle name="Обычный 5 2 3 3 6 2 2" xfId="42550"/>
    <cellStyle name="Обычный 5 2 3 3 6 3" xfId="31126"/>
    <cellStyle name="Обычный 5 2 3 3 7" xfId="12086"/>
    <cellStyle name="Обычный 5 2 3 3 7 2" xfId="34934"/>
    <cellStyle name="Обычный 5 2 3 3 8" xfId="23510"/>
    <cellStyle name="Обычный 5 2 3 4" xfId="1138"/>
    <cellStyle name="Обычный 5 2 3 4 2" xfId="4946"/>
    <cellStyle name="Обычный 5 2 3 4 2 2" xfId="16370"/>
    <cellStyle name="Обычный 5 2 3 4 2 2 2" xfId="39218"/>
    <cellStyle name="Обычный 5 2 3 4 2 3" xfId="27794"/>
    <cellStyle name="Обычный 5 2 3 4 3" xfId="8754"/>
    <cellStyle name="Обычный 5 2 3 4 3 2" xfId="20178"/>
    <cellStyle name="Обычный 5 2 3 4 3 2 2" xfId="43026"/>
    <cellStyle name="Обычный 5 2 3 4 3 3" xfId="31602"/>
    <cellStyle name="Обычный 5 2 3 4 4" xfId="12562"/>
    <cellStyle name="Обычный 5 2 3 4 4 2" xfId="35410"/>
    <cellStyle name="Обычный 5 2 3 4 5" xfId="23986"/>
    <cellStyle name="Обычный 5 2 3 5" xfId="2090"/>
    <cellStyle name="Обычный 5 2 3 5 2" xfId="5898"/>
    <cellStyle name="Обычный 5 2 3 5 2 2" xfId="17322"/>
    <cellStyle name="Обычный 5 2 3 5 2 2 2" xfId="40170"/>
    <cellStyle name="Обычный 5 2 3 5 2 3" xfId="28746"/>
    <cellStyle name="Обычный 5 2 3 5 3" xfId="9706"/>
    <cellStyle name="Обычный 5 2 3 5 3 2" xfId="21130"/>
    <cellStyle name="Обычный 5 2 3 5 3 2 2" xfId="43978"/>
    <cellStyle name="Обычный 5 2 3 5 3 3" xfId="32554"/>
    <cellStyle name="Обычный 5 2 3 5 4" xfId="13514"/>
    <cellStyle name="Обычный 5 2 3 5 4 2" xfId="36362"/>
    <cellStyle name="Обычный 5 2 3 5 5" xfId="24938"/>
    <cellStyle name="Обычный 5 2 3 6" xfId="3042"/>
    <cellStyle name="Обычный 5 2 3 6 2" xfId="6850"/>
    <cellStyle name="Обычный 5 2 3 6 2 2" xfId="18274"/>
    <cellStyle name="Обычный 5 2 3 6 2 2 2" xfId="41122"/>
    <cellStyle name="Обычный 5 2 3 6 2 3" xfId="29698"/>
    <cellStyle name="Обычный 5 2 3 6 3" xfId="10658"/>
    <cellStyle name="Обычный 5 2 3 6 3 2" xfId="22082"/>
    <cellStyle name="Обычный 5 2 3 6 3 2 2" xfId="44930"/>
    <cellStyle name="Обычный 5 2 3 6 3 3" xfId="33506"/>
    <cellStyle name="Обычный 5 2 3 6 4" xfId="14466"/>
    <cellStyle name="Обычный 5 2 3 6 4 2" xfId="37314"/>
    <cellStyle name="Обычный 5 2 3 6 5" xfId="25890"/>
    <cellStyle name="Обычный 5 2 3 7" xfId="3994"/>
    <cellStyle name="Обычный 5 2 3 7 2" xfId="15418"/>
    <cellStyle name="Обычный 5 2 3 7 2 2" xfId="38266"/>
    <cellStyle name="Обычный 5 2 3 7 3" xfId="26842"/>
    <cellStyle name="Обычный 5 2 3 8" xfId="7802"/>
    <cellStyle name="Обычный 5 2 3 8 2" xfId="19226"/>
    <cellStyle name="Обычный 5 2 3 8 2 2" xfId="42074"/>
    <cellStyle name="Обычный 5 2 3 8 3" xfId="30650"/>
    <cellStyle name="Обычный 5 2 3 9" xfId="11610"/>
    <cellStyle name="Обычный 5 2 3 9 2" xfId="34458"/>
    <cellStyle name="Обычный 5 2 4" xfId="242"/>
    <cellStyle name="Обычный 5 2 4 10" xfId="23090"/>
    <cellStyle name="Обычный 5 2 4 2" xfId="466"/>
    <cellStyle name="Обычный 5 2 4 2 2" xfId="942"/>
    <cellStyle name="Обычный 5 2 4 2 2 2" xfId="1894"/>
    <cellStyle name="Обычный 5 2 4 2 2 2 2" xfId="5702"/>
    <cellStyle name="Обычный 5 2 4 2 2 2 2 2" xfId="17126"/>
    <cellStyle name="Обычный 5 2 4 2 2 2 2 2 2" xfId="39974"/>
    <cellStyle name="Обычный 5 2 4 2 2 2 2 3" xfId="28550"/>
    <cellStyle name="Обычный 5 2 4 2 2 2 3" xfId="9510"/>
    <cellStyle name="Обычный 5 2 4 2 2 2 3 2" xfId="20934"/>
    <cellStyle name="Обычный 5 2 4 2 2 2 3 2 2" xfId="43782"/>
    <cellStyle name="Обычный 5 2 4 2 2 2 3 3" xfId="32358"/>
    <cellStyle name="Обычный 5 2 4 2 2 2 4" xfId="13318"/>
    <cellStyle name="Обычный 5 2 4 2 2 2 4 2" xfId="36166"/>
    <cellStyle name="Обычный 5 2 4 2 2 2 5" xfId="24742"/>
    <cellStyle name="Обычный 5 2 4 2 2 3" xfId="2846"/>
    <cellStyle name="Обычный 5 2 4 2 2 3 2" xfId="6654"/>
    <cellStyle name="Обычный 5 2 4 2 2 3 2 2" xfId="18078"/>
    <cellStyle name="Обычный 5 2 4 2 2 3 2 2 2" xfId="40926"/>
    <cellStyle name="Обычный 5 2 4 2 2 3 2 3" xfId="29502"/>
    <cellStyle name="Обычный 5 2 4 2 2 3 3" xfId="10462"/>
    <cellStyle name="Обычный 5 2 4 2 2 3 3 2" xfId="21886"/>
    <cellStyle name="Обычный 5 2 4 2 2 3 3 2 2" xfId="44734"/>
    <cellStyle name="Обычный 5 2 4 2 2 3 3 3" xfId="33310"/>
    <cellStyle name="Обычный 5 2 4 2 2 3 4" xfId="14270"/>
    <cellStyle name="Обычный 5 2 4 2 2 3 4 2" xfId="37118"/>
    <cellStyle name="Обычный 5 2 4 2 2 3 5" xfId="25694"/>
    <cellStyle name="Обычный 5 2 4 2 2 4" xfId="3798"/>
    <cellStyle name="Обычный 5 2 4 2 2 4 2" xfId="7606"/>
    <cellStyle name="Обычный 5 2 4 2 2 4 2 2" xfId="19030"/>
    <cellStyle name="Обычный 5 2 4 2 2 4 2 2 2" xfId="41878"/>
    <cellStyle name="Обычный 5 2 4 2 2 4 2 3" xfId="30454"/>
    <cellStyle name="Обычный 5 2 4 2 2 4 3" xfId="11414"/>
    <cellStyle name="Обычный 5 2 4 2 2 4 3 2" xfId="22838"/>
    <cellStyle name="Обычный 5 2 4 2 2 4 3 2 2" xfId="45686"/>
    <cellStyle name="Обычный 5 2 4 2 2 4 3 3" xfId="34262"/>
    <cellStyle name="Обычный 5 2 4 2 2 4 4" xfId="15222"/>
    <cellStyle name="Обычный 5 2 4 2 2 4 4 2" xfId="38070"/>
    <cellStyle name="Обычный 5 2 4 2 2 4 5" xfId="26646"/>
    <cellStyle name="Обычный 5 2 4 2 2 5" xfId="4750"/>
    <cellStyle name="Обычный 5 2 4 2 2 5 2" xfId="16174"/>
    <cellStyle name="Обычный 5 2 4 2 2 5 2 2" xfId="39022"/>
    <cellStyle name="Обычный 5 2 4 2 2 5 3" xfId="27598"/>
    <cellStyle name="Обычный 5 2 4 2 2 6" xfId="8558"/>
    <cellStyle name="Обычный 5 2 4 2 2 6 2" xfId="19982"/>
    <cellStyle name="Обычный 5 2 4 2 2 6 2 2" xfId="42830"/>
    <cellStyle name="Обычный 5 2 4 2 2 6 3" xfId="31406"/>
    <cellStyle name="Обычный 5 2 4 2 2 7" xfId="12366"/>
    <cellStyle name="Обычный 5 2 4 2 2 7 2" xfId="35214"/>
    <cellStyle name="Обычный 5 2 4 2 2 8" xfId="23790"/>
    <cellStyle name="Обычный 5 2 4 2 3" xfId="1418"/>
    <cellStyle name="Обычный 5 2 4 2 3 2" xfId="5226"/>
    <cellStyle name="Обычный 5 2 4 2 3 2 2" xfId="16650"/>
    <cellStyle name="Обычный 5 2 4 2 3 2 2 2" xfId="39498"/>
    <cellStyle name="Обычный 5 2 4 2 3 2 3" xfId="28074"/>
    <cellStyle name="Обычный 5 2 4 2 3 3" xfId="9034"/>
    <cellStyle name="Обычный 5 2 4 2 3 3 2" xfId="20458"/>
    <cellStyle name="Обычный 5 2 4 2 3 3 2 2" xfId="43306"/>
    <cellStyle name="Обычный 5 2 4 2 3 3 3" xfId="31882"/>
    <cellStyle name="Обычный 5 2 4 2 3 4" xfId="12842"/>
    <cellStyle name="Обычный 5 2 4 2 3 4 2" xfId="35690"/>
    <cellStyle name="Обычный 5 2 4 2 3 5" xfId="24266"/>
    <cellStyle name="Обычный 5 2 4 2 4" xfId="2370"/>
    <cellStyle name="Обычный 5 2 4 2 4 2" xfId="6178"/>
    <cellStyle name="Обычный 5 2 4 2 4 2 2" xfId="17602"/>
    <cellStyle name="Обычный 5 2 4 2 4 2 2 2" xfId="40450"/>
    <cellStyle name="Обычный 5 2 4 2 4 2 3" xfId="29026"/>
    <cellStyle name="Обычный 5 2 4 2 4 3" xfId="9986"/>
    <cellStyle name="Обычный 5 2 4 2 4 3 2" xfId="21410"/>
    <cellStyle name="Обычный 5 2 4 2 4 3 2 2" xfId="44258"/>
    <cellStyle name="Обычный 5 2 4 2 4 3 3" xfId="32834"/>
    <cellStyle name="Обычный 5 2 4 2 4 4" xfId="13794"/>
    <cellStyle name="Обычный 5 2 4 2 4 4 2" xfId="36642"/>
    <cellStyle name="Обычный 5 2 4 2 4 5" xfId="25218"/>
    <cellStyle name="Обычный 5 2 4 2 5" xfId="3322"/>
    <cellStyle name="Обычный 5 2 4 2 5 2" xfId="7130"/>
    <cellStyle name="Обычный 5 2 4 2 5 2 2" xfId="18554"/>
    <cellStyle name="Обычный 5 2 4 2 5 2 2 2" xfId="41402"/>
    <cellStyle name="Обычный 5 2 4 2 5 2 3" xfId="29978"/>
    <cellStyle name="Обычный 5 2 4 2 5 3" xfId="10938"/>
    <cellStyle name="Обычный 5 2 4 2 5 3 2" xfId="22362"/>
    <cellStyle name="Обычный 5 2 4 2 5 3 2 2" xfId="45210"/>
    <cellStyle name="Обычный 5 2 4 2 5 3 3" xfId="33786"/>
    <cellStyle name="Обычный 5 2 4 2 5 4" xfId="14746"/>
    <cellStyle name="Обычный 5 2 4 2 5 4 2" xfId="37594"/>
    <cellStyle name="Обычный 5 2 4 2 5 5" xfId="26170"/>
    <cellStyle name="Обычный 5 2 4 2 6" xfId="4274"/>
    <cellStyle name="Обычный 5 2 4 2 6 2" xfId="15698"/>
    <cellStyle name="Обычный 5 2 4 2 6 2 2" xfId="38546"/>
    <cellStyle name="Обычный 5 2 4 2 6 3" xfId="27122"/>
    <cellStyle name="Обычный 5 2 4 2 7" xfId="8082"/>
    <cellStyle name="Обычный 5 2 4 2 7 2" xfId="19506"/>
    <cellStyle name="Обычный 5 2 4 2 7 2 2" xfId="42354"/>
    <cellStyle name="Обычный 5 2 4 2 7 3" xfId="30930"/>
    <cellStyle name="Обычный 5 2 4 2 8" xfId="11890"/>
    <cellStyle name="Обычный 5 2 4 2 8 2" xfId="34738"/>
    <cellStyle name="Обычный 5 2 4 2 9" xfId="23314"/>
    <cellStyle name="Обычный 5 2 4 3" xfId="718"/>
    <cellStyle name="Обычный 5 2 4 3 2" xfId="1670"/>
    <cellStyle name="Обычный 5 2 4 3 2 2" xfId="5478"/>
    <cellStyle name="Обычный 5 2 4 3 2 2 2" xfId="16902"/>
    <cellStyle name="Обычный 5 2 4 3 2 2 2 2" xfId="39750"/>
    <cellStyle name="Обычный 5 2 4 3 2 2 3" xfId="28326"/>
    <cellStyle name="Обычный 5 2 4 3 2 3" xfId="9286"/>
    <cellStyle name="Обычный 5 2 4 3 2 3 2" xfId="20710"/>
    <cellStyle name="Обычный 5 2 4 3 2 3 2 2" xfId="43558"/>
    <cellStyle name="Обычный 5 2 4 3 2 3 3" xfId="32134"/>
    <cellStyle name="Обычный 5 2 4 3 2 4" xfId="13094"/>
    <cellStyle name="Обычный 5 2 4 3 2 4 2" xfId="35942"/>
    <cellStyle name="Обычный 5 2 4 3 2 5" xfId="24518"/>
    <cellStyle name="Обычный 5 2 4 3 3" xfId="2622"/>
    <cellStyle name="Обычный 5 2 4 3 3 2" xfId="6430"/>
    <cellStyle name="Обычный 5 2 4 3 3 2 2" xfId="17854"/>
    <cellStyle name="Обычный 5 2 4 3 3 2 2 2" xfId="40702"/>
    <cellStyle name="Обычный 5 2 4 3 3 2 3" xfId="29278"/>
    <cellStyle name="Обычный 5 2 4 3 3 3" xfId="10238"/>
    <cellStyle name="Обычный 5 2 4 3 3 3 2" xfId="21662"/>
    <cellStyle name="Обычный 5 2 4 3 3 3 2 2" xfId="44510"/>
    <cellStyle name="Обычный 5 2 4 3 3 3 3" xfId="33086"/>
    <cellStyle name="Обычный 5 2 4 3 3 4" xfId="14046"/>
    <cellStyle name="Обычный 5 2 4 3 3 4 2" xfId="36894"/>
    <cellStyle name="Обычный 5 2 4 3 3 5" xfId="25470"/>
    <cellStyle name="Обычный 5 2 4 3 4" xfId="3574"/>
    <cellStyle name="Обычный 5 2 4 3 4 2" xfId="7382"/>
    <cellStyle name="Обычный 5 2 4 3 4 2 2" xfId="18806"/>
    <cellStyle name="Обычный 5 2 4 3 4 2 2 2" xfId="41654"/>
    <cellStyle name="Обычный 5 2 4 3 4 2 3" xfId="30230"/>
    <cellStyle name="Обычный 5 2 4 3 4 3" xfId="11190"/>
    <cellStyle name="Обычный 5 2 4 3 4 3 2" xfId="22614"/>
    <cellStyle name="Обычный 5 2 4 3 4 3 2 2" xfId="45462"/>
    <cellStyle name="Обычный 5 2 4 3 4 3 3" xfId="34038"/>
    <cellStyle name="Обычный 5 2 4 3 4 4" xfId="14998"/>
    <cellStyle name="Обычный 5 2 4 3 4 4 2" xfId="37846"/>
    <cellStyle name="Обычный 5 2 4 3 4 5" xfId="26422"/>
    <cellStyle name="Обычный 5 2 4 3 5" xfId="4526"/>
    <cellStyle name="Обычный 5 2 4 3 5 2" xfId="15950"/>
    <cellStyle name="Обычный 5 2 4 3 5 2 2" xfId="38798"/>
    <cellStyle name="Обычный 5 2 4 3 5 3" xfId="27374"/>
    <cellStyle name="Обычный 5 2 4 3 6" xfId="8334"/>
    <cellStyle name="Обычный 5 2 4 3 6 2" xfId="19758"/>
    <cellStyle name="Обычный 5 2 4 3 6 2 2" xfId="42606"/>
    <cellStyle name="Обычный 5 2 4 3 6 3" xfId="31182"/>
    <cellStyle name="Обычный 5 2 4 3 7" xfId="12142"/>
    <cellStyle name="Обычный 5 2 4 3 7 2" xfId="34990"/>
    <cellStyle name="Обычный 5 2 4 3 8" xfId="23566"/>
    <cellStyle name="Обычный 5 2 4 4" xfId="1194"/>
    <cellStyle name="Обычный 5 2 4 4 2" xfId="5002"/>
    <cellStyle name="Обычный 5 2 4 4 2 2" xfId="16426"/>
    <cellStyle name="Обычный 5 2 4 4 2 2 2" xfId="39274"/>
    <cellStyle name="Обычный 5 2 4 4 2 3" xfId="27850"/>
    <cellStyle name="Обычный 5 2 4 4 3" xfId="8810"/>
    <cellStyle name="Обычный 5 2 4 4 3 2" xfId="20234"/>
    <cellStyle name="Обычный 5 2 4 4 3 2 2" xfId="43082"/>
    <cellStyle name="Обычный 5 2 4 4 3 3" xfId="31658"/>
    <cellStyle name="Обычный 5 2 4 4 4" xfId="12618"/>
    <cellStyle name="Обычный 5 2 4 4 4 2" xfId="35466"/>
    <cellStyle name="Обычный 5 2 4 4 5" xfId="24042"/>
    <cellStyle name="Обычный 5 2 4 5" xfId="2146"/>
    <cellStyle name="Обычный 5 2 4 5 2" xfId="5954"/>
    <cellStyle name="Обычный 5 2 4 5 2 2" xfId="17378"/>
    <cellStyle name="Обычный 5 2 4 5 2 2 2" xfId="40226"/>
    <cellStyle name="Обычный 5 2 4 5 2 3" xfId="28802"/>
    <cellStyle name="Обычный 5 2 4 5 3" xfId="9762"/>
    <cellStyle name="Обычный 5 2 4 5 3 2" xfId="21186"/>
    <cellStyle name="Обычный 5 2 4 5 3 2 2" xfId="44034"/>
    <cellStyle name="Обычный 5 2 4 5 3 3" xfId="32610"/>
    <cellStyle name="Обычный 5 2 4 5 4" xfId="13570"/>
    <cellStyle name="Обычный 5 2 4 5 4 2" xfId="36418"/>
    <cellStyle name="Обычный 5 2 4 5 5" xfId="24994"/>
    <cellStyle name="Обычный 5 2 4 6" xfId="3098"/>
    <cellStyle name="Обычный 5 2 4 6 2" xfId="6906"/>
    <cellStyle name="Обычный 5 2 4 6 2 2" xfId="18330"/>
    <cellStyle name="Обычный 5 2 4 6 2 2 2" xfId="41178"/>
    <cellStyle name="Обычный 5 2 4 6 2 3" xfId="29754"/>
    <cellStyle name="Обычный 5 2 4 6 3" xfId="10714"/>
    <cellStyle name="Обычный 5 2 4 6 3 2" xfId="22138"/>
    <cellStyle name="Обычный 5 2 4 6 3 2 2" xfId="44986"/>
    <cellStyle name="Обычный 5 2 4 6 3 3" xfId="33562"/>
    <cellStyle name="Обычный 5 2 4 6 4" xfId="14522"/>
    <cellStyle name="Обычный 5 2 4 6 4 2" xfId="37370"/>
    <cellStyle name="Обычный 5 2 4 6 5" xfId="25946"/>
    <cellStyle name="Обычный 5 2 4 7" xfId="4050"/>
    <cellStyle name="Обычный 5 2 4 7 2" xfId="15474"/>
    <cellStyle name="Обычный 5 2 4 7 2 2" xfId="38322"/>
    <cellStyle name="Обычный 5 2 4 7 3" xfId="26898"/>
    <cellStyle name="Обычный 5 2 4 8" xfId="7858"/>
    <cellStyle name="Обычный 5 2 4 8 2" xfId="19282"/>
    <cellStyle name="Обычный 5 2 4 8 2 2" xfId="42130"/>
    <cellStyle name="Обычный 5 2 4 8 3" xfId="30706"/>
    <cellStyle name="Обычный 5 2 4 9" xfId="11666"/>
    <cellStyle name="Обычный 5 2 4 9 2" xfId="34514"/>
    <cellStyle name="Обычный 5 2 5" xfId="298"/>
    <cellStyle name="Обычный 5 2 5 2" xfId="774"/>
    <cellStyle name="Обычный 5 2 5 2 2" xfId="1726"/>
    <cellStyle name="Обычный 5 2 5 2 2 2" xfId="5534"/>
    <cellStyle name="Обычный 5 2 5 2 2 2 2" xfId="16958"/>
    <cellStyle name="Обычный 5 2 5 2 2 2 2 2" xfId="39806"/>
    <cellStyle name="Обычный 5 2 5 2 2 2 3" xfId="28382"/>
    <cellStyle name="Обычный 5 2 5 2 2 3" xfId="9342"/>
    <cellStyle name="Обычный 5 2 5 2 2 3 2" xfId="20766"/>
    <cellStyle name="Обычный 5 2 5 2 2 3 2 2" xfId="43614"/>
    <cellStyle name="Обычный 5 2 5 2 2 3 3" xfId="32190"/>
    <cellStyle name="Обычный 5 2 5 2 2 4" xfId="13150"/>
    <cellStyle name="Обычный 5 2 5 2 2 4 2" xfId="35998"/>
    <cellStyle name="Обычный 5 2 5 2 2 5" xfId="24574"/>
    <cellStyle name="Обычный 5 2 5 2 3" xfId="2678"/>
    <cellStyle name="Обычный 5 2 5 2 3 2" xfId="6486"/>
    <cellStyle name="Обычный 5 2 5 2 3 2 2" xfId="17910"/>
    <cellStyle name="Обычный 5 2 5 2 3 2 2 2" xfId="40758"/>
    <cellStyle name="Обычный 5 2 5 2 3 2 3" xfId="29334"/>
    <cellStyle name="Обычный 5 2 5 2 3 3" xfId="10294"/>
    <cellStyle name="Обычный 5 2 5 2 3 3 2" xfId="21718"/>
    <cellStyle name="Обычный 5 2 5 2 3 3 2 2" xfId="44566"/>
    <cellStyle name="Обычный 5 2 5 2 3 3 3" xfId="33142"/>
    <cellStyle name="Обычный 5 2 5 2 3 4" xfId="14102"/>
    <cellStyle name="Обычный 5 2 5 2 3 4 2" xfId="36950"/>
    <cellStyle name="Обычный 5 2 5 2 3 5" xfId="25526"/>
    <cellStyle name="Обычный 5 2 5 2 4" xfId="3630"/>
    <cellStyle name="Обычный 5 2 5 2 4 2" xfId="7438"/>
    <cellStyle name="Обычный 5 2 5 2 4 2 2" xfId="18862"/>
    <cellStyle name="Обычный 5 2 5 2 4 2 2 2" xfId="41710"/>
    <cellStyle name="Обычный 5 2 5 2 4 2 3" xfId="30286"/>
    <cellStyle name="Обычный 5 2 5 2 4 3" xfId="11246"/>
    <cellStyle name="Обычный 5 2 5 2 4 3 2" xfId="22670"/>
    <cellStyle name="Обычный 5 2 5 2 4 3 2 2" xfId="45518"/>
    <cellStyle name="Обычный 5 2 5 2 4 3 3" xfId="34094"/>
    <cellStyle name="Обычный 5 2 5 2 4 4" xfId="15054"/>
    <cellStyle name="Обычный 5 2 5 2 4 4 2" xfId="37902"/>
    <cellStyle name="Обычный 5 2 5 2 4 5" xfId="26478"/>
    <cellStyle name="Обычный 5 2 5 2 5" xfId="4582"/>
    <cellStyle name="Обычный 5 2 5 2 5 2" xfId="16006"/>
    <cellStyle name="Обычный 5 2 5 2 5 2 2" xfId="38854"/>
    <cellStyle name="Обычный 5 2 5 2 5 3" xfId="27430"/>
    <cellStyle name="Обычный 5 2 5 2 6" xfId="8390"/>
    <cellStyle name="Обычный 5 2 5 2 6 2" xfId="19814"/>
    <cellStyle name="Обычный 5 2 5 2 6 2 2" xfId="42662"/>
    <cellStyle name="Обычный 5 2 5 2 6 3" xfId="31238"/>
    <cellStyle name="Обычный 5 2 5 2 7" xfId="12198"/>
    <cellStyle name="Обычный 5 2 5 2 7 2" xfId="35046"/>
    <cellStyle name="Обычный 5 2 5 2 8" xfId="23622"/>
    <cellStyle name="Обычный 5 2 5 3" xfId="1250"/>
    <cellStyle name="Обычный 5 2 5 3 2" xfId="5058"/>
    <cellStyle name="Обычный 5 2 5 3 2 2" xfId="16482"/>
    <cellStyle name="Обычный 5 2 5 3 2 2 2" xfId="39330"/>
    <cellStyle name="Обычный 5 2 5 3 2 3" xfId="27906"/>
    <cellStyle name="Обычный 5 2 5 3 3" xfId="8866"/>
    <cellStyle name="Обычный 5 2 5 3 3 2" xfId="20290"/>
    <cellStyle name="Обычный 5 2 5 3 3 2 2" xfId="43138"/>
    <cellStyle name="Обычный 5 2 5 3 3 3" xfId="31714"/>
    <cellStyle name="Обычный 5 2 5 3 4" xfId="12674"/>
    <cellStyle name="Обычный 5 2 5 3 4 2" xfId="35522"/>
    <cellStyle name="Обычный 5 2 5 3 5" xfId="24098"/>
    <cellStyle name="Обычный 5 2 5 4" xfId="2202"/>
    <cellStyle name="Обычный 5 2 5 4 2" xfId="6010"/>
    <cellStyle name="Обычный 5 2 5 4 2 2" xfId="17434"/>
    <cellStyle name="Обычный 5 2 5 4 2 2 2" xfId="40282"/>
    <cellStyle name="Обычный 5 2 5 4 2 3" xfId="28858"/>
    <cellStyle name="Обычный 5 2 5 4 3" xfId="9818"/>
    <cellStyle name="Обычный 5 2 5 4 3 2" xfId="21242"/>
    <cellStyle name="Обычный 5 2 5 4 3 2 2" xfId="44090"/>
    <cellStyle name="Обычный 5 2 5 4 3 3" xfId="32666"/>
    <cellStyle name="Обычный 5 2 5 4 4" xfId="13626"/>
    <cellStyle name="Обычный 5 2 5 4 4 2" xfId="36474"/>
    <cellStyle name="Обычный 5 2 5 4 5" xfId="25050"/>
    <cellStyle name="Обычный 5 2 5 5" xfId="3154"/>
    <cellStyle name="Обычный 5 2 5 5 2" xfId="6962"/>
    <cellStyle name="Обычный 5 2 5 5 2 2" xfId="18386"/>
    <cellStyle name="Обычный 5 2 5 5 2 2 2" xfId="41234"/>
    <cellStyle name="Обычный 5 2 5 5 2 3" xfId="29810"/>
    <cellStyle name="Обычный 5 2 5 5 3" xfId="10770"/>
    <cellStyle name="Обычный 5 2 5 5 3 2" xfId="22194"/>
    <cellStyle name="Обычный 5 2 5 5 3 2 2" xfId="45042"/>
    <cellStyle name="Обычный 5 2 5 5 3 3" xfId="33618"/>
    <cellStyle name="Обычный 5 2 5 5 4" xfId="14578"/>
    <cellStyle name="Обычный 5 2 5 5 4 2" xfId="37426"/>
    <cellStyle name="Обычный 5 2 5 5 5" xfId="26002"/>
    <cellStyle name="Обычный 5 2 5 6" xfId="4106"/>
    <cellStyle name="Обычный 5 2 5 6 2" xfId="15530"/>
    <cellStyle name="Обычный 5 2 5 6 2 2" xfId="38378"/>
    <cellStyle name="Обычный 5 2 5 6 3" xfId="26954"/>
    <cellStyle name="Обычный 5 2 5 7" xfId="7914"/>
    <cellStyle name="Обычный 5 2 5 7 2" xfId="19338"/>
    <cellStyle name="Обычный 5 2 5 7 2 2" xfId="42186"/>
    <cellStyle name="Обычный 5 2 5 7 3" xfId="30762"/>
    <cellStyle name="Обычный 5 2 5 8" xfId="11722"/>
    <cellStyle name="Обычный 5 2 5 8 2" xfId="34570"/>
    <cellStyle name="Обычный 5 2 5 9" xfId="23146"/>
    <cellStyle name="Обычный 5 2 6" xfId="550"/>
    <cellStyle name="Обычный 5 2 6 2" xfId="1502"/>
    <cellStyle name="Обычный 5 2 6 2 2" xfId="5310"/>
    <cellStyle name="Обычный 5 2 6 2 2 2" xfId="16734"/>
    <cellStyle name="Обычный 5 2 6 2 2 2 2" xfId="39582"/>
    <cellStyle name="Обычный 5 2 6 2 2 3" xfId="28158"/>
    <cellStyle name="Обычный 5 2 6 2 3" xfId="9118"/>
    <cellStyle name="Обычный 5 2 6 2 3 2" xfId="20542"/>
    <cellStyle name="Обычный 5 2 6 2 3 2 2" xfId="43390"/>
    <cellStyle name="Обычный 5 2 6 2 3 3" xfId="31966"/>
    <cellStyle name="Обычный 5 2 6 2 4" xfId="12926"/>
    <cellStyle name="Обычный 5 2 6 2 4 2" xfId="35774"/>
    <cellStyle name="Обычный 5 2 6 2 5" xfId="24350"/>
    <cellStyle name="Обычный 5 2 6 3" xfId="2454"/>
    <cellStyle name="Обычный 5 2 6 3 2" xfId="6262"/>
    <cellStyle name="Обычный 5 2 6 3 2 2" xfId="17686"/>
    <cellStyle name="Обычный 5 2 6 3 2 2 2" xfId="40534"/>
    <cellStyle name="Обычный 5 2 6 3 2 3" xfId="29110"/>
    <cellStyle name="Обычный 5 2 6 3 3" xfId="10070"/>
    <cellStyle name="Обычный 5 2 6 3 3 2" xfId="21494"/>
    <cellStyle name="Обычный 5 2 6 3 3 2 2" xfId="44342"/>
    <cellStyle name="Обычный 5 2 6 3 3 3" xfId="32918"/>
    <cellStyle name="Обычный 5 2 6 3 4" xfId="13878"/>
    <cellStyle name="Обычный 5 2 6 3 4 2" xfId="36726"/>
    <cellStyle name="Обычный 5 2 6 3 5" xfId="25302"/>
    <cellStyle name="Обычный 5 2 6 4" xfId="3406"/>
    <cellStyle name="Обычный 5 2 6 4 2" xfId="7214"/>
    <cellStyle name="Обычный 5 2 6 4 2 2" xfId="18638"/>
    <cellStyle name="Обычный 5 2 6 4 2 2 2" xfId="41486"/>
    <cellStyle name="Обычный 5 2 6 4 2 3" xfId="30062"/>
    <cellStyle name="Обычный 5 2 6 4 3" xfId="11022"/>
    <cellStyle name="Обычный 5 2 6 4 3 2" xfId="22446"/>
    <cellStyle name="Обычный 5 2 6 4 3 2 2" xfId="45294"/>
    <cellStyle name="Обычный 5 2 6 4 3 3" xfId="33870"/>
    <cellStyle name="Обычный 5 2 6 4 4" xfId="14830"/>
    <cellStyle name="Обычный 5 2 6 4 4 2" xfId="37678"/>
    <cellStyle name="Обычный 5 2 6 4 5" xfId="26254"/>
    <cellStyle name="Обычный 5 2 6 5" xfId="4358"/>
    <cellStyle name="Обычный 5 2 6 5 2" xfId="15782"/>
    <cellStyle name="Обычный 5 2 6 5 2 2" xfId="38630"/>
    <cellStyle name="Обычный 5 2 6 5 3" xfId="27206"/>
    <cellStyle name="Обычный 5 2 6 6" xfId="8166"/>
    <cellStyle name="Обычный 5 2 6 6 2" xfId="19590"/>
    <cellStyle name="Обычный 5 2 6 6 2 2" xfId="42438"/>
    <cellStyle name="Обычный 5 2 6 6 3" xfId="31014"/>
    <cellStyle name="Обычный 5 2 6 7" xfId="11974"/>
    <cellStyle name="Обычный 5 2 6 7 2" xfId="34822"/>
    <cellStyle name="Обычный 5 2 6 8" xfId="23398"/>
    <cellStyle name="Обычный 5 2 7" xfId="1026"/>
    <cellStyle name="Обычный 5 2 7 2" xfId="4834"/>
    <cellStyle name="Обычный 5 2 7 2 2" xfId="16258"/>
    <cellStyle name="Обычный 5 2 7 2 2 2" xfId="39106"/>
    <cellStyle name="Обычный 5 2 7 2 3" xfId="27682"/>
    <cellStyle name="Обычный 5 2 7 3" xfId="8642"/>
    <cellStyle name="Обычный 5 2 7 3 2" xfId="20066"/>
    <cellStyle name="Обычный 5 2 7 3 2 2" xfId="42914"/>
    <cellStyle name="Обычный 5 2 7 3 3" xfId="31490"/>
    <cellStyle name="Обычный 5 2 7 4" xfId="12450"/>
    <cellStyle name="Обычный 5 2 7 4 2" xfId="35298"/>
    <cellStyle name="Обычный 5 2 7 5" xfId="23874"/>
    <cellStyle name="Обычный 5 2 8" xfId="1978"/>
    <cellStyle name="Обычный 5 2 8 2" xfId="5786"/>
    <cellStyle name="Обычный 5 2 8 2 2" xfId="17210"/>
    <cellStyle name="Обычный 5 2 8 2 2 2" xfId="40058"/>
    <cellStyle name="Обычный 5 2 8 2 3" xfId="28634"/>
    <cellStyle name="Обычный 5 2 8 3" xfId="9594"/>
    <cellStyle name="Обычный 5 2 8 3 2" xfId="21018"/>
    <cellStyle name="Обычный 5 2 8 3 2 2" xfId="43866"/>
    <cellStyle name="Обычный 5 2 8 3 3" xfId="32442"/>
    <cellStyle name="Обычный 5 2 8 4" xfId="13402"/>
    <cellStyle name="Обычный 5 2 8 4 2" xfId="36250"/>
    <cellStyle name="Обычный 5 2 8 5" xfId="24826"/>
    <cellStyle name="Обычный 5 2 9" xfId="2930"/>
    <cellStyle name="Обычный 5 2 9 2" xfId="6738"/>
    <cellStyle name="Обычный 5 2 9 2 2" xfId="18162"/>
    <cellStyle name="Обычный 5 2 9 2 2 2" xfId="41010"/>
    <cellStyle name="Обычный 5 2 9 2 3" xfId="29586"/>
    <cellStyle name="Обычный 5 2 9 3" xfId="10546"/>
    <cellStyle name="Обычный 5 2 9 3 2" xfId="21970"/>
    <cellStyle name="Обычный 5 2 9 3 2 2" xfId="44818"/>
    <cellStyle name="Обычный 5 2 9 3 3" xfId="33394"/>
    <cellStyle name="Обычный 5 2 9 4" xfId="14354"/>
    <cellStyle name="Обычный 5 2 9 4 2" xfId="37202"/>
    <cellStyle name="Обычный 5 2 9 5" xfId="25778"/>
    <cellStyle name="Обычный 5 3" xfId="102"/>
    <cellStyle name="Обычный 5 3 10" xfId="22950"/>
    <cellStyle name="Обычный 5 3 2" xfId="326"/>
    <cellStyle name="Обычный 5 3 2 2" xfId="802"/>
    <cellStyle name="Обычный 5 3 2 2 2" xfId="1754"/>
    <cellStyle name="Обычный 5 3 2 2 2 2" xfId="5562"/>
    <cellStyle name="Обычный 5 3 2 2 2 2 2" xfId="16986"/>
    <cellStyle name="Обычный 5 3 2 2 2 2 2 2" xfId="39834"/>
    <cellStyle name="Обычный 5 3 2 2 2 2 3" xfId="28410"/>
    <cellStyle name="Обычный 5 3 2 2 2 3" xfId="9370"/>
    <cellStyle name="Обычный 5 3 2 2 2 3 2" xfId="20794"/>
    <cellStyle name="Обычный 5 3 2 2 2 3 2 2" xfId="43642"/>
    <cellStyle name="Обычный 5 3 2 2 2 3 3" xfId="32218"/>
    <cellStyle name="Обычный 5 3 2 2 2 4" xfId="13178"/>
    <cellStyle name="Обычный 5 3 2 2 2 4 2" xfId="36026"/>
    <cellStyle name="Обычный 5 3 2 2 2 5" xfId="24602"/>
    <cellStyle name="Обычный 5 3 2 2 3" xfId="2706"/>
    <cellStyle name="Обычный 5 3 2 2 3 2" xfId="6514"/>
    <cellStyle name="Обычный 5 3 2 2 3 2 2" xfId="17938"/>
    <cellStyle name="Обычный 5 3 2 2 3 2 2 2" xfId="40786"/>
    <cellStyle name="Обычный 5 3 2 2 3 2 3" xfId="29362"/>
    <cellStyle name="Обычный 5 3 2 2 3 3" xfId="10322"/>
    <cellStyle name="Обычный 5 3 2 2 3 3 2" xfId="21746"/>
    <cellStyle name="Обычный 5 3 2 2 3 3 2 2" xfId="44594"/>
    <cellStyle name="Обычный 5 3 2 2 3 3 3" xfId="33170"/>
    <cellStyle name="Обычный 5 3 2 2 3 4" xfId="14130"/>
    <cellStyle name="Обычный 5 3 2 2 3 4 2" xfId="36978"/>
    <cellStyle name="Обычный 5 3 2 2 3 5" xfId="25554"/>
    <cellStyle name="Обычный 5 3 2 2 4" xfId="3658"/>
    <cellStyle name="Обычный 5 3 2 2 4 2" xfId="7466"/>
    <cellStyle name="Обычный 5 3 2 2 4 2 2" xfId="18890"/>
    <cellStyle name="Обычный 5 3 2 2 4 2 2 2" xfId="41738"/>
    <cellStyle name="Обычный 5 3 2 2 4 2 3" xfId="30314"/>
    <cellStyle name="Обычный 5 3 2 2 4 3" xfId="11274"/>
    <cellStyle name="Обычный 5 3 2 2 4 3 2" xfId="22698"/>
    <cellStyle name="Обычный 5 3 2 2 4 3 2 2" xfId="45546"/>
    <cellStyle name="Обычный 5 3 2 2 4 3 3" xfId="34122"/>
    <cellStyle name="Обычный 5 3 2 2 4 4" xfId="15082"/>
    <cellStyle name="Обычный 5 3 2 2 4 4 2" xfId="37930"/>
    <cellStyle name="Обычный 5 3 2 2 4 5" xfId="26506"/>
    <cellStyle name="Обычный 5 3 2 2 5" xfId="4610"/>
    <cellStyle name="Обычный 5 3 2 2 5 2" xfId="16034"/>
    <cellStyle name="Обычный 5 3 2 2 5 2 2" xfId="38882"/>
    <cellStyle name="Обычный 5 3 2 2 5 3" xfId="27458"/>
    <cellStyle name="Обычный 5 3 2 2 6" xfId="8418"/>
    <cellStyle name="Обычный 5 3 2 2 6 2" xfId="19842"/>
    <cellStyle name="Обычный 5 3 2 2 6 2 2" xfId="42690"/>
    <cellStyle name="Обычный 5 3 2 2 6 3" xfId="31266"/>
    <cellStyle name="Обычный 5 3 2 2 7" xfId="12226"/>
    <cellStyle name="Обычный 5 3 2 2 7 2" xfId="35074"/>
    <cellStyle name="Обычный 5 3 2 2 8" xfId="23650"/>
    <cellStyle name="Обычный 5 3 2 3" xfId="1278"/>
    <cellStyle name="Обычный 5 3 2 3 2" xfId="5086"/>
    <cellStyle name="Обычный 5 3 2 3 2 2" xfId="16510"/>
    <cellStyle name="Обычный 5 3 2 3 2 2 2" xfId="39358"/>
    <cellStyle name="Обычный 5 3 2 3 2 3" xfId="27934"/>
    <cellStyle name="Обычный 5 3 2 3 3" xfId="8894"/>
    <cellStyle name="Обычный 5 3 2 3 3 2" xfId="20318"/>
    <cellStyle name="Обычный 5 3 2 3 3 2 2" xfId="43166"/>
    <cellStyle name="Обычный 5 3 2 3 3 3" xfId="31742"/>
    <cellStyle name="Обычный 5 3 2 3 4" xfId="12702"/>
    <cellStyle name="Обычный 5 3 2 3 4 2" xfId="35550"/>
    <cellStyle name="Обычный 5 3 2 3 5" xfId="24126"/>
    <cellStyle name="Обычный 5 3 2 4" xfId="2230"/>
    <cellStyle name="Обычный 5 3 2 4 2" xfId="6038"/>
    <cellStyle name="Обычный 5 3 2 4 2 2" xfId="17462"/>
    <cellStyle name="Обычный 5 3 2 4 2 2 2" xfId="40310"/>
    <cellStyle name="Обычный 5 3 2 4 2 3" xfId="28886"/>
    <cellStyle name="Обычный 5 3 2 4 3" xfId="9846"/>
    <cellStyle name="Обычный 5 3 2 4 3 2" xfId="21270"/>
    <cellStyle name="Обычный 5 3 2 4 3 2 2" xfId="44118"/>
    <cellStyle name="Обычный 5 3 2 4 3 3" xfId="32694"/>
    <cellStyle name="Обычный 5 3 2 4 4" xfId="13654"/>
    <cellStyle name="Обычный 5 3 2 4 4 2" xfId="36502"/>
    <cellStyle name="Обычный 5 3 2 4 5" xfId="25078"/>
    <cellStyle name="Обычный 5 3 2 5" xfId="3182"/>
    <cellStyle name="Обычный 5 3 2 5 2" xfId="6990"/>
    <cellStyle name="Обычный 5 3 2 5 2 2" xfId="18414"/>
    <cellStyle name="Обычный 5 3 2 5 2 2 2" xfId="41262"/>
    <cellStyle name="Обычный 5 3 2 5 2 3" xfId="29838"/>
    <cellStyle name="Обычный 5 3 2 5 3" xfId="10798"/>
    <cellStyle name="Обычный 5 3 2 5 3 2" xfId="22222"/>
    <cellStyle name="Обычный 5 3 2 5 3 2 2" xfId="45070"/>
    <cellStyle name="Обычный 5 3 2 5 3 3" xfId="33646"/>
    <cellStyle name="Обычный 5 3 2 5 4" xfId="14606"/>
    <cellStyle name="Обычный 5 3 2 5 4 2" xfId="37454"/>
    <cellStyle name="Обычный 5 3 2 5 5" xfId="26030"/>
    <cellStyle name="Обычный 5 3 2 6" xfId="4134"/>
    <cellStyle name="Обычный 5 3 2 6 2" xfId="15558"/>
    <cellStyle name="Обычный 5 3 2 6 2 2" xfId="38406"/>
    <cellStyle name="Обычный 5 3 2 6 3" xfId="26982"/>
    <cellStyle name="Обычный 5 3 2 7" xfId="7942"/>
    <cellStyle name="Обычный 5 3 2 7 2" xfId="19366"/>
    <cellStyle name="Обычный 5 3 2 7 2 2" xfId="42214"/>
    <cellStyle name="Обычный 5 3 2 7 3" xfId="30790"/>
    <cellStyle name="Обычный 5 3 2 8" xfId="11750"/>
    <cellStyle name="Обычный 5 3 2 8 2" xfId="34598"/>
    <cellStyle name="Обычный 5 3 2 9" xfId="23174"/>
    <cellStyle name="Обычный 5 3 3" xfId="578"/>
    <cellStyle name="Обычный 5 3 3 2" xfId="1530"/>
    <cellStyle name="Обычный 5 3 3 2 2" xfId="5338"/>
    <cellStyle name="Обычный 5 3 3 2 2 2" xfId="16762"/>
    <cellStyle name="Обычный 5 3 3 2 2 2 2" xfId="39610"/>
    <cellStyle name="Обычный 5 3 3 2 2 3" xfId="28186"/>
    <cellStyle name="Обычный 5 3 3 2 3" xfId="9146"/>
    <cellStyle name="Обычный 5 3 3 2 3 2" xfId="20570"/>
    <cellStyle name="Обычный 5 3 3 2 3 2 2" xfId="43418"/>
    <cellStyle name="Обычный 5 3 3 2 3 3" xfId="31994"/>
    <cellStyle name="Обычный 5 3 3 2 4" xfId="12954"/>
    <cellStyle name="Обычный 5 3 3 2 4 2" xfId="35802"/>
    <cellStyle name="Обычный 5 3 3 2 5" xfId="24378"/>
    <cellStyle name="Обычный 5 3 3 3" xfId="2482"/>
    <cellStyle name="Обычный 5 3 3 3 2" xfId="6290"/>
    <cellStyle name="Обычный 5 3 3 3 2 2" xfId="17714"/>
    <cellStyle name="Обычный 5 3 3 3 2 2 2" xfId="40562"/>
    <cellStyle name="Обычный 5 3 3 3 2 3" xfId="29138"/>
    <cellStyle name="Обычный 5 3 3 3 3" xfId="10098"/>
    <cellStyle name="Обычный 5 3 3 3 3 2" xfId="21522"/>
    <cellStyle name="Обычный 5 3 3 3 3 2 2" xfId="44370"/>
    <cellStyle name="Обычный 5 3 3 3 3 3" xfId="32946"/>
    <cellStyle name="Обычный 5 3 3 3 4" xfId="13906"/>
    <cellStyle name="Обычный 5 3 3 3 4 2" xfId="36754"/>
    <cellStyle name="Обычный 5 3 3 3 5" xfId="25330"/>
    <cellStyle name="Обычный 5 3 3 4" xfId="3434"/>
    <cellStyle name="Обычный 5 3 3 4 2" xfId="7242"/>
    <cellStyle name="Обычный 5 3 3 4 2 2" xfId="18666"/>
    <cellStyle name="Обычный 5 3 3 4 2 2 2" xfId="41514"/>
    <cellStyle name="Обычный 5 3 3 4 2 3" xfId="30090"/>
    <cellStyle name="Обычный 5 3 3 4 3" xfId="11050"/>
    <cellStyle name="Обычный 5 3 3 4 3 2" xfId="22474"/>
    <cellStyle name="Обычный 5 3 3 4 3 2 2" xfId="45322"/>
    <cellStyle name="Обычный 5 3 3 4 3 3" xfId="33898"/>
    <cellStyle name="Обычный 5 3 3 4 4" xfId="14858"/>
    <cellStyle name="Обычный 5 3 3 4 4 2" xfId="37706"/>
    <cellStyle name="Обычный 5 3 3 4 5" xfId="26282"/>
    <cellStyle name="Обычный 5 3 3 5" xfId="4386"/>
    <cellStyle name="Обычный 5 3 3 5 2" xfId="15810"/>
    <cellStyle name="Обычный 5 3 3 5 2 2" xfId="38658"/>
    <cellStyle name="Обычный 5 3 3 5 3" xfId="27234"/>
    <cellStyle name="Обычный 5 3 3 6" xfId="8194"/>
    <cellStyle name="Обычный 5 3 3 6 2" xfId="19618"/>
    <cellStyle name="Обычный 5 3 3 6 2 2" xfId="42466"/>
    <cellStyle name="Обычный 5 3 3 6 3" xfId="31042"/>
    <cellStyle name="Обычный 5 3 3 7" xfId="12002"/>
    <cellStyle name="Обычный 5 3 3 7 2" xfId="34850"/>
    <cellStyle name="Обычный 5 3 3 8" xfId="23426"/>
    <cellStyle name="Обычный 5 3 4" xfId="1054"/>
    <cellStyle name="Обычный 5 3 4 2" xfId="4862"/>
    <cellStyle name="Обычный 5 3 4 2 2" xfId="16286"/>
    <cellStyle name="Обычный 5 3 4 2 2 2" xfId="39134"/>
    <cellStyle name="Обычный 5 3 4 2 3" xfId="27710"/>
    <cellStyle name="Обычный 5 3 4 3" xfId="8670"/>
    <cellStyle name="Обычный 5 3 4 3 2" xfId="20094"/>
    <cellStyle name="Обычный 5 3 4 3 2 2" xfId="42942"/>
    <cellStyle name="Обычный 5 3 4 3 3" xfId="31518"/>
    <cellStyle name="Обычный 5 3 4 4" xfId="12478"/>
    <cellStyle name="Обычный 5 3 4 4 2" xfId="35326"/>
    <cellStyle name="Обычный 5 3 4 5" xfId="23902"/>
    <cellStyle name="Обычный 5 3 5" xfId="2006"/>
    <cellStyle name="Обычный 5 3 5 2" xfId="5814"/>
    <cellStyle name="Обычный 5 3 5 2 2" xfId="17238"/>
    <cellStyle name="Обычный 5 3 5 2 2 2" xfId="40086"/>
    <cellStyle name="Обычный 5 3 5 2 3" xfId="28662"/>
    <cellStyle name="Обычный 5 3 5 3" xfId="9622"/>
    <cellStyle name="Обычный 5 3 5 3 2" xfId="21046"/>
    <cellStyle name="Обычный 5 3 5 3 2 2" xfId="43894"/>
    <cellStyle name="Обычный 5 3 5 3 3" xfId="32470"/>
    <cellStyle name="Обычный 5 3 5 4" xfId="13430"/>
    <cellStyle name="Обычный 5 3 5 4 2" xfId="36278"/>
    <cellStyle name="Обычный 5 3 5 5" xfId="24854"/>
    <cellStyle name="Обычный 5 3 6" xfId="2958"/>
    <cellStyle name="Обычный 5 3 6 2" xfId="6766"/>
    <cellStyle name="Обычный 5 3 6 2 2" xfId="18190"/>
    <cellStyle name="Обычный 5 3 6 2 2 2" xfId="41038"/>
    <cellStyle name="Обычный 5 3 6 2 3" xfId="29614"/>
    <cellStyle name="Обычный 5 3 6 3" xfId="10574"/>
    <cellStyle name="Обычный 5 3 6 3 2" xfId="21998"/>
    <cellStyle name="Обычный 5 3 6 3 2 2" xfId="44846"/>
    <cellStyle name="Обычный 5 3 6 3 3" xfId="33422"/>
    <cellStyle name="Обычный 5 3 6 4" xfId="14382"/>
    <cellStyle name="Обычный 5 3 6 4 2" xfId="37230"/>
    <cellStyle name="Обычный 5 3 6 5" xfId="25806"/>
    <cellStyle name="Обычный 5 3 7" xfId="3910"/>
    <cellStyle name="Обычный 5 3 7 2" xfId="15334"/>
    <cellStyle name="Обычный 5 3 7 2 2" xfId="38182"/>
    <cellStyle name="Обычный 5 3 7 3" xfId="26758"/>
    <cellStyle name="Обычный 5 3 8" xfId="7718"/>
    <cellStyle name="Обычный 5 3 8 2" xfId="19142"/>
    <cellStyle name="Обычный 5 3 8 2 2" xfId="41990"/>
    <cellStyle name="Обычный 5 3 8 3" xfId="30566"/>
    <cellStyle name="Обычный 5 3 9" xfId="11526"/>
    <cellStyle name="Обычный 5 3 9 2" xfId="34374"/>
    <cellStyle name="Обычный 5 4" xfId="158"/>
    <cellStyle name="Обычный 5 4 10" xfId="23006"/>
    <cellStyle name="Обычный 5 4 2" xfId="382"/>
    <cellStyle name="Обычный 5 4 2 2" xfId="858"/>
    <cellStyle name="Обычный 5 4 2 2 2" xfId="1810"/>
    <cellStyle name="Обычный 5 4 2 2 2 2" xfId="5618"/>
    <cellStyle name="Обычный 5 4 2 2 2 2 2" xfId="17042"/>
    <cellStyle name="Обычный 5 4 2 2 2 2 2 2" xfId="39890"/>
    <cellStyle name="Обычный 5 4 2 2 2 2 3" xfId="28466"/>
    <cellStyle name="Обычный 5 4 2 2 2 3" xfId="9426"/>
    <cellStyle name="Обычный 5 4 2 2 2 3 2" xfId="20850"/>
    <cellStyle name="Обычный 5 4 2 2 2 3 2 2" xfId="43698"/>
    <cellStyle name="Обычный 5 4 2 2 2 3 3" xfId="32274"/>
    <cellStyle name="Обычный 5 4 2 2 2 4" xfId="13234"/>
    <cellStyle name="Обычный 5 4 2 2 2 4 2" xfId="36082"/>
    <cellStyle name="Обычный 5 4 2 2 2 5" xfId="24658"/>
    <cellStyle name="Обычный 5 4 2 2 3" xfId="2762"/>
    <cellStyle name="Обычный 5 4 2 2 3 2" xfId="6570"/>
    <cellStyle name="Обычный 5 4 2 2 3 2 2" xfId="17994"/>
    <cellStyle name="Обычный 5 4 2 2 3 2 2 2" xfId="40842"/>
    <cellStyle name="Обычный 5 4 2 2 3 2 3" xfId="29418"/>
    <cellStyle name="Обычный 5 4 2 2 3 3" xfId="10378"/>
    <cellStyle name="Обычный 5 4 2 2 3 3 2" xfId="21802"/>
    <cellStyle name="Обычный 5 4 2 2 3 3 2 2" xfId="44650"/>
    <cellStyle name="Обычный 5 4 2 2 3 3 3" xfId="33226"/>
    <cellStyle name="Обычный 5 4 2 2 3 4" xfId="14186"/>
    <cellStyle name="Обычный 5 4 2 2 3 4 2" xfId="37034"/>
    <cellStyle name="Обычный 5 4 2 2 3 5" xfId="25610"/>
    <cellStyle name="Обычный 5 4 2 2 4" xfId="3714"/>
    <cellStyle name="Обычный 5 4 2 2 4 2" xfId="7522"/>
    <cellStyle name="Обычный 5 4 2 2 4 2 2" xfId="18946"/>
    <cellStyle name="Обычный 5 4 2 2 4 2 2 2" xfId="41794"/>
    <cellStyle name="Обычный 5 4 2 2 4 2 3" xfId="30370"/>
    <cellStyle name="Обычный 5 4 2 2 4 3" xfId="11330"/>
    <cellStyle name="Обычный 5 4 2 2 4 3 2" xfId="22754"/>
    <cellStyle name="Обычный 5 4 2 2 4 3 2 2" xfId="45602"/>
    <cellStyle name="Обычный 5 4 2 2 4 3 3" xfId="34178"/>
    <cellStyle name="Обычный 5 4 2 2 4 4" xfId="15138"/>
    <cellStyle name="Обычный 5 4 2 2 4 4 2" xfId="37986"/>
    <cellStyle name="Обычный 5 4 2 2 4 5" xfId="26562"/>
    <cellStyle name="Обычный 5 4 2 2 5" xfId="4666"/>
    <cellStyle name="Обычный 5 4 2 2 5 2" xfId="16090"/>
    <cellStyle name="Обычный 5 4 2 2 5 2 2" xfId="38938"/>
    <cellStyle name="Обычный 5 4 2 2 5 3" xfId="27514"/>
    <cellStyle name="Обычный 5 4 2 2 6" xfId="8474"/>
    <cellStyle name="Обычный 5 4 2 2 6 2" xfId="19898"/>
    <cellStyle name="Обычный 5 4 2 2 6 2 2" xfId="42746"/>
    <cellStyle name="Обычный 5 4 2 2 6 3" xfId="31322"/>
    <cellStyle name="Обычный 5 4 2 2 7" xfId="12282"/>
    <cellStyle name="Обычный 5 4 2 2 7 2" xfId="35130"/>
    <cellStyle name="Обычный 5 4 2 2 8" xfId="23706"/>
    <cellStyle name="Обычный 5 4 2 3" xfId="1334"/>
    <cellStyle name="Обычный 5 4 2 3 2" xfId="5142"/>
    <cellStyle name="Обычный 5 4 2 3 2 2" xfId="16566"/>
    <cellStyle name="Обычный 5 4 2 3 2 2 2" xfId="39414"/>
    <cellStyle name="Обычный 5 4 2 3 2 3" xfId="27990"/>
    <cellStyle name="Обычный 5 4 2 3 3" xfId="8950"/>
    <cellStyle name="Обычный 5 4 2 3 3 2" xfId="20374"/>
    <cellStyle name="Обычный 5 4 2 3 3 2 2" xfId="43222"/>
    <cellStyle name="Обычный 5 4 2 3 3 3" xfId="31798"/>
    <cellStyle name="Обычный 5 4 2 3 4" xfId="12758"/>
    <cellStyle name="Обычный 5 4 2 3 4 2" xfId="35606"/>
    <cellStyle name="Обычный 5 4 2 3 5" xfId="24182"/>
    <cellStyle name="Обычный 5 4 2 4" xfId="2286"/>
    <cellStyle name="Обычный 5 4 2 4 2" xfId="6094"/>
    <cellStyle name="Обычный 5 4 2 4 2 2" xfId="17518"/>
    <cellStyle name="Обычный 5 4 2 4 2 2 2" xfId="40366"/>
    <cellStyle name="Обычный 5 4 2 4 2 3" xfId="28942"/>
    <cellStyle name="Обычный 5 4 2 4 3" xfId="9902"/>
    <cellStyle name="Обычный 5 4 2 4 3 2" xfId="21326"/>
    <cellStyle name="Обычный 5 4 2 4 3 2 2" xfId="44174"/>
    <cellStyle name="Обычный 5 4 2 4 3 3" xfId="32750"/>
    <cellStyle name="Обычный 5 4 2 4 4" xfId="13710"/>
    <cellStyle name="Обычный 5 4 2 4 4 2" xfId="36558"/>
    <cellStyle name="Обычный 5 4 2 4 5" xfId="25134"/>
    <cellStyle name="Обычный 5 4 2 5" xfId="3238"/>
    <cellStyle name="Обычный 5 4 2 5 2" xfId="7046"/>
    <cellStyle name="Обычный 5 4 2 5 2 2" xfId="18470"/>
    <cellStyle name="Обычный 5 4 2 5 2 2 2" xfId="41318"/>
    <cellStyle name="Обычный 5 4 2 5 2 3" xfId="29894"/>
    <cellStyle name="Обычный 5 4 2 5 3" xfId="10854"/>
    <cellStyle name="Обычный 5 4 2 5 3 2" xfId="22278"/>
    <cellStyle name="Обычный 5 4 2 5 3 2 2" xfId="45126"/>
    <cellStyle name="Обычный 5 4 2 5 3 3" xfId="33702"/>
    <cellStyle name="Обычный 5 4 2 5 4" xfId="14662"/>
    <cellStyle name="Обычный 5 4 2 5 4 2" xfId="37510"/>
    <cellStyle name="Обычный 5 4 2 5 5" xfId="26086"/>
    <cellStyle name="Обычный 5 4 2 6" xfId="4190"/>
    <cellStyle name="Обычный 5 4 2 6 2" xfId="15614"/>
    <cellStyle name="Обычный 5 4 2 6 2 2" xfId="38462"/>
    <cellStyle name="Обычный 5 4 2 6 3" xfId="27038"/>
    <cellStyle name="Обычный 5 4 2 7" xfId="7998"/>
    <cellStyle name="Обычный 5 4 2 7 2" xfId="19422"/>
    <cellStyle name="Обычный 5 4 2 7 2 2" xfId="42270"/>
    <cellStyle name="Обычный 5 4 2 7 3" xfId="30846"/>
    <cellStyle name="Обычный 5 4 2 8" xfId="11806"/>
    <cellStyle name="Обычный 5 4 2 8 2" xfId="34654"/>
    <cellStyle name="Обычный 5 4 2 9" xfId="23230"/>
    <cellStyle name="Обычный 5 4 3" xfId="634"/>
    <cellStyle name="Обычный 5 4 3 2" xfId="1586"/>
    <cellStyle name="Обычный 5 4 3 2 2" xfId="5394"/>
    <cellStyle name="Обычный 5 4 3 2 2 2" xfId="16818"/>
    <cellStyle name="Обычный 5 4 3 2 2 2 2" xfId="39666"/>
    <cellStyle name="Обычный 5 4 3 2 2 3" xfId="28242"/>
    <cellStyle name="Обычный 5 4 3 2 3" xfId="9202"/>
    <cellStyle name="Обычный 5 4 3 2 3 2" xfId="20626"/>
    <cellStyle name="Обычный 5 4 3 2 3 2 2" xfId="43474"/>
    <cellStyle name="Обычный 5 4 3 2 3 3" xfId="32050"/>
    <cellStyle name="Обычный 5 4 3 2 4" xfId="13010"/>
    <cellStyle name="Обычный 5 4 3 2 4 2" xfId="35858"/>
    <cellStyle name="Обычный 5 4 3 2 5" xfId="24434"/>
    <cellStyle name="Обычный 5 4 3 3" xfId="2538"/>
    <cellStyle name="Обычный 5 4 3 3 2" xfId="6346"/>
    <cellStyle name="Обычный 5 4 3 3 2 2" xfId="17770"/>
    <cellStyle name="Обычный 5 4 3 3 2 2 2" xfId="40618"/>
    <cellStyle name="Обычный 5 4 3 3 2 3" xfId="29194"/>
    <cellStyle name="Обычный 5 4 3 3 3" xfId="10154"/>
    <cellStyle name="Обычный 5 4 3 3 3 2" xfId="21578"/>
    <cellStyle name="Обычный 5 4 3 3 3 2 2" xfId="44426"/>
    <cellStyle name="Обычный 5 4 3 3 3 3" xfId="33002"/>
    <cellStyle name="Обычный 5 4 3 3 4" xfId="13962"/>
    <cellStyle name="Обычный 5 4 3 3 4 2" xfId="36810"/>
    <cellStyle name="Обычный 5 4 3 3 5" xfId="25386"/>
    <cellStyle name="Обычный 5 4 3 4" xfId="3490"/>
    <cellStyle name="Обычный 5 4 3 4 2" xfId="7298"/>
    <cellStyle name="Обычный 5 4 3 4 2 2" xfId="18722"/>
    <cellStyle name="Обычный 5 4 3 4 2 2 2" xfId="41570"/>
    <cellStyle name="Обычный 5 4 3 4 2 3" xfId="30146"/>
    <cellStyle name="Обычный 5 4 3 4 3" xfId="11106"/>
    <cellStyle name="Обычный 5 4 3 4 3 2" xfId="22530"/>
    <cellStyle name="Обычный 5 4 3 4 3 2 2" xfId="45378"/>
    <cellStyle name="Обычный 5 4 3 4 3 3" xfId="33954"/>
    <cellStyle name="Обычный 5 4 3 4 4" xfId="14914"/>
    <cellStyle name="Обычный 5 4 3 4 4 2" xfId="37762"/>
    <cellStyle name="Обычный 5 4 3 4 5" xfId="26338"/>
    <cellStyle name="Обычный 5 4 3 5" xfId="4442"/>
    <cellStyle name="Обычный 5 4 3 5 2" xfId="15866"/>
    <cellStyle name="Обычный 5 4 3 5 2 2" xfId="38714"/>
    <cellStyle name="Обычный 5 4 3 5 3" xfId="27290"/>
    <cellStyle name="Обычный 5 4 3 6" xfId="8250"/>
    <cellStyle name="Обычный 5 4 3 6 2" xfId="19674"/>
    <cellStyle name="Обычный 5 4 3 6 2 2" xfId="42522"/>
    <cellStyle name="Обычный 5 4 3 6 3" xfId="31098"/>
    <cellStyle name="Обычный 5 4 3 7" xfId="12058"/>
    <cellStyle name="Обычный 5 4 3 7 2" xfId="34906"/>
    <cellStyle name="Обычный 5 4 3 8" xfId="23482"/>
    <cellStyle name="Обычный 5 4 4" xfId="1110"/>
    <cellStyle name="Обычный 5 4 4 2" xfId="4918"/>
    <cellStyle name="Обычный 5 4 4 2 2" xfId="16342"/>
    <cellStyle name="Обычный 5 4 4 2 2 2" xfId="39190"/>
    <cellStyle name="Обычный 5 4 4 2 3" xfId="27766"/>
    <cellStyle name="Обычный 5 4 4 3" xfId="8726"/>
    <cellStyle name="Обычный 5 4 4 3 2" xfId="20150"/>
    <cellStyle name="Обычный 5 4 4 3 2 2" xfId="42998"/>
    <cellStyle name="Обычный 5 4 4 3 3" xfId="31574"/>
    <cellStyle name="Обычный 5 4 4 4" xfId="12534"/>
    <cellStyle name="Обычный 5 4 4 4 2" xfId="35382"/>
    <cellStyle name="Обычный 5 4 4 5" xfId="23958"/>
    <cellStyle name="Обычный 5 4 5" xfId="2062"/>
    <cellStyle name="Обычный 5 4 5 2" xfId="5870"/>
    <cellStyle name="Обычный 5 4 5 2 2" xfId="17294"/>
    <cellStyle name="Обычный 5 4 5 2 2 2" xfId="40142"/>
    <cellStyle name="Обычный 5 4 5 2 3" xfId="28718"/>
    <cellStyle name="Обычный 5 4 5 3" xfId="9678"/>
    <cellStyle name="Обычный 5 4 5 3 2" xfId="21102"/>
    <cellStyle name="Обычный 5 4 5 3 2 2" xfId="43950"/>
    <cellStyle name="Обычный 5 4 5 3 3" xfId="32526"/>
    <cellStyle name="Обычный 5 4 5 4" xfId="13486"/>
    <cellStyle name="Обычный 5 4 5 4 2" xfId="36334"/>
    <cellStyle name="Обычный 5 4 5 5" xfId="24910"/>
    <cellStyle name="Обычный 5 4 6" xfId="3014"/>
    <cellStyle name="Обычный 5 4 6 2" xfId="6822"/>
    <cellStyle name="Обычный 5 4 6 2 2" xfId="18246"/>
    <cellStyle name="Обычный 5 4 6 2 2 2" xfId="41094"/>
    <cellStyle name="Обычный 5 4 6 2 3" xfId="29670"/>
    <cellStyle name="Обычный 5 4 6 3" xfId="10630"/>
    <cellStyle name="Обычный 5 4 6 3 2" xfId="22054"/>
    <cellStyle name="Обычный 5 4 6 3 2 2" xfId="44902"/>
    <cellStyle name="Обычный 5 4 6 3 3" xfId="33478"/>
    <cellStyle name="Обычный 5 4 6 4" xfId="14438"/>
    <cellStyle name="Обычный 5 4 6 4 2" xfId="37286"/>
    <cellStyle name="Обычный 5 4 6 5" xfId="25862"/>
    <cellStyle name="Обычный 5 4 7" xfId="3966"/>
    <cellStyle name="Обычный 5 4 7 2" xfId="15390"/>
    <cellStyle name="Обычный 5 4 7 2 2" xfId="38238"/>
    <cellStyle name="Обычный 5 4 7 3" xfId="26814"/>
    <cellStyle name="Обычный 5 4 8" xfId="7774"/>
    <cellStyle name="Обычный 5 4 8 2" xfId="19198"/>
    <cellStyle name="Обычный 5 4 8 2 2" xfId="42046"/>
    <cellStyle name="Обычный 5 4 8 3" xfId="30622"/>
    <cellStyle name="Обычный 5 4 9" xfId="11582"/>
    <cellStyle name="Обычный 5 4 9 2" xfId="34430"/>
    <cellStyle name="Обычный 5 5" xfId="214"/>
    <cellStyle name="Обычный 5 5 10" xfId="23062"/>
    <cellStyle name="Обычный 5 5 2" xfId="438"/>
    <cellStyle name="Обычный 5 5 2 2" xfId="914"/>
    <cellStyle name="Обычный 5 5 2 2 2" xfId="1866"/>
    <cellStyle name="Обычный 5 5 2 2 2 2" xfId="5674"/>
    <cellStyle name="Обычный 5 5 2 2 2 2 2" xfId="17098"/>
    <cellStyle name="Обычный 5 5 2 2 2 2 2 2" xfId="39946"/>
    <cellStyle name="Обычный 5 5 2 2 2 2 3" xfId="28522"/>
    <cellStyle name="Обычный 5 5 2 2 2 3" xfId="9482"/>
    <cellStyle name="Обычный 5 5 2 2 2 3 2" xfId="20906"/>
    <cellStyle name="Обычный 5 5 2 2 2 3 2 2" xfId="43754"/>
    <cellStyle name="Обычный 5 5 2 2 2 3 3" xfId="32330"/>
    <cellStyle name="Обычный 5 5 2 2 2 4" xfId="13290"/>
    <cellStyle name="Обычный 5 5 2 2 2 4 2" xfId="36138"/>
    <cellStyle name="Обычный 5 5 2 2 2 5" xfId="24714"/>
    <cellStyle name="Обычный 5 5 2 2 3" xfId="2818"/>
    <cellStyle name="Обычный 5 5 2 2 3 2" xfId="6626"/>
    <cellStyle name="Обычный 5 5 2 2 3 2 2" xfId="18050"/>
    <cellStyle name="Обычный 5 5 2 2 3 2 2 2" xfId="40898"/>
    <cellStyle name="Обычный 5 5 2 2 3 2 3" xfId="29474"/>
    <cellStyle name="Обычный 5 5 2 2 3 3" xfId="10434"/>
    <cellStyle name="Обычный 5 5 2 2 3 3 2" xfId="21858"/>
    <cellStyle name="Обычный 5 5 2 2 3 3 2 2" xfId="44706"/>
    <cellStyle name="Обычный 5 5 2 2 3 3 3" xfId="33282"/>
    <cellStyle name="Обычный 5 5 2 2 3 4" xfId="14242"/>
    <cellStyle name="Обычный 5 5 2 2 3 4 2" xfId="37090"/>
    <cellStyle name="Обычный 5 5 2 2 3 5" xfId="25666"/>
    <cellStyle name="Обычный 5 5 2 2 4" xfId="3770"/>
    <cellStyle name="Обычный 5 5 2 2 4 2" xfId="7578"/>
    <cellStyle name="Обычный 5 5 2 2 4 2 2" xfId="19002"/>
    <cellStyle name="Обычный 5 5 2 2 4 2 2 2" xfId="41850"/>
    <cellStyle name="Обычный 5 5 2 2 4 2 3" xfId="30426"/>
    <cellStyle name="Обычный 5 5 2 2 4 3" xfId="11386"/>
    <cellStyle name="Обычный 5 5 2 2 4 3 2" xfId="22810"/>
    <cellStyle name="Обычный 5 5 2 2 4 3 2 2" xfId="45658"/>
    <cellStyle name="Обычный 5 5 2 2 4 3 3" xfId="34234"/>
    <cellStyle name="Обычный 5 5 2 2 4 4" xfId="15194"/>
    <cellStyle name="Обычный 5 5 2 2 4 4 2" xfId="38042"/>
    <cellStyle name="Обычный 5 5 2 2 4 5" xfId="26618"/>
    <cellStyle name="Обычный 5 5 2 2 5" xfId="4722"/>
    <cellStyle name="Обычный 5 5 2 2 5 2" xfId="16146"/>
    <cellStyle name="Обычный 5 5 2 2 5 2 2" xfId="38994"/>
    <cellStyle name="Обычный 5 5 2 2 5 3" xfId="27570"/>
    <cellStyle name="Обычный 5 5 2 2 6" xfId="8530"/>
    <cellStyle name="Обычный 5 5 2 2 6 2" xfId="19954"/>
    <cellStyle name="Обычный 5 5 2 2 6 2 2" xfId="42802"/>
    <cellStyle name="Обычный 5 5 2 2 6 3" xfId="31378"/>
    <cellStyle name="Обычный 5 5 2 2 7" xfId="12338"/>
    <cellStyle name="Обычный 5 5 2 2 7 2" xfId="35186"/>
    <cellStyle name="Обычный 5 5 2 2 8" xfId="23762"/>
    <cellStyle name="Обычный 5 5 2 3" xfId="1390"/>
    <cellStyle name="Обычный 5 5 2 3 2" xfId="5198"/>
    <cellStyle name="Обычный 5 5 2 3 2 2" xfId="16622"/>
    <cellStyle name="Обычный 5 5 2 3 2 2 2" xfId="39470"/>
    <cellStyle name="Обычный 5 5 2 3 2 3" xfId="28046"/>
    <cellStyle name="Обычный 5 5 2 3 3" xfId="9006"/>
    <cellStyle name="Обычный 5 5 2 3 3 2" xfId="20430"/>
    <cellStyle name="Обычный 5 5 2 3 3 2 2" xfId="43278"/>
    <cellStyle name="Обычный 5 5 2 3 3 3" xfId="31854"/>
    <cellStyle name="Обычный 5 5 2 3 4" xfId="12814"/>
    <cellStyle name="Обычный 5 5 2 3 4 2" xfId="35662"/>
    <cellStyle name="Обычный 5 5 2 3 5" xfId="24238"/>
    <cellStyle name="Обычный 5 5 2 4" xfId="2342"/>
    <cellStyle name="Обычный 5 5 2 4 2" xfId="6150"/>
    <cellStyle name="Обычный 5 5 2 4 2 2" xfId="17574"/>
    <cellStyle name="Обычный 5 5 2 4 2 2 2" xfId="40422"/>
    <cellStyle name="Обычный 5 5 2 4 2 3" xfId="28998"/>
    <cellStyle name="Обычный 5 5 2 4 3" xfId="9958"/>
    <cellStyle name="Обычный 5 5 2 4 3 2" xfId="21382"/>
    <cellStyle name="Обычный 5 5 2 4 3 2 2" xfId="44230"/>
    <cellStyle name="Обычный 5 5 2 4 3 3" xfId="32806"/>
    <cellStyle name="Обычный 5 5 2 4 4" xfId="13766"/>
    <cellStyle name="Обычный 5 5 2 4 4 2" xfId="36614"/>
    <cellStyle name="Обычный 5 5 2 4 5" xfId="25190"/>
    <cellStyle name="Обычный 5 5 2 5" xfId="3294"/>
    <cellStyle name="Обычный 5 5 2 5 2" xfId="7102"/>
    <cellStyle name="Обычный 5 5 2 5 2 2" xfId="18526"/>
    <cellStyle name="Обычный 5 5 2 5 2 2 2" xfId="41374"/>
    <cellStyle name="Обычный 5 5 2 5 2 3" xfId="29950"/>
    <cellStyle name="Обычный 5 5 2 5 3" xfId="10910"/>
    <cellStyle name="Обычный 5 5 2 5 3 2" xfId="22334"/>
    <cellStyle name="Обычный 5 5 2 5 3 2 2" xfId="45182"/>
    <cellStyle name="Обычный 5 5 2 5 3 3" xfId="33758"/>
    <cellStyle name="Обычный 5 5 2 5 4" xfId="14718"/>
    <cellStyle name="Обычный 5 5 2 5 4 2" xfId="37566"/>
    <cellStyle name="Обычный 5 5 2 5 5" xfId="26142"/>
    <cellStyle name="Обычный 5 5 2 6" xfId="4246"/>
    <cellStyle name="Обычный 5 5 2 6 2" xfId="15670"/>
    <cellStyle name="Обычный 5 5 2 6 2 2" xfId="38518"/>
    <cellStyle name="Обычный 5 5 2 6 3" xfId="27094"/>
    <cellStyle name="Обычный 5 5 2 7" xfId="8054"/>
    <cellStyle name="Обычный 5 5 2 7 2" xfId="19478"/>
    <cellStyle name="Обычный 5 5 2 7 2 2" xfId="42326"/>
    <cellStyle name="Обычный 5 5 2 7 3" xfId="30902"/>
    <cellStyle name="Обычный 5 5 2 8" xfId="11862"/>
    <cellStyle name="Обычный 5 5 2 8 2" xfId="34710"/>
    <cellStyle name="Обычный 5 5 2 9" xfId="23286"/>
    <cellStyle name="Обычный 5 5 3" xfId="690"/>
    <cellStyle name="Обычный 5 5 3 2" xfId="1642"/>
    <cellStyle name="Обычный 5 5 3 2 2" xfId="5450"/>
    <cellStyle name="Обычный 5 5 3 2 2 2" xfId="16874"/>
    <cellStyle name="Обычный 5 5 3 2 2 2 2" xfId="39722"/>
    <cellStyle name="Обычный 5 5 3 2 2 3" xfId="28298"/>
    <cellStyle name="Обычный 5 5 3 2 3" xfId="9258"/>
    <cellStyle name="Обычный 5 5 3 2 3 2" xfId="20682"/>
    <cellStyle name="Обычный 5 5 3 2 3 2 2" xfId="43530"/>
    <cellStyle name="Обычный 5 5 3 2 3 3" xfId="32106"/>
    <cellStyle name="Обычный 5 5 3 2 4" xfId="13066"/>
    <cellStyle name="Обычный 5 5 3 2 4 2" xfId="35914"/>
    <cellStyle name="Обычный 5 5 3 2 5" xfId="24490"/>
    <cellStyle name="Обычный 5 5 3 3" xfId="2594"/>
    <cellStyle name="Обычный 5 5 3 3 2" xfId="6402"/>
    <cellStyle name="Обычный 5 5 3 3 2 2" xfId="17826"/>
    <cellStyle name="Обычный 5 5 3 3 2 2 2" xfId="40674"/>
    <cellStyle name="Обычный 5 5 3 3 2 3" xfId="29250"/>
    <cellStyle name="Обычный 5 5 3 3 3" xfId="10210"/>
    <cellStyle name="Обычный 5 5 3 3 3 2" xfId="21634"/>
    <cellStyle name="Обычный 5 5 3 3 3 2 2" xfId="44482"/>
    <cellStyle name="Обычный 5 5 3 3 3 3" xfId="33058"/>
    <cellStyle name="Обычный 5 5 3 3 4" xfId="14018"/>
    <cellStyle name="Обычный 5 5 3 3 4 2" xfId="36866"/>
    <cellStyle name="Обычный 5 5 3 3 5" xfId="25442"/>
    <cellStyle name="Обычный 5 5 3 4" xfId="3546"/>
    <cellStyle name="Обычный 5 5 3 4 2" xfId="7354"/>
    <cellStyle name="Обычный 5 5 3 4 2 2" xfId="18778"/>
    <cellStyle name="Обычный 5 5 3 4 2 2 2" xfId="41626"/>
    <cellStyle name="Обычный 5 5 3 4 2 3" xfId="30202"/>
    <cellStyle name="Обычный 5 5 3 4 3" xfId="11162"/>
    <cellStyle name="Обычный 5 5 3 4 3 2" xfId="22586"/>
    <cellStyle name="Обычный 5 5 3 4 3 2 2" xfId="45434"/>
    <cellStyle name="Обычный 5 5 3 4 3 3" xfId="34010"/>
    <cellStyle name="Обычный 5 5 3 4 4" xfId="14970"/>
    <cellStyle name="Обычный 5 5 3 4 4 2" xfId="37818"/>
    <cellStyle name="Обычный 5 5 3 4 5" xfId="26394"/>
    <cellStyle name="Обычный 5 5 3 5" xfId="4498"/>
    <cellStyle name="Обычный 5 5 3 5 2" xfId="15922"/>
    <cellStyle name="Обычный 5 5 3 5 2 2" xfId="38770"/>
    <cellStyle name="Обычный 5 5 3 5 3" xfId="27346"/>
    <cellStyle name="Обычный 5 5 3 6" xfId="8306"/>
    <cellStyle name="Обычный 5 5 3 6 2" xfId="19730"/>
    <cellStyle name="Обычный 5 5 3 6 2 2" xfId="42578"/>
    <cellStyle name="Обычный 5 5 3 6 3" xfId="31154"/>
    <cellStyle name="Обычный 5 5 3 7" xfId="12114"/>
    <cellStyle name="Обычный 5 5 3 7 2" xfId="34962"/>
    <cellStyle name="Обычный 5 5 3 8" xfId="23538"/>
    <cellStyle name="Обычный 5 5 4" xfId="1166"/>
    <cellStyle name="Обычный 5 5 4 2" xfId="4974"/>
    <cellStyle name="Обычный 5 5 4 2 2" xfId="16398"/>
    <cellStyle name="Обычный 5 5 4 2 2 2" xfId="39246"/>
    <cellStyle name="Обычный 5 5 4 2 3" xfId="27822"/>
    <cellStyle name="Обычный 5 5 4 3" xfId="8782"/>
    <cellStyle name="Обычный 5 5 4 3 2" xfId="20206"/>
    <cellStyle name="Обычный 5 5 4 3 2 2" xfId="43054"/>
    <cellStyle name="Обычный 5 5 4 3 3" xfId="31630"/>
    <cellStyle name="Обычный 5 5 4 4" xfId="12590"/>
    <cellStyle name="Обычный 5 5 4 4 2" xfId="35438"/>
    <cellStyle name="Обычный 5 5 4 5" xfId="24014"/>
    <cellStyle name="Обычный 5 5 5" xfId="2118"/>
    <cellStyle name="Обычный 5 5 5 2" xfId="5926"/>
    <cellStyle name="Обычный 5 5 5 2 2" xfId="17350"/>
    <cellStyle name="Обычный 5 5 5 2 2 2" xfId="40198"/>
    <cellStyle name="Обычный 5 5 5 2 3" xfId="28774"/>
    <cellStyle name="Обычный 5 5 5 3" xfId="9734"/>
    <cellStyle name="Обычный 5 5 5 3 2" xfId="21158"/>
    <cellStyle name="Обычный 5 5 5 3 2 2" xfId="44006"/>
    <cellStyle name="Обычный 5 5 5 3 3" xfId="32582"/>
    <cellStyle name="Обычный 5 5 5 4" xfId="13542"/>
    <cellStyle name="Обычный 5 5 5 4 2" xfId="36390"/>
    <cellStyle name="Обычный 5 5 5 5" xfId="24966"/>
    <cellStyle name="Обычный 5 5 6" xfId="3070"/>
    <cellStyle name="Обычный 5 5 6 2" xfId="6878"/>
    <cellStyle name="Обычный 5 5 6 2 2" xfId="18302"/>
    <cellStyle name="Обычный 5 5 6 2 2 2" xfId="41150"/>
    <cellStyle name="Обычный 5 5 6 2 3" xfId="29726"/>
    <cellStyle name="Обычный 5 5 6 3" xfId="10686"/>
    <cellStyle name="Обычный 5 5 6 3 2" xfId="22110"/>
    <cellStyle name="Обычный 5 5 6 3 2 2" xfId="44958"/>
    <cellStyle name="Обычный 5 5 6 3 3" xfId="33534"/>
    <cellStyle name="Обычный 5 5 6 4" xfId="14494"/>
    <cellStyle name="Обычный 5 5 6 4 2" xfId="37342"/>
    <cellStyle name="Обычный 5 5 6 5" xfId="25918"/>
    <cellStyle name="Обычный 5 5 7" xfId="4022"/>
    <cellStyle name="Обычный 5 5 7 2" xfId="15446"/>
    <cellStyle name="Обычный 5 5 7 2 2" xfId="38294"/>
    <cellStyle name="Обычный 5 5 7 3" xfId="26870"/>
    <cellStyle name="Обычный 5 5 8" xfId="7830"/>
    <cellStyle name="Обычный 5 5 8 2" xfId="19254"/>
    <cellStyle name="Обычный 5 5 8 2 2" xfId="42102"/>
    <cellStyle name="Обычный 5 5 8 3" xfId="30678"/>
    <cellStyle name="Обычный 5 5 9" xfId="11638"/>
    <cellStyle name="Обычный 5 5 9 2" xfId="34486"/>
    <cellStyle name="Обычный 5 6" xfId="270"/>
    <cellStyle name="Обычный 5 6 2" xfId="746"/>
    <cellStyle name="Обычный 5 6 2 2" xfId="1698"/>
    <cellStyle name="Обычный 5 6 2 2 2" xfId="5506"/>
    <cellStyle name="Обычный 5 6 2 2 2 2" xfId="16930"/>
    <cellStyle name="Обычный 5 6 2 2 2 2 2" xfId="39778"/>
    <cellStyle name="Обычный 5 6 2 2 2 3" xfId="28354"/>
    <cellStyle name="Обычный 5 6 2 2 3" xfId="9314"/>
    <cellStyle name="Обычный 5 6 2 2 3 2" xfId="20738"/>
    <cellStyle name="Обычный 5 6 2 2 3 2 2" xfId="43586"/>
    <cellStyle name="Обычный 5 6 2 2 3 3" xfId="32162"/>
    <cellStyle name="Обычный 5 6 2 2 4" xfId="13122"/>
    <cellStyle name="Обычный 5 6 2 2 4 2" xfId="35970"/>
    <cellStyle name="Обычный 5 6 2 2 5" xfId="24546"/>
    <cellStyle name="Обычный 5 6 2 3" xfId="2650"/>
    <cellStyle name="Обычный 5 6 2 3 2" xfId="6458"/>
    <cellStyle name="Обычный 5 6 2 3 2 2" xfId="17882"/>
    <cellStyle name="Обычный 5 6 2 3 2 2 2" xfId="40730"/>
    <cellStyle name="Обычный 5 6 2 3 2 3" xfId="29306"/>
    <cellStyle name="Обычный 5 6 2 3 3" xfId="10266"/>
    <cellStyle name="Обычный 5 6 2 3 3 2" xfId="21690"/>
    <cellStyle name="Обычный 5 6 2 3 3 2 2" xfId="44538"/>
    <cellStyle name="Обычный 5 6 2 3 3 3" xfId="33114"/>
    <cellStyle name="Обычный 5 6 2 3 4" xfId="14074"/>
    <cellStyle name="Обычный 5 6 2 3 4 2" xfId="36922"/>
    <cellStyle name="Обычный 5 6 2 3 5" xfId="25498"/>
    <cellStyle name="Обычный 5 6 2 4" xfId="3602"/>
    <cellStyle name="Обычный 5 6 2 4 2" xfId="7410"/>
    <cellStyle name="Обычный 5 6 2 4 2 2" xfId="18834"/>
    <cellStyle name="Обычный 5 6 2 4 2 2 2" xfId="41682"/>
    <cellStyle name="Обычный 5 6 2 4 2 3" xfId="30258"/>
    <cellStyle name="Обычный 5 6 2 4 3" xfId="11218"/>
    <cellStyle name="Обычный 5 6 2 4 3 2" xfId="22642"/>
    <cellStyle name="Обычный 5 6 2 4 3 2 2" xfId="45490"/>
    <cellStyle name="Обычный 5 6 2 4 3 3" xfId="34066"/>
    <cellStyle name="Обычный 5 6 2 4 4" xfId="15026"/>
    <cellStyle name="Обычный 5 6 2 4 4 2" xfId="37874"/>
    <cellStyle name="Обычный 5 6 2 4 5" xfId="26450"/>
    <cellStyle name="Обычный 5 6 2 5" xfId="4554"/>
    <cellStyle name="Обычный 5 6 2 5 2" xfId="15978"/>
    <cellStyle name="Обычный 5 6 2 5 2 2" xfId="38826"/>
    <cellStyle name="Обычный 5 6 2 5 3" xfId="27402"/>
    <cellStyle name="Обычный 5 6 2 6" xfId="8362"/>
    <cellStyle name="Обычный 5 6 2 6 2" xfId="19786"/>
    <cellStyle name="Обычный 5 6 2 6 2 2" xfId="42634"/>
    <cellStyle name="Обычный 5 6 2 6 3" xfId="31210"/>
    <cellStyle name="Обычный 5 6 2 7" xfId="12170"/>
    <cellStyle name="Обычный 5 6 2 7 2" xfId="35018"/>
    <cellStyle name="Обычный 5 6 2 8" xfId="23594"/>
    <cellStyle name="Обычный 5 6 3" xfId="1222"/>
    <cellStyle name="Обычный 5 6 3 2" xfId="5030"/>
    <cellStyle name="Обычный 5 6 3 2 2" xfId="16454"/>
    <cellStyle name="Обычный 5 6 3 2 2 2" xfId="39302"/>
    <cellStyle name="Обычный 5 6 3 2 3" xfId="27878"/>
    <cellStyle name="Обычный 5 6 3 3" xfId="8838"/>
    <cellStyle name="Обычный 5 6 3 3 2" xfId="20262"/>
    <cellStyle name="Обычный 5 6 3 3 2 2" xfId="43110"/>
    <cellStyle name="Обычный 5 6 3 3 3" xfId="31686"/>
    <cellStyle name="Обычный 5 6 3 4" xfId="12646"/>
    <cellStyle name="Обычный 5 6 3 4 2" xfId="35494"/>
    <cellStyle name="Обычный 5 6 3 5" xfId="24070"/>
    <cellStyle name="Обычный 5 6 4" xfId="2174"/>
    <cellStyle name="Обычный 5 6 4 2" xfId="5982"/>
    <cellStyle name="Обычный 5 6 4 2 2" xfId="17406"/>
    <cellStyle name="Обычный 5 6 4 2 2 2" xfId="40254"/>
    <cellStyle name="Обычный 5 6 4 2 3" xfId="28830"/>
    <cellStyle name="Обычный 5 6 4 3" xfId="9790"/>
    <cellStyle name="Обычный 5 6 4 3 2" xfId="21214"/>
    <cellStyle name="Обычный 5 6 4 3 2 2" xfId="44062"/>
    <cellStyle name="Обычный 5 6 4 3 3" xfId="32638"/>
    <cellStyle name="Обычный 5 6 4 4" xfId="13598"/>
    <cellStyle name="Обычный 5 6 4 4 2" xfId="36446"/>
    <cellStyle name="Обычный 5 6 4 5" xfId="25022"/>
    <cellStyle name="Обычный 5 6 5" xfId="3126"/>
    <cellStyle name="Обычный 5 6 5 2" xfId="6934"/>
    <cellStyle name="Обычный 5 6 5 2 2" xfId="18358"/>
    <cellStyle name="Обычный 5 6 5 2 2 2" xfId="41206"/>
    <cellStyle name="Обычный 5 6 5 2 3" xfId="29782"/>
    <cellStyle name="Обычный 5 6 5 3" xfId="10742"/>
    <cellStyle name="Обычный 5 6 5 3 2" xfId="22166"/>
    <cellStyle name="Обычный 5 6 5 3 2 2" xfId="45014"/>
    <cellStyle name="Обычный 5 6 5 3 3" xfId="33590"/>
    <cellStyle name="Обычный 5 6 5 4" xfId="14550"/>
    <cellStyle name="Обычный 5 6 5 4 2" xfId="37398"/>
    <cellStyle name="Обычный 5 6 5 5" xfId="25974"/>
    <cellStyle name="Обычный 5 6 6" xfId="4078"/>
    <cellStyle name="Обычный 5 6 6 2" xfId="15502"/>
    <cellStyle name="Обычный 5 6 6 2 2" xfId="38350"/>
    <cellStyle name="Обычный 5 6 6 3" xfId="26926"/>
    <cellStyle name="Обычный 5 6 7" xfId="7886"/>
    <cellStyle name="Обычный 5 6 7 2" xfId="19310"/>
    <cellStyle name="Обычный 5 6 7 2 2" xfId="42158"/>
    <cellStyle name="Обычный 5 6 7 3" xfId="30734"/>
    <cellStyle name="Обычный 5 6 8" xfId="11694"/>
    <cellStyle name="Обычный 5 6 8 2" xfId="34542"/>
    <cellStyle name="Обычный 5 6 9" xfId="23118"/>
    <cellStyle name="Обычный 5 7" xfId="494"/>
    <cellStyle name="Обычный 5 7 2" xfId="970"/>
    <cellStyle name="Обычный 5 7 2 2" xfId="1922"/>
    <cellStyle name="Обычный 5 7 2 2 2" xfId="5730"/>
    <cellStyle name="Обычный 5 7 2 2 2 2" xfId="17154"/>
    <cellStyle name="Обычный 5 7 2 2 2 2 2" xfId="40002"/>
    <cellStyle name="Обычный 5 7 2 2 2 3" xfId="28578"/>
    <cellStyle name="Обычный 5 7 2 2 3" xfId="9538"/>
    <cellStyle name="Обычный 5 7 2 2 3 2" xfId="20962"/>
    <cellStyle name="Обычный 5 7 2 2 3 2 2" xfId="43810"/>
    <cellStyle name="Обычный 5 7 2 2 3 3" xfId="32386"/>
    <cellStyle name="Обычный 5 7 2 2 4" xfId="13346"/>
    <cellStyle name="Обычный 5 7 2 2 4 2" xfId="36194"/>
    <cellStyle name="Обычный 5 7 2 2 5" xfId="24770"/>
    <cellStyle name="Обычный 5 7 2 3" xfId="2874"/>
    <cellStyle name="Обычный 5 7 2 3 2" xfId="6682"/>
    <cellStyle name="Обычный 5 7 2 3 2 2" xfId="18106"/>
    <cellStyle name="Обычный 5 7 2 3 2 2 2" xfId="40954"/>
    <cellStyle name="Обычный 5 7 2 3 2 3" xfId="29530"/>
    <cellStyle name="Обычный 5 7 2 3 3" xfId="10490"/>
    <cellStyle name="Обычный 5 7 2 3 3 2" xfId="21914"/>
    <cellStyle name="Обычный 5 7 2 3 3 2 2" xfId="44762"/>
    <cellStyle name="Обычный 5 7 2 3 3 3" xfId="33338"/>
    <cellStyle name="Обычный 5 7 2 3 4" xfId="14298"/>
    <cellStyle name="Обычный 5 7 2 3 4 2" xfId="37146"/>
    <cellStyle name="Обычный 5 7 2 3 5" xfId="25722"/>
    <cellStyle name="Обычный 5 7 2 4" xfId="3826"/>
    <cellStyle name="Обычный 5 7 2 4 2" xfId="7634"/>
    <cellStyle name="Обычный 5 7 2 4 2 2" xfId="19058"/>
    <cellStyle name="Обычный 5 7 2 4 2 2 2" xfId="41906"/>
    <cellStyle name="Обычный 5 7 2 4 2 3" xfId="30482"/>
    <cellStyle name="Обычный 5 7 2 4 3" xfId="11442"/>
    <cellStyle name="Обычный 5 7 2 4 3 2" xfId="22866"/>
    <cellStyle name="Обычный 5 7 2 4 3 2 2" xfId="45714"/>
    <cellStyle name="Обычный 5 7 2 4 3 3" xfId="34290"/>
    <cellStyle name="Обычный 5 7 2 4 4" xfId="15250"/>
    <cellStyle name="Обычный 5 7 2 4 4 2" xfId="38098"/>
    <cellStyle name="Обычный 5 7 2 4 5" xfId="26674"/>
    <cellStyle name="Обычный 5 7 2 5" xfId="4778"/>
    <cellStyle name="Обычный 5 7 2 5 2" xfId="16202"/>
    <cellStyle name="Обычный 5 7 2 5 2 2" xfId="39050"/>
    <cellStyle name="Обычный 5 7 2 5 3" xfId="27626"/>
    <cellStyle name="Обычный 5 7 2 6" xfId="8586"/>
    <cellStyle name="Обычный 5 7 2 6 2" xfId="20010"/>
    <cellStyle name="Обычный 5 7 2 6 2 2" xfId="42858"/>
    <cellStyle name="Обычный 5 7 2 6 3" xfId="31434"/>
    <cellStyle name="Обычный 5 7 2 7" xfId="12394"/>
    <cellStyle name="Обычный 5 7 2 7 2" xfId="35242"/>
    <cellStyle name="Обычный 5 7 2 8" xfId="23818"/>
    <cellStyle name="Обычный 5 7 3" xfId="1446"/>
    <cellStyle name="Обычный 5 7 3 2" xfId="5254"/>
    <cellStyle name="Обычный 5 7 3 2 2" xfId="16678"/>
    <cellStyle name="Обычный 5 7 3 2 2 2" xfId="39526"/>
    <cellStyle name="Обычный 5 7 3 2 3" xfId="28102"/>
    <cellStyle name="Обычный 5 7 3 3" xfId="9062"/>
    <cellStyle name="Обычный 5 7 3 3 2" xfId="20486"/>
    <cellStyle name="Обычный 5 7 3 3 2 2" xfId="43334"/>
    <cellStyle name="Обычный 5 7 3 3 3" xfId="31910"/>
    <cellStyle name="Обычный 5 7 3 4" xfId="12870"/>
    <cellStyle name="Обычный 5 7 3 4 2" xfId="35718"/>
    <cellStyle name="Обычный 5 7 3 5" xfId="24294"/>
    <cellStyle name="Обычный 5 7 4" xfId="2398"/>
    <cellStyle name="Обычный 5 7 4 2" xfId="6206"/>
    <cellStyle name="Обычный 5 7 4 2 2" xfId="17630"/>
    <cellStyle name="Обычный 5 7 4 2 2 2" xfId="40478"/>
    <cellStyle name="Обычный 5 7 4 2 3" xfId="29054"/>
    <cellStyle name="Обычный 5 7 4 3" xfId="10014"/>
    <cellStyle name="Обычный 5 7 4 3 2" xfId="21438"/>
    <cellStyle name="Обычный 5 7 4 3 2 2" xfId="44286"/>
    <cellStyle name="Обычный 5 7 4 3 3" xfId="32862"/>
    <cellStyle name="Обычный 5 7 4 4" xfId="13822"/>
    <cellStyle name="Обычный 5 7 4 4 2" xfId="36670"/>
    <cellStyle name="Обычный 5 7 4 5" xfId="25246"/>
    <cellStyle name="Обычный 5 7 5" xfId="3350"/>
    <cellStyle name="Обычный 5 7 5 2" xfId="7158"/>
    <cellStyle name="Обычный 5 7 5 2 2" xfId="18582"/>
    <cellStyle name="Обычный 5 7 5 2 2 2" xfId="41430"/>
    <cellStyle name="Обычный 5 7 5 2 3" xfId="30006"/>
    <cellStyle name="Обычный 5 7 5 3" xfId="10966"/>
    <cellStyle name="Обычный 5 7 5 3 2" xfId="22390"/>
    <cellStyle name="Обычный 5 7 5 3 2 2" xfId="45238"/>
    <cellStyle name="Обычный 5 7 5 3 3" xfId="33814"/>
    <cellStyle name="Обычный 5 7 5 4" xfId="14774"/>
    <cellStyle name="Обычный 5 7 5 4 2" xfId="37622"/>
    <cellStyle name="Обычный 5 7 5 5" xfId="26198"/>
    <cellStyle name="Обычный 5 7 6" xfId="4302"/>
    <cellStyle name="Обычный 5 7 6 2" xfId="15726"/>
    <cellStyle name="Обычный 5 7 6 2 2" xfId="38574"/>
    <cellStyle name="Обычный 5 7 6 3" xfId="27150"/>
    <cellStyle name="Обычный 5 7 7" xfId="8110"/>
    <cellStyle name="Обычный 5 7 7 2" xfId="19534"/>
    <cellStyle name="Обычный 5 7 7 2 2" xfId="42382"/>
    <cellStyle name="Обычный 5 7 7 3" xfId="30958"/>
    <cellStyle name="Обычный 5 7 8" xfId="11918"/>
    <cellStyle name="Обычный 5 7 8 2" xfId="34766"/>
    <cellStyle name="Обычный 5 7 9" xfId="23342"/>
    <cellStyle name="Обычный 5 8" xfId="522"/>
    <cellStyle name="Обычный 5 8 2" xfId="1474"/>
    <cellStyle name="Обычный 5 8 2 2" xfId="5282"/>
    <cellStyle name="Обычный 5 8 2 2 2" xfId="16706"/>
    <cellStyle name="Обычный 5 8 2 2 2 2" xfId="39554"/>
    <cellStyle name="Обычный 5 8 2 2 3" xfId="28130"/>
    <cellStyle name="Обычный 5 8 2 3" xfId="9090"/>
    <cellStyle name="Обычный 5 8 2 3 2" xfId="20514"/>
    <cellStyle name="Обычный 5 8 2 3 2 2" xfId="43362"/>
    <cellStyle name="Обычный 5 8 2 3 3" xfId="31938"/>
    <cellStyle name="Обычный 5 8 2 4" xfId="12898"/>
    <cellStyle name="Обычный 5 8 2 4 2" xfId="35746"/>
    <cellStyle name="Обычный 5 8 2 5" xfId="24322"/>
    <cellStyle name="Обычный 5 8 3" xfId="2426"/>
    <cellStyle name="Обычный 5 8 3 2" xfId="6234"/>
    <cellStyle name="Обычный 5 8 3 2 2" xfId="17658"/>
    <cellStyle name="Обычный 5 8 3 2 2 2" xfId="40506"/>
    <cellStyle name="Обычный 5 8 3 2 3" xfId="29082"/>
    <cellStyle name="Обычный 5 8 3 3" xfId="10042"/>
    <cellStyle name="Обычный 5 8 3 3 2" xfId="21466"/>
    <cellStyle name="Обычный 5 8 3 3 2 2" xfId="44314"/>
    <cellStyle name="Обычный 5 8 3 3 3" xfId="32890"/>
    <cellStyle name="Обычный 5 8 3 4" xfId="13850"/>
    <cellStyle name="Обычный 5 8 3 4 2" xfId="36698"/>
    <cellStyle name="Обычный 5 8 3 5" xfId="25274"/>
    <cellStyle name="Обычный 5 8 4" xfId="3378"/>
    <cellStyle name="Обычный 5 8 4 2" xfId="7186"/>
    <cellStyle name="Обычный 5 8 4 2 2" xfId="18610"/>
    <cellStyle name="Обычный 5 8 4 2 2 2" xfId="41458"/>
    <cellStyle name="Обычный 5 8 4 2 3" xfId="30034"/>
    <cellStyle name="Обычный 5 8 4 3" xfId="10994"/>
    <cellStyle name="Обычный 5 8 4 3 2" xfId="22418"/>
    <cellStyle name="Обычный 5 8 4 3 2 2" xfId="45266"/>
    <cellStyle name="Обычный 5 8 4 3 3" xfId="33842"/>
    <cellStyle name="Обычный 5 8 4 4" xfId="14802"/>
    <cellStyle name="Обычный 5 8 4 4 2" xfId="37650"/>
    <cellStyle name="Обычный 5 8 4 5" xfId="26226"/>
    <cellStyle name="Обычный 5 8 5" xfId="4330"/>
    <cellStyle name="Обычный 5 8 5 2" xfId="15754"/>
    <cellStyle name="Обычный 5 8 5 2 2" xfId="38602"/>
    <cellStyle name="Обычный 5 8 5 3" xfId="27178"/>
    <cellStyle name="Обычный 5 8 6" xfId="8138"/>
    <cellStyle name="Обычный 5 8 6 2" xfId="19562"/>
    <cellStyle name="Обычный 5 8 6 2 2" xfId="42410"/>
    <cellStyle name="Обычный 5 8 6 3" xfId="30986"/>
    <cellStyle name="Обычный 5 8 7" xfId="11946"/>
    <cellStyle name="Обычный 5 8 7 2" xfId="34794"/>
    <cellStyle name="Обычный 5 8 8" xfId="23370"/>
    <cellStyle name="Обычный 5 9" xfId="998"/>
    <cellStyle name="Обычный 5 9 2" xfId="4806"/>
    <cellStyle name="Обычный 5 9 2 2" xfId="16230"/>
    <cellStyle name="Обычный 5 9 2 2 2" xfId="39078"/>
    <cellStyle name="Обычный 5 9 2 3" xfId="27654"/>
    <cellStyle name="Обычный 5 9 3" xfId="8614"/>
    <cellStyle name="Обычный 5 9 3 2" xfId="20038"/>
    <cellStyle name="Обычный 5 9 3 2 2" xfId="42886"/>
    <cellStyle name="Обычный 5 9 3 3" xfId="31462"/>
    <cellStyle name="Обычный 5 9 4" xfId="12422"/>
    <cellStyle name="Обычный 5 9 4 2" xfId="35270"/>
    <cellStyle name="Обычный 5 9 5" xfId="23846"/>
    <cellStyle name="Плохой" xfId="8" builtinId="27" customBuiltin="1"/>
    <cellStyle name="Пояснение" xfId="16" builtinId="53" customBuiltin="1"/>
    <cellStyle name="Примечание 2" xfId="43"/>
    <cellStyle name="Примечание 2 10" xfId="1949"/>
    <cellStyle name="Примечание 2 10 2" xfId="5757"/>
    <cellStyle name="Примечание 2 10 2 2" xfId="17181"/>
    <cellStyle name="Примечание 2 10 2 2 2" xfId="40029"/>
    <cellStyle name="Примечание 2 10 2 3" xfId="28605"/>
    <cellStyle name="Примечание 2 10 3" xfId="9565"/>
    <cellStyle name="Примечание 2 10 3 2" xfId="20989"/>
    <cellStyle name="Примечание 2 10 3 2 2" xfId="43837"/>
    <cellStyle name="Примечание 2 10 3 3" xfId="32413"/>
    <cellStyle name="Примечание 2 10 4" xfId="13373"/>
    <cellStyle name="Примечание 2 10 4 2" xfId="36221"/>
    <cellStyle name="Примечание 2 10 5" xfId="24797"/>
    <cellStyle name="Примечание 2 11" xfId="2901"/>
    <cellStyle name="Примечание 2 11 2" xfId="6709"/>
    <cellStyle name="Примечание 2 11 2 2" xfId="18133"/>
    <cellStyle name="Примечание 2 11 2 2 2" xfId="40981"/>
    <cellStyle name="Примечание 2 11 2 3" xfId="29557"/>
    <cellStyle name="Примечание 2 11 3" xfId="10517"/>
    <cellStyle name="Примечание 2 11 3 2" xfId="21941"/>
    <cellStyle name="Примечание 2 11 3 2 2" xfId="44789"/>
    <cellStyle name="Примечание 2 11 3 3" xfId="33365"/>
    <cellStyle name="Примечание 2 11 4" xfId="14325"/>
    <cellStyle name="Примечание 2 11 4 2" xfId="37173"/>
    <cellStyle name="Примечание 2 11 5" xfId="25749"/>
    <cellStyle name="Примечание 2 12" xfId="3853"/>
    <cellStyle name="Примечание 2 12 2" xfId="15277"/>
    <cellStyle name="Примечание 2 12 2 2" xfId="38125"/>
    <cellStyle name="Примечание 2 12 3" xfId="26701"/>
    <cellStyle name="Примечание 2 13" xfId="7661"/>
    <cellStyle name="Примечание 2 13 2" xfId="19085"/>
    <cellStyle name="Примечание 2 13 2 2" xfId="41933"/>
    <cellStyle name="Примечание 2 13 3" xfId="30509"/>
    <cellStyle name="Примечание 2 14" xfId="11469"/>
    <cellStyle name="Примечание 2 14 2" xfId="34317"/>
    <cellStyle name="Примечание 2 15" xfId="22893"/>
    <cellStyle name="Примечание 2 2" xfId="73"/>
    <cellStyle name="Примечание 2 2 10" xfId="3881"/>
    <cellStyle name="Примечание 2 2 10 2" xfId="15305"/>
    <cellStyle name="Примечание 2 2 10 2 2" xfId="38153"/>
    <cellStyle name="Примечание 2 2 10 3" xfId="26729"/>
    <cellStyle name="Примечание 2 2 11" xfId="7689"/>
    <cellStyle name="Примечание 2 2 11 2" xfId="19113"/>
    <cellStyle name="Примечание 2 2 11 2 2" xfId="41961"/>
    <cellStyle name="Примечание 2 2 11 3" xfId="30537"/>
    <cellStyle name="Примечание 2 2 12" xfId="11497"/>
    <cellStyle name="Примечание 2 2 12 2" xfId="34345"/>
    <cellStyle name="Примечание 2 2 13" xfId="22921"/>
    <cellStyle name="Примечание 2 2 2" xfId="129"/>
    <cellStyle name="Примечание 2 2 2 10" xfId="22977"/>
    <cellStyle name="Примечание 2 2 2 2" xfId="353"/>
    <cellStyle name="Примечание 2 2 2 2 2" xfId="829"/>
    <cellStyle name="Примечание 2 2 2 2 2 2" xfId="1781"/>
    <cellStyle name="Примечание 2 2 2 2 2 2 2" xfId="5589"/>
    <cellStyle name="Примечание 2 2 2 2 2 2 2 2" xfId="17013"/>
    <cellStyle name="Примечание 2 2 2 2 2 2 2 2 2" xfId="39861"/>
    <cellStyle name="Примечание 2 2 2 2 2 2 2 3" xfId="28437"/>
    <cellStyle name="Примечание 2 2 2 2 2 2 3" xfId="9397"/>
    <cellStyle name="Примечание 2 2 2 2 2 2 3 2" xfId="20821"/>
    <cellStyle name="Примечание 2 2 2 2 2 2 3 2 2" xfId="43669"/>
    <cellStyle name="Примечание 2 2 2 2 2 2 3 3" xfId="32245"/>
    <cellStyle name="Примечание 2 2 2 2 2 2 4" xfId="13205"/>
    <cellStyle name="Примечание 2 2 2 2 2 2 4 2" xfId="36053"/>
    <cellStyle name="Примечание 2 2 2 2 2 2 5" xfId="24629"/>
    <cellStyle name="Примечание 2 2 2 2 2 3" xfId="2733"/>
    <cellStyle name="Примечание 2 2 2 2 2 3 2" xfId="6541"/>
    <cellStyle name="Примечание 2 2 2 2 2 3 2 2" xfId="17965"/>
    <cellStyle name="Примечание 2 2 2 2 2 3 2 2 2" xfId="40813"/>
    <cellStyle name="Примечание 2 2 2 2 2 3 2 3" xfId="29389"/>
    <cellStyle name="Примечание 2 2 2 2 2 3 3" xfId="10349"/>
    <cellStyle name="Примечание 2 2 2 2 2 3 3 2" xfId="21773"/>
    <cellStyle name="Примечание 2 2 2 2 2 3 3 2 2" xfId="44621"/>
    <cellStyle name="Примечание 2 2 2 2 2 3 3 3" xfId="33197"/>
    <cellStyle name="Примечание 2 2 2 2 2 3 4" xfId="14157"/>
    <cellStyle name="Примечание 2 2 2 2 2 3 4 2" xfId="37005"/>
    <cellStyle name="Примечание 2 2 2 2 2 3 5" xfId="25581"/>
    <cellStyle name="Примечание 2 2 2 2 2 4" xfId="3685"/>
    <cellStyle name="Примечание 2 2 2 2 2 4 2" xfId="7493"/>
    <cellStyle name="Примечание 2 2 2 2 2 4 2 2" xfId="18917"/>
    <cellStyle name="Примечание 2 2 2 2 2 4 2 2 2" xfId="41765"/>
    <cellStyle name="Примечание 2 2 2 2 2 4 2 3" xfId="30341"/>
    <cellStyle name="Примечание 2 2 2 2 2 4 3" xfId="11301"/>
    <cellStyle name="Примечание 2 2 2 2 2 4 3 2" xfId="22725"/>
    <cellStyle name="Примечание 2 2 2 2 2 4 3 2 2" xfId="45573"/>
    <cellStyle name="Примечание 2 2 2 2 2 4 3 3" xfId="34149"/>
    <cellStyle name="Примечание 2 2 2 2 2 4 4" xfId="15109"/>
    <cellStyle name="Примечание 2 2 2 2 2 4 4 2" xfId="37957"/>
    <cellStyle name="Примечание 2 2 2 2 2 4 5" xfId="26533"/>
    <cellStyle name="Примечание 2 2 2 2 2 5" xfId="4637"/>
    <cellStyle name="Примечание 2 2 2 2 2 5 2" xfId="16061"/>
    <cellStyle name="Примечание 2 2 2 2 2 5 2 2" xfId="38909"/>
    <cellStyle name="Примечание 2 2 2 2 2 5 3" xfId="27485"/>
    <cellStyle name="Примечание 2 2 2 2 2 6" xfId="8445"/>
    <cellStyle name="Примечание 2 2 2 2 2 6 2" xfId="19869"/>
    <cellStyle name="Примечание 2 2 2 2 2 6 2 2" xfId="42717"/>
    <cellStyle name="Примечание 2 2 2 2 2 6 3" xfId="31293"/>
    <cellStyle name="Примечание 2 2 2 2 2 7" xfId="12253"/>
    <cellStyle name="Примечание 2 2 2 2 2 7 2" xfId="35101"/>
    <cellStyle name="Примечание 2 2 2 2 2 8" xfId="23677"/>
    <cellStyle name="Примечание 2 2 2 2 3" xfId="1305"/>
    <cellStyle name="Примечание 2 2 2 2 3 2" xfId="5113"/>
    <cellStyle name="Примечание 2 2 2 2 3 2 2" xfId="16537"/>
    <cellStyle name="Примечание 2 2 2 2 3 2 2 2" xfId="39385"/>
    <cellStyle name="Примечание 2 2 2 2 3 2 3" xfId="27961"/>
    <cellStyle name="Примечание 2 2 2 2 3 3" xfId="8921"/>
    <cellStyle name="Примечание 2 2 2 2 3 3 2" xfId="20345"/>
    <cellStyle name="Примечание 2 2 2 2 3 3 2 2" xfId="43193"/>
    <cellStyle name="Примечание 2 2 2 2 3 3 3" xfId="31769"/>
    <cellStyle name="Примечание 2 2 2 2 3 4" xfId="12729"/>
    <cellStyle name="Примечание 2 2 2 2 3 4 2" xfId="35577"/>
    <cellStyle name="Примечание 2 2 2 2 3 5" xfId="24153"/>
    <cellStyle name="Примечание 2 2 2 2 4" xfId="2257"/>
    <cellStyle name="Примечание 2 2 2 2 4 2" xfId="6065"/>
    <cellStyle name="Примечание 2 2 2 2 4 2 2" xfId="17489"/>
    <cellStyle name="Примечание 2 2 2 2 4 2 2 2" xfId="40337"/>
    <cellStyle name="Примечание 2 2 2 2 4 2 3" xfId="28913"/>
    <cellStyle name="Примечание 2 2 2 2 4 3" xfId="9873"/>
    <cellStyle name="Примечание 2 2 2 2 4 3 2" xfId="21297"/>
    <cellStyle name="Примечание 2 2 2 2 4 3 2 2" xfId="44145"/>
    <cellStyle name="Примечание 2 2 2 2 4 3 3" xfId="32721"/>
    <cellStyle name="Примечание 2 2 2 2 4 4" xfId="13681"/>
    <cellStyle name="Примечание 2 2 2 2 4 4 2" xfId="36529"/>
    <cellStyle name="Примечание 2 2 2 2 4 5" xfId="25105"/>
    <cellStyle name="Примечание 2 2 2 2 5" xfId="3209"/>
    <cellStyle name="Примечание 2 2 2 2 5 2" xfId="7017"/>
    <cellStyle name="Примечание 2 2 2 2 5 2 2" xfId="18441"/>
    <cellStyle name="Примечание 2 2 2 2 5 2 2 2" xfId="41289"/>
    <cellStyle name="Примечание 2 2 2 2 5 2 3" xfId="29865"/>
    <cellStyle name="Примечание 2 2 2 2 5 3" xfId="10825"/>
    <cellStyle name="Примечание 2 2 2 2 5 3 2" xfId="22249"/>
    <cellStyle name="Примечание 2 2 2 2 5 3 2 2" xfId="45097"/>
    <cellStyle name="Примечание 2 2 2 2 5 3 3" xfId="33673"/>
    <cellStyle name="Примечание 2 2 2 2 5 4" xfId="14633"/>
    <cellStyle name="Примечание 2 2 2 2 5 4 2" xfId="37481"/>
    <cellStyle name="Примечание 2 2 2 2 5 5" xfId="26057"/>
    <cellStyle name="Примечание 2 2 2 2 6" xfId="4161"/>
    <cellStyle name="Примечание 2 2 2 2 6 2" xfId="15585"/>
    <cellStyle name="Примечание 2 2 2 2 6 2 2" xfId="38433"/>
    <cellStyle name="Примечание 2 2 2 2 6 3" xfId="27009"/>
    <cellStyle name="Примечание 2 2 2 2 7" xfId="7969"/>
    <cellStyle name="Примечание 2 2 2 2 7 2" xfId="19393"/>
    <cellStyle name="Примечание 2 2 2 2 7 2 2" xfId="42241"/>
    <cellStyle name="Примечание 2 2 2 2 7 3" xfId="30817"/>
    <cellStyle name="Примечание 2 2 2 2 8" xfId="11777"/>
    <cellStyle name="Примечание 2 2 2 2 8 2" xfId="34625"/>
    <cellStyle name="Примечание 2 2 2 2 9" xfId="23201"/>
    <cellStyle name="Примечание 2 2 2 3" xfId="605"/>
    <cellStyle name="Примечание 2 2 2 3 2" xfId="1557"/>
    <cellStyle name="Примечание 2 2 2 3 2 2" xfId="5365"/>
    <cellStyle name="Примечание 2 2 2 3 2 2 2" xfId="16789"/>
    <cellStyle name="Примечание 2 2 2 3 2 2 2 2" xfId="39637"/>
    <cellStyle name="Примечание 2 2 2 3 2 2 3" xfId="28213"/>
    <cellStyle name="Примечание 2 2 2 3 2 3" xfId="9173"/>
    <cellStyle name="Примечание 2 2 2 3 2 3 2" xfId="20597"/>
    <cellStyle name="Примечание 2 2 2 3 2 3 2 2" xfId="43445"/>
    <cellStyle name="Примечание 2 2 2 3 2 3 3" xfId="32021"/>
    <cellStyle name="Примечание 2 2 2 3 2 4" xfId="12981"/>
    <cellStyle name="Примечание 2 2 2 3 2 4 2" xfId="35829"/>
    <cellStyle name="Примечание 2 2 2 3 2 5" xfId="24405"/>
    <cellStyle name="Примечание 2 2 2 3 3" xfId="2509"/>
    <cellStyle name="Примечание 2 2 2 3 3 2" xfId="6317"/>
    <cellStyle name="Примечание 2 2 2 3 3 2 2" xfId="17741"/>
    <cellStyle name="Примечание 2 2 2 3 3 2 2 2" xfId="40589"/>
    <cellStyle name="Примечание 2 2 2 3 3 2 3" xfId="29165"/>
    <cellStyle name="Примечание 2 2 2 3 3 3" xfId="10125"/>
    <cellStyle name="Примечание 2 2 2 3 3 3 2" xfId="21549"/>
    <cellStyle name="Примечание 2 2 2 3 3 3 2 2" xfId="44397"/>
    <cellStyle name="Примечание 2 2 2 3 3 3 3" xfId="32973"/>
    <cellStyle name="Примечание 2 2 2 3 3 4" xfId="13933"/>
    <cellStyle name="Примечание 2 2 2 3 3 4 2" xfId="36781"/>
    <cellStyle name="Примечание 2 2 2 3 3 5" xfId="25357"/>
    <cellStyle name="Примечание 2 2 2 3 4" xfId="3461"/>
    <cellStyle name="Примечание 2 2 2 3 4 2" xfId="7269"/>
    <cellStyle name="Примечание 2 2 2 3 4 2 2" xfId="18693"/>
    <cellStyle name="Примечание 2 2 2 3 4 2 2 2" xfId="41541"/>
    <cellStyle name="Примечание 2 2 2 3 4 2 3" xfId="30117"/>
    <cellStyle name="Примечание 2 2 2 3 4 3" xfId="11077"/>
    <cellStyle name="Примечание 2 2 2 3 4 3 2" xfId="22501"/>
    <cellStyle name="Примечание 2 2 2 3 4 3 2 2" xfId="45349"/>
    <cellStyle name="Примечание 2 2 2 3 4 3 3" xfId="33925"/>
    <cellStyle name="Примечание 2 2 2 3 4 4" xfId="14885"/>
    <cellStyle name="Примечание 2 2 2 3 4 4 2" xfId="37733"/>
    <cellStyle name="Примечание 2 2 2 3 4 5" xfId="26309"/>
    <cellStyle name="Примечание 2 2 2 3 5" xfId="4413"/>
    <cellStyle name="Примечание 2 2 2 3 5 2" xfId="15837"/>
    <cellStyle name="Примечание 2 2 2 3 5 2 2" xfId="38685"/>
    <cellStyle name="Примечание 2 2 2 3 5 3" xfId="27261"/>
    <cellStyle name="Примечание 2 2 2 3 6" xfId="8221"/>
    <cellStyle name="Примечание 2 2 2 3 6 2" xfId="19645"/>
    <cellStyle name="Примечание 2 2 2 3 6 2 2" xfId="42493"/>
    <cellStyle name="Примечание 2 2 2 3 6 3" xfId="31069"/>
    <cellStyle name="Примечание 2 2 2 3 7" xfId="12029"/>
    <cellStyle name="Примечание 2 2 2 3 7 2" xfId="34877"/>
    <cellStyle name="Примечание 2 2 2 3 8" xfId="23453"/>
    <cellStyle name="Примечание 2 2 2 4" xfId="1081"/>
    <cellStyle name="Примечание 2 2 2 4 2" xfId="4889"/>
    <cellStyle name="Примечание 2 2 2 4 2 2" xfId="16313"/>
    <cellStyle name="Примечание 2 2 2 4 2 2 2" xfId="39161"/>
    <cellStyle name="Примечание 2 2 2 4 2 3" xfId="27737"/>
    <cellStyle name="Примечание 2 2 2 4 3" xfId="8697"/>
    <cellStyle name="Примечание 2 2 2 4 3 2" xfId="20121"/>
    <cellStyle name="Примечание 2 2 2 4 3 2 2" xfId="42969"/>
    <cellStyle name="Примечание 2 2 2 4 3 3" xfId="31545"/>
    <cellStyle name="Примечание 2 2 2 4 4" xfId="12505"/>
    <cellStyle name="Примечание 2 2 2 4 4 2" xfId="35353"/>
    <cellStyle name="Примечание 2 2 2 4 5" xfId="23929"/>
    <cellStyle name="Примечание 2 2 2 5" xfId="2033"/>
    <cellStyle name="Примечание 2 2 2 5 2" xfId="5841"/>
    <cellStyle name="Примечание 2 2 2 5 2 2" xfId="17265"/>
    <cellStyle name="Примечание 2 2 2 5 2 2 2" xfId="40113"/>
    <cellStyle name="Примечание 2 2 2 5 2 3" xfId="28689"/>
    <cellStyle name="Примечание 2 2 2 5 3" xfId="9649"/>
    <cellStyle name="Примечание 2 2 2 5 3 2" xfId="21073"/>
    <cellStyle name="Примечание 2 2 2 5 3 2 2" xfId="43921"/>
    <cellStyle name="Примечание 2 2 2 5 3 3" xfId="32497"/>
    <cellStyle name="Примечание 2 2 2 5 4" xfId="13457"/>
    <cellStyle name="Примечание 2 2 2 5 4 2" xfId="36305"/>
    <cellStyle name="Примечание 2 2 2 5 5" xfId="24881"/>
    <cellStyle name="Примечание 2 2 2 6" xfId="2985"/>
    <cellStyle name="Примечание 2 2 2 6 2" xfId="6793"/>
    <cellStyle name="Примечание 2 2 2 6 2 2" xfId="18217"/>
    <cellStyle name="Примечание 2 2 2 6 2 2 2" xfId="41065"/>
    <cellStyle name="Примечание 2 2 2 6 2 3" xfId="29641"/>
    <cellStyle name="Примечание 2 2 2 6 3" xfId="10601"/>
    <cellStyle name="Примечание 2 2 2 6 3 2" xfId="22025"/>
    <cellStyle name="Примечание 2 2 2 6 3 2 2" xfId="44873"/>
    <cellStyle name="Примечание 2 2 2 6 3 3" xfId="33449"/>
    <cellStyle name="Примечание 2 2 2 6 4" xfId="14409"/>
    <cellStyle name="Примечание 2 2 2 6 4 2" xfId="37257"/>
    <cellStyle name="Примечание 2 2 2 6 5" xfId="25833"/>
    <cellStyle name="Примечание 2 2 2 7" xfId="3937"/>
    <cellStyle name="Примечание 2 2 2 7 2" xfId="15361"/>
    <cellStyle name="Примечание 2 2 2 7 2 2" xfId="38209"/>
    <cellStyle name="Примечание 2 2 2 7 3" xfId="26785"/>
    <cellStyle name="Примечание 2 2 2 8" xfId="7745"/>
    <cellStyle name="Примечание 2 2 2 8 2" xfId="19169"/>
    <cellStyle name="Примечание 2 2 2 8 2 2" xfId="42017"/>
    <cellStyle name="Примечание 2 2 2 8 3" xfId="30593"/>
    <cellStyle name="Примечание 2 2 2 9" xfId="11553"/>
    <cellStyle name="Примечание 2 2 2 9 2" xfId="34401"/>
    <cellStyle name="Примечание 2 2 3" xfId="185"/>
    <cellStyle name="Примечание 2 2 3 10" xfId="23033"/>
    <cellStyle name="Примечание 2 2 3 2" xfId="409"/>
    <cellStyle name="Примечание 2 2 3 2 2" xfId="885"/>
    <cellStyle name="Примечание 2 2 3 2 2 2" xfId="1837"/>
    <cellStyle name="Примечание 2 2 3 2 2 2 2" xfId="5645"/>
    <cellStyle name="Примечание 2 2 3 2 2 2 2 2" xfId="17069"/>
    <cellStyle name="Примечание 2 2 3 2 2 2 2 2 2" xfId="39917"/>
    <cellStyle name="Примечание 2 2 3 2 2 2 2 3" xfId="28493"/>
    <cellStyle name="Примечание 2 2 3 2 2 2 3" xfId="9453"/>
    <cellStyle name="Примечание 2 2 3 2 2 2 3 2" xfId="20877"/>
    <cellStyle name="Примечание 2 2 3 2 2 2 3 2 2" xfId="43725"/>
    <cellStyle name="Примечание 2 2 3 2 2 2 3 3" xfId="32301"/>
    <cellStyle name="Примечание 2 2 3 2 2 2 4" xfId="13261"/>
    <cellStyle name="Примечание 2 2 3 2 2 2 4 2" xfId="36109"/>
    <cellStyle name="Примечание 2 2 3 2 2 2 5" xfId="24685"/>
    <cellStyle name="Примечание 2 2 3 2 2 3" xfId="2789"/>
    <cellStyle name="Примечание 2 2 3 2 2 3 2" xfId="6597"/>
    <cellStyle name="Примечание 2 2 3 2 2 3 2 2" xfId="18021"/>
    <cellStyle name="Примечание 2 2 3 2 2 3 2 2 2" xfId="40869"/>
    <cellStyle name="Примечание 2 2 3 2 2 3 2 3" xfId="29445"/>
    <cellStyle name="Примечание 2 2 3 2 2 3 3" xfId="10405"/>
    <cellStyle name="Примечание 2 2 3 2 2 3 3 2" xfId="21829"/>
    <cellStyle name="Примечание 2 2 3 2 2 3 3 2 2" xfId="44677"/>
    <cellStyle name="Примечание 2 2 3 2 2 3 3 3" xfId="33253"/>
    <cellStyle name="Примечание 2 2 3 2 2 3 4" xfId="14213"/>
    <cellStyle name="Примечание 2 2 3 2 2 3 4 2" xfId="37061"/>
    <cellStyle name="Примечание 2 2 3 2 2 3 5" xfId="25637"/>
    <cellStyle name="Примечание 2 2 3 2 2 4" xfId="3741"/>
    <cellStyle name="Примечание 2 2 3 2 2 4 2" xfId="7549"/>
    <cellStyle name="Примечание 2 2 3 2 2 4 2 2" xfId="18973"/>
    <cellStyle name="Примечание 2 2 3 2 2 4 2 2 2" xfId="41821"/>
    <cellStyle name="Примечание 2 2 3 2 2 4 2 3" xfId="30397"/>
    <cellStyle name="Примечание 2 2 3 2 2 4 3" xfId="11357"/>
    <cellStyle name="Примечание 2 2 3 2 2 4 3 2" xfId="22781"/>
    <cellStyle name="Примечание 2 2 3 2 2 4 3 2 2" xfId="45629"/>
    <cellStyle name="Примечание 2 2 3 2 2 4 3 3" xfId="34205"/>
    <cellStyle name="Примечание 2 2 3 2 2 4 4" xfId="15165"/>
    <cellStyle name="Примечание 2 2 3 2 2 4 4 2" xfId="38013"/>
    <cellStyle name="Примечание 2 2 3 2 2 4 5" xfId="26589"/>
    <cellStyle name="Примечание 2 2 3 2 2 5" xfId="4693"/>
    <cellStyle name="Примечание 2 2 3 2 2 5 2" xfId="16117"/>
    <cellStyle name="Примечание 2 2 3 2 2 5 2 2" xfId="38965"/>
    <cellStyle name="Примечание 2 2 3 2 2 5 3" xfId="27541"/>
    <cellStyle name="Примечание 2 2 3 2 2 6" xfId="8501"/>
    <cellStyle name="Примечание 2 2 3 2 2 6 2" xfId="19925"/>
    <cellStyle name="Примечание 2 2 3 2 2 6 2 2" xfId="42773"/>
    <cellStyle name="Примечание 2 2 3 2 2 6 3" xfId="31349"/>
    <cellStyle name="Примечание 2 2 3 2 2 7" xfId="12309"/>
    <cellStyle name="Примечание 2 2 3 2 2 7 2" xfId="35157"/>
    <cellStyle name="Примечание 2 2 3 2 2 8" xfId="23733"/>
    <cellStyle name="Примечание 2 2 3 2 3" xfId="1361"/>
    <cellStyle name="Примечание 2 2 3 2 3 2" xfId="5169"/>
    <cellStyle name="Примечание 2 2 3 2 3 2 2" xfId="16593"/>
    <cellStyle name="Примечание 2 2 3 2 3 2 2 2" xfId="39441"/>
    <cellStyle name="Примечание 2 2 3 2 3 2 3" xfId="28017"/>
    <cellStyle name="Примечание 2 2 3 2 3 3" xfId="8977"/>
    <cellStyle name="Примечание 2 2 3 2 3 3 2" xfId="20401"/>
    <cellStyle name="Примечание 2 2 3 2 3 3 2 2" xfId="43249"/>
    <cellStyle name="Примечание 2 2 3 2 3 3 3" xfId="31825"/>
    <cellStyle name="Примечание 2 2 3 2 3 4" xfId="12785"/>
    <cellStyle name="Примечание 2 2 3 2 3 4 2" xfId="35633"/>
    <cellStyle name="Примечание 2 2 3 2 3 5" xfId="24209"/>
    <cellStyle name="Примечание 2 2 3 2 4" xfId="2313"/>
    <cellStyle name="Примечание 2 2 3 2 4 2" xfId="6121"/>
    <cellStyle name="Примечание 2 2 3 2 4 2 2" xfId="17545"/>
    <cellStyle name="Примечание 2 2 3 2 4 2 2 2" xfId="40393"/>
    <cellStyle name="Примечание 2 2 3 2 4 2 3" xfId="28969"/>
    <cellStyle name="Примечание 2 2 3 2 4 3" xfId="9929"/>
    <cellStyle name="Примечание 2 2 3 2 4 3 2" xfId="21353"/>
    <cellStyle name="Примечание 2 2 3 2 4 3 2 2" xfId="44201"/>
    <cellStyle name="Примечание 2 2 3 2 4 3 3" xfId="32777"/>
    <cellStyle name="Примечание 2 2 3 2 4 4" xfId="13737"/>
    <cellStyle name="Примечание 2 2 3 2 4 4 2" xfId="36585"/>
    <cellStyle name="Примечание 2 2 3 2 4 5" xfId="25161"/>
    <cellStyle name="Примечание 2 2 3 2 5" xfId="3265"/>
    <cellStyle name="Примечание 2 2 3 2 5 2" xfId="7073"/>
    <cellStyle name="Примечание 2 2 3 2 5 2 2" xfId="18497"/>
    <cellStyle name="Примечание 2 2 3 2 5 2 2 2" xfId="41345"/>
    <cellStyle name="Примечание 2 2 3 2 5 2 3" xfId="29921"/>
    <cellStyle name="Примечание 2 2 3 2 5 3" xfId="10881"/>
    <cellStyle name="Примечание 2 2 3 2 5 3 2" xfId="22305"/>
    <cellStyle name="Примечание 2 2 3 2 5 3 2 2" xfId="45153"/>
    <cellStyle name="Примечание 2 2 3 2 5 3 3" xfId="33729"/>
    <cellStyle name="Примечание 2 2 3 2 5 4" xfId="14689"/>
    <cellStyle name="Примечание 2 2 3 2 5 4 2" xfId="37537"/>
    <cellStyle name="Примечание 2 2 3 2 5 5" xfId="26113"/>
    <cellStyle name="Примечание 2 2 3 2 6" xfId="4217"/>
    <cellStyle name="Примечание 2 2 3 2 6 2" xfId="15641"/>
    <cellStyle name="Примечание 2 2 3 2 6 2 2" xfId="38489"/>
    <cellStyle name="Примечание 2 2 3 2 6 3" xfId="27065"/>
    <cellStyle name="Примечание 2 2 3 2 7" xfId="8025"/>
    <cellStyle name="Примечание 2 2 3 2 7 2" xfId="19449"/>
    <cellStyle name="Примечание 2 2 3 2 7 2 2" xfId="42297"/>
    <cellStyle name="Примечание 2 2 3 2 7 3" xfId="30873"/>
    <cellStyle name="Примечание 2 2 3 2 8" xfId="11833"/>
    <cellStyle name="Примечание 2 2 3 2 8 2" xfId="34681"/>
    <cellStyle name="Примечание 2 2 3 2 9" xfId="23257"/>
    <cellStyle name="Примечание 2 2 3 3" xfId="661"/>
    <cellStyle name="Примечание 2 2 3 3 2" xfId="1613"/>
    <cellStyle name="Примечание 2 2 3 3 2 2" xfId="5421"/>
    <cellStyle name="Примечание 2 2 3 3 2 2 2" xfId="16845"/>
    <cellStyle name="Примечание 2 2 3 3 2 2 2 2" xfId="39693"/>
    <cellStyle name="Примечание 2 2 3 3 2 2 3" xfId="28269"/>
    <cellStyle name="Примечание 2 2 3 3 2 3" xfId="9229"/>
    <cellStyle name="Примечание 2 2 3 3 2 3 2" xfId="20653"/>
    <cellStyle name="Примечание 2 2 3 3 2 3 2 2" xfId="43501"/>
    <cellStyle name="Примечание 2 2 3 3 2 3 3" xfId="32077"/>
    <cellStyle name="Примечание 2 2 3 3 2 4" xfId="13037"/>
    <cellStyle name="Примечание 2 2 3 3 2 4 2" xfId="35885"/>
    <cellStyle name="Примечание 2 2 3 3 2 5" xfId="24461"/>
    <cellStyle name="Примечание 2 2 3 3 3" xfId="2565"/>
    <cellStyle name="Примечание 2 2 3 3 3 2" xfId="6373"/>
    <cellStyle name="Примечание 2 2 3 3 3 2 2" xfId="17797"/>
    <cellStyle name="Примечание 2 2 3 3 3 2 2 2" xfId="40645"/>
    <cellStyle name="Примечание 2 2 3 3 3 2 3" xfId="29221"/>
    <cellStyle name="Примечание 2 2 3 3 3 3" xfId="10181"/>
    <cellStyle name="Примечание 2 2 3 3 3 3 2" xfId="21605"/>
    <cellStyle name="Примечание 2 2 3 3 3 3 2 2" xfId="44453"/>
    <cellStyle name="Примечание 2 2 3 3 3 3 3" xfId="33029"/>
    <cellStyle name="Примечание 2 2 3 3 3 4" xfId="13989"/>
    <cellStyle name="Примечание 2 2 3 3 3 4 2" xfId="36837"/>
    <cellStyle name="Примечание 2 2 3 3 3 5" xfId="25413"/>
    <cellStyle name="Примечание 2 2 3 3 4" xfId="3517"/>
    <cellStyle name="Примечание 2 2 3 3 4 2" xfId="7325"/>
    <cellStyle name="Примечание 2 2 3 3 4 2 2" xfId="18749"/>
    <cellStyle name="Примечание 2 2 3 3 4 2 2 2" xfId="41597"/>
    <cellStyle name="Примечание 2 2 3 3 4 2 3" xfId="30173"/>
    <cellStyle name="Примечание 2 2 3 3 4 3" xfId="11133"/>
    <cellStyle name="Примечание 2 2 3 3 4 3 2" xfId="22557"/>
    <cellStyle name="Примечание 2 2 3 3 4 3 2 2" xfId="45405"/>
    <cellStyle name="Примечание 2 2 3 3 4 3 3" xfId="33981"/>
    <cellStyle name="Примечание 2 2 3 3 4 4" xfId="14941"/>
    <cellStyle name="Примечание 2 2 3 3 4 4 2" xfId="37789"/>
    <cellStyle name="Примечание 2 2 3 3 4 5" xfId="26365"/>
    <cellStyle name="Примечание 2 2 3 3 5" xfId="4469"/>
    <cellStyle name="Примечание 2 2 3 3 5 2" xfId="15893"/>
    <cellStyle name="Примечание 2 2 3 3 5 2 2" xfId="38741"/>
    <cellStyle name="Примечание 2 2 3 3 5 3" xfId="27317"/>
    <cellStyle name="Примечание 2 2 3 3 6" xfId="8277"/>
    <cellStyle name="Примечание 2 2 3 3 6 2" xfId="19701"/>
    <cellStyle name="Примечание 2 2 3 3 6 2 2" xfId="42549"/>
    <cellStyle name="Примечание 2 2 3 3 6 3" xfId="31125"/>
    <cellStyle name="Примечание 2 2 3 3 7" xfId="12085"/>
    <cellStyle name="Примечание 2 2 3 3 7 2" xfId="34933"/>
    <cellStyle name="Примечание 2 2 3 3 8" xfId="23509"/>
    <cellStyle name="Примечание 2 2 3 4" xfId="1137"/>
    <cellStyle name="Примечание 2 2 3 4 2" xfId="4945"/>
    <cellStyle name="Примечание 2 2 3 4 2 2" xfId="16369"/>
    <cellStyle name="Примечание 2 2 3 4 2 2 2" xfId="39217"/>
    <cellStyle name="Примечание 2 2 3 4 2 3" xfId="27793"/>
    <cellStyle name="Примечание 2 2 3 4 3" xfId="8753"/>
    <cellStyle name="Примечание 2 2 3 4 3 2" xfId="20177"/>
    <cellStyle name="Примечание 2 2 3 4 3 2 2" xfId="43025"/>
    <cellStyle name="Примечание 2 2 3 4 3 3" xfId="31601"/>
    <cellStyle name="Примечание 2 2 3 4 4" xfId="12561"/>
    <cellStyle name="Примечание 2 2 3 4 4 2" xfId="35409"/>
    <cellStyle name="Примечание 2 2 3 4 5" xfId="23985"/>
    <cellStyle name="Примечание 2 2 3 5" xfId="2089"/>
    <cellStyle name="Примечание 2 2 3 5 2" xfId="5897"/>
    <cellStyle name="Примечание 2 2 3 5 2 2" xfId="17321"/>
    <cellStyle name="Примечание 2 2 3 5 2 2 2" xfId="40169"/>
    <cellStyle name="Примечание 2 2 3 5 2 3" xfId="28745"/>
    <cellStyle name="Примечание 2 2 3 5 3" xfId="9705"/>
    <cellStyle name="Примечание 2 2 3 5 3 2" xfId="21129"/>
    <cellStyle name="Примечание 2 2 3 5 3 2 2" xfId="43977"/>
    <cellStyle name="Примечание 2 2 3 5 3 3" xfId="32553"/>
    <cellStyle name="Примечание 2 2 3 5 4" xfId="13513"/>
    <cellStyle name="Примечание 2 2 3 5 4 2" xfId="36361"/>
    <cellStyle name="Примечание 2 2 3 5 5" xfId="24937"/>
    <cellStyle name="Примечание 2 2 3 6" xfId="3041"/>
    <cellStyle name="Примечание 2 2 3 6 2" xfId="6849"/>
    <cellStyle name="Примечание 2 2 3 6 2 2" xfId="18273"/>
    <cellStyle name="Примечание 2 2 3 6 2 2 2" xfId="41121"/>
    <cellStyle name="Примечание 2 2 3 6 2 3" xfId="29697"/>
    <cellStyle name="Примечание 2 2 3 6 3" xfId="10657"/>
    <cellStyle name="Примечание 2 2 3 6 3 2" xfId="22081"/>
    <cellStyle name="Примечание 2 2 3 6 3 2 2" xfId="44929"/>
    <cellStyle name="Примечание 2 2 3 6 3 3" xfId="33505"/>
    <cellStyle name="Примечание 2 2 3 6 4" xfId="14465"/>
    <cellStyle name="Примечание 2 2 3 6 4 2" xfId="37313"/>
    <cellStyle name="Примечание 2 2 3 6 5" xfId="25889"/>
    <cellStyle name="Примечание 2 2 3 7" xfId="3993"/>
    <cellStyle name="Примечание 2 2 3 7 2" xfId="15417"/>
    <cellStyle name="Примечание 2 2 3 7 2 2" xfId="38265"/>
    <cellStyle name="Примечание 2 2 3 7 3" xfId="26841"/>
    <cellStyle name="Примечание 2 2 3 8" xfId="7801"/>
    <cellStyle name="Примечание 2 2 3 8 2" xfId="19225"/>
    <cellStyle name="Примечание 2 2 3 8 2 2" xfId="42073"/>
    <cellStyle name="Примечание 2 2 3 8 3" xfId="30649"/>
    <cellStyle name="Примечание 2 2 3 9" xfId="11609"/>
    <cellStyle name="Примечание 2 2 3 9 2" xfId="34457"/>
    <cellStyle name="Примечание 2 2 4" xfId="241"/>
    <cellStyle name="Примечание 2 2 4 10" xfId="23089"/>
    <cellStyle name="Примечание 2 2 4 2" xfId="465"/>
    <cellStyle name="Примечание 2 2 4 2 2" xfId="941"/>
    <cellStyle name="Примечание 2 2 4 2 2 2" xfId="1893"/>
    <cellStyle name="Примечание 2 2 4 2 2 2 2" xfId="5701"/>
    <cellStyle name="Примечание 2 2 4 2 2 2 2 2" xfId="17125"/>
    <cellStyle name="Примечание 2 2 4 2 2 2 2 2 2" xfId="39973"/>
    <cellStyle name="Примечание 2 2 4 2 2 2 2 3" xfId="28549"/>
    <cellStyle name="Примечание 2 2 4 2 2 2 3" xfId="9509"/>
    <cellStyle name="Примечание 2 2 4 2 2 2 3 2" xfId="20933"/>
    <cellStyle name="Примечание 2 2 4 2 2 2 3 2 2" xfId="43781"/>
    <cellStyle name="Примечание 2 2 4 2 2 2 3 3" xfId="32357"/>
    <cellStyle name="Примечание 2 2 4 2 2 2 4" xfId="13317"/>
    <cellStyle name="Примечание 2 2 4 2 2 2 4 2" xfId="36165"/>
    <cellStyle name="Примечание 2 2 4 2 2 2 5" xfId="24741"/>
    <cellStyle name="Примечание 2 2 4 2 2 3" xfId="2845"/>
    <cellStyle name="Примечание 2 2 4 2 2 3 2" xfId="6653"/>
    <cellStyle name="Примечание 2 2 4 2 2 3 2 2" xfId="18077"/>
    <cellStyle name="Примечание 2 2 4 2 2 3 2 2 2" xfId="40925"/>
    <cellStyle name="Примечание 2 2 4 2 2 3 2 3" xfId="29501"/>
    <cellStyle name="Примечание 2 2 4 2 2 3 3" xfId="10461"/>
    <cellStyle name="Примечание 2 2 4 2 2 3 3 2" xfId="21885"/>
    <cellStyle name="Примечание 2 2 4 2 2 3 3 2 2" xfId="44733"/>
    <cellStyle name="Примечание 2 2 4 2 2 3 3 3" xfId="33309"/>
    <cellStyle name="Примечание 2 2 4 2 2 3 4" xfId="14269"/>
    <cellStyle name="Примечание 2 2 4 2 2 3 4 2" xfId="37117"/>
    <cellStyle name="Примечание 2 2 4 2 2 3 5" xfId="25693"/>
    <cellStyle name="Примечание 2 2 4 2 2 4" xfId="3797"/>
    <cellStyle name="Примечание 2 2 4 2 2 4 2" xfId="7605"/>
    <cellStyle name="Примечание 2 2 4 2 2 4 2 2" xfId="19029"/>
    <cellStyle name="Примечание 2 2 4 2 2 4 2 2 2" xfId="41877"/>
    <cellStyle name="Примечание 2 2 4 2 2 4 2 3" xfId="30453"/>
    <cellStyle name="Примечание 2 2 4 2 2 4 3" xfId="11413"/>
    <cellStyle name="Примечание 2 2 4 2 2 4 3 2" xfId="22837"/>
    <cellStyle name="Примечание 2 2 4 2 2 4 3 2 2" xfId="45685"/>
    <cellStyle name="Примечание 2 2 4 2 2 4 3 3" xfId="34261"/>
    <cellStyle name="Примечание 2 2 4 2 2 4 4" xfId="15221"/>
    <cellStyle name="Примечание 2 2 4 2 2 4 4 2" xfId="38069"/>
    <cellStyle name="Примечание 2 2 4 2 2 4 5" xfId="26645"/>
    <cellStyle name="Примечание 2 2 4 2 2 5" xfId="4749"/>
    <cellStyle name="Примечание 2 2 4 2 2 5 2" xfId="16173"/>
    <cellStyle name="Примечание 2 2 4 2 2 5 2 2" xfId="39021"/>
    <cellStyle name="Примечание 2 2 4 2 2 5 3" xfId="27597"/>
    <cellStyle name="Примечание 2 2 4 2 2 6" xfId="8557"/>
    <cellStyle name="Примечание 2 2 4 2 2 6 2" xfId="19981"/>
    <cellStyle name="Примечание 2 2 4 2 2 6 2 2" xfId="42829"/>
    <cellStyle name="Примечание 2 2 4 2 2 6 3" xfId="31405"/>
    <cellStyle name="Примечание 2 2 4 2 2 7" xfId="12365"/>
    <cellStyle name="Примечание 2 2 4 2 2 7 2" xfId="35213"/>
    <cellStyle name="Примечание 2 2 4 2 2 8" xfId="23789"/>
    <cellStyle name="Примечание 2 2 4 2 3" xfId="1417"/>
    <cellStyle name="Примечание 2 2 4 2 3 2" xfId="5225"/>
    <cellStyle name="Примечание 2 2 4 2 3 2 2" xfId="16649"/>
    <cellStyle name="Примечание 2 2 4 2 3 2 2 2" xfId="39497"/>
    <cellStyle name="Примечание 2 2 4 2 3 2 3" xfId="28073"/>
    <cellStyle name="Примечание 2 2 4 2 3 3" xfId="9033"/>
    <cellStyle name="Примечание 2 2 4 2 3 3 2" xfId="20457"/>
    <cellStyle name="Примечание 2 2 4 2 3 3 2 2" xfId="43305"/>
    <cellStyle name="Примечание 2 2 4 2 3 3 3" xfId="31881"/>
    <cellStyle name="Примечание 2 2 4 2 3 4" xfId="12841"/>
    <cellStyle name="Примечание 2 2 4 2 3 4 2" xfId="35689"/>
    <cellStyle name="Примечание 2 2 4 2 3 5" xfId="24265"/>
    <cellStyle name="Примечание 2 2 4 2 4" xfId="2369"/>
    <cellStyle name="Примечание 2 2 4 2 4 2" xfId="6177"/>
    <cellStyle name="Примечание 2 2 4 2 4 2 2" xfId="17601"/>
    <cellStyle name="Примечание 2 2 4 2 4 2 2 2" xfId="40449"/>
    <cellStyle name="Примечание 2 2 4 2 4 2 3" xfId="29025"/>
    <cellStyle name="Примечание 2 2 4 2 4 3" xfId="9985"/>
    <cellStyle name="Примечание 2 2 4 2 4 3 2" xfId="21409"/>
    <cellStyle name="Примечание 2 2 4 2 4 3 2 2" xfId="44257"/>
    <cellStyle name="Примечание 2 2 4 2 4 3 3" xfId="32833"/>
    <cellStyle name="Примечание 2 2 4 2 4 4" xfId="13793"/>
    <cellStyle name="Примечание 2 2 4 2 4 4 2" xfId="36641"/>
    <cellStyle name="Примечание 2 2 4 2 4 5" xfId="25217"/>
    <cellStyle name="Примечание 2 2 4 2 5" xfId="3321"/>
    <cellStyle name="Примечание 2 2 4 2 5 2" xfId="7129"/>
    <cellStyle name="Примечание 2 2 4 2 5 2 2" xfId="18553"/>
    <cellStyle name="Примечание 2 2 4 2 5 2 2 2" xfId="41401"/>
    <cellStyle name="Примечание 2 2 4 2 5 2 3" xfId="29977"/>
    <cellStyle name="Примечание 2 2 4 2 5 3" xfId="10937"/>
    <cellStyle name="Примечание 2 2 4 2 5 3 2" xfId="22361"/>
    <cellStyle name="Примечание 2 2 4 2 5 3 2 2" xfId="45209"/>
    <cellStyle name="Примечание 2 2 4 2 5 3 3" xfId="33785"/>
    <cellStyle name="Примечание 2 2 4 2 5 4" xfId="14745"/>
    <cellStyle name="Примечание 2 2 4 2 5 4 2" xfId="37593"/>
    <cellStyle name="Примечание 2 2 4 2 5 5" xfId="26169"/>
    <cellStyle name="Примечание 2 2 4 2 6" xfId="4273"/>
    <cellStyle name="Примечание 2 2 4 2 6 2" xfId="15697"/>
    <cellStyle name="Примечание 2 2 4 2 6 2 2" xfId="38545"/>
    <cellStyle name="Примечание 2 2 4 2 6 3" xfId="27121"/>
    <cellStyle name="Примечание 2 2 4 2 7" xfId="8081"/>
    <cellStyle name="Примечание 2 2 4 2 7 2" xfId="19505"/>
    <cellStyle name="Примечание 2 2 4 2 7 2 2" xfId="42353"/>
    <cellStyle name="Примечание 2 2 4 2 7 3" xfId="30929"/>
    <cellStyle name="Примечание 2 2 4 2 8" xfId="11889"/>
    <cellStyle name="Примечание 2 2 4 2 8 2" xfId="34737"/>
    <cellStyle name="Примечание 2 2 4 2 9" xfId="23313"/>
    <cellStyle name="Примечание 2 2 4 3" xfId="717"/>
    <cellStyle name="Примечание 2 2 4 3 2" xfId="1669"/>
    <cellStyle name="Примечание 2 2 4 3 2 2" xfId="5477"/>
    <cellStyle name="Примечание 2 2 4 3 2 2 2" xfId="16901"/>
    <cellStyle name="Примечание 2 2 4 3 2 2 2 2" xfId="39749"/>
    <cellStyle name="Примечание 2 2 4 3 2 2 3" xfId="28325"/>
    <cellStyle name="Примечание 2 2 4 3 2 3" xfId="9285"/>
    <cellStyle name="Примечание 2 2 4 3 2 3 2" xfId="20709"/>
    <cellStyle name="Примечание 2 2 4 3 2 3 2 2" xfId="43557"/>
    <cellStyle name="Примечание 2 2 4 3 2 3 3" xfId="32133"/>
    <cellStyle name="Примечание 2 2 4 3 2 4" xfId="13093"/>
    <cellStyle name="Примечание 2 2 4 3 2 4 2" xfId="35941"/>
    <cellStyle name="Примечание 2 2 4 3 2 5" xfId="24517"/>
    <cellStyle name="Примечание 2 2 4 3 3" xfId="2621"/>
    <cellStyle name="Примечание 2 2 4 3 3 2" xfId="6429"/>
    <cellStyle name="Примечание 2 2 4 3 3 2 2" xfId="17853"/>
    <cellStyle name="Примечание 2 2 4 3 3 2 2 2" xfId="40701"/>
    <cellStyle name="Примечание 2 2 4 3 3 2 3" xfId="29277"/>
    <cellStyle name="Примечание 2 2 4 3 3 3" xfId="10237"/>
    <cellStyle name="Примечание 2 2 4 3 3 3 2" xfId="21661"/>
    <cellStyle name="Примечание 2 2 4 3 3 3 2 2" xfId="44509"/>
    <cellStyle name="Примечание 2 2 4 3 3 3 3" xfId="33085"/>
    <cellStyle name="Примечание 2 2 4 3 3 4" xfId="14045"/>
    <cellStyle name="Примечание 2 2 4 3 3 4 2" xfId="36893"/>
    <cellStyle name="Примечание 2 2 4 3 3 5" xfId="25469"/>
    <cellStyle name="Примечание 2 2 4 3 4" xfId="3573"/>
    <cellStyle name="Примечание 2 2 4 3 4 2" xfId="7381"/>
    <cellStyle name="Примечание 2 2 4 3 4 2 2" xfId="18805"/>
    <cellStyle name="Примечание 2 2 4 3 4 2 2 2" xfId="41653"/>
    <cellStyle name="Примечание 2 2 4 3 4 2 3" xfId="30229"/>
    <cellStyle name="Примечание 2 2 4 3 4 3" xfId="11189"/>
    <cellStyle name="Примечание 2 2 4 3 4 3 2" xfId="22613"/>
    <cellStyle name="Примечание 2 2 4 3 4 3 2 2" xfId="45461"/>
    <cellStyle name="Примечание 2 2 4 3 4 3 3" xfId="34037"/>
    <cellStyle name="Примечание 2 2 4 3 4 4" xfId="14997"/>
    <cellStyle name="Примечание 2 2 4 3 4 4 2" xfId="37845"/>
    <cellStyle name="Примечание 2 2 4 3 4 5" xfId="26421"/>
    <cellStyle name="Примечание 2 2 4 3 5" xfId="4525"/>
    <cellStyle name="Примечание 2 2 4 3 5 2" xfId="15949"/>
    <cellStyle name="Примечание 2 2 4 3 5 2 2" xfId="38797"/>
    <cellStyle name="Примечание 2 2 4 3 5 3" xfId="27373"/>
    <cellStyle name="Примечание 2 2 4 3 6" xfId="8333"/>
    <cellStyle name="Примечание 2 2 4 3 6 2" xfId="19757"/>
    <cellStyle name="Примечание 2 2 4 3 6 2 2" xfId="42605"/>
    <cellStyle name="Примечание 2 2 4 3 6 3" xfId="31181"/>
    <cellStyle name="Примечание 2 2 4 3 7" xfId="12141"/>
    <cellStyle name="Примечание 2 2 4 3 7 2" xfId="34989"/>
    <cellStyle name="Примечание 2 2 4 3 8" xfId="23565"/>
    <cellStyle name="Примечание 2 2 4 4" xfId="1193"/>
    <cellStyle name="Примечание 2 2 4 4 2" xfId="5001"/>
    <cellStyle name="Примечание 2 2 4 4 2 2" xfId="16425"/>
    <cellStyle name="Примечание 2 2 4 4 2 2 2" xfId="39273"/>
    <cellStyle name="Примечание 2 2 4 4 2 3" xfId="27849"/>
    <cellStyle name="Примечание 2 2 4 4 3" xfId="8809"/>
    <cellStyle name="Примечание 2 2 4 4 3 2" xfId="20233"/>
    <cellStyle name="Примечание 2 2 4 4 3 2 2" xfId="43081"/>
    <cellStyle name="Примечание 2 2 4 4 3 3" xfId="31657"/>
    <cellStyle name="Примечание 2 2 4 4 4" xfId="12617"/>
    <cellStyle name="Примечание 2 2 4 4 4 2" xfId="35465"/>
    <cellStyle name="Примечание 2 2 4 4 5" xfId="24041"/>
    <cellStyle name="Примечание 2 2 4 5" xfId="2145"/>
    <cellStyle name="Примечание 2 2 4 5 2" xfId="5953"/>
    <cellStyle name="Примечание 2 2 4 5 2 2" xfId="17377"/>
    <cellStyle name="Примечание 2 2 4 5 2 2 2" xfId="40225"/>
    <cellStyle name="Примечание 2 2 4 5 2 3" xfId="28801"/>
    <cellStyle name="Примечание 2 2 4 5 3" xfId="9761"/>
    <cellStyle name="Примечание 2 2 4 5 3 2" xfId="21185"/>
    <cellStyle name="Примечание 2 2 4 5 3 2 2" xfId="44033"/>
    <cellStyle name="Примечание 2 2 4 5 3 3" xfId="32609"/>
    <cellStyle name="Примечание 2 2 4 5 4" xfId="13569"/>
    <cellStyle name="Примечание 2 2 4 5 4 2" xfId="36417"/>
    <cellStyle name="Примечание 2 2 4 5 5" xfId="24993"/>
    <cellStyle name="Примечание 2 2 4 6" xfId="3097"/>
    <cellStyle name="Примечание 2 2 4 6 2" xfId="6905"/>
    <cellStyle name="Примечание 2 2 4 6 2 2" xfId="18329"/>
    <cellStyle name="Примечание 2 2 4 6 2 2 2" xfId="41177"/>
    <cellStyle name="Примечание 2 2 4 6 2 3" xfId="29753"/>
    <cellStyle name="Примечание 2 2 4 6 3" xfId="10713"/>
    <cellStyle name="Примечание 2 2 4 6 3 2" xfId="22137"/>
    <cellStyle name="Примечание 2 2 4 6 3 2 2" xfId="44985"/>
    <cellStyle name="Примечание 2 2 4 6 3 3" xfId="33561"/>
    <cellStyle name="Примечание 2 2 4 6 4" xfId="14521"/>
    <cellStyle name="Примечание 2 2 4 6 4 2" xfId="37369"/>
    <cellStyle name="Примечание 2 2 4 6 5" xfId="25945"/>
    <cellStyle name="Примечание 2 2 4 7" xfId="4049"/>
    <cellStyle name="Примечание 2 2 4 7 2" xfId="15473"/>
    <cellStyle name="Примечание 2 2 4 7 2 2" xfId="38321"/>
    <cellStyle name="Примечание 2 2 4 7 3" xfId="26897"/>
    <cellStyle name="Примечание 2 2 4 8" xfId="7857"/>
    <cellStyle name="Примечание 2 2 4 8 2" xfId="19281"/>
    <cellStyle name="Примечание 2 2 4 8 2 2" xfId="42129"/>
    <cellStyle name="Примечание 2 2 4 8 3" xfId="30705"/>
    <cellStyle name="Примечание 2 2 4 9" xfId="11665"/>
    <cellStyle name="Примечание 2 2 4 9 2" xfId="34513"/>
    <cellStyle name="Примечание 2 2 5" xfId="297"/>
    <cellStyle name="Примечание 2 2 5 2" xfId="773"/>
    <cellStyle name="Примечание 2 2 5 2 2" xfId="1725"/>
    <cellStyle name="Примечание 2 2 5 2 2 2" xfId="5533"/>
    <cellStyle name="Примечание 2 2 5 2 2 2 2" xfId="16957"/>
    <cellStyle name="Примечание 2 2 5 2 2 2 2 2" xfId="39805"/>
    <cellStyle name="Примечание 2 2 5 2 2 2 3" xfId="28381"/>
    <cellStyle name="Примечание 2 2 5 2 2 3" xfId="9341"/>
    <cellStyle name="Примечание 2 2 5 2 2 3 2" xfId="20765"/>
    <cellStyle name="Примечание 2 2 5 2 2 3 2 2" xfId="43613"/>
    <cellStyle name="Примечание 2 2 5 2 2 3 3" xfId="32189"/>
    <cellStyle name="Примечание 2 2 5 2 2 4" xfId="13149"/>
    <cellStyle name="Примечание 2 2 5 2 2 4 2" xfId="35997"/>
    <cellStyle name="Примечание 2 2 5 2 2 5" xfId="24573"/>
    <cellStyle name="Примечание 2 2 5 2 3" xfId="2677"/>
    <cellStyle name="Примечание 2 2 5 2 3 2" xfId="6485"/>
    <cellStyle name="Примечание 2 2 5 2 3 2 2" xfId="17909"/>
    <cellStyle name="Примечание 2 2 5 2 3 2 2 2" xfId="40757"/>
    <cellStyle name="Примечание 2 2 5 2 3 2 3" xfId="29333"/>
    <cellStyle name="Примечание 2 2 5 2 3 3" xfId="10293"/>
    <cellStyle name="Примечание 2 2 5 2 3 3 2" xfId="21717"/>
    <cellStyle name="Примечание 2 2 5 2 3 3 2 2" xfId="44565"/>
    <cellStyle name="Примечание 2 2 5 2 3 3 3" xfId="33141"/>
    <cellStyle name="Примечание 2 2 5 2 3 4" xfId="14101"/>
    <cellStyle name="Примечание 2 2 5 2 3 4 2" xfId="36949"/>
    <cellStyle name="Примечание 2 2 5 2 3 5" xfId="25525"/>
    <cellStyle name="Примечание 2 2 5 2 4" xfId="3629"/>
    <cellStyle name="Примечание 2 2 5 2 4 2" xfId="7437"/>
    <cellStyle name="Примечание 2 2 5 2 4 2 2" xfId="18861"/>
    <cellStyle name="Примечание 2 2 5 2 4 2 2 2" xfId="41709"/>
    <cellStyle name="Примечание 2 2 5 2 4 2 3" xfId="30285"/>
    <cellStyle name="Примечание 2 2 5 2 4 3" xfId="11245"/>
    <cellStyle name="Примечание 2 2 5 2 4 3 2" xfId="22669"/>
    <cellStyle name="Примечание 2 2 5 2 4 3 2 2" xfId="45517"/>
    <cellStyle name="Примечание 2 2 5 2 4 3 3" xfId="34093"/>
    <cellStyle name="Примечание 2 2 5 2 4 4" xfId="15053"/>
    <cellStyle name="Примечание 2 2 5 2 4 4 2" xfId="37901"/>
    <cellStyle name="Примечание 2 2 5 2 4 5" xfId="26477"/>
    <cellStyle name="Примечание 2 2 5 2 5" xfId="4581"/>
    <cellStyle name="Примечание 2 2 5 2 5 2" xfId="16005"/>
    <cellStyle name="Примечание 2 2 5 2 5 2 2" xfId="38853"/>
    <cellStyle name="Примечание 2 2 5 2 5 3" xfId="27429"/>
    <cellStyle name="Примечание 2 2 5 2 6" xfId="8389"/>
    <cellStyle name="Примечание 2 2 5 2 6 2" xfId="19813"/>
    <cellStyle name="Примечание 2 2 5 2 6 2 2" xfId="42661"/>
    <cellStyle name="Примечание 2 2 5 2 6 3" xfId="31237"/>
    <cellStyle name="Примечание 2 2 5 2 7" xfId="12197"/>
    <cellStyle name="Примечание 2 2 5 2 7 2" xfId="35045"/>
    <cellStyle name="Примечание 2 2 5 2 8" xfId="23621"/>
    <cellStyle name="Примечание 2 2 5 3" xfId="1249"/>
    <cellStyle name="Примечание 2 2 5 3 2" xfId="5057"/>
    <cellStyle name="Примечание 2 2 5 3 2 2" xfId="16481"/>
    <cellStyle name="Примечание 2 2 5 3 2 2 2" xfId="39329"/>
    <cellStyle name="Примечание 2 2 5 3 2 3" xfId="27905"/>
    <cellStyle name="Примечание 2 2 5 3 3" xfId="8865"/>
    <cellStyle name="Примечание 2 2 5 3 3 2" xfId="20289"/>
    <cellStyle name="Примечание 2 2 5 3 3 2 2" xfId="43137"/>
    <cellStyle name="Примечание 2 2 5 3 3 3" xfId="31713"/>
    <cellStyle name="Примечание 2 2 5 3 4" xfId="12673"/>
    <cellStyle name="Примечание 2 2 5 3 4 2" xfId="35521"/>
    <cellStyle name="Примечание 2 2 5 3 5" xfId="24097"/>
    <cellStyle name="Примечание 2 2 5 4" xfId="2201"/>
    <cellStyle name="Примечание 2 2 5 4 2" xfId="6009"/>
    <cellStyle name="Примечание 2 2 5 4 2 2" xfId="17433"/>
    <cellStyle name="Примечание 2 2 5 4 2 2 2" xfId="40281"/>
    <cellStyle name="Примечание 2 2 5 4 2 3" xfId="28857"/>
    <cellStyle name="Примечание 2 2 5 4 3" xfId="9817"/>
    <cellStyle name="Примечание 2 2 5 4 3 2" xfId="21241"/>
    <cellStyle name="Примечание 2 2 5 4 3 2 2" xfId="44089"/>
    <cellStyle name="Примечание 2 2 5 4 3 3" xfId="32665"/>
    <cellStyle name="Примечание 2 2 5 4 4" xfId="13625"/>
    <cellStyle name="Примечание 2 2 5 4 4 2" xfId="36473"/>
    <cellStyle name="Примечание 2 2 5 4 5" xfId="25049"/>
    <cellStyle name="Примечание 2 2 5 5" xfId="3153"/>
    <cellStyle name="Примечание 2 2 5 5 2" xfId="6961"/>
    <cellStyle name="Примечание 2 2 5 5 2 2" xfId="18385"/>
    <cellStyle name="Примечание 2 2 5 5 2 2 2" xfId="41233"/>
    <cellStyle name="Примечание 2 2 5 5 2 3" xfId="29809"/>
    <cellStyle name="Примечание 2 2 5 5 3" xfId="10769"/>
    <cellStyle name="Примечание 2 2 5 5 3 2" xfId="22193"/>
    <cellStyle name="Примечание 2 2 5 5 3 2 2" xfId="45041"/>
    <cellStyle name="Примечание 2 2 5 5 3 3" xfId="33617"/>
    <cellStyle name="Примечание 2 2 5 5 4" xfId="14577"/>
    <cellStyle name="Примечание 2 2 5 5 4 2" xfId="37425"/>
    <cellStyle name="Примечание 2 2 5 5 5" xfId="26001"/>
    <cellStyle name="Примечание 2 2 5 6" xfId="4105"/>
    <cellStyle name="Примечание 2 2 5 6 2" xfId="15529"/>
    <cellStyle name="Примечание 2 2 5 6 2 2" xfId="38377"/>
    <cellStyle name="Примечание 2 2 5 6 3" xfId="26953"/>
    <cellStyle name="Примечание 2 2 5 7" xfId="7913"/>
    <cellStyle name="Примечание 2 2 5 7 2" xfId="19337"/>
    <cellStyle name="Примечание 2 2 5 7 2 2" xfId="42185"/>
    <cellStyle name="Примечание 2 2 5 7 3" xfId="30761"/>
    <cellStyle name="Примечание 2 2 5 8" xfId="11721"/>
    <cellStyle name="Примечание 2 2 5 8 2" xfId="34569"/>
    <cellStyle name="Примечание 2 2 5 9" xfId="23145"/>
    <cellStyle name="Примечание 2 2 6" xfId="549"/>
    <cellStyle name="Примечание 2 2 6 2" xfId="1501"/>
    <cellStyle name="Примечание 2 2 6 2 2" xfId="5309"/>
    <cellStyle name="Примечание 2 2 6 2 2 2" xfId="16733"/>
    <cellStyle name="Примечание 2 2 6 2 2 2 2" xfId="39581"/>
    <cellStyle name="Примечание 2 2 6 2 2 3" xfId="28157"/>
    <cellStyle name="Примечание 2 2 6 2 3" xfId="9117"/>
    <cellStyle name="Примечание 2 2 6 2 3 2" xfId="20541"/>
    <cellStyle name="Примечание 2 2 6 2 3 2 2" xfId="43389"/>
    <cellStyle name="Примечание 2 2 6 2 3 3" xfId="31965"/>
    <cellStyle name="Примечание 2 2 6 2 4" xfId="12925"/>
    <cellStyle name="Примечание 2 2 6 2 4 2" xfId="35773"/>
    <cellStyle name="Примечание 2 2 6 2 5" xfId="24349"/>
    <cellStyle name="Примечание 2 2 6 3" xfId="2453"/>
    <cellStyle name="Примечание 2 2 6 3 2" xfId="6261"/>
    <cellStyle name="Примечание 2 2 6 3 2 2" xfId="17685"/>
    <cellStyle name="Примечание 2 2 6 3 2 2 2" xfId="40533"/>
    <cellStyle name="Примечание 2 2 6 3 2 3" xfId="29109"/>
    <cellStyle name="Примечание 2 2 6 3 3" xfId="10069"/>
    <cellStyle name="Примечание 2 2 6 3 3 2" xfId="21493"/>
    <cellStyle name="Примечание 2 2 6 3 3 2 2" xfId="44341"/>
    <cellStyle name="Примечание 2 2 6 3 3 3" xfId="32917"/>
    <cellStyle name="Примечание 2 2 6 3 4" xfId="13877"/>
    <cellStyle name="Примечание 2 2 6 3 4 2" xfId="36725"/>
    <cellStyle name="Примечание 2 2 6 3 5" xfId="25301"/>
    <cellStyle name="Примечание 2 2 6 4" xfId="3405"/>
    <cellStyle name="Примечание 2 2 6 4 2" xfId="7213"/>
    <cellStyle name="Примечание 2 2 6 4 2 2" xfId="18637"/>
    <cellStyle name="Примечание 2 2 6 4 2 2 2" xfId="41485"/>
    <cellStyle name="Примечание 2 2 6 4 2 3" xfId="30061"/>
    <cellStyle name="Примечание 2 2 6 4 3" xfId="11021"/>
    <cellStyle name="Примечание 2 2 6 4 3 2" xfId="22445"/>
    <cellStyle name="Примечание 2 2 6 4 3 2 2" xfId="45293"/>
    <cellStyle name="Примечание 2 2 6 4 3 3" xfId="33869"/>
    <cellStyle name="Примечание 2 2 6 4 4" xfId="14829"/>
    <cellStyle name="Примечание 2 2 6 4 4 2" xfId="37677"/>
    <cellStyle name="Примечание 2 2 6 4 5" xfId="26253"/>
    <cellStyle name="Примечание 2 2 6 5" xfId="4357"/>
    <cellStyle name="Примечание 2 2 6 5 2" xfId="15781"/>
    <cellStyle name="Примечание 2 2 6 5 2 2" xfId="38629"/>
    <cellStyle name="Примечание 2 2 6 5 3" xfId="27205"/>
    <cellStyle name="Примечание 2 2 6 6" xfId="8165"/>
    <cellStyle name="Примечание 2 2 6 6 2" xfId="19589"/>
    <cellStyle name="Примечание 2 2 6 6 2 2" xfId="42437"/>
    <cellStyle name="Примечание 2 2 6 6 3" xfId="31013"/>
    <cellStyle name="Примечание 2 2 6 7" xfId="11973"/>
    <cellStyle name="Примечание 2 2 6 7 2" xfId="34821"/>
    <cellStyle name="Примечание 2 2 6 8" xfId="23397"/>
    <cellStyle name="Примечание 2 2 7" xfId="1025"/>
    <cellStyle name="Примечание 2 2 7 2" xfId="4833"/>
    <cellStyle name="Примечание 2 2 7 2 2" xfId="16257"/>
    <cellStyle name="Примечание 2 2 7 2 2 2" xfId="39105"/>
    <cellStyle name="Примечание 2 2 7 2 3" xfId="27681"/>
    <cellStyle name="Примечание 2 2 7 3" xfId="8641"/>
    <cellStyle name="Примечание 2 2 7 3 2" xfId="20065"/>
    <cellStyle name="Примечание 2 2 7 3 2 2" xfId="42913"/>
    <cellStyle name="Примечание 2 2 7 3 3" xfId="31489"/>
    <cellStyle name="Примечание 2 2 7 4" xfId="12449"/>
    <cellStyle name="Примечание 2 2 7 4 2" xfId="35297"/>
    <cellStyle name="Примечание 2 2 7 5" xfId="23873"/>
    <cellStyle name="Примечание 2 2 8" xfId="1977"/>
    <cellStyle name="Примечание 2 2 8 2" xfId="5785"/>
    <cellStyle name="Примечание 2 2 8 2 2" xfId="17209"/>
    <cellStyle name="Примечание 2 2 8 2 2 2" xfId="40057"/>
    <cellStyle name="Примечание 2 2 8 2 3" xfId="28633"/>
    <cellStyle name="Примечание 2 2 8 3" xfId="9593"/>
    <cellStyle name="Примечание 2 2 8 3 2" xfId="21017"/>
    <cellStyle name="Примечание 2 2 8 3 2 2" xfId="43865"/>
    <cellStyle name="Примечание 2 2 8 3 3" xfId="32441"/>
    <cellStyle name="Примечание 2 2 8 4" xfId="13401"/>
    <cellStyle name="Примечание 2 2 8 4 2" xfId="36249"/>
    <cellStyle name="Примечание 2 2 8 5" xfId="24825"/>
    <cellStyle name="Примечание 2 2 9" xfId="2929"/>
    <cellStyle name="Примечание 2 2 9 2" xfId="6737"/>
    <cellStyle name="Примечание 2 2 9 2 2" xfId="18161"/>
    <cellStyle name="Примечание 2 2 9 2 2 2" xfId="41009"/>
    <cellStyle name="Примечание 2 2 9 2 3" xfId="29585"/>
    <cellStyle name="Примечание 2 2 9 3" xfId="10545"/>
    <cellStyle name="Примечание 2 2 9 3 2" xfId="21969"/>
    <cellStyle name="Примечание 2 2 9 3 2 2" xfId="44817"/>
    <cellStyle name="Примечание 2 2 9 3 3" xfId="33393"/>
    <cellStyle name="Примечание 2 2 9 4" xfId="14353"/>
    <cellStyle name="Примечание 2 2 9 4 2" xfId="37201"/>
    <cellStyle name="Примечание 2 2 9 5" xfId="25777"/>
    <cellStyle name="Примечание 2 3" xfId="101"/>
    <cellStyle name="Примечание 2 3 10" xfId="22949"/>
    <cellStyle name="Примечание 2 3 2" xfId="325"/>
    <cellStyle name="Примечание 2 3 2 2" xfId="801"/>
    <cellStyle name="Примечание 2 3 2 2 2" xfId="1753"/>
    <cellStyle name="Примечание 2 3 2 2 2 2" xfId="5561"/>
    <cellStyle name="Примечание 2 3 2 2 2 2 2" xfId="16985"/>
    <cellStyle name="Примечание 2 3 2 2 2 2 2 2" xfId="39833"/>
    <cellStyle name="Примечание 2 3 2 2 2 2 3" xfId="28409"/>
    <cellStyle name="Примечание 2 3 2 2 2 3" xfId="9369"/>
    <cellStyle name="Примечание 2 3 2 2 2 3 2" xfId="20793"/>
    <cellStyle name="Примечание 2 3 2 2 2 3 2 2" xfId="43641"/>
    <cellStyle name="Примечание 2 3 2 2 2 3 3" xfId="32217"/>
    <cellStyle name="Примечание 2 3 2 2 2 4" xfId="13177"/>
    <cellStyle name="Примечание 2 3 2 2 2 4 2" xfId="36025"/>
    <cellStyle name="Примечание 2 3 2 2 2 5" xfId="24601"/>
    <cellStyle name="Примечание 2 3 2 2 3" xfId="2705"/>
    <cellStyle name="Примечание 2 3 2 2 3 2" xfId="6513"/>
    <cellStyle name="Примечание 2 3 2 2 3 2 2" xfId="17937"/>
    <cellStyle name="Примечание 2 3 2 2 3 2 2 2" xfId="40785"/>
    <cellStyle name="Примечание 2 3 2 2 3 2 3" xfId="29361"/>
    <cellStyle name="Примечание 2 3 2 2 3 3" xfId="10321"/>
    <cellStyle name="Примечание 2 3 2 2 3 3 2" xfId="21745"/>
    <cellStyle name="Примечание 2 3 2 2 3 3 2 2" xfId="44593"/>
    <cellStyle name="Примечание 2 3 2 2 3 3 3" xfId="33169"/>
    <cellStyle name="Примечание 2 3 2 2 3 4" xfId="14129"/>
    <cellStyle name="Примечание 2 3 2 2 3 4 2" xfId="36977"/>
    <cellStyle name="Примечание 2 3 2 2 3 5" xfId="25553"/>
    <cellStyle name="Примечание 2 3 2 2 4" xfId="3657"/>
    <cellStyle name="Примечание 2 3 2 2 4 2" xfId="7465"/>
    <cellStyle name="Примечание 2 3 2 2 4 2 2" xfId="18889"/>
    <cellStyle name="Примечание 2 3 2 2 4 2 2 2" xfId="41737"/>
    <cellStyle name="Примечание 2 3 2 2 4 2 3" xfId="30313"/>
    <cellStyle name="Примечание 2 3 2 2 4 3" xfId="11273"/>
    <cellStyle name="Примечание 2 3 2 2 4 3 2" xfId="22697"/>
    <cellStyle name="Примечание 2 3 2 2 4 3 2 2" xfId="45545"/>
    <cellStyle name="Примечание 2 3 2 2 4 3 3" xfId="34121"/>
    <cellStyle name="Примечание 2 3 2 2 4 4" xfId="15081"/>
    <cellStyle name="Примечание 2 3 2 2 4 4 2" xfId="37929"/>
    <cellStyle name="Примечание 2 3 2 2 4 5" xfId="26505"/>
    <cellStyle name="Примечание 2 3 2 2 5" xfId="4609"/>
    <cellStyle name="Примечание 2 3 2 2 5 2" xfId="16033"/>
    <cellStyle name="Примечание 2 3 2 2 5 2 2" xfId="38881"/>
    <cellStyle name="Примечание 2 3 2 2 5 3" xfId="27457"/>
    <cellStyle name="Примечание 2 3 2 2 6" xfId="8417"/>
    <cellStyle name="Примечание 2 3 2 2 6 2" xfId="19841"/>
    <cellStyle name="Примечание 2 3 2 2 6 2 2" xfId="42689"/>
    <cellStyle name="Примечание 2 3 2 2 6 3" xfId="31265"/>
    <cellStyle name="Примечание 2 3 2 2 7" xfId="12225"/>
    <cellStyle name="Примечание 2 3 2 2 7 2" xfId="35073"/>
    <cellStyle name="Примечание 2 3 2 2 8" xfId="23649"/>
    <cellStyle name="Примечание 2 3 2 3" xfId="1277"/>
    <cellStyle name="Примечание 2 3 2 3 2" xfId="5085"/>
    <cellStyle name="Примечание 2 3 2 3 2 2" xfId="16509"/>
    <cellStyle name="Примечание 2 3 2 3 2 2 2" xfId="39357"/>
    <cellStyle name="Примечание 2 3 2 3 2 3" xfId="27933"/>
    <cellStyle name="Примечание 2 3 2 3 3" xfId="8893"/>
    <cellStyle name="Примечание 2 3 2 3 3 2" xfId="20317"/>
    <cellStyle name="Примечание 2 3 2 3 3 2 2" xfId="43165"/>
    <cellStyle name="Примечание 2 3 2 3 3 3" xfId="31741"/>
    <cellStyle name="Примечание 2 3 2 3 4" xfId="12701"/>
    <cellStyle name="Примечание 2 3 2 3 4 2" xfId="35549"/>
    <cellStyle name="Примечание 2 3 2 3 5" xfId="24125"/>
    <cellStyle name="Примечание 2 3 2 4" xfId="2229"/>
    <cellStyle name="Примечание 2 3 2 4 2" xfId="6037"/>
    <cellStyle name="Примечание 2 3 2 4 2 2" xfId="17461"/>
    <cellStyle name="Примечание 2 3 2 4 2 2 2" xfId="40309"/>
    <cellStyle name="Примечание 2 3 2 4 2 3" xfId="28885"/>
    <cellStyle name="Примечание 2 3 2 4 3" xfId="9845"/>
    <cellStyle name="Примечание 2 3 2 4 3 2" xfId="21269"/>
    <cellStyle name="Примечание 2 3 2 4 3 2 2" xfId="44117"/>
    <cellStyle name="Примечание 2 3 2 4 3 3" xfId="32693"/>
    <cellStyle name="Примечание 2 3 2 4 4" xfId="13653"/>
    <cellStyle name="Примечание 2 3 2 4 4 2" xfId="36501"/>
    <cellStyle name="Примечание 2 3 2 4 5" xfId="25077"/>
    <cellStyle name="Примечание 2 3 2 5" xfId="3181"/>
    <cellStyle name="Примечание 2 3 2 5 2" xfId="6989"/>
    <cellStyle name="Примечание 2 3 2 5 2 2" xfId="18413"/>
    <cellStyle name="Примечание 2 3 2 5 2 2 2" xfId="41261"/>
    <cellStyle name="Примечание 2 3 2 5 2 3" xfId="29837"/>
    <cellStyle name="Примечание 2 3 2 5 3" xfId="10797"/>
    <cellStyle name="Примечание 2 3 2 5 3 2" xfId="22221"/>
    <cellStyle name="Примечание 2 3 2 5 3 2 2" xfId="45069"/>
    <cellStyle name="Примечание 2 3 2 5 3 3" xfId="33645"/>
    <cellStyle name="Примечание 2 3 2 5 4" xfId="14605"/>
    <cellStyle name="Примечание 2 3 2 5 4 2" xfId="37453"/>
    <cellStyle name="Примечание 2 3 2 5 5" xfId="26029"/>
    <cellStyle name="Примечание 2 3 2 6" xfId="4133"/>
    <cellStyle name="Примечание 2 3 2 6 2" xfId="15557"/>
    <cellStyle name="Примечание 2 3 2 6 2 2" xfId="38405"/>
    <cellStyle name="Примечание 2 3 2 6 3" xfId="26981"/>
    <cellStyle name="Примечание 2 3 2 7" xfId="7941"/>
    <cellStyle name="Примечание 2 3 2 7 2" xfId="19365"/>
    <cellStyle name="Примечание 2 3 2 7 2 2" xfId="42213"/>
    <cellStyle name="Примечание 2 3 2 7 3" xfId="30789"/>
    <cellStyle name="Примечание 2 3 2 8" xfId="11749"/>
    <cellStyle name="Примечание 2 3 2 8 2" xfId="34597"/>
    <cellStyle name="Примечание 2 3 2 9" xfId="23173"/>
    <cellStyle name="Примечание 2 3 3" xfId="577"/>
    <cellStyle name="Примечание 2 3 3 2" xfId="1529"/>
    <cellStyle name="Примечание 2 3 3 2 2" xfId="5337"/>
    <cellStyle name="Примечание 2 3 3 2 2 2" xfId="16761"/>
    <cellStyle name="Примечание 2 3 3 2 2 2 2" xfId="39609"/>
    <cellStyle name="Примечание 2 3 3 2 2 3" xfId="28185"/>
    <cellStyle name="Примечание 2 3 3 2 3" xfId="9145"/>
    <cellStyle name="Примечание 2 3 3 2 3 2" xfId="20569"/>
    <cellStyle name="Примечание 2 3 3 2 3 2 2" xfId="43417"/>
    <cellStyle name="Примечание 2 3 3 2 3 3" xfId="31993"/>
    <cellStyle name="Примечание 2 3 3 2 4" xfId="12953"/>
    <cellStyle name="Примечание 2 3 3 2 4 2" xfId="35801"/>
    <cellStyle name="Примечание 2 3 3 2 5" xfId="24377"/>
    <cellStyle name="Примечание 2 3 3 3" xfId="2481"/>
    <cellStyle name="Примечание 2 3 3 3 2" xfId="6289"/>
    <cellStyle name="Примечание 2 3 3 3 2 2" xfId="17713"/>
    <cellStyle name="Примечание 2 3 3 3 2 2 2" xfId="40561"/>
    <cellStyle name="Примечание 2 3 3 3 2 3" xfId="29137"/>
    <cellStyle name="Примечание 2 3 3 3 3" xfId="10097"/>
    <cellStyle name="Примечание 2 3 3 3 3 2" xfId="21521"/>
    <cellStyle name="Примечание 2 3 3 3 3 2 2" xfId="44369"/>
    <cellStyle name="Примечание 2 3 3 3 3 3" xfId="32945"/>
    <cellStyle name="Примечание 2 3 3 3 4" xfId="13905"/>
    <cellStyle name="Примечание 2 3 3 3 4 2" xfId="36753"/>
    <cellStyle name="Примечание 2 3 3 3 5" xfId="25329"/>
    <cellStyle name="Примечание 2 3 3 4" xfId="3433"/>
    <cellStyle name="Примечание 2 3 3 4 2" xfId="7241"/>
    <cellStyle name="Примечание 2 3 3 4 2 2" xfId="18665"/>
    <cellStyle name="Примечание 2 3 3 4 2 2 2" xfId="41513"/>
    <cellStyle name="Примечание 2 3 3 4 2 3" xfId="30089"/>
    <cellStyle name="Примечание 2 3 3 4 3" xfId="11049"/>
    <cellStyle name="Примечание 2 3 3 4 3 2" xfId="22473"/>
    <cellStyle name="Примечание 2 3 3 4 3 2 2" xfId="45321"/>
    <cellStyle name="Примечание 2 3 3 4 3 3" xfId="33897"/>
    <cellStyle name="Примечание 2 3 3 4 4" xfId="14857"/>
    <cellStyle name="Примечание 2 3 3 4 4 2" xfId="37705"/>
    <cellStyle name="Примечание 2 3 3 4 5" xfId="26281"/>
    <cellStyle name="Примечание 2 3 3 5" xfId="4385"/>
    <cellStyle name="Примечание 2 3 3 5 2" xfId="15809"/>
    <cellStyle name="Примечание 2 3 3 5 2 2" xfId="38657"/>
    <cellStyle name="Примечание 2 3 3 5 3" xfId="27233"/>
    <cellStyle name="Примечание 2 3 3 6" xfId="8193"/>
    <cellStyle name="Примечание 2 3 3 6 2" xfId="19617"/>
    <cellStyle name="Примечание 2 3 3 6 2 2" xfId="42465"/>
    <cellStyle name="Примечание 2 3 3 6 3" xfId="31041"/>
    <cellStyle name="Примечание 2 3 3 7" xfId="12001"/>
    <cellStyle name="Примечание 2 3 3 7 2" xfId="34849"/>
    <cellStyle name="Примечание 2 3 3 8" xfId="23425"/>
    <cellStyle name="Примечание 2 3 4" xfId="1053"/>
    <cellStyle name="Примечание 2 3 4 2" xfId="4861"/>
    <cellStyle name="Примечание 2 3 4 2 2" xfId="16285"/>
    <cellStyle name="Примечание 2 3 4 2 2 2" xfId="39133"/>
    <cellStyle name="Примечание 2 3 4 2 3" xfId="27709"/>
    <cellStyle name="Примечание 2 3 4 3" xfId="8669"/>
    <cellStyle name="Примечание 2 3 4 3 2" xfId="20093"/>
    <cellStyle name="Примечание 2 3 4 3 2 2" xfId="42941"/>
    <cellStyle name="Примечание 2 3 4 3 3" xfId="31517"/>
    <cellStyle name="Примечание 2 3 4 4" xfId="12477"/>
    <cellStyle name="Примечание 2 3 4 4 2" xfId="35325"/>
    <cellStyle name="Примечание 2 3 4 5" xfId="23901"/>
    <cellStyle name="Примечание 2 3 5" xfId="2005"/>
    <cellStyle name="Примечание 2 3 5 2" xfId="5813"/>
    <cellStyle name="Примечание 2 3 5 2 2" xfId="17237"/>
    <cellStyle name="Примечание 2 3 5 2 2 2" xfId="40085"/>
    <cellStyle name="Примечание 2 3 5 2 3" xfId="28661"/>
    <cellStyle name="Примечание 2 3 5 3" xfId="9621"/>
    <cellStyle name="Примечание 2 3 5 3 2" xfId="21045"/>
    <cellStyle name="Примечание 2 3 5 3 2 2" xfId="43893"/>
    <cellStyle name="Примечание 2 3 5 3 3" xfId="32469"/>
    <cellStyle name="Примечание 2 3 5 4" xfId="13429"/>
    <cellStyle name="Примечание 2 3 5 4 2" xfId="36277"/>
    <cellStyle name="Примечание 2 3 5 5" xfId="24853"/>
    <cellStyle name="Примечание 2 3 6" xfId="2957"/>
    <cellStyle name="Примечание 2 3 6 2" xfId="6765"/>
    <cellStyle name="Примечание 2 3 6 2 2" xfId="18189"/>
    <cellStyle name="Примечание 2 3 6 2 2 2" xfId="41037"/>
    <cellStyle name="Примечание 2 3 6 2 3" xfId="29613"/>
    <cellStyle name="Примечание 2 3 6 3" xfId="10573"/>
    <cellStyle name="Примечание 2 3 6 3 2" xfId="21997"/>
    <cellStyle name="Примечание 2 3 6 3 2 2" xfId="44845"/>
    <cellStyle name="Примечание 2 3 6 3 3" xfId="33421"/>
    <cellStyle name="Примечание 2 3 6 4" xfId="14381"/>
    <cellStyle name="Примечание 2 3 6 4 2" xfId="37229"/>
    <cellStyle name="Примечание 2 3 6 5" xfId="25805"/>
    <cellStyle name="Примечание 2 3 7" xfId="3909"/>
    <cellStyle name="Примечание 2 3 7 2" xfId="15333"/>
    <cellStyle name="Примечание 2 3 7 2 2" xfId="38181"/>
    <cellStyle name="Примечание 2 3 7 3" xfId="26757"/>
    <cellStyle name="Примечание 2 3 8" xfId="7717"/>
    <cellStyle name="Примечание 2 3 8 2" xfId="19141"/>
    <cellStyle name="Примечание 2 3 8 2 2" xfId="41989"/>
    <cellStyle name="Примечание 2 3 8 3" xfId="30565"/>
    <cellStyle name="Примечание 2 3 9" xfId="11525"/>
    <cellStyle name="Примечание 2 3 9 2" xfId="34373"/>
    <cellStyle name="Примечание 2 4" xfId="157"/>
    <cellStyle name="Примечание 2 4 10" xfId="23005"/>
    <cellStyle name="Примечание 2 4 2" xfId="381"/>
    <cellStyle name="Примечание 2 4 2 2" xfId="857"/>
    <cellStyle name="Примечание 2 4 2 2 2" xfId="1809"/>
    <cellStyle name="Примечание 2 4 2 2 2 2" xfId="5617"/>
    <cellStyle name="Примечание 2 4 2 2 2 2 2" xfId="17041"/>
    <cellStyle name="Примечание 2 4 2 2 2 2 2 2" xfId="39889"/>
    <cellStyle name="Примечание 2 4 2 2 2 2 3" xfId="28465"/>
    <cellStyle name="Примечание 2 4 2 2 2 3" xfId="9425"/>
    <cellStyle name="Примечание 2 4 2 2 2 3 2" xfId="20849"/>
    <cellStyle name="Примечание 2 4 2 2 2 3 2 2" xfId="43697"/>
    <cellStyle name="Примечание 2 4 2 2 2 3 3" xfId="32273"/>
    <cellStyle name="Примечание 2 4 2 2 2 4" xfId="13233"/>
    <cellStyle name="Примечание 2 4 2 2 2 4 2" xfId="36081"/>
    <cellStyle name="Примечание 2 4 2 2 2 5" xfId="24657"/>
    <cellStyle name="Примечание 2 4 2 2 3" xfId="2761"/>
    <cellStyle name="Примечание 2 4 2 2 3 2" xfId="6569"/>
    <cellStyle name="Примечание 2 4 2 2 3 2 2" xfId="17993"/>
    <cellStyle name="Примечание 2 4 2 2 3 2 2 2" xfId="40841"/>
    <cellStyle name="Примечание 2 4 2 2 3 2 3" xfId="29417"/>
    <cellStyle name="Примечание 2 4 2 2 3 3" xfId="10377"/>
    <cellStyle name="Примечание 2 4 2 2 3 3 2" xfId="21801"/>
    <cellStyle name="Примечание 2 4 2 2 3 3 2 2" xfId="44649"/>
    <cellStyle name="Примечание 2 4 2 2 3 3 3" xfId="33225"/>
    <cellStyle name="Примечание 2 4 2 2 3 4" xfId="14185"/>
    <cellStyle name="Примечание 2 4 2 2 3 4 2" xfId="37033"/>
    <cellStyle name="Примечание 2 4 2 2 3 5" xfId="25609"/>
    <cellStyle name="Примечание 2 4 2 2 4" xfId="3713"/>
    <cellStyle name="Примечание 2 4 2 2 4 2" xfId="7521"/>
    <cellStyle name="Примечание 2 4 2 2 4 2 2" xfId="18945"/>
    <cellStyle name="Примечание 2 4 2 2 4 2 2 2" xfId="41793"/>
    <cellStyle name="Примечание 2 4 2 2 4 2 3" xfId="30369"/>
    <cellStyle name="Примечание 2 4 2 2 4 3" xfId="11329"/>
    <cellStyle name="Примечание 2 4 2 2 4 3 2" xfId="22753"/>
    <cellStyle name="Примечание 2 4 2 2 4 3 2 2" xfId="45601"/>
    <cellStyle name="Примечание 2 4 2 2 4 3 3" xfId="34177"/>
    <cellStyle name="Примечание 2 4 2 2 4 4" xfId="15137"/>
    <cellStyle name="Примечание 2 4 2 2 4 4 2" xfId="37985"/>
    <cellStyle name="Примечание 2 4 2 2 4 5" xfId="26561"/>
    <cellStyle name="Примечание 2 4 2 2 5" xfId="4665"/>
    <cellStyle name="Примечание 2 4 2 2 5 2" xfId="16089"/>
    <cellStyle name="Примечание 2 4 2 2 5 2 2" xfId="38937"/>
    <cellStyle name="Примечание 2 4 2 2 5 3" xfId="27513"/>
    <cellStyle name="Примечание 2 4 2 2 6" xfId="8473"/>
    <cellStyle name="Примечание 2 4 2 2 6 2" xfId="19897"/>
    <cellStyle name="Примечание 2 4 2 2 6 2 2" xfId="42745"/>
    <cellStyle name="Примечание 2 4 2 2 6 3" xfId="31321"/>
    <cellStyle name="Примечание 2 4 2 2 7" xfId="12281"/>
    <cellStyle name="Примечание 2 4 2 2 7 2" xfId="35129"/>
    <cellStyle name="Примечание 2 4 2 2 8" xfId="23705"/>
    <cellStyle name="Примечание 2 4 2 3" xfId="1333"/>
    <cellStyle name="Примечание 2 4 2 3 2" xfId="5141"/>
    <cellStyle name="Примечание 2 4 2 3 2 2" xfId="16565"/>
    <cellStyle name="Примечание 2 4 2 3 2 2 2" xfId="39413"/>
    <cellStyle name="Примечание 2 4 2 3 2 3" xfId="27989"/>
    <cellStyle name="Примечание 2 4 2 3 3" xfId="8949"/>
    <cellStyle name="Примечание 2 4 2 3 3 2" xfId="20373"/>
    <cellStyle name="Примечание 2 4 2 3 3 2 2" xfId="43221"/>
    <cellStyle name="Примечание 2 4 2 3 3 3" xfId="31797"/>
    <cellStyle name="Примечание 2 4 2 3 4" xfId="12757"/>
    <cellStyle name="Примечание 2 4 2 3 4 2" xfId="35605"/>
    <cellStyle name="Примечание 2 4 2 3 5" xfId="24181"/>
    <cellStyle name="Примечание 2 4 2 4" xfId="2285"/>
    <cellStyle name="Примечание 2 4 2 4 2" xfId="6093"/>
    <cellStyle name="Примечание 2 4 2 4 2 2" xfId="17517"/>
    <cellStyle name="Примечание 2 4 2 4 2 2 2" xfId="40365"/>
    <cellStyle name="Примечание 2 4 2 4 2 3" xfId="28941"/>
    <cellStyle name="Примечание 2 4 2 4 3" xfId="9901"/>
    <cellStyle name="Примечание 2 4 2 4 3 2" xfId="21325"/>
    <cellStyle name="Примечание 2 4 2 4 3 2 2" xfId="44173"/>
    <cellStyle name="Примечание 2 4 2 4 3 3" xfId="32749"/>
    <cellStyle name="Примечание 2 4 2 4 4" xfId="13709"/>
    <cellStyle name="Примечание 2 4 2 4 4 2" xfId="36557"/>
    <cellStyle name="Примечание 2 4 2 4 5" xfId="25133"/>
    <cellStyle name="Примечание 2 4 2 5" xfId="3237"/>
    <cellStyle name="Примечание 2 4 2 5 2" xfId="7045"/>
    <cellStyle name="Примечание 2 4 2 5 2 2" xfId="18469"/>
    <cellStyle name="Примечание 2 4 2 5 2 2 2" xfId="41317"/>
    <cellStyle name="Примечание 2 4 2 5 2 3" xfId="29893"/>
    <cellStyle name="Примечание 2 4 2 5 3" xfId="10853"/>
    <cellStyle name="Примечание 2 4 2 5 3 2" xfId="22277"/>
    <cellStyle name="Примечание 2 4 2 5 3 2 2" xfId="45125"/>
    <cellStyle name="Примечание 2 4 2 5 3 3" xfId="33701"/>
    <cellStyle name="Примечание 2 4 2 5 4" xfId="14661"/>
    <cellStyle name="Примечание 2 4 2 5 4 2" xfId="37509"/>
    <cellStyle name="Примечание 2 4 2 5 5" xfId="26085"/>
    <cellStyle name="Примечание 2 4 2 6" xfId="4189"/>
    <cellStyle name="Примечание 2 4 2 6 2" xfId="15613"/>
    <cellStyle name="Примечание 2 4 2 6 2 2" xfId="38461"/>
    <cellStyle name="Примечание 2 4 2 6 3" xfId="27037"/>
    <cellStyle name="Примечание 2 4 2 7" xfId="7997"/>
    <cellStyle name="Примечание 2 4 2 7 2" xfId="19421"/>
    <cellStyle name="Примечание 2 4 2 7 2 2" xfId="42269"/>
    <cellStyle name="Примечание 2 4 2 7 3" xfId="30845"/>
    <cellStyle name="Примечание 2 4 2 8" xfId="11805"/>
    <cellStyle name="Примечание 2 4 2 8 2" xfId="34653"/>
    <cellStyle name="Примечание 2 4 2 9" xfId="23229"/>
    <cellStyle name="Примечание 2 4 3" xfId="633"/>
    <cellStyle name="Примечание 2 4 3 2" xfId="1585"/>
    <cellStyle name="Примечание 2 4 3 2 2" xfId="5393"/>
    <cellStyle name="Примечание 2 4 3 2 2 2" xfId="16817"/>
    <cellStyle name="Примечание 2 4 3 2 2 2 2" xfId="39665"/>
    <cellStyle name="Примечание 2 4 3 2 2 3" xfId="28241"/>
    <cellStyle name="Примечание 2 4 3 2 3" xfId="9201"/>
    <cellStyle name="Примечание 2 4 3 2 3 2" xfId="20625"/>
    <cellStyle name="Примечание 2 4 3 2 3 2 2" xfId="43473"/>
    <cellStyle name="Примечание 2 4 3 2 3 3" xfId="32049"/>
    <cellStyle name="Примечание 2 4 3 2 4" xfId="13009"/>
    <cellStyle name="Примечание 2 4 3 2 4 2" xfId="35857"/>
    <cellStyle name="Примечание 2 4 3 2 5" xfId="24433"/>
    <cellStyle name="Примечание 2 4 3 3" xfId="2537"/>
    <cellStyle name="Примечание 2 4 3 3 2" xfId="6345"/>
    <cellStyle name="Примечание 2 4 3 3 2 2" xfId="17769"/>
    <cellStyle name="Примечание 2 4 3 3 2 2 2" xfId="40617"/>
    <cellStyle name="Примечание 2 4 3 3 2 3" xfId="29193"/>
    <cellStyle name="Примечание 2 4 3 3 3" xfId="10153"/>
    <cellStyle name="Примечание 2 4 3 3 3 2" xfId="21577"/>
    <cellStyle name="Примечание 2 4 3 3 3 2 2" xfId="44425"/>
    <cellStyle name="Примечание 2 4 3 3 3 3" xfId="33001"/>
    <cellStyle name="Примечание 2 4 3 3 4" xfId="13961"/>
    <cellStyle name="Примечание 2 4 3 3 4 2" xfId="36809"/>
    <cellStyle name="Примечание 2 4 3 3 5" xfId="25385"/>
    <cellStyle name="Примечание 2 4 3 4" xfId="3489"/>
    <cellStyle name="Примечание 2 4 3 4 2" xfId="7297"/>
    <cellStyle name="Примечание 2 4 3 4 2 2" xfId="18721"/>
    <cellStyle name="Примечание 2 4 3 4 2 2 2" xfId="41569"/>
    <cellStyle name="Примечание 2 4 3 4 2 3" xfId="30145"/>
    <cellStyle name="Примечание 2 4 3 4 3" xfId="11105"/>
    <cellStyle name="Примечание 2 4 3 4 3 2" xfId="22529"/>
    <cellStyle name="Примечание 2 4 3 4 3 2 2" xfId="45377"/>
    <cellStyle name="Примечание 2 4 3 4 3 3" xfId="33953"/>
    <cellStyle name="Примечание 2 4 3 4 4" xfId="14913"/>
    <cellStyle name="Примечание 2 4 3 4 4 2" xfId="37761"/>
    <cellStyle name="Примечание 2 4 3 4 5" xfId="26337"/>
    <cellStyle name="Примечание 2 4 3 5" xfId="4441"/>
    <cellStyle name="Примечание 2 4 3 5 2" xfId="15865"/>
    <cellStyle name="Примечание 2 4 3 5 2 2" xfId="38713"/>
    <cellStyle name="Примечание 2 4 3 5 3" xfId="27289"/>
    <cellStyle name="Примечание 2 4 3 6" xfId="8249"/>
    <cellStyle name="Примечание 2 4 3 6 2" xfId="19673"/>
    <cellStyle name="Примечание 2 4 3 6 2 2" xfId="42521"/>
    <cellStyle name="Примечание 2 4 3 6 3" xfId="31097"/>
    <cellStyle name="Примечание 2 4 3 7" xfId="12057"/>
    <cellStyle name="Примечание 2 4 3 7 2" xfId="34905"/>
    <cellStyle name="Примечание 2 4 3 8" xfId="23481"/>
    <cellStyle name="Примечание 2 4 4" xfId="1109"/>
    <cellStyle name="Примечание 2 4 4 2" xfId="4917"/>
    <cellStyle name="Примечание 2 4 4 2 2" xfId="16341"/>
    <cellStyle name="Примечание 2 4 4 2 2 2" xfId="39189"/>
    <cellStyle name="Примечание 2 4 4 2 3" xfId="27765"/>
    <cellStyle name="Примечание 2 4 4 3" xfId="8725"/>
    <cellStyle name="Примечание 2 4 4 3 2" xfId="20149"/>
    <cellStyle name="Примечание 2 4 4 3 2 2" xfId="42997"/>
    <cellStyle name="Примечание 2 4 4 3 3" xfId="31573"/>
    <cellStyle name="Примечание 2 4 4 4" xfId="12533"/>
    <cellStyle name="Примечание 2 4 4 4 2" xfId="35381"/>
    <cellStyle name="Примечание 2 4 4 5" xfId="23957"/>
    <cellStyle name="Примечание 2 4 5" xfId="2061"/>
    <cellStyle name="Примечание 2 4 5 2" xfId="5869"/>
    <cellStyle name="Примечание 2 4 5 2 2" xfId="17293"/>
    <cellStyle name="Примечание 2 4 5 2 2 2" xfId="40141"/>
    <cellStyle name="Примечание 2 4 5 2 3" xfId="28717"/>
    <cellStyle name="Примечание 2 4 5 3" xfId="9677"/>
    <cellStyle name="Примечание 2 4 5 3 2" xfId="21101"/>
    <cellStyle name="Примечание 2 4 5 3 2 2" xfId="43949"/>
    <cellStyle name="Примечание 2 4 5 3 3" xfId="32525"/>
    <cellStyle name="Примечание 2 4 5 4" xfId="13485"/>
    <cellStyle name="Примечание 2 4 5 4 2" xfId="36333"/>
    <cellStyle name="Примечание 2 4 5 5" xfId="24909"/>
    <cellStyle name="Примечание 2 4 6" xfId="3013"/>
    <cellStyle name="Примечание 2 4 6 2" xfId="6821"/>
    <cellStyle name="Примечание 2 4 6 2 2" xfId="18245"/>
    <cellStyle name="Примечание 2 4 6 2 2 2" xfId="41093"/>
    <cellStyle name="Примечание 2 4 6 2 3" xfId="29669"/>
    <cellStyle name="Примечание 2 4 6 3" xfId="10629"/>
    <cellStyle name="Примечание 2 4 6 3 2" xfId="22053"/>
    <cellStyle name="Примечание 2 4 6 3 2 2" xfId="44901"/>
    <cellStyle name="Примечание 2 4 6 3 3" xfId="33477"/>
    <cellStyle name="Примечание 2 4 6 4" xfId="14437"/>
    <cellStyle name="Примечание 2 4 6 4 2" xfId="37285"/>
    <cellStyle name="Примечание 2 4 6 5" xfId="25861"/>
    <cellStyle name="Примечание 2 4 7" xfId="3965"/>
    <cellStyle name="Примечание 2 4 7 2" xfId="15389"/>
    <cellStyle name="Примечание 2 4 7 2 2" xfId="38237"/>
    <cellStyle name="Примечание 2 4 7 3" xfId="26813"/>
    <cellStyle name="Примечание 2 4 8" xfId="7773"/>
    <cellStyle name="Примечание 2 4 8 2" xfId="19197"/>
    <cellStyle name="Примечание 2 4 8 2 2" xfId="42045"/>
    <cellStyle name="Примечание 2 4 8 3" xfId="30621"/>
    <cellStyle name="Примечание 2 4 9" xfId="11581"/>
    <cellStyle name="Примечание 2 4 9 2" xfId="34429"/>
    <cellStyle name="Примечание 2 5" xfId="213"/>
    <cellStyle name="Примечание 2 5 10" xfId="23061"/>
    <cellStyle name="Примечание 2 5 2" xfId="437"/>
    <cellStyle name="Примечание 2 5 2 2" xfId="913"/>
    <cellStyle name="Примечание 2 5 2 2 2" xfId="1865"/>
    <cellStyle name="Примечание 2 5 2 2 2 2" xfId="5673"/>
    <cellStyle name="Примечание 2 5 2 2 2 2 2" xfId="17097"/>
    <cellStyle name="Примечание 2 5 2 2 2 2 2 2" xfId="39945"/>
    <cellStyle name="Примечание 2 5 2 2 2 2 3" xfId="28521"/>
    <cellStyle name="Примечание 2 5 2 2 2 3" xfId="9481"/>
    <cellStyle name="Примечание 2 5 2 2 2 3 2" xfId="20905"/>
    <cellStyle name="Примечание 2 5 2 2 2 3 2 2" xfId="43753"/>
    <cellStyle name="Примечание 2 5 2 2 2 3 3" xfId="32329"/>
    <cellStyle name="Примечание 2 5 2 2 2 4" xfId="13289"/>
    <cellStyle name="Примечание 2 5 2 2 2 4 2" xfId="36137"/>
    <cellStyle name="Примечание 2 5 2 2 2 5" xfId="24713"/>
    <cellStyle name="Примечание 2 5 2 2 3" xfId="2817"/>
    <cellStyle name="Примечание 2 5 2 2 3 2" xfId="6625"/>
    <cellStyle name="Примечание 2 5 2 2 3 2 2" xfId="18049"/>
    <cellStyle name="Примечание 2 5 2 2 3 2 2 2" xfId="40897"/>
    <cellStyle name="Примечание 2 5 2 2 3 2 3" xfId="29473"/>
    <cellStyle name="Примечание 2 5 2 2 3 3" xfId="10433"/>
    <cellStyle name="Примечание 2 5 2 2 3 3 2" xfId="21857"/>
    <cellStyle name="Примечание 2 5 2 2 3 3 2 2" xfId="44705"/>
    <cellStyle name="Примечание 2 5 2 2 3 3 3" xfId="33281"/>
    <cellStyle name="Примечание 2 5 2 2 3 4" xfId="14241"/>
    <cellStyle name="Примечание 2 5 2 2 3 4 2" xfId="37089"/>
    <cellStyle name="Примечание 2 5 2 2 3 5" xfId="25665"/>
    <cellStyle name="Примечание 2 5 2 2 4" xfId="3769"/>
    <cellStyle name="Примечание 2 5 2 2 4 2" xfId="7577"/>
    <cellStyle name="Примечание 2 5 2 2 4 2 2" xfId="19001"/>
    <cellStyle name="Примечание 2 5 2 2 4 2 2 2" xfId="41849"/>
    <cellStyle name="Примечание 2 5 2 2 4 2 3" xfId="30425"/>
    <cellStyle name="Примечание 2 5 2 2 4 3" xfId="11385"/>
    <cellStyle name="Примечание 2 5 2 2 4 3 2" xfId="22809"/>
    <cellStyle name="Примечание 2 5 2 2 4 3 2 2" xfId="45657"/>
    <cellStyle name="Примечание 2 5 2 2 4 3 3" xfId="34233"/>
    <cellStyle name="Примечание 2 5 2 2 4 4" xfId="15193"/>
    <cellStyle name="Примечание 2 5 2 2 4 4 2" xfId="38041"/>
    <cellStyle name="Примечание 2 5 2 2 4 5" xfId="26617"/>
    <cellStyle name="Примечание 2 5 2 2 5" xfId="4721"/>
    <cellStyle name="Примечание 2 5 2 2 5 2" xfId="16145"/>
    <cellStyle name="Примечание 2 5 2 2 5 2 2" xfId="38993"/>
    <cellStyle name="Примечание 2 5 2 2 5 3" xfId="27569"/>
    <cellStyle name="Примечание 2 5 2 2 6" xfId="8529"/>
    <cellStyle name="Примечание 2 5 2 2 6 2" xfId="19953"/>
    <cellStyle name="Примечание 2 5 2 2 6 2 2" xfId="42801"/>
    <cellStyle name="Примечание 2 5 2 2 6 3" xfId="31377"/>
    <cellStyle name="Примечание 2 5 2 2 7" xfId="12337"/>
    <cellStyle name="Примечание 2 5 2 2 7 2" xfId="35185"/>
    <cellStyle name="Примечание 2 5 2 2 8" xfId="23761"/>
    <cellStyle name="Примечание 2 5 2 3" xfId="1389"/>
    <cellStyle name="Примечание 2 5 2 3 2" xfId="5197"/>
    <cellStyle name="Примечание 2 5 2 3 2 2" xfId="16621"/>
    <cellStyle name="Примечание 2 5 2 3 2 2 2" xfId="39469"/>
    <cellStyle name="Примечание 2 5 2 3 2 3" xfId="28045"/>
    <cellStyle name="Примечание 2 5 2 3 3" xfId="9005"/>
    <cellStyle name="Примечание 2 5 2 3 3 2" xfId="20429"/>
    <cellStyle name="Примечание 2 5 2 3 3 2 2" xfId="43277"/>
    <cellStyle name="Примечание 2 5 2 3 3 3" xfId="31853"/>
    <cellStyle name="Примечание 2 5 2 3 4" xfId="12813"/>
    <cellStyle name="Примечание 2 5 2 3 4 2" xfId="35661"/>
    <cellStyle name="Примечание 2 5 2 3 5" xfId="24237"/>
    <cellStyle name="Примечание 2 5 2 4" xfId="2341"/>
    <cellStyle name="Примечание 2 5 2 4 2" xfId="6149"/>
    <cellStyle name="Примечание 2 5 2 4 2 2" xfId="17573"/>
    <cellStyle name="Примечание 2 5 2 4 2 2 2" xfId="40421"/>
    <cellStyle name="Примечание 2 5 2 4 2 3" xfId="28997"/>
    <cellStyle name="Примечание 2 5 2 4 3" xfId="9957"/>
    <cellStyle name="Примечание 2 5 2 4 3 2" xfId="21381"/>
    <cellStyle name="Примечание 2 5 2 4 3 2 2" xfId="44229"/>
    <cellStyle name="Примечание 2 5 2 4 3 3" xfId="32805"/>
    <cellStyle name="Примечание 2 5 2 4 4" xfId="13765"/>
    <cellStyle name="Примечание 2 5 2 4 4 2" xfId="36613"/>
    <cellStyle name="Примечание 2 5 2 4 5" xfId="25189"/>
    <cellStyle name="Примечание 2 5 2 5" xfId="3293"/>
    <cellStyle name="Примечание 2 5 2 5 2" xfId="7101"/>
    <cellStyle name="Примечание 2 5 2 5 2 2" xfId="18525"/>
    <cellStyle name="Примечание 2 5 2 5 2 2 2" xfId="41373"/>
    <cellStyle name="Примечание 2 5 2 5 2 3" xfId="29949"/>
    <cellStyle name="Примечание 2 5 2 5 3" xfId="10909"/>
    <cellStyle name="Примечание 2 5 2 5 3 2" xfId="22333"/>
    <cellStyle name="Примечание 2 5 2 5 3 2 2" xfId="45181"/>
    <cellStyle name="Примечание 2 5 2 5 3 3" xfId="33757"/>
    <cellStyle name="Примечание 2 5 2 5 4" xfId="14717"/>
    <cellStyle name="Примечание 2 5 2 5 4 2" xfId="37565"/>
    <cellStyle name="Примечание 2 5 2 5 5" xfId="26141"/>
    <cellStyle name="Примечание 2 5 2 6" xfId="4245"/>
    <cellStyle name="Примечание 2 5 2 6 2" xfId="15669"/>
    <cellStyle name="Примечание 2 5 2 6 2 2" xfId="38517"/>
    <cellStyle name="Примечание 2 5 2 6 3" xfId="27093"/>
    <cellStyle name="Примечание 2 5 2 7" xfId="8053"/>
    <cellStyle name="Примечание 2 5 2 7 2" xfId="19477"/>
    <cellStyle name="Примечание 2 5 2 7 2 2" xfId="42325"/>
    <cellStyle name="Примечание 2 5 2 7 3" xfId="30901"/>
    <cellStyle name="Примечание 2 5 2 8" xfId="11861"/>
    <cellStyle name="Примечание 2 5 2 8 2" xfId="34709"/>
    <cellStyle name="Примечание 2 5 2 9" xfId="23285"/>
    <cellStyle name="Примечание 2 5 3" xfId="689"/>
    <cellStyle name="Примечание 2 5 3 2" xfId="1641"/>
    <cellStyle name="Примечание 2 5 3 2 2" xfId="5449"/>
    <cellStyle name="Примечание 2 5 3 2 2 2" xfId="16873"/>
    <cellStyle name="Примечание 2 5 3 2 2 2 2" xfId="39721"/>
    <cellStyle name="Примечание 2 5 3 2 2 3" xfId="28297"/>
    <cellStyle name="Примечание 2 5 3 2 3" xfId="9257"/>
    <cellStyle name="Примечание 2 5 3 2 3 2" xfId="20681"/>
    <cellStyle name="Примечание 2 5 3 2 3 2 2" xfId="43529"/>
    <cellStyle name="Примечание 2 5 3 2 3 3" xfId="32105"/>
    <cellStyle name="Примечание 2 5 3 2 4" xfId="13065"/>
    <cellStyle name="Примечание 2 5 3 2 4 2" xfId="35913"/>
    <cellStyle name="Примечание 2 5 3 2 5" xfId="24489"/>
    <cellStyle name="Примечание 2 5 3 3" xfId="2593"/>
    <cellStyle name="Примечание 2 5 3 3 2" xfId="6401"/>
    <cellStyle name="Примечание 2 5 3 3 2 2" xfId="17825"/>
    <cellStyle name="Примечание 2 5 3 3 2 2 2" xfId="40673"/>
    <cellStyle name="Примечание 2 5 3 3 2 3" xfId="29249"/>
    <cellStyle name="Примечание 2 5 3 3 3" xfId="10209"/>
    <cellStyle name="Примечание 2 5 3 3 3 2" xfId="21633"/>
    <cellStyle name="Примечание 2 5 3 3 3 2 2" xfId="44481"/>
    <cellStyle name="Примечание 2 5 3 3 3 3" xfId="33057"/>
    <cellStyle name="Примечание 2 5 3 3 4" xfId="14017"/>
    <cellStyle name="Примечание 2 5 3 3 4 2" xfId="36865"/>
    <cellStyle name="Примечание 2 5 3 3 5" xfId="25441"/>
    <cellStyle name="Примечание 2 5 3 4" xfId="3545"/>
    <cellStyle name="Примечание 2 5 3 4 2" xfId="7353"/>
    <cellStyle name="Примечание 2 5 3 4 2 2" xfId="18777"/>
    <cellStyle name="Примечание 2 5 3 4 2 2 2" xfId="41625"/>
    <cellStyle name="Примечание 2 5 3 4 2 3" xfId="30201"/>
    <cellStyle name="Примечание 2 5 3 4 3" xfId="11161"/>
    <cellStyle name="Примечание 2 5 3 4 3 2" xfId="22585"/>
    <cellStyle name="Примечание 2 5 3 4 3 2 2" xfId="45433"/>
    <cellStyle name="Примечание 2 5 3 4 3 3" xfId="34009"/>
    <cellStyle name="Примечание 2 5 3 4 4" xfId="14969"/>
    <cellStyle name="Примечание 2 5 3 4 4 2" xfId="37817"/>
    <cellStyle name="Примечание 2 5 3 4 5" xfId="26393"/>
    <cellStyle name="Примечание 2 5 3 5" xfId="4497"/>
    <cellStyle name="Примечание 2 5 3 5 2" xfId="15921"/>
    <cellStyle name="Примечание 2 5 3 5 2 2" xfId="38769"/>
    <cellStyle name="Примечание 2 5 3 5 3" xfId="27345"/>
    <cellStyle name="Примечание 2 5 3 6" xfId="8305"/>
    <cellStyle name="Примечание 2 5 3 6 2" xfId="19729"/>
    <cellStyle name="Примечание 2 5 3 6 2 2" xfId="42577"/>
    <cellStyle name="Примечание 2 5 3 6 3" xfId="31153"/>
    <cellStyle name="Примечание 2 5 3 7" xfId="12113"/>
    <cellStyle name="Примечание 2 5 3 7 2" xfId="34961"/>
    <cellStyle name="Примечание 2 5 3 8" xfId="23537"/>
    <cellStyle name="Примечание 2 5 4" xfId="1165"/>
    <cellStyle name="Примечание 2 5 4 2" xfId="4973"/>
    <cellStyle name="Примечание 2 5 4 2 2" xfId="16397"/>
    <cellStyle name="Примечание 2 5 4 2 2 2" xfId="39245"/>
    <cellStyle name="Примечание 2 5 4 2 3" xfId="27821"/>
    <cellStyle name="Примечание 2 5 4 3" xfId="8781"/>
    <cellStyle name="Примечание 2 5 4 3 2" xfId="20205"/>
    <cellStyle name="Примечание 2 5 4 3 2 2" xfId="43053"/>
    <cellStyle name="Примечание 2 5 4 3 3" xfId="31629"/>
    <cellStyle name="Примечание 2 5 4 4" xfId="12589"/>
    <cellStyle name="Примечание 2 5 4 4 2" xfId="35437"/>
    <cellStyle name="Примечание 2 5 4 5" xfId="24013"/>
    <cellStyle name="Примечание 2 5 5" xfId="2117"/>
    <cellStyle name="Примечание 2 5 5 2" xfId="5925"/>
    <cellStyle name="Примечание 2 5 5 2 2" xfId="17349"/>
    <cellStyle name="Примечание 2 5 5 2 2 2" xfId="40197"/>
    <cellStyle name="Примечание 2 5 5 2 3" xfId="28773"/>
    <cellStyle name="Примечание 2 5 5 3" xfId="9733"/>
    <cellStyle name="Примечание 2 5 5 3 2" xfId="21157"/>
    <cellStyle name="Примечание 2 5 5 3 2 2" xfId="44005"/>
    <cellStyle name="Примечание 2 5 5 3 3" xfId="32581"/>
    <cellStyle name="Примечание 2 5 5 4" xfId="13541"/>
    <cellStyle name="Примечание 2 5 5 4 2" xfId="36389"/>
    <cellStyle name="Примечание 2 5 5 5" xfId="24965"/>
    <cellStyle name="Примечание 2 5 6" xfId="3069"/>
    <cellStyle name="Примечание 2 5 6 2" xfId="6877"/>
    <cellStyle name="Примечание 2 5 6 2 2" xfId="18301"/>
    <cellStyle name="Примечание 2 5 6 2 2 2" xfId="41149"/>
    <cellStyle name="Примечание 2 5 6 2 3" xfId="29725"/>
    <cellStyle name="Примечание 2 5 6 3" xfId="10685"/>
    <cellStyle name="Примечание 2 5 6 3 2" xfId="22109"/>
    <cellStyle name="Примечание 2 5 6 3 2 2" xfId="44957"/>
    <cellStyle name="Примечание 2 5 6 3 3" xfId="33533"/>
    <cellStyle name="Примечание 2 5 6 4" xfId="14493"/>
    <cellStyle name="Примечание 2 5 6 4 2" xfId="37341"/>
    <cellStyle name="Примечание 2 5 6 5" xfId="25917"/>
    <cellStyle name="Примечание 2 5 7" xfId="4021"/>
    <cellStyle name="Примечание 2 5 7 2" xfId="15445"/>
    <cellStyle name="Примечание 2 5 7 2 2" xfId="38293"/>
    <cellStyle name="Примечание 2 5 7 3" xfId="26869"/>
    <cellStyle name="Примечание 2 5 8" xfId="7829"/>
    <cellStyle name="Примечание 2 5 8 2" xfId="19253"/>
    <cellStyle name="Примечание 2 5 8 2 2" xfId="42101"/>
    <cellStyle name="Примечание 2 5 8 3" xfId="30677"/>
    <cellStyle name="Примечание 2 5 9" xfId="11637"/>
    <cellStyle name="Примечание 2 5 9 2" xfId="34485"/>
    <cellStyle name="Примечание 2 6" xfId="269"/>
    <cellStyle name="Примечание 2 6 2" xfId="745"/>
    <cellStyle name="Примечание 2 6 2 2" xfId="1697"/>
    <cellStyle name="Примечание 2 6 2 2 2" xfId="5505"/>
    <cellStyle name="Примечание 2 6 2 2 2 2" xfId="16929"/>
    <cellStyle name="Примечание 2 6 2 2 2 2 2" xfId="39777"/>
    <cellStyle name="Примечание 2 6 2 2 2 3" xfId="28353"/>
    <cellStyle name="Примечание 2 6 2 2 3" xfId="9313"/>
    <cellStyle name="Примечание 2 6 2 2 3 2" xfId="20737"/>
    <cellStyle name="Примечание 2 6 2 2 3 2 2" xfId="43585"/>
    <cellStyle name="Примечание 2 6 2 2 3 3" xfId="32161"/>
    <cellStyle name="Примечание 2 6 2 2 4" xfId="13121"/>
    <cellStyle name="Примечание 2 6 2 2 4 2" xfId="35969"/>
    <cellStyle name="Примечание 2 6 2 2 5" xfId="24545"/>
    <cellStyle name="Примечание 2 6 2 3" xfId="2649"/>
    <cellStyle name="Примечание 2 6 2 3 2" xfId="6457"/>
    <cellStyle name="Примечание 2 6 2 3 2 2" xfId="17881"/>
    <cellStyle name="Примечание 2 6 2 3 2 2 2" xfId="40729"/>
    <cellStyle name="Примечание 2 6 2 3 2 3" xfId="29305"/>
    <cellStyle name="Примечание 2 6 2 3 3" xfId="10265"/>
    <cellStyle name="Примечание 2 6 2 3 3 2" xfId="21689"/>
    <cellStyle name="Примечание 2 6 2 3 3 2 2" xfId="44537"/>
    <cellStyle name="Примечание 2 6 2 3 3 3" xfId="33113"/>
    <cellStyle name="Примечание 2 6 2 3 4" xfId="14073"/>
    <cellStyle name="Примечание 2 6 2 3 4 2" xfId="36921"/>
    <cellStyle name="Примечание 2 6 2 3 5" xfId="25497"/>
    <cellStyle name="Примечание 2 6 2 4" xfId="3601"/>
    <cellStyle name="Примечание 2 6 2 4 2" xfId="7409"/>
    <cellStyle name="Примечание 2 6 2 4 2 2" xfId="18833"/>
    <cellStyle name="Примечание 2 6 2 4 2 2 2" xfId="41681"/>
    <cellStyle name="Примечание 2 6 2 4 2 3" xfId="30257"/>
    <cellStyle name="Примечание 2 6 2 4 3" xfId="11217"/>
    <cellStyle name="Примечание 2 6 2 4 3 2" xfId="22641"/>
    <cellStyle name="Примечание 2 6 2 4 3 2 2" xfId="45489"/>
    <cellStyle name="Примечание 2 6 2 4 3 3" xfId="34065"/>
    <cellStyle name="Примечание 2 6 2 4 4" xfId="15025"/>
    <cellStyle name="Примечание 2 6 2 4 4 2" xfId="37873"/>
    <cellStyle name="Примечание 2 6 2 4 5" xfId="26449"/>
    <cellStyle name="Примечание 2 6 2 5" xfId="4553"/>
    <cellStyle name="Примечание 2 6 2 5 2" xfId="15977"/>
    <cellStyle name="Примечание 2 6 2 5 2 2" xfId="38825"/>
    <cellStyle name="Примечание 2 6 2 5 3" xfId="27401"/>
    <cellStyle name="Примечание 2 6 2 6" xfId="8361"/>
    <cellStyle name="Примечание 2 6 2 6 2" xfId="19785"/>
    <cellStyle name="Примечание 2 6 2 6 2 2" xfId="42633"/>
    <cellStyle name="Примечание 2 6 2 6 3" xfId="31209"/>
    <cellStyle name="Примечание 2 6 2 7" xfId="12169"/>
    <cellStyle name="Примечание 2 6 2 7 2" xfId="35017"/>
    <cellStyle name="Примечание 2 6 2 8" xfId="23593"/>
    <cellStyle name="Примечание 2 6 3" xfId="1221"/>
    <cellStyle name="Примечание 2 6 3 2" xfId="5029"/>
    <cellStyle name="Примечание 2 6 3 2 2" xfId="16453"/>
    <cellStyle name="Примечание 2 6 3 2 2 2" xfId="39301"/>
    <cellStyle name="Примечание 2 6 3 2 3" xfId="27877"/>
    <cellStyle name="Примечание 2 6 3 3" xfId="8837"/>
    <cellStyle name="Примечание 2 6 3 3 2" xfId="20261"/>
    <cellStyle name="Примечание 2 6 3 3 2 2" xfId="43109"/>
    <cellStyle name="Примечание 2 6 3 3 3" xfId="31685"/>
    <cellStyle name="Примечание 2 6 3 4" xfId="12645"/>
    <cellStyle name="Примечание 2 6 3 4 2" xfId="35493"/>
    <cellStyle name="Примечание 2 6 3 5" xfId="24069"/>
    <cellStyle name="Примечание 2 6 4" xfId="2173"/>
    <cellStyle name="Примечание 2 6 4 2" xfId="5981"/>
    <cellStyle name="Примечание 2 6 4 2 2" xfId="17405"/>
    <cellStyle name="Примечание 2 6 4 2 2 2" xfId="40253"/>
    <cellStyle name="Примечание 2 6 4 2 3" xfId="28829"/>
    <cellStyle name="Примечание 2 6 4 3" xfId="9789"/>
    <cellStyle name="Примечание 2 6 4 3 2" xfId="21213"/>
    <cellStyle name="Примечание 2 6 4 3 2 2" xfId="44061"/>
    <cellStyle name="Примечание 2 6 4 3 3" xfId="32637"/>
    <cellStyle name="Примечание 2 6 4 4" xfId="13597"/>
    <cellStyle name="Примечание 2 6 4 4 2" xfId="36445"/>
    <cellStyle name="Примечание 2 6 4 5" xfId="25021"/>
    <cellStyle name="Примечание 2 6 5" xfId="3125"/>
    <cellStyle name="Примечание 2 6 5 2" xfId="6933"/>
    <cellStyle name="Примечание 2 6 5 2 2" xfId="18357"/>
    <cellStyle name="Примечание 2 6 5 2 2 2" xfId="41205"/>
    <cellStyle name="Примечание 2 6 5 2 3" xfId="29781"/>
    <cellStyle name="Примечание 2 6 5 3" xfId="10741"/>
    <cellStyle name="Примечание 2 6 5 3 2" xfId="22165"/>
    <cellStyle name="Примечание 2 6 5 3 2 2" xfId="45013"/>
    <cellStyle name="Примечание 2 6 5 3 3" xfId="33589"/>
    <cellStyle name="Примечание 2 6 5 4" xfId="14549"/>
    <cellStyle name="Примечание 2 6 5 4 2" xfId="37397"/>
    <cellStyle name="Примечание 2 6 5 5" xfId="25973"/>
    <cellStyle name="Примечание 2 6 6" xfId="4077"/>
    <cellStyle name="Примечание 2 6 6 2" xfId="15501"/>
    <cellStyle name="Примечание 2 6 6 2 2" xfId="38349"/>
    <cellStyle name="Примечание 2 6 6 3" xfId="26925"/>
    <cellStyle name="Примечание 2 6 7" xfId="7885"/>
    <cellStyle name="Примечание 2 6 7 2" xfId="19309"/>
    <cellStyle name="Примечание 2 6 7 2 2" xfId="42157"/>
    <cellStyle name="Примечание 2 6 7 3" xfId="30733"/>
    <cellStyle name="Примечание 2 6 8" xfId="11693"/>
    <cellStyle name="Примечание 2 6 8 2" xfId="34541"/>
    <cellStyle name="Примечание 2 6 9" xfId="23117"/>
    <cellStyle name="Примечание 2 7" xfId="493"/>
    <cellStyle name="Примечание 2 7 2" xfId="969"/>
    <cellStyle name="Примечание 2 7 2 2" xfId="1921"/>
    <cellStyle name="Примечание 2 7 2 2 2" xfId="5729"/>
    <cellStyle name="Примечание 2 7 2 2 2 2" xfId="17153"/>
    <cellStyle name="Примечание 2 7 2 2 2 2 2" xfId="40001"/>
    <cellStyle name="Примечание 2 7 2 2 2 3" xfId="28577"/>
    <cellStyle name="Примечание 2 7 2 2 3" xfId="9537"/>
    <cellStyle name="Примечание 2 7 2 2 3 2" xfId="20961"/>
    <cellStyle name="Примечание 2 7 2 2 3 2 2" xfId="43809"/>
    <cellStyle name="Примечание 2 7 2 2 3 3" xfId="32385"/>
    <cellStyle name="Примечание 2 7 2 2 4" xfId="13345"/>
    <cellStyle name="Примечание 2 7 2 2 4 2" xfId="36193"/>
    <cellStyle name="Примечание 2 7 2 2 5" xfId="24769"/>
    <cellStyle name="Примечание 2 7 2 3" xfId="2873"/>
    <cellStyle name="Примечание 2 7 2 3 2" xfId="6681"/>
    <cellStyle name="Примечание 2 7 2 3 2 2" xfId="18105"/>
    <cellStyle name="Примечание 2 7 2 3 2 2 2" xfId="40953"/>
    <cellStyle name="Примечание 2 7 2 3 2 3" xfId="29529"/>
    <cellStyle name="Примечание 2 7 2 3 3" xfId="10489"/>
    <cellStyle name="Примечание 2 7 2 3 3 2" xfId="21913"/>
    <cellStyle name="Примечание 2 7 2 3 3 2 2" xfId="44761"/>
    <cellStyle name="Примечание 2 7 2 3 3 3" xfId="33337"/>
    <cellStyle name="Примечание 2 7 2 3 4" xfId="14297"/>
    <cellStyle name="Примечание 2 7 2 3 4 2" xfId="37145"/>
    <cellStyle name="Примечание 2 7 2 3 5" xfId="25721"/>
    <cellStyle name="Примечание 2 7 2 4" xfId="3825"/>
    <cellStyle name="Примечание 2 7 2 4 2" xfId="7633"/>
    <cellStyle name="Примечание 2 7 2 4 2 2" xfId="19057"/>
    <cellStyle name="Примечание 2 7 2 4 2 2 2" xfId="41905"/>
    <cellStyle name="Примечание 2 7 2 4 2 3" xfId="30481"/>
    <cellStyle name="Примечание 2 7 2 4 3" xfId="11441"/>
    <cellStyle name="Примечание 2 7 2 4 3 2" xfId="22865"/>
    <cellStyle name="Примечание 2 7 2 4 3 2 2" xfId="45713"/>
    <cellStyle name="Примечание 2 7 2 4 3 3" xfId="34289"/>
    <cellStyle name="Примечание 2 7 2 4 4" xfId="15249"/>
    <cellStyle name="Примечание 2 7 2 4 4 2" xfId="38097"/>
    <cellStyle name="Примечание 2 7 2 4 5" xfId="26673"/>
    <cellStyle name="Примечание 2 7 2 5" xfId="4777"/>
    <cellStyle name="Примечание 2 7 2 5 2" xfId="16201"/>
    <cellStyle name="Примечание 2 7 2 5 2 2" xfId="39049"/>
    <cellStyle name="Примечание 2 7 2 5 3" xfId="27625"/>
    <cellStyle name="Примечание 2 7 2 6" xfId="8585"/>
    <cellStyle name="Примечание 2 7 2 6 2" xfId="20009"/>
    <cellStyle name="Примечание 2 7 2 6 2 2" xfId="42857"/>
    <cellStyle name="Примечание 2 7 2 6 3" xfId="31433"/>
    <cellStyle name="Примечание 2 7 2 7" xfId="12393"/>
    <cellStyle name="Примечание 2 7 2 7 2" xfId="35241"/>
    <cellStyle name="Примечание 2 7 2 8" xfId="23817"/>
    <cellStyle name="Примечание 2 7 3" xfId="1445"/>
    <cellStyle name="Примечание 2 7 3 2" xfId="5253"/>
    <cellStyle name="Примечание 2 7 3 2 2" xfId="16677"/>
    <cellStyle name="Примечание 2 7 3 2 2 2" xfId="39525"/>
    <cellStyle name="Примечание 2 7 3 2 3" xfId="28101"/>
    <cellStyle name="Примечание 2 7 3 3" xfId="9061"/>
    <cellStyle name="Примечание 2 7 3 3 2" xfId="20485"/>
    <cellStyle name="Примечание 2 7 3 3 2 2" xfId="43333"/>
    <cellStyle name="Примечание 2 7 3 3 3" xfId="31909"/>
    <cellStyle name="Примечание 2 7 3 4" xfId="12869"/>
    <cellStyle name="Примечание 2 7 3 4 2" xfId="35717"/>
    <cellStyle name="Примечание 2 7 3 5" xfId="24293"/>
    <cellStyle name="Примечание 2 7 4" xfId="2397"/>
    <cellStyle name="Примечание 2 7 4 2" xfId="6205"/>
    <cellStyle name="Примечание 2 7 4 2 2" xfId="17629"/>
    <cellStyle name="Примечание 2 7 4 2 2 2" xfId="40477"/>
    <cellStyle name="Примечание 2 7 4 2 3" xfId="29053"/>
    <cellStyle name="Примечание 2 7 4 3" xfId="10013"/>
    <cellStyle name="Примечание 2 7 4 3 2" xfId="21437"/>
    <cellStyle name="Примечание 2 7 4 3 2 2" xfId="44285"/>
    <cellStyle name="Примечание 2 7 4 3 3" xfId="32861"/>
    <cellStyle name="Примечание 2 7 4 4" xfId="13821"/>
    <cellStyle name="Примечание 2 7 4 4 2" xfId="36669"/>
    <cellStyle name="Примечание 2 7 4 5" xfId="25245"/>
    <cellStyle name="Примечание 2 7 5" xfId="3349"/>
    <cellStyle name="Примечание 2 7 5 2" xfId="7157"/>
    <cellStyle name="Примечание 2 7 5 2 2" xfId="18581"/>
    <cellStyle name="Примечание 2 7 5 2 2 2" xfId="41429"/>
    <cellStyle name="Примечание 2 7 5 2 3" xfId="30005"/>
    <cellStyle name="Примечание 2 7 5 3" xfId="10965"/>
    <cellStyle name="Примечание 2 7 5 3 2" xfId="22389"/>
    <cellStyle name="Примечание 2 7 5 3 2 2" xfId="45237"/>
    <cellStyle name="Примечание 2 7 5 3 3" xfId="33813"/>
    <cellStyle name="Примечание 2 7 5 4" xfId="14773"/>
    <cellStyle name="Примечание 2 7 5 4 2" xfId="37621"/>
    <cellStyle name="Примечание 2 7 5 5" xfId="26197"/>
    <cellStyle name="Примечание 2 7 6" xfId="4301"/>
    <cellStyle name="Примечание 2 7 6 2" xfId="15725"/>
    <cellStyle name="Примечание 2 7 6 2 2" xfId="38573"/>
    <cellStyle name="Примечание 2 7 6 3" xfId="27149"/>
    <cellStyle name="Примечание 2 7 7" xfId="8109"/>
    <cellStyle name="Примечание 2 7 7 2" xfId="19533"/>
    <cellStyle name="Примечание 2 7 7 2 2" xfId="42381"/>
    <cellStyle name="Примечание 2 7 7 3" xfId="30957"/>
    <cellStyle name="Примечание 2 7 8" xfId="11917"/>
    <cellStyle name="Примечание 2 7 8 2" xfId="34765"/>
    <cellStyle name="Примечание 2 7 9" xfId="23341"/>
    <cellStyle name="Примечание 2 8" xfId="521"/>
    <cellStyle name="Примечание 2 8 2" xfId="1473"/>
    <cellStyle name="Примечание 2 8 2 2" xfId="5281"/>
    <cellStyle name="Примечание 2 8 2 2 2" xfId="16705"/>
    <cellStyle name="Примечание 2 8 2 2 2 2" xfId="39553"/>
    <cellStyle name="Примечание 2 8 2 2 3" xfId="28129"/>
    <cellStyle name="Примечание 2 8 2 3" xfId="9089"/>
    <cellStyle name="Примечание 2 8 2 3 2" xfId="20513"/>
    <cellStyle name="Примечание 2 8 2 3 2 2" xfId="43361"/>
    <cellStyle name="Примечание 2 8 2 3 3" xfId="31937"/>
    <cellStyle name="Примечание 2 8 2 4" xfId="12897"/>
    <cellStyle name="Примечание 2 8 2 4 2" xfId="35745"/>
    <cellStyle name="Примечание 2 8 2 5" xfId="24321"/>
    <cellStyle name="Примечание 2 8 3" xfId="2425"/>
    <cellStyle name="Примечание 2 8 3 2" xfId="6233"/>
    <cellStyle name="Примечание 2 8 3 2 2" xfId="17657"/>
    <cellStyle name="Примечание 2 8 3 2 2 2" xfId="40505"/>
    <cellStyle name="Примечание 2 8 3 2 3" xfId="29081"/>
    <cellStyle name="Примечание 2 8 3 3" xfId="10041"/>
    <cellStyle name="Примечание 2 8 3 3 2" xfId="21465"/>
    <cellStyle name="Примечание 2 8 3 3 2 2" xfId="44313"/>
    <cellStyle name="Примечание 2 8 3 3 3" xfId="32889"/>
    <cellStyle name="Примечание 2 8 3 4" xfId="13849"/>
    <cellStyle name="Примечание 2 8 3 4 2" xfId="36697"/>
    <cellStyle name="Примечание 2 8 3 5" xfId="25273"/>
    <cellStyle name="Примечание 2 8 4" xfId="3377"/>
    <cellStyle name="Примечание 2 8 4 2" xfId="7185"/>
    <cellStyle name="Примечание 2 8 4 2 2" xfId="18609"/>
    <cellStyle name="Примечание 2 8 4 2 2 2" xfId="41457"/>
    <cellStyle name="Примечание 2 8 4 2 3" xfId="30033"/>
    <cellStyle name="Примечание 2 8 4 3" xfId="10993"/>
    <cellStyle name="Примечание 2 8 4 3 2" xfId="22417"/>
    <cellStyle name="Примечание 2 8 4 3 2 2" xfId="45265"/>
    <cellStyle name="Примечание 2 8 4 3 3" xfId="33841"/>
    <cellStyle name="Примечание 2 8 4 4" xfId="14801"/>
    <cellStyle name="Примечание 2 8 4 4 2" xfId="37649"/>
    <cellStyle name="Примечание 2 8 4 5" xfId="26225"/>
    <cellStyle name="Примечание 2 8 5" xfId="4329"/>
    <cellStyle name="Примечание 2 8 5 2" xfId="15753"/>
    <cellStyle name="Примечание 2 8 5 2 2" xfId="38601"/>
    <cellStyle name="Примечание 2 8 5 3" xfId="27177"/>
    <cellStyle name="Примечание 2 8 6" xfId="8137"/>
    <cellStyle name="Примечание 2 8 6 2" xfId="19561"/>
    <cellStyle name="Примечание 2 8 6 2 2" xfId="42409"/>
    <cellStyle name="Примечание 2 8 6 3" xfId="30985"/>
    <cellStyle name="Примечание 2 8 7" xfId="11945"/>
    <cellStyle name="Примечание 2 8 7 2" xfId="34793"/>
    <cellStyle name="Примечание 2 8 8" xfId="23369"/>
    <cellStyle name="Примечание 2 9" xfId="997"/>
    <cellStyle name="Примечание 2 9 2" xfId="4805"/>
    <cellStyle name="Примечание 2 9 2 2" xfId="16229"/>
    <cellStyle name="Примечание 2 9 2 2 2" xfId="39077"/>
    <cellStyle name="Примечание 2 9 2 3" xfId="27653"/>
    <cellStyle name="Примечание 2 9 3" xfId="8613"/>
    <cellStyle name="Примечание 2 9 3 2" xfId="20037"/>
    <cellStyle name="Примечание 2 9 3 2 2" xfId="42885"/>
    <cellStyle name="Примечание 2 9 3 3" xfId="31461"/>
    <cellStyle name="Примечание 2 9 4" xfId="12421"/>
    <cellStyle name="Примечание 2 9 4 2" xfId="35269"/>
    <cellStyle name="Примечание 2 9 5" xfId="23845"/>
    <cellStyle name="Примечание 3" xfId="47"/>
    <cellStyle name="Примечание 3 10" xfId="1951"/>
    <cellStyle name="Примечание 3 10 2" xfId="5759"/>
    <cellStyle name="Примечание 3 10 2 2" xfId="17183"/>
    <cellStyle name="Примечание 3 10 2 2 2" xfId="40031"/>
    <cellStyle name="Примечание 3 10 2 3" xfId="28607"/>
    <cellStyle name="Примечание 3 10 3" xfId="9567"/>
    <cellStyle name="Примечание 3 10 3 2" xfId="20991"/>
    <cellStyle name="Примечание 3 10 3 2 2" xfId="43839"/>
    <cellStyle name="Примечание 3 10 3 3" xfId="32415"/>
    <cellStyle name="Примечание 3 10 4" xfId="13375"/>
    <cellStyle name="Примечание 3 10 4 2" xfId="36223"/>
    <cellStyle name="Примечание 3 10 5" xfId="24799"/>
    <cellStyle name="Примечание 3 11" xfId="2903"/>
    <cellStyle name="Примечание 3 11 2" xfId="6711"/>
    <cellStyle name="Примечание 3 11 2 2" xfId="18135"/>
    <cellStyle name="Примечание 3 11 2 2 2" xfId="40983"/>
    <cellStyle name="Примечание 3 11 2 3" xfId="29559"/>
    <cellStyle name="Примечание 3 11 3" xfId="10519"/>
    <cellStyle name="Примечание 3 11 3 2" xfId="21943"/>
    <cellStyle name="Примечание 3 11 3 2 2" xfId="44791"/>
    <cellStyle name="Примечание 3 11 3 3" xfId="33367"/>
    <cellStyle name="Примечание 3 11 4" xfId="14327"/>
    <cellStyle name="Примечание 3 11 4 2" xfId="37175"/>
    <cellStyle name="Примечание 3 11 5" xfId="25751"/>
    <cellStyle name="Примечание 3 12" xfId="3855"/>
    <cellStyle name="Примечание 3 12 2" xfId="15279"/>
    <cellStyle name="Примечание 3 12 2 2" xfId="38127"/>
    <cellStyle name="Примечание 3 12 3" xfId="26703"/>
    <cellStyle name="Примечание 3 13" xfId="7663"/>
    <cellStyle name="Примечание 3 13 2" xfId="19087"/>
    <cellStyle name="Примечание 3 13 2 2" xfId="41935"/>
    <cellStyle name="Примечание 3 13 3" xfId="30511"/>
    <cellStyle name="Примечание 3 14" xfId="11471"/>
    <cellStyle name="Примечание 3 14 2" xfId="34319"/>
    <cellStyle name="Примечание 3 15" xfId="22895"/>
    <cellStyle name="Примечание 3 2" xfId="75"/>
    <cellStyle name="Примечание 3 2 10" xfId="3883"/>
    <cellStyle name="Примечание 3 2 10 2" xfId="15307"/>
    <cellStyle name="Примечание 3 2 10 2 2" xfId="38155"/>
    <cellStyle name="Примечание 3 2 10 3" xfId="26731"/>
    <cellStyle name="Примечание 3 2 11" xfId="7691"/>
    <cellStyle name="Примечание 3 2 11 2" xfId="19115"/>
    <cellStyle name="Примечание 3 2 11 2 2" xfId="41963"/>
    <cellStyle name="Примечание 3 2 11 3" xfId="30539"/>
    <cellStyle name="Примечание 3 2 12" xfId="11499"/>
    <cellStyle name="Примечание 3 2 12 2" xfId="34347"/>
    <cellStyle name="Примечание 3 2 13" xfId="22923"/>
    <cellStyle name="Примечание 3 2 2" xfId="131"/>
    <cellStyle name="Примечание 3 2 2 10" xfId="22979"/>
    <cellStyle name="Примечание 3 2 2 2" xfId="355"/>
    <cellStyle name="Примечание 3 2 2 2 2" xfId="831"/>
    <cellStyle name="Примечание 3 2 2 2 2 2" xfId="1783"/>
    <cellStyle name="Примечание 3 2 2 2 2 2 2" xfId="5591"/>
    <cellStyle name="Примечание 3 2 2 2 2 2 2 2" xfId="17015"/>
    <cellStyle name="Примечание 3 2 2 2 2 2 2 2 2" xfId="39863"/>
    <cellStyle name="Примечание 3 2 2 2 2 2 2 3" xfId="28439"/>
    <cellStyle name="Примечание 3 2 2 2 2 2 3" xfId="9399"/>
    <cellStyle name="Примечание 3 2 2 2 2 2 3 2" xfId="20823"/>
    <cellStyle name="Примечание 3 2 2 2 2 2 3 2 2" xfId="43671"/>
    <cellStyle name="Примечание 3 2 2 2 2 2 3 3" xfId="32247"/>
    <cellStyle name="Примечание 3 2 2 2 2 2 4" xfId="13207"/>
    <cellStyle name="Примечание 3 2 2 2 2 2 4 2" xfId="36055"/>
    <cellStyle name="Примечание 3 2 2 2 2 2 5" xfId="24631"/>
    <cellStyle name="Примечание 3 2 2 2 2 3" xfId="2735"/>
    <cellStyle name="Примечание 3 2 2 2 2 3 2" xfId="6543"/>
    <cellStyle name="Примечание 3 2 2 2 2 3 2 2" xfId="17967"/>
    <cellStyle name="Примечание 3 2 2 2 2 3 2 2 2" xfId="40815"/>
    <cellStyle name="Примечание 3 2 2 2 2 3 2 3" xfId="29391"/>
    <cellStyle name="Примечание 3 2 2 2 2 3 3" xfId="10351"/>
    <cellStyle name="Примечание 3 2 2 2 2 3 3 2" xfId="21775"/>
    <cellStyle name="Примечание 3 2 2 2 2 3 3 2 2" xfId="44623"/>
    <cellStyle name="Примечание 3 2 2 2 2 3 3 3" xfId="33199"/>
    <cellStyle name="Примечание 3 2 2 2 2 3 4" xfId="14159"/>
    <cellStyle name="Примечание 3 2 2 2 2 3 4 2" xfId="37007"/>
    <cellStyle name="Примечание 3 2 2 2 2 3 5" xfId="25583"/>
    <cellStyle name="Примечание 3 2 2 2 2 4" xfId="3687"/>
    <cellStyle name="Примечание 3 2 2 2 2 4 2" xfId="7495"/>
    <cellStyle name="Примечание 3 2 2 2 2 4 2 2" xfId="18919"/>
    <cellStyle name="Примечание 3 2 2 2 2 4 2 2 2" xfId="41767"/>
    <cellStyle name="Примечание 3 2 2 2 2 4 2 3" xfId="30343"/>
    <cellStyle name="Примечание 3 2 2 2 2 4 3" xfId="11303"/>
    <cellStyle name="Примечание 3 2 2 2 2 4 3 2" xfId="22727"/>
    <cellStyle name="Примечание 3 2 2 2 2 4 3 2 2" xfId="45575"/>
    <cellStyle name="Примечание 3 2 2 2 2 4 3 3" xfId="34151"/>
    <cellStyle name="Примечание 3 2 2 2 2 4 4" xfId="15111"/>
    <cellStyle name="Примечание 3 2 2 2 2 4 4 2" xfId="37959"/>
    <cellStyle name="Примечание 3 2 2 2 2 4 5" xfId="26535"/>
    <cellStyle name="Примечание 3 2 2 2 2 5" xfId="4639"/>
    <cellStyle name="Примечание 3 2 2 2 2 5 2" xfId="16063"/>
    <cellStyle name="Примечание 3 2 2 2 2 5 2 2" xfId="38911"/>
    <cellStyle name="Примечание 3 2 2 2 2 5 3" xfId="27487"/>
    <cellStyle name="Примечание 3 2 2 2 2 6" xfId="8447"/>
    <cellStyle name="Примечание 3 2 2 2 2 6 2" xfId="19871"/>
    <cellStyle name="Примечание 3 2 2 2 2 6 2 2" xfId="42719"/>
    <cellStyle name="Примечание 3 2 2 2 2 6 3" xfId="31295"/>
    <cellStyle name="Примечание 3 2 2 2 2 7" xfId="12255"/>
    <cellStyle name="Примечание 3 2 2 2 2 7 2" xfId="35103"/>
    <cellStyle name="Примечание 3 2 2 2 2 8" xfId="23679"/>
    <cellStyle name="Примечание 3 2 2 2 3" xfId="1307"/>
    <cellStyle name="Примечание 3 2 2 2 3 2" xfId="5115"/>
    <cellStyle name="Примечание 3 2 2 2 3 2 2" xfId="16539"/>
    <cellStyle name="Примечание 3 2 2 2 3 2 2 2" xfId="39387"/>
    <cellStyle name="Примечание 3 2 2 2 3 2 3" xfId="27963"/>
    <cellStyle name="Примечание 3 2 2 2 3 3" xfId="8923"/>
    <cellStyle name="Примечание 3 2 2 2 3 3 2" xfId="20347"/>
    <cellStyle name="Примечание 3 2 2 2 3 3 2 2" xfId="43195"/>
    <cellStyle name="Примечание 3 2 2 2 3 3 3" xfId="31771"/>
    <cellStyle name="Примечание 3 2 2 2 3 4" xfId="12731"/>
    <cellStyle name="Примечание 3 2 2 2 3 4 2" xfId="35579"/>
    <cellStyle name="Примечание 3 2 2 2 3 5" xfId="24155"/>
    <cellStyle name="Примечание 3 2 2 2 4" xfId="2259"/>
    <cellStyle name="Примечание 3 2 2 2 4 2" xfId="6067"/>
    <cellStyle name="Примечание 3 2 2 2 4 2 2" xfId="17491"/>
    <cellStyle name="Примечание 3 2 2 2 4 2 2 2" xfId="40339"/>
    <cellStyle name="Примечание 3 2 2 2 4 2 3" xfId="28915"/>
    <cellStyle name="Примечание 3 2 2 2 4 3" xfId="9875"/>
    <cellStyle name="Примечание 3 2 2 2 4 3 2" xfId="21299"/>
    <cellStyle name="Примечание 3 2 2 2 4 3 2 2" xfId="44147"/>
    <cellStyle name="Примечание 3 2 2 2 4 3 3" xfId="32723"/>
    <cellStyle name="Примечание 3 2 2 2 4 4" xfId="13683"/>
    <cellStyle name="Примечание 3 2 2 2 4 4 2" xfId="36531"/>
    <cellStyle name="Примечание 3 2 2 2 4 5" xfId="25107"/>
    <cellStyle name="Примечание 3 2 2 2 5" xfId="3211"/>
    <cellStyle name="Примечание 3 2 2 2 5 2" xfId="7019"/>
    <cellStyle name="Примечание 3 2 2 2 5 2 2" xfId="18443"/>
    <cellStyle name="Примечание 3 2 2 2 5 2 2 2" xfId="41291"/>
    <cellStyle name="Примечание 3 2 2 2 5 2 3" xfId="29867"/>
    <cellStyle name="Примечание 3 2 2 2 5 3" xfId="10827"/>
    <cellStyle name="Примечание 3 2 2 2 5 3 2" xfId="22251"/>
    <cellStyle name="Примечание 3 2 2 2 5 3 2 2" xfId="45099"/>
    <cellStyle name="Примечание 3 2 2 2 5 3 3" xfId="33675"/>
    <cellStyle name="Примечание 3 2 2 2 5 4" xfId="14635"/>
    <cellStyle name="Примечание 3 2 2 2 5 4 2" xfId="37483"/>
    <cellStyle name="Примечание 3 2 2 2 5 5" xfId="26059"/>
    <cellStyle name="Примечание 3 2 2 2 6" xfId="4163"/>
    <cellStyle name="Примечание 3 2 2 2 6 2" xfId="15587"/>
    <cellStyle name="Примечание 3 2 2 2 6 2 2" xfId="38435"/>
    <cellStyle name="Примечание 3 2 2 2 6 3" xfId="27011"/>
    <cellStyle name="Примечание 3 2 2 2 7" xfId="7971"/>
    <cellStyle name="Примечание 3 2 2 2 7 2" xfId="19395"/>
    <cellStyle name="Примечание 3 2 2 2 7 2 2" xfId="42243"/>
    <cellStyle name="Примечание 3 2 2 2 7 3" xfId="30819"/>
    <cellStyle name="Примечание 3 2 2 2 8" xfId="11779"/>
    <cellStyle name="Примечание 3 2 2 2 8 2" xfId="34627"/>
    <cellStyle name="Примечание 3 2 2 2 9" xfId="23203"/>
    <cellStyle name="Примечание 3 2 2 3" xfId="607"/>
    <cellStyle name="Примечание 3 2 2 3 2" xfId="1559"/>
    <cellStyle name="Примечание 3 2 2 3 2 2" xfId="5367"/>
    <cellStyle name="Примечание 3 2 2 3 2 2 2" xfId="16791"/>
    <cellStyle name="Примечание 3 2 2 3 2 2 2 2" xfId="39639"/>
    <cellStyle name="Примечание 3 2 2 3 2 2 3" xfId="28215"/>
    <cellStyle name="Примечание 3 2 2 3 2 3" xfId="9175"/>
    <cellStyle name="Примечание 3 2 2 3 2 3 2" xfId="20599"/>
    <cellStyle name="Примечание 3 2 2 3 2 3 2 2" xfId="43447"/>
    <cellStyle name="Примечание 3 2 2 3 2 3 3" xfId="32023"/>
    <cellStyle name="Примечание 3 2 2 3 2 4" xfId="12983"/>
    <cellStyle name="Примечание 3 2 2 3 2 4 2" xfId="35831"/>
    <cellStyle name="Примечание 3 2 2 3 2 5" xfId="24407"/>
    <cellStyle name="Примечание 3 2 2 3 3" xfId="2511"/>
    <cellStyle name="Примечание 3 2 2 3 3 2" xfId="6319"/>
    <cellStyle name="Примечание 3 2 2 3 3 2 2" xfId="17743"/>
    <cellStyle name="Примечание 3 2 2 3 3 2 2 2" xfId="40591"/>
    <cellStyle name="Примечание 3 2 2 3 3 2 3" xfId="29167"/>
    <cellStyle name="Примечание 3 2 2 3 3 3" xfId="10127"/>
    <cellStyle name="Примечание 3 2 2 3 3 3 2" xfId="21551"/>
    <cellStyle name="Примечание 3 2 2 3 3 3 2 2" xfId="44399"/>
    <cellStyle name="Примечание 3 2 2 3 3 3 3" xfId="32975"/>
    <cellStyle name="Примечание 3 2 2 3 3 4" xfId="13935"/>
    <cellStyle name="Примечание 3 2 2 3 3 4 2" xfId="36783"/>
    <cellStyle name="Примечание 3 2 2 3 3 5" xfId="25359"/>
    <cellStyle name="Примечание 3 2 2 3 4" xfId="3463"/>
    <cellStyle name="Примечание 3 2 2 3 4 2" xfId="7271"/>
    <cellStyle name="Примечание 3 2 2 3 4 2 2" xfId="18695"/>
    <cellStyle name="Примечание 3 2 2 3 4 2 2 2" xfId="41543"/>
    <cellStyle name="Примечание 3 2 2 3 4 2 3" xfId="30119"/>
    <cellStyle name="Примечание 3 2 2 3 4 3" xfId="11079"/>
    <cellStyle name="Примечание 3 2 2 3 4 3 2" xfId="22503"/>
    <cellStyle name="Примечание 3 2 2 3 4 3 2 2" xfId="45351"/>
    <cellStyle name="Примечание 3 2 2 3 4 3 3" xfId="33927"/>
    <cellStyle name="Примечание 3 2 2 3 4 4" xfId="14887"/>
    <cellStyle name="Примечание 3 2 2 3 4 4 2" xfId="37735"/>
    <cellStyle name="Примечание 3 2 2 3 4 5" xfId="26311"/>
    <cellStyle name="Примечание 3 2 2 3 5" xfId="4415"/>
    <cellStyle name="Примечание 3 2 2 3 5 2" xfId="15839"/>
    <cellStyle name="Примечание 3 2 2 3 5 2 2" xfId="38687"/>
    <cellStyle name="Примечание 3 2 2 3 5 3" xfId="27263"/>
    <cellStyle name="Примечание 3 2 2 3 6" xfId="8223"/>
    <cellStyle name="Примечание 3 2 2 3 6 2" xfId="19647"/>
    <cellStyle name="Примечание 3 2 2 3 6 2 2" xfId="42495"/>
    <cellStyle name="Примечание 3 2 2 3 6 3" xfId="31071"/>
    <cellStyle name="Примечание 3 2 2 3 7" xfId="12031"/>
    <cellStyle name="Примечание 3 2 2 3 7 2" xfId="34879"/>
    <cellStyle name="Примечание 3 2 2 3 8" xfId="23455"/>
    <cellStyle name="Примечание 3 2 2 4" xfId="1083"/>
    <cellStyle name="Примечание 3 2 2 4 2" xfId="4891"/>
    <cellStyle name="Примечание 3 2 2 4 2 2" xfId="16315"/>
    <cellStyle name="Примечание 3 2 2 4 2 2 2" xfId="39163"/>
    <cellStyle name="Примечание 3 2 2 4 2 3" xfId="27739"/>
    <cellStyle name="Примечание 3 2 2 4 3" xfId="8699"/>
    <cellStyle name="Примечание 3 2 2 4 3 2" xfId="20123"/>
    <cellStyle name="Примечание 3 2 2 4 3 2 2" xfId="42971"/>
    <cellStyle name="Примечание 3 2 2 4 3 3" xfId="31547"/>
    <cellStyle name="Примечание 3 2 2 4 4" xfId="12507"/>
    <cellStyle name="Примечание 3 2 2 4 4 2" xfId="35355"/>
    <cellStyle name="Примечание 3 2 2 4 5" xfId="23931"/>
    <cellStyle name="Примечание 3 2 2 5" xfId="2035"/>
    <cellStyle name="Примечание 3 2 2 5 2" xfId="5843"/>
    <cellStyle name="Примечание 3 2 2 5 2 2" xfId="17267"/>
    <cellStyle name="Примечание 3 2 2 5 2 2 2" xfId="40115"/>
    <cellStyle name="Примечание 3 2 2 5 2 3" xfId="28691"/>
    <cellStyle name="Примечание 3 2 2 5 3" xfId="9651"/>
    <cellStyle name="Примечание 3 2 2 5 3 2" xfId="21075"/>
    <cellStyle name="Примечание 3 2 2 5 3 2 2" xfId="43923"/>
    <cellStyle name="Примечание 3 2 2 5 3 3" xfId="32499"/>
    <cellStyle name="Примечание 3 2 2 5 4" xfId="13459"/>
    <cellStyle name="Примечание 3 2 2 5 4 2" xfId="36307"/>
    <cellStyle name="Примечание 3 2 2 5 5" xfId="24883"/>
    <cellStyle name="Примечание 3 2 2 6" xfId="2987"/>
    <cellStyle name="Примечание 3 2 2 6 2" xfId="6795"/>
    <cellStyle name="Примечание 3 2 2 6 2 2" xfId="18219"/>
    <cellStyle name="Примечание 3 2 2 6 2 2 2" xfId="41067"/>
    <cellStyle name="Примечание 3 2 2 6 2 3" xfId="29643"/>
    <cellStyle name="Примечание 3 2 2 6 3" xfId="10603"/>
    <cellStyle name="Примечание 3 2 2 6 3 2" xfId="22027"/>
    <cellStyle name="Примечание 3 2 2 6 3 2 2" xfId="44875"/>
    <cellStyle name="Примечание 3 2 2 6 3 3" xfId="33451"/>
    <cellStyle name="Примечание 3 2 2 6 4" xfId="14411"/>
    <cellStyle name="Примечание 3 2 2 6 4 2" xfId="37259"/>
    <cellStyle name="Примечание 3 2 2 6 5" xfId="25835"/>
    <cellStyle name="Примечание 3 2 2 7" xfId="3939"/>
    <cellStyle name="Примечание 3 2 2 7 2" xfId="15363"/>
    <cellStyle name="Примечание 3 2 2 7 2 2" xfId="38211"/>
    <cellStyle name="Примечание 3 2 2 7 3" xfId="26787"/>
    <cellStyle name="Примечание 3 2 2 8" xfId="7747"/>
    <cellStyle name="Примечание 3 2 2 8 2" xfId="19171"/>
    <cellStyle name="Примечание 3 2 2 8 2 2" xfId="42019"/>
    <cellStyle name="Примечание 3 2 2 8 3" xfId="30595"/>
    <cellStyle name="Примечание 3 2 2 9" xfId="11555"/>
    <cellStyle name="Примечание 3 2 2 9 2" xfId="34403"/>
    <cellStyle name="Примечание 3 2 3" xfId="187"/>
    <cellStyle name="Примечание 3 2 3 10" xfId="23035"/>
    <cellStyle name="Примечание 3 2 3 2" xfId="411"/>
    <cellStyle name="Примечание 3 2 3 2 2" xfId="887"/>
    <cellStyle name="Примечание 3 2 3 2 2 2" xfId="1839"/>
    <cellStyle name="Примечание 3 2 3 2 2 2 2" xfId="5647"/>
    <cellStyle name="Примечание 3 2 3 2 2 2 2 2" xfId="17071"/>
    <cellStyle name="Примечание 3 2 3 2 2 2 2 2 2" xfId="39919"/>
    <cellStyle name="Примечание 3 2 3 2 2 2 2 3" xfId="28495"/>
    <cellStyle name="Примечание 3 2 3 2 2 2 3" xfId="9455"/>
    <cellStyle name="Примечание 3 2 3 2 2 2 3 2" xfId="20879"/>
    <cellStyle name="Примечание 3 2 3 2 2 2 3 2 2" xfId="43727"/>
    <cellStyle name="Примечание 3 2 3 2 2 2 3 3" xfId="32303"/>
    <cellStyle name="Примечание 3 2 3 2 2 2 4" xfId="13263"/>
    <cellStyle name="Примечание 3 2 3 2 2 2 4 2" xfId="36111"/>
    <cellStyle name="Примечание 3 2 3 2 2 2 5" xfId="24687"/>
    <cellStyle name="Примечание 3 2 3 2 2 3" xfId="2791"/>
    <cellStyle name="Примечание 3 2 3 2 2 3 2" xfId="6599"/>
    <cellStyle name="Примечание 3 2 3 2 2 3 2 2" xfId="18023"/>
    <cellStyle name="Примечание 3 2 3 2 2 3 2 2 2" xfId="40871"/>
    <cellStyle name="Примечание 3 2 3 2 2 3 2 3" xfId="29447"/>
    <cellStyle name="Примечание 3 2 3 2 2 3 3" xfId="10407"/>
    <cellStyle name="Примечание 3 2 3 2 2 3 3 2" xfId="21831"/>
    <cellStyle name="Примечание 3 2 3 2 2 3 3 2 2" xfId="44679"/>
    <cellStyle name="Примечание 3 2 3 2 2 3 3 3" xfId="33255"/>
    <cellStyle name="Примечание 3 2 3 2 2 3 4" xfId="14215"/>
    <cellStyle name="Примечание 3 2 3 2 2 3 4 2" xfId="37063"/>
    <cellStyle name="Примечание 3 2 3 2 2 3 5" xfId="25639"/>
    <cellStyle name="Примечание 3 2 3 2 2 4" xfId="3743"/>
    <cellStyle name="Примечание 3 2 3 2 2 4 2" xfId="7551"/>
    <cellStyle name="Примечание 3 2 3 2 2 4 2 2" xfId="18975"/>
    <cellStyle name="Примечание 3 2 3 2 2 4 2 2 2" xfId="41823"/>
    <cellStyle name="Примечание 3 2 3 2 2 4 2 3" xfId="30399"/>
    <cellStyle name="Примечание 3 2 3 2 2 4 3" xfId="11359"/>
    <cellStyle name="Примечание 3 2 3 2 2 4 3 2" xfId="22783"/>
    <cellStyle name="Примечание 3 2 3 2 2 4 3 2 2" xfId="45631"/>
    <cellStyle name="Примечание 3 2 3 2 2 4 3 3" xfId="34207"/>
    <cellStyle name="Примечание 3 2 3 2 2 4 4" xfId="15167"/>
    <cellStyle name="Примечание 3 2 3 2 2 4 4 2" xfId="38015"/>
    <cellStyle name="Примечание 3 2 3 2 2 4 5" xfId="26591"/>
    <cellStyle name="Примечание 3 2 3 2 2 5" xfId="4695"/>
    <cellStyle name="Примечание 3 2 3 2 2 5 2" xfId="16119"/>
    <cellStyle name="Примечание 3 2 3 2 2 5 2 2" xfId="38967"/>
    <cellStyle name="Примечание 3 2 3 2 2 5 3" xfId="27543"/>
    <cellStyle name="Примечание 3 2 3 2 2 6" xfId="8503"/>
    <cellStyle name="Примечание 3 2 3 2 2 6 2" xfId="19927"/>
    <cellStyle name="Примечание 3 2 3 2 2 6 2 2" xfId="42775"/>
    <cellStyle name="Примечание 3 2 3 2 2 6 3" xfId="31351"/>
    <cellStyle name="Примечание 3 2 3 2 2 7" xfId="12311"/>
    <cellStyle name="Примечание 3 2 3 2 2 7 2" xfId="35159"/>
    <cellStyle name="Примечание 3 2 3 2 2 8" xfId="23735"/>
    <cellStyle name="Примечание 3 2 3 2 3" xfId="1363"/>
    <cellStyle name="Примечание 3 2 3 2 3 2" xfId="5171"/>
    <cellStyle name="Примечание 3 2 3 2 3 2 2" xfId="16595"/>
    <cellStyle name="Примечание 3 2 3 2 3 2 2 2" xfId="39443"/>
    <cellStyle name="Примечание 3 2 3 2 3 2 3" xfId="28019"/>
    <cellStyle name="Примечание 3 2 3 2 3 3" xfId="8979"/>
    <cellStyle name="Примечание 3 2 3 2 3 3 2" xfId="20403"/>
    <cellStyle name="Примечание 3 2 3 2 3 3 2 2" xfId="43251"/>
    <cellStyle name="Примечание 3 2 3 2 3 3 3" xfId="31827"/>
    <cellStyle name="Примечание 3 2 3 2 3 4" xfId="12787"/>
    <cellStyle name="Примечание 3 2 3 2 3 4 2" xfId="35635"/>
    <cellStyle name="Примечание 3 2 3 2 3 5" xfId="24211"/>
    <cellStyle name="Примечание 3 2 3 2 4" xfId="2315"/>
    <cellStyle name="Примечание 3 2 3 2 4 2" xfId="6123"/>
    <cellStyle name="Примечание 3 2 3 2 4 2 2" xfId="17547"/>
    <cellStyle name="Примечание 3 2 3 2 4 2 2 2" xfId="40395"/>
    <cellStyle name="Примечание 3 2 3 2 4 2 3" xfId="28971"/>
    <cellStyle name="Примечание 3 2 3 2 4 3" xfId="9931"/>
    <cellStyle name="Примечание 3 2 3 2 4 3 2" xfId="21355"/>
    <cellStyle name="Примечание 3 2 3 2 4 3 2 2" xfId="44203"/>
    <cellStyle name="Примечание 3 2 3 2 4 3 3" xfId="32779"/>
    <cellStyle name="Примечание 3 2 3 2 4 4" xfId="13739"/>
    <cellStyle name="Примечание 3 2 3 2 4 4 2" xfId="36587"/>
    <cellStyle name="Примечание 3 2 3 2 4 5" xfId="25163"/>
    <cellStyle name="Примечание 3 2 3 2 5" xfId="3267"/>
    <cellStyle name="Примечание 3 2 3 2 5 2" xfId="7075"/>
    <cellStyle name="Примечание 3 2 3 2 5 2 2" xfId="18499"/>
    <cellStyle name="Примечание 3 2 3 2 5 2 2 2" xfId="41347"/>
    <cellStyle name="Примечание 3 2 3 2 5 2 3" xfId="29923"/>
    <cellStyle name="Примечание 3 2 3 2 5 3" xfId="10883"/>
    <cellStyle name="Примечание 3 2 3 2 5 3 2" xfId="22307"/>
    <cellStyle name="Примечание 3 2 3 2 5 3 2 2" xfId="45155"/>
    <cellStyle name="Примечание 3 2 3 2 5 3 3" xfId="33731"/>
    <cellStyle name="Примечание 3 2 3 2 5 4" xfId="14691"/>
    <cellStyle name="Примечание 3 2 3 2 5 4 2" xfId="37539"/>
    <cellStyle name="Примечание 3 2 3 2 5 5" xfId="26115"/>
    <cellStyle name="Примечание 3 2 3 2 6" xfId="4219"/>
    <cellStyle name="Примечание 3 2 3 2 6 2" xfId="15643"/>
    <cellStyle name="Примечание 3 2 3 2 6 2 2" xfId="38491"/>
    <cellStyle name="Примечание 3 2 3 2 6 3" xfId="27067"/>
    <cellStyle name="Примечание 3 2 3 2 7" xfId="8027"/>
    <cellStyle name="Примечание 3 2 3 2 7 2" xfId="19451"/>
    <cellStyle name="Примечание 3 2 3 2 7 2 2" xfId="42299"/>
    <cellStyle name="Примечание 3 2 3 2 7 3" xfId="30875"/>
    <cellStyle name="Примечание 3 2 3 2 8" xfId="11835"/>
    <cellStyle name="Примечание 3 2 3 2 8 2" xfId="34683"/>
    <cellStyle name="Примечание 3 2 3 2 9" xfId="23259"/>
    <cellStyle name="Примечание 3 2 3 3" xfId="663"/>
    <cellStyle name="Примечание 3 2 3 3 2" xfId="1615"/>
    <cellStyle name="Примечание 3 2 3 3 2 2" xfId="5423"/>
    <cellStyle name="Примечание 3 2 3 3 2 2 2" xfId="16847"/>
    <cellStyle name="Примечание 3 2 3 3 2 2 2 2" xfId="39695"/>
    <cellStyle name="Примечание 3 2 3 3 2 2 3" xfId="28271"/>
    <cellStyle name="Примечание 3 2 3 3 2 3" xfId="9231"/>
    <cellStyle name="Примечание 3 2 3 3 2 3 2" xfId="20655"/>
    <cellStyle name="Примечание 3 2 3 3 2 3 2 2" xfId="43503"/>
    <cellStyle name="Примечание 3 2 3 3 2 3 3" xfId="32079"/>
    <cellStyle name="Примечание 3 2 3 3 2 4" xfId="13039"/>
    <cellStyle name="Примечание 3 2 3 3 2 4 2" xfId="35887"/>
    <cellStyle name="Примечание 3 2 3 3 2 5" xfId="24463"/>
    <cellStyle name="Примечание 3 2 3 3 3" xfId="2567"/>
    <cellStyle name="Примечание 3 2 3 3 3 2" xfId="6375"/>
    <cellStyle name="Примечание 3 2 3 3 3 2 2" xfId="17799"/>
    <cellStyle name="Примечание 3 2 3 3 3 2 2 2" xfId="40647"/>
    <cellStyle name="Примечание 3 2 3 3 3 2 3" xfId="29223"/>
    <cellStyle name="Примечание 3 2 3 3 3 3" xfId="10183"/>
    <cellStyle name="Примечание 3 2 3 3 3 3 2" xfId="21607"/>
    <cellStyle name="Примечание 3 2 3 3 3 3 2 2" xfId="44455"/>
    <cellStyle name="Примечание 3 2 3 3 3 3 3" xfId="33031"/>
    <cellStyle name="Примечание 3 2 3 3 3 4" xfId="13991"/>
    <cellStyle name="Примечание 3 2 3 3 3 4 2" xfId="36839"/>
    <cellStyle name="Примечание 3 2 3 3 3 5" xfId="25415"/>
    <cellStyle name="Примечание 3 2 3 3 4" xfId="3519"/>
    <cellStyle name="Примечание 3 2 3 3 4 2" xfId="7327"/>
    <cellStyle name="Примечание 3 2 3 3 4 2 2" xfId="18751"/>
    <cellStyle name="Примечание 3 2 3 3 4 2 2 2" xfId="41599"/>
    <cellStyle name="Примечание 3 2 3 3 4 2 3" xfId="30175"/>
    <cellStyle name="Примечание 3 2 3 3 4 3" xfId="11135"/>
    <cellStyle name="Примечание 3 2 3 3 4 3 2" xfId="22559"/>
    <cellStyle name="Примечание 3 2 3 3 4 3 2 2" xfId="45407"/>
    <cellStyle name="Примечание 3 2 3 3 4 3 3" xfId="33983"/>
    <cellStyle name="Примечание 3 2 3 3 4 4" xfId="14943"/>
    <cellStyle name="Примечание 3 2 3 3 4 4 2" xfId="37791"/>
    <cellStyle name="Примечание 3 2 3 3 4 5" xfId="26367"/>
    <cellStyle name="Примечание 3 2 3 3 5" xfId="4471"/>
    <cellStyle name="Примечание 3 2 3 3 5 2" xfId="15895"/>
    <cellStyle name="Примечание 3 2 3 3 5 2 2" xfId="38743"/>
    <cellStyle name="Примечание 3 2 3 3 5 3" xfId="27319"/>
    <cellStyle name="Примечание 3 2 3 3 6" xfId="8279"/>
    <cellStyle name="Примечание 3 2 3 3 6 2" xfId="19703"/>
    <cellStyle name="Примечание 3 2 3 3 6 2 2" xfId="42551"/>
    <cellStyle name="Примечание 3 2 3 3 6 3" xfId="31127"/>
    <cellStyle name="Примечание 3 2 3 3 7" xfId="12087"/>
    <cellStyle name="Примечание 3 2 3 3 7 2" xfId="34935"/>
    <cellStyle name="Примечание 3 2 3 3 8" xfId="23511"/>
    <cellStyle name="Примечание 3 2 3 4" xfId="1139"/>
    <cellStyle name="Примечание 3 2 3 4 2" xfId="4947"/>
    <cellStyle name="Примечание 3 2 3 4 2 2" xfId="16371"/>
    <cellStyle name="Примечание 3 2 3 4 2 2 2" xfId="39219"/>
    <cellStyle name="Примечание 3 2 3 4 2 3" xfId="27795"/>
    <cellStyle name="Примечание 3 2 3 4 3" xfId="8755"/>
    <cellStyle name="Примечание 3 2 3 4 3 2" xfId="20179"/>
    <cellStyle name="Примечание 3 2 3 4 3 2 2" xfId="43027"/>
    <cellStyle name="Примечание 3 2 3 4 3 3" xfId="31603"/>
    <cellStyle name="Примечание 3 2 3 4 4" xfId="12563"/>
    <cellStyle name="Примечание 3 2 3 4 4 2" xfId="35411"/>
    <cellStyle name="Примечание 3 2 3 4 5" xfId="23987"/>
    <cellStyle name="Примечание 3 2 3 5" xfId="2091"/>
    <cellStyle name="Примечание 3 2 3 5 2" xfId="5899"/>
    <cellStyle name="Примечание 3 2 3 5 2 2" xfId="17323"/>
    <cellStyle name="Примечание 3 2 3 5 2 2 2" xfId="40171"/>
    <cellStyle name="Примечание 3 2 3 5 2 3" xfId="28747"/>
    <cellStyle name="Примечание 3 2 3 5 3" xfId="9707"/>
    <cellStyle name="Примечание 3 2 3 5 3 2" xfId="21131"/>
    <cellStyle name="Примечание 3 2 3 5 3 2 2" xfId="43979"/>
    <cellStyle name="Примечание 3 2 3 5 3 3" xfId="32555"/>
    <cellStyle name="Примечание 3 2 3 5 4" xfId="13515"/>
    <cellStyle name="Примечание 3 2 3 5 4 2" xfId="36363"/>
    <cellStyle name="Примечание 3 2 3 5 5" xfId="24939"/>
    <cellStyle name="Примечание 3 2 3 6" xfId="3043"/>
    <cellStyle name="Примечание 3 2 3 6 2" xfId="6851"/>
    <cellStyle name="Примечание 3 2 3 6 2 2" xfId="18275"/>
    <cellStyle name="Примечание 3 2 3 6 2 2 2" xfId="41123"/>
    <cellStyle name="Примечание 3 2 3 6 2 3" xfId="29699"/>
    <cellStyle name="Примечание 3 2 3 6 3" xfId="10659"/>
    <cellStyle name="Примечание 3 2 3 6 3 2" xfId="22083"/>
    <cellStyle name="Примечание 3 2 3 6 3 2 2" xfId="44931"/>
    <cellStyle name="Примечание 3 2 3 6 3 3" xfId="33507"/>
    <cellStyle name="Примечание 3 2 3 6 4" xfId="14467"/>
    <cellStyle name="Примечание 3 2 3 6 4 2" xfId="37315"/>
    <cellStyle name="Примечание 3 2 3 6 5" xfId="25891"/>
    <cellStyle name="Примечание 3 2 3 7" xfId="3995"/>
    <cellStyle name="Примечание 3 2 3 7 2" xfId="15419"/>
    <cellStyle name="Примечание 3 2 3 7 2 2" xfId="38267"/>
    <cellStyle name="Примечание 3 2 3 7 3" xfId="26843"/>
    <cellStyle name="Примечание 3 2 3 8" xfId="7803"/>
    <cellStyle name="Примечание 3 2 3 8 2" xfId="19227"/>
    <cellStyle name="Примечание 3 2 3 8 2 2" xfId="42075"/>
    <cellStyle name="Примечание 3 2 3 8 3" xfId="30651"/>
    <cellStyle name="Примечание 3 2 3 9" xfId="11611"/>
    <cellStyle name="Примечание 3 2 3 9 2" xfId="34459"/>
    <cellStyle name="Примечание 3 2 4" xfId="243"/>
    <cellStyle name="Примечание 3 2 4 10" xfId="23091"/>
    <cellStyle name="Примечание 3 2 4 2" xfId="467"/>
    <cellStyle name="Примечание 3 2 4 2 2" xfId="943"/>
    <cellStyle name="Примечание 3 2 4 2 2 2" xfId="1895"/>
    <cellStyle name="Примечание 3 2 4 2 2 2 2" xfId="5703"/>
    <cellStyle name="Примечание 3 2 4 2 2 2 2 2" xfId="17127"/>
    <cellStyle name="Примечание 3 2 4 2 2 2 2 2 2" xfId="39975"/>
    <cellStyle name="Примечание 3 2 4 2 2 2 2 3" xfId="28551"/>
    <cellStyle name="Примечание 3 2 4 2 2 2 3" xfId="9511"/>
    <cellStyle name="Примечание 3 2 4 2 2 2 3 2" xfId="20935"/>
    <cellStyle name="Примечание 3 2 4 2 2 2 3 2 2" xfId="43783"/>
    <cellStyle name="Примечание 3 2 4 2 2 2 3 3" xfId="32359"/>
    <cellStyle name="Примечание 3 2 4 2 2 2 4" xfId="13319"/>
    <cellStyle name="Примечание 3 2 4 2 2 2 4 2" xfId="36167"/>
    <cellStyle name="Примечание 3 2 4 2 2 2 5" xfId="24743"/>
    <cellStyle name="Примечание 3 2 4 2 2 3" xfId="2847"/>
    <cellStyle name="Примечание 3 2 4 2 2 3 2" xfId="6655"/>
    <cellStyle name="Примечание 3 2 4 2 2 3 2 2" xfId="18079"/>
    <cellStyle name="Примечание 3 2 4 2 2 3 2 2 2" xfId="40927"/>
    <cellStyle name="Примечание 3 2 4 2 2 3 2 3" xfId="29503"/>
    <cellStyle name="Примечание 3 2 4 2 2 3 3" xfId="10463"/>
    <cellStyle name="Примечание 3 2 4 2 2 3 3 2" xfId="21887"/>
    <cellStyle name="Примечание 3 2 4 2 2 3 3 2 2" xfId="44735"/>
    <cellStyle name="Примечание 3 2 4 2 2 3 3 3" xfId="33311"/>
    <cellStyle name="Примечание 3 2 4 2 2 3 4" xfId="14271"/>
    <cellStyle name="Примечание 3 2 4 2 2 3 4 2" xfId="37119"/>
    <cellStyle name="Примечание 3 2 4 2 2 3 5" xfId="25695"/>
    <cellStyle name="Примечание 3 2 4 2 2 4" xfId="3799"/>
    <cellStyle name="Примечание 3 2 4 2 2 4 2" xfId="7607"/>
    <cellStyle name="Примечание 3 2 4 2 2 4 2 2" xfId="19031"/>
    <cellStyle name="Примечание 3 2 4 2 2 4 2 2 2" xfId="41879"/>
    <cellStyle name="Примечание 3 2 4 2 2 4 2 3" xfId="30455"/>
    <cellStyle name="Примечание 3 2 4 2 2 4 3" xfId="11415"/>
    <cellStyle name="Примечание 3 2 4 2 2 4 3 2" xfId="22839"/>
    <cellStyle name="Примечание 3 2 4 2 2 4 3 2 2" xfId="45687"/>
    <cellStyle name="Примечание 3 2 4 2 2 4 3 3" xfId="34263"/>
    <cellStyle name="Примечание 3 2 4 2 2 4 4" xfId="15223"/>
    <cellStyle name="Примечание 3 2 4 2 2 4 4 2" xfId="38071"/>
    <cellStyle name="Примечание 3 2 4 2 2 4 5" xfId="26647"/>
    <cellStyle name="Примечание 3 2 4 2 2 5" xfId="4751"/>
    <cellStyle name="Примечание 3 2 4 2 2 5 2" xfId="16175"/>
    <cellStyle name="Примечание 3 2 4 2 2 5 2 2" xfId="39023"/>
    <cellStyle name="Примечание 3 2 4 2 2 5 3" xfId="27599"/>
    <cellStyle name="Примечание 3 2 4 2 2 6" xfId="8559"/>
    <cellStyle name="Примечание 3 2 4 2 2 6 2" xfId="19983"/>
    <cellStyle name="Примечание 3 2 4 2 2 6 2 2" xfId="42831"/>
    <cellStyle name="Примечание 3 2 4 2 2 6 3" xfId="31407"/>
    <cellStyle name="Примечание 3 2 4 2 2 7" xfId="12367"/>
    <cellStyle name="Примечание 3 2 4 2 2 7 2" xfId="35215"/>
    <cellStyle name="Примечание 3 2 4 2 2 8" xfId="23791"/>
    <cellStyle name="Примечание 3 2 4 2 3" xfId="1419"/>
    <cellStyle name="Примечание 3 2 4 2 3 2" xfId="5227"/>
    <cellStyle name="Примечание 3 2 4 2 3 2 2" xfId="16651"/>
    <cellStyle name="Примечание 3 2 4 2 3 2 2 2" xfId="39499"/>
    <cellStyle name="Примечание 3 2 4 2 3 2 3" xfId="28075"/>
    <cellStyle name="Примечание 3 2 4 2 3 3" xfId="9035"/>
    <cellStyle name="Примечание 3 2 4 2 3 3 2" xfId="20459"/>
    <cellStyle name="Примечание 3 2 4 2 3 3 2 2" xfId="43307"/>
    <cellStyle name="Примечание 3 2 4 2 3 3 3" xfId="31883"/>
    <cellStyle name="Примечание 3 2 4 2 3 4" xfId="12843"/>
    <cellStyle name="Примечание 3 2 4 2 3 4 2" xfId="35691"/>
    <cellStyle name="Примечание 3 2 4 2 3 5" xfId="24267"/>
    <cellStyle name="Примечание 3 2 4 2 4" xfId="2371"/>
    <cellStyle name="Примечание 3 2 4 2 4 2" xfId="6179"/>
    <cellStyle name="Примечание 3 2 4 2 4 2 2" xfId="17603"/>
    <cellStyle name="Примечание 3 2 4 2 4 2 2 2" xfId="40451"/>
    <cellStyle name="Примечание 3 2 4 2 4 2 3" xfId="29027"/>
    <cellStyle name="Примечание 3 2 4 2 4 3" xfId="9987"/>
    <cellStyle name="Примечание 3 2 4 2 4 3 2" xfId="21411"/>
    <cellStyle name="Примечание 3 2 4 2 4 3 2 2" xfId="44259"/>
    <cellStyle name="Примечание 3 2 4 2 4 3 3" xfId="32835"/>
    <cellStyle name="Примечание 3 2 4 2 4 4" xfId="13795"/>
    <cellStyle name="Примечание 3 2 4 2 4 4 2" xfId="36643"/>
    <cellStyle name="Примечание 3 2 4 2 4 5" xfId="25219"/>
    <cellStyle name="Примечание 3 2 4 2 5" xfId="3323"/>
    <cellStyle name="Примечание 3 2 4 2 5 2" xfId="7131"/>
    <cellStyle name="Примечание 3 2 4 2 5 2 2" xfId="18555"/>
    <cellStyle name="Примечание 3 2 4 2 5 2 2 2" xfId="41403"/>
    <cellStyle name="Примечание 3 2 4 2 5 2 3" xfId="29979"/>
    <cellStyle name="Примечание 3 2 4 2 5 3" xfId="10939"/>
    <cellStyle name="Примечание 3 2 4 2 5 3 2" xfId="22363"/>
    <cellStyle name="Примечание 3 2 4 2 5 3 2 2" xfId="45211"/>
    <cellStyle name="Примечание 3 2 4 2 5 3 3" xfId="33787"/>
    <cellStyle name="Примечание 3 2 4 2 5 4" xfId="14747"/>
    <cellStyle name="Примечание 3 2 4 2 5 4 2" xfId="37595"/>
    <cellStyle name="Примечание 3 2 4 2 5 5" xfId="26171"/>
    <cellStyle name="Примечание 3 2 4 2 6" xfId="4275"/>
    <cellStyle name="Примечание 3 2 4 2 6 2" xfId="15699"/>
    <cellStyle name="Примечание 3 2 4 2 6 2 2" xfId="38547"/>
    <cellStyle name="Примечание 3 2 4 2 6 3" xfId="27123"/>
    <cellStyle name="Примечание 3 2 4 2 7" xfId="8083"/>
    <cellStyle name="Примечание 3 2 4 2 7 2" xfId="19507"/>
    <cellStyle name="Примечание 3 2 4 2 7 2 2" xfId="42355"/>
    <cellStyle name="Примечание 3 2 4 2 7 3" xfId="30931"/>
    <cellStyle name="Примечание 3 2 4 2 8" xfId="11891"/>
    <cellStyle name="Примечание 3 2 4 2 8 2" xfId="34739"/>
    <cellStyle name="Примечание 3 2 4 2 9" xfId="23315"/>
    <cellStyle name="Примечание 3 2 4 3" xfId="719"/>
    <cellStyle name="Примечание 3 2 4 3 2" xfId="1671"/>
    <cellStyle name="Примечание 3 2 4 3 2 2" xfId="5479"/>
    <cellStyle name="Примечание 3 2 4 3 2 2 2" xfId="16903"/>
    <cellStyle name="Примечание 3 2 4 3 2 2 2 2" xfId="39751"/>
    <cellStyle name="Примечание 3 2 4 3 2 2 3" xfId="28327"/>
    <cellStyle name="Примечание 3 2 4 3 2 3" xfId="9287"/>
    <cellStyle name="Примечание 3 2 4 3 2 3 2" xfId="20711"/>
    <cellStyle name="Примечание 3 2 4 3 2 3 2 2" xfId="43559"/>
    <cellStyle name="Примечание 3 2 4 3 2 3 3" xfId="32135"/>
    <cellStyle name="Примечание 3 2 4 3 2 4" xfId="13095"/>
    <cellStyle name="Примечание 3 2 4 3 2 4 2" xfId="35943"/>
    <cellStyle name="Примечание 3 2 4 3 2 5" xfId="24519"/>
    <cellStyle name="Примечание 3 2 4 3 3" xfId="2623"/>
    <cellStyle name="Примечание 3 2 4 3 3 2" xfId="6431"/>
    <cellStyle name="Примечание 3 2 4 3 3 2 2" xfId="17855"/>
    <cellStyle name="Примечание 3 2 4 3 3 2 2 2" xfId="40703"/>
    <cellStyle name="Примечание 3 2 4 3 3 2 3" xfId="29279"/>
    <cellStyle name="Примечание 3 2 4 3 3 3" xfId="10239"/>
    <cellStyle name="Примечание 3 2 4 3 3 3 2" xfId="21663"/>
    <cellStyle name="Примечание 3 2 4 3 3 3 2 2" xfId="44511"/>
    <cellStyle name="Примечание 3 2 4 3 3 3 3" xfId="33087"/>
    <cellStyle name="Примечание 3 2 4 3 3 4" xfId="14047"/>
    <cellStyle name="Примечание 3 2 4 3 3 4 2" xfId="36895"/>
    <cellStyle name="Примечание 3 2 4 3 3 5" xfId="25471"/>
    <cellStyle name="Примечание 3 2 4 3 4" xfId="3575"/>
    <cellStyle name="Примечание 3 2 4 3 4 2" xfId="7383"/>
    <cellStyle name="Примечание 3 2 4 3 4 2 2" xfId="18807"/>
    <cellStyle name="Примечание 3 2 4 3 4 2 2 2" xfId="41655"/>
    <cellStyle name="Примечание 3 2 4 3 4 2 3" xfId="30231"/>
    <cellStyle name="Примечание 3 2 4 3 4 3" xfId="11191"/>
    <cellStyle name="Примечание 3 2 4 3 4 3 2" xfId="22615"/>
    <cellStyle name="Примечание 3 2 4 3 4 3 2 2" xfId="45463"/>
    <cellStyle name="Примечание 3 2 4 3 4 3 3" xfId="34039"/>
    <cellStyle name="Примечание 3 2 4 3 4 4" xfId="14999"/>
    <cellStyle name="Примечание 3 2 4 3 4 4 2" xfId="37847"/>
    <cellStyle name="Примечание 3 2 4 3 4 5" xfId="26423"/>
    <cellStyle name="Примечание 3 2 4 3 5" xfId="4527"/>
    <cellStyle name="Примечание 3 2 4 3 5 2" xfId="15951"/>
    <cellStyle name="Примечание 3 2 4 3 5 2 2" xfId="38799"/>
    <cellStyle name="Примечание 3 2 4 3 5 3" xfId="27375"/>
    <cellStyle name="Примечание 3 2 4 3 6" xfId="8335"/>
    <cellStyle name="Примечание 3 2 4 3 6 2" xfId="19759"/>
    <cellStyle name="Примечание 3 2 4 3 6 2 2" xfId="42607"/>
    <cellStyle name="Примечание 3 2 4 3 6 3" xfId="31183"/>
    <cellStyle name="Примечание 3 2 4 3 7" xfId="12143"/>
    <cellStyle name="Примечание 3 2 4 3 7 2" xfId="34991"/>
    <cellStyle name="Примечание 3 2 4 3 8" xfId="23567"/>
    <cellStyle name="Примечание 3 2 4 4" xfId="1195"/>
    <cellStyle name="Примечание 3 2 4 4 2" xfId="5003"/>
    <cellStyle name="Примечание 3 2 4 4 2 2" xfId="16427"/>
    <cellStyle name="Примечание 3 2 4 4 2 2 2" xfId="39275"/>
    <cellStyle name="Примечание 3 2 4 4 2 3" xfId="27851"/>
    <cellStyle name="Примечание 3 2 4 4 3" xfId="8811"/>
    <cellStyle name="Примечание 3 2 4 4 3 2" xfId="20235"/>
    <cellStyle name="Примечание 3 2 4 4 3 2 2" xfId="43083"/>
    <cellStyle name="Примечание 3 2 4 4 3 3" xfId="31659"/>
    <cellStyle name="Примечание 3 2 4 4 4" xfId="12619"/>
    <cellStyle name="Примечание 3 2 4 4 4 2" xfId="35467"/>
    <cellStyle name="Примечание 3 2 4 4 5" xfId="24043"/>
    <cellStyle name="Примечание 3 2 4 5" xfId="2147"/>
    <cellStyle name="Примечание 3 2 4 5 2" xfId="5955"/>
    <cellStyle name="Примечание 3 2 4 5 2 2" xfId="17379"/>
    <cellStyle name="Примечание 3 2 4 5 2 2 2" xfId="40227"/>
    <cellStyle name="Примечание 3 2 4 5 2 3" xfId="28803"/>
    <cellStyle name="Примечание 3 2 4 5 3" xfId="9763"/>
    <cellStyle name="Примечание 3 2 4 5 3 2" xfId="21187"/>
    <cellStyle name="Примечание 3 2 4 5 3 2 2" xfId="44035"/>
    <cellStyle name="Примечание 3 2 4 5 3 3" xfId="32611"/>
    <cellStyle name="Примечание 3 2 4 5 4" xfId="13571"/>
    <cellStyle name="Примечание 3 2 4 5 4 2" xfId="36419"/>
    <cellStyle name="Примечание 3 2 4 5 5" xfId="24995"/>
    <cellStyle name="Примечание 3 2 4 6" xfId="3099"/>
    <cellStyle name="Примечание 3 2 4 6 2" xfId="6907"/>
    <cellStyle name="Примечание 3 2 4 6 2 2" xfId="18331"/>
    <cellStyle name="Примечание 3 2 4 6 2 2 2" xfId="41179"/>
    <cellStyle name="Примечание 3 2 4 6 2 3" xfId="29755"/>
    <cellStyle name="Примечание 3 2 4 6 3" xfId="10715"/>
    <cellStyle name="Примечание 3 2 4 6 3 2" xfId="22139"/>
    <cellStyle name="Примечание 3 2 4 6 3 2 2" xfId="44987"/>
    <cellStyle name="Примечание 3 2 4 6 3 3" xfId="33563"/>
    <cellStyle name="Примечание 3 2 4 6 4" xfId="14523"/>
    <cellStyle name="Примечание 3 2 4 6 4 2" xfId="37371"/>
    <cellStyle name="Примечание 3 2 4 6 5" xfId="25947"/>
    <cellStyle name="Примечание 3 2 4 7" xfId="4051"/>
    <cellStyle name="Примечание 3 2 4 7 2" xfId="15475"/>
    <cellStyle name="Примечание 3 2 4 7 2 2" xfId="38323"/>
    <cellStyle name="Примечание 3 2 4 7 3" xfId="26899"/>
    <cellStyle name="Примечание 3 2 4 8" xfId="7859"/>
    <cellStyle name="Примечание 3 2 4 8 2" xfId="19283"/>
    <cellStyle name="Примечание 3 2 4 8 2 2" xfId="42131"/>
    <cellStyle name="Примечание 3 2 4 8 3" xfId="30707"/>
    <cellStyle name="Примечание 3 2 4 9" xfId="11667"/>
    <cellStyle name="Примечание 3 2 4 9 2" xfId="34515"/>
    <cellStyle name="Примечание 3 2 5" xfId="299"/>
    <cellStyle name="Примечание 3 2 5 2" xfId="775"/>
    <cellStyle name="Примечание 3 2 5 2 2" xfId="1727"/>
    <cellStyle name="Примечание 3 2 5 2 2 2" xfId="5535"/>
    <cellStyle name="Примечание 3 2 5 2 2 2 2" xfId="16959"/>
    <cellStyle name="Примечание 3 2 5 2 2 2 2 2" xfId="39807"/>
    <cellStyle name="Примечание 3 2 5 2 2 2 3" xfId="28383"/>
    <cellStyle name="Примечание 3 2 5 2 2 3" xfId="9343"/>
    <cellStyle name="Примечание 3 2 5 2 2 3 2" xfId="20767"/>
    <cellStyle name="Примечание 3 2 5 2 2 3 2 2" xfId="43615"/>
    <cellStyle name="Примечание 3 2 5 2 2 3 3" xfId="32191"/>
    <cellStyle name="Примечание 3 2 5 2 2 4" xfId="13151"/>
    <cellStyle name="Примечание 3 2 5 2 2 4 2" xfId="35999"/>
    <cellStyle name="Примечание 3 2 5 2 2 5" xfId="24575"/>
    <cellStyle name="Примечание 3 2 5 2 3" xfId="2679"/>
    <cellStyle name="Примечание 3 2 5 2 3 2" xfId="6487"/>
    <cellStyle name="Примечание 3 2 5 2 3 2 2" xfId="17911"/>
    <cellStyle name="Примечание 3 2 5 2 3 2 2 2" xfId="40759"/>
    <cellStyle name="Примечание 3 2 5 2 3 2 3" xfId="29335"/>
    <cellStyle name="Примечание 3 2 5 2 3 3" xfId="10295"/>
    <cellStyle name="Примечание 3 2 5 2 3 3 2" xfId="21719"/>
    <cellStyle name="Примечание 3 2 5 2 3 3 2 2" xfId="44567"/>
    <cellStyle name="Примечание 3 2 5 2 3 3 3" xfId="33143"/>
    <cellStyle name="Примечание 3 2 5 2 3 4" xfId="14103"/>
    <cellStyle name="Примечание 3 2 5 2 3 4 2" xfId="36951"/>
    <cellStyle name="Примечание 3 2 5 2 3 5" xfId="25527"/>
    <cellStyle name="Примечание 3 2 5 2 4" xfId="3631"/>
    <cellStyle name="Примечание 3 2 5 2 4 2" xfId="7439"/>
    <cellStyle name="Примечание 3 2 5 2 4 2 2" xfId="18863"/>
    <cellStyle name="Примечание 3 2 5 2 4 2 2 2" xfId="41711"/>
    <cellStyle name="Примечание 3 2 5 2 4 2 3" xfId="30287"/>
    <cellStyle name="Примечание 3 2 5 2 4 3" xfId="11247"/>
    <cellStyle name="Примечание 3 2 5 2 4 3 2" xfId="22671"/>
    <cellStyle name="Примечание 3 2 5 2 4 3 2 2" xfId="45519"/>
    <cellStyle name="Примечание 3 2 5 2 4 3 3" xfId="34095"/>
    <cellStyle name="Примечание 3 2 5 2 4 4" xfId="15055"/>
    <cellStyle name="Примечание 3 2 5 2 4 4 2" xfId="37903"/>
    <cellStyle name="Примечание 3 2 5 2 4 5" xfId="26479"/>
    <cellStyle name="Примечание 3 2 5 2 5" xfId="4583"/>
    <cellStyle name="Примечание 3 2 5 2 5 2" xfId="16007"/>
    <cellStyle name="Примечание 3 2 5 2 5 2 2" xfId="38855"/>
    <cellStyle name="Примечание 3 2 5 2 5 3" xfId="27431"/>
    <cellStyle name="Примечание 3 2 5 2 6" xfId="8391"/>
    <cellStyle name="Примечание 3 2 5 2 6 2" xfId="19815"/>
    <cellStyle name="Примечание 3 2 5 2 6 2 2" xfId="42663"/>
    <cellStyle name="Примечание 3 2 5 2 6 3" xfId="31239"/>
    <cellStyle name="Примечание 3 2 5 2 7" xfId="12199"/>
    <cellStyle name="Примечание 3 2 5 2 7 2" xfId="35047"/>
    <cellStyle name="Примечание 3 2 5 2 8" xfId="23623"/>
    <cellStyle name="Примечание 3 2 5 3" xfId="1251"/>
    <cellStyle name="Примечание 3 2 5 3 2" xfId="5059"/>
    <cellStyle name="Примечание 3 2 5 3 2 2" xfId="16483"/>
    <cellStyle name="Примечание 3 2 5 3 2 2 2" xfId="39331"/>
    <cellStyle name="Примечание 3 2 5 3 2 3" xfId="27907"/>
    <cellStyle name="Примечание 3 2 5 3 3" xfId="8867"/>
    <cellStyle name="Примечание 3 2 5 3 3 2" xfId="20291"/>
    <cellStyle name="Примечание 3 2 5 3 3 2 2" xfId="43139"/>
    <cellStyle name="Примечание 3 2 5 3 3 3" xfId="31715"/>
    <cellStyle name="Примечание 3 2 5 3 4" xfId="12675"/>
    <cellStyle name="Примечание 3 2 5 3 4 2" xfId="35523"/>
    <cellStyle name="Примечание 3 2 5 3 5" xfId="24099"/>
    <cellStyle name="Примечание 3 2 5 4" xfId="2203"/>
    <cellStyle name="Примечание 3 2 5 4 2" xfId="6011"/>
    <cellStyle name="Примечание 3 2 5 4 2 2" xfId="17435"/>
    <cellStyle name="Примечание 3 2 5 4 2 2 2" xfId="40283"/>
    <cellStyle name="Примечание 3 2 5 4 2 3" xfId="28859"/>
    <cellStyle name="Примечание 3 2 5 4 3" xfId="9819"/>
    <cellStyle name="Примечание 3 2 5 4 3 2" xfId="21243"/>
    <cellStyle name="Примечание 3 2 5 4 3 2 2" xfId="44091"/>
    <cellStyle name="Примечание 3 2 5 4 3 3" xfId="32667"/>
    <cellStyle name="Примечание 3 2 5 4 4" xfId="13627"/>
    <cellStyle name="Примечание 3 2 5 4 4 2" xfId="36475"/>
    <cellStyle name="Примечание 3 2 5 4 5" xfId="25051"/>
    <cellStyle name="Примечание 3 2 5 5" xfId="3155"/>
    <cellStyle name="Примечание 3 2 5 5 2" xfId="6963"/>
    <cellStyle name="Примечание 3 2 5 5 2 2" xfId="18387"/>
    <cellStyle name="Примечание 3 2 5 5 2 2 2" xfId="41235"/>
    <cellStyle name="Примечание 3 2 5 5 2 3" xfId="29811"/>
    <cellStyle name="Примечание 3 2 5 5 3" xfId="10771"/>
    <cellStyle name="Примечание 3 2 5 5 3 2" xfId="22195"/>
    <cellStyle name="Примечание 3 2 5 5 3 2 2" xfId="45043"/>
    <cellStyle name="Примечание 3 2 5 5 3 3" xfId="33619"/>
    <cellStyle name="Примечание 3 2 5 5 4" xfId="14579"/>
    <cellStyle name="Примечание 3 2 5 5 4 2" xfId="37427"/>
    <cellStyle name="Примечание 3 2 5 5 5" xfId="26003"/>
    <cellStyle name="Примечание 3 2 5 6" xfId="4107"/>
    <cellStyle name="Примечание 3 2 5 6 2" xfId="15531"/>
    <cellStyle name="Примечание 3 2 5 6 2 2" xfId="38379"/>
    <cellStyle name="Примечание 3 2 5 6 3" xfId="26955"/>
    <cellStyle name="Примечание 3 2 5 7" xfId="7915"/>
    <cellStyle name="Примечание 3 2 5 7 2" xfId="19339"/>
    <cellStyle name="Примечание 3 2 5 7 2 2" xfId="42187"/>
    <cellStyle name="Примечание 3 2 5 7 3" xfId="30763"/>
    <cellStyle name="Примечание 3 2 5 8" xfId="11723"/>
    <cellStyle name="Примечание 3 2 5 8 2" xfId="34571"/>
    <cellStyle name="Примечание 3 2 5 9" xfId="23147"/>
    <cellStyle name="Примечание 3 2 6" xfId="551"/>
    <cellStyle name="Примечание 3 2 6 2" xfId="1503"/>
    <cellStyle name="Примечание 3 2 6 2 2" xfId="5311"/>
    <cellStyle name="Примечание 3 2 6 2 2 2" xfId="16735"/>
    <cellStyle name="Примечание 3 2 6 2 2 2 2" xfId="39583"/>
    <cellStyle name="Примечание 3 2 6 2 2 3" xfId="28159"/>
    <cellStyle name="Примечание 3 2 6 2 3" xfId="9119"/>
    <cellStyle name="Примечание 3 2 6 2 3 2" xfId="20543"/>
    <cellStyle name="Примечание 3 2 6 2 3 2 2" xfId="43391"/>
    <cellStyle name="Примечание 3 2 6 2 3 3" xfId="31967"/>
    <cellStyle name="Примечание 3 2 6 2 4" xfId="12927"/>
    <cellStyle name="Примечание 3 2 6 2 4 2" xfId="35775"/>
    <cellStyle name="Примечание 3 2 6 2 5" xfId="24351"/>
    <cellStyle name="Примечание 3 2 6 3" xfId="2455"/>
    <cellStyle name="Примечание 3 2 6 3 2" xfId="6263"/>
    <cellStyle name="Примечание 3 2 6 3 2 2" xfId="17687"/>
    <cellStyle name="Примечание 3 2 6 3 2 2 2" xfId="40535"/>
    <cellStyle name="Примечание 3 2 6 3 2 3" xfId="29111"/>
    <cellStyle name="Примечание 3 2 6 3 3" xfId="10071"/>
    <cellStyle name="Примечание 3 2 6 3 3 2" xfId="21495"/>
    <cellStyle name="Примечание 3 2 6 3 3 2 2" xfId="44343"/>
    <cellStyle name="Примечание 3 2 6 3 3 3" xfId="32919"/>
    <cellStyle name="Примечание 3 2 6 3 4" xfId="13879"/>
    <cellStyle name="Примечание 3 2 6 3 4 2" xfId="36727"/>
    <cellStyle name="Примечание 3 2 6 3 5" xfId="25303"/>
    <cellStyle name="Примечание 3 2 6 4" xfId="3407"/>
    <cellStyle name="Примечание 3 2 6 4 2" xfId="7215"/>
    <cellStyle name="Примечание 3 2 6 4 2 2" xfId="18639"/>
    <cellStyle name="Примечание 3 2 6 4 2 2 2" xfId="41487"/>
    <cellStyle name="Примечание 3 2 6 4 2 3" xfId="30063"/>
    <cellStyle name="Примечание 3 2 6 4 3" xfId="11023"/>
    <cellStyle name="Примечание 3 2 6 4 3 2" xfId="22447"/>
    <cellStyle name="Примечание 3 2 6 4 3 2 2" xfId="45295"/>
    <cellStyle name="Примечание 3 2 6 4 3 3" xfId="33871"/>
    <cellStyle name="Примечание 3 2 6 4 4" xfId="14831"/>
    <cellStyle name="Примечание 3 2 6 4 4 2" xfId="37679"/>
    <cellStyle name="Примечание 3 2 6 4 5" xfId="26255"/>
    <cellStyle name="Примечание 3 2 6 5" xfId="4359"/>
    <cellStyle name="Примечание 3 2 6 5 2" xfId="15783"/>
    <cellStyle name="Примечание 3 2 6 5 2 2" xfId="38631"/>
    <cellStyle name="Примечание 3 2 6 5 3" xfId="27207"/>
    <cellStyle name="Примечание 3 2 6 6" xfId="8167"/>
    <cellStyle name="Примечание 3 2 6 6 2" xfId="19591"/>
    <cellStyle name="Примечание 3 2 6 6 2 2" xfId="42439"/>
    <cellStyle name="Примечание 3 2 6 6 3" xfId="31015"/>
    <cellStyle name="Примечание 3 2 6 7" xfId="11975"/>
    <cellStyle name="Примечание 3 2 6 7 2" xfId="34823"/>
    <cellStyle name="Примечание 3 2 6 8" xfId="23399"/>
    <cellStyle name="Примечание 3 2 7" xfId="1027"/>
    <cellStyle name="Примечание 3 2 7 2" xfId="4835"/>
    <cellStyle name="Примечание 3 2 7 2 2" xfId="16259"/>
    <cellStyle name="Примечание 3 2 7 2 2 2" xfId="39107"/>
    <cellStyle name="Примечание 3 2 7 2 3" xfId="27683"/>
    <cellStyle name="Примечание 3 2 7 3" xfId="8643"/>
    <cellStyle name="Примечание 3 2 7 3 2" xfId="20067"/>
    <cellStyle name="Примечание 3 2 7 3 2 2" xfId="42915"/>
    <cellStyle name="Примечание 3 2 7 3 3" xfId="31491"/>
    <cellStyle name="Примечание 3 2 7 4" xfId="12451"/>
    <cellStyle name="Примечание 3 2 7 4 2" xfId="35299"/>
    <cellStyle name="Примечание 3 2 7 5" xfId="23875"/>
    <cellStyle name="Примечание 3 2 8" xfId="1979"/>
    <cellStyle name="Примечание 3 2 8 2" xfId="5787"/>
    <cellStyle name="Примечание 3 2 8 2 2" xfId="17211"/>
    <cellStyle name="Примечание 3 2 8 2 2 2" xfId="40059"/>
    <cellStyle name="Примечание 3 2 8 2 3" xfId="28635"/>
    <cellStyle name="Примечание 3 2 8 3" xfId="9595"/>
    <cellStyle name="Примечание 3 2 8 3 2" xfId="21019"/>
    <cellStyle name="Примечание 3 2 8 3 2 2" xfId="43867"/>
    <cellStyle name="Примечание 3 2 8 3 3" xfId="32443"/>
    <cellStyle name="Примечание 3 2 8 4" xfId="13403"/>
    <cellStyle name="Примечание 3 2 8 4 2" xfId="36251"/>
    <cellStyle name="Примечание 3 2 8 5" xfId="24827"/>
    <cellStyle name="Примечание 3 2 9" xfId="2931"/>
    <cellStyle name="Примечание 3 2 9 2" xfId="6739"/>
    <cellStyle name="Примечание 3 2 9 2 2" xfId="18163"/>
    <cellStyle name="Примечание 3 2 9 2 2 2" xfId="41011"/>
    <cellStyle name="Примечание 3 2 9 2 3" xfId="29587"/>
    <cellStyle name="Примечание 3 2 9 3" xfId="10547"/>
    <cellStyle name="Примечание 3 2 9 3 2" xfId="21971"/>
    <cellStyle name="Примечание 3 2 9 3 2 2" xfId="44819"/>
    <cellStyle name="Примечание 3 2 9 3 3" xfId="33395"/>
    <cellStyle name="Примечание 3 2 9 4" xfId="14355"/>
    <cellStyle name="Примечание 3 2 9 4 2" xfId="37203"/>
    <cellStyle name="Примечание 3 2 9 5" xfId="25779"/>
    <cellStyle name="Примечание 3 3" xfId="103"/>
    <cellStyle name="Примечание 3 3 10" xfId="22951"/>
    <cellStyle name="Примечание 3 3 2" xfId="327"/>
    <cellStyle name="Примечание 3 3 2 2" xfId="803"/>
    <cellStyle name="Примечание 3 3 2 2 2" xfId="1755"/>
    <cellStyle name="Примечание 3 3 2 2 2 2" xfId="5563"/>
    <cellStyle name="Примечание 3 3 2 2 2 2 2" xfId="16987"/>
    <cellStyle name="Примечание 3 3 2 2 2 2 2 2" xfId="39835"/>
    <cellStyle name="Примечание 3 3 2 2 2 2 3" xfId="28411"/>
    <cellStyle name="Примечание 3 3 2 2 2 3" xfId="9371"/>
    <cellStyle name="Примечание 3 3 2 2 2 3 2" xfId="20795"/>
    <cellStyle name="Примечание 3 3 2 2 2 3 2 2" xfId="43643"/>
    <cellStyle name="Примечание 3 3 2 2 2 3 3" xfId="32219"/>
    <cellStyle name="Примечание 3 3 2 2 2 4" xfId="13179"/>
    <cellStyle name="Примечание 3 3 2 2 2 4 2" xfId="36027"/>
    <cellStyle name="Примечание 3 3 2 2 2 5" xfId="24603"/>
    <cellStyle name="Примечание 3 3 2 2 3" xfId="2707"/>
    <cellStyle name="Примечание 3 3 2 2 3 2" xfId="6515"/>
    <cellStyle name="Примечание 3 3 2 2 3 2 2" xfId="17939"/>
    <cellStyle name="Примечание 3 3 2 2 3 2 2 2" xfId="40787"/>
    <cellStyle name="Примечание 3 3 2 2 3 2 3" xfId="29363"/>
    <cellStyle name="Примечание 3 3 2 2 3 3" xfId="10323"/>
    <cellStyle name="Примечание 3 3 2 2 3 3 2" xfId="21747"/>
    <cellStyle name="Примечание 3 3 2 2 3 3 2 2" xfId="44595"/>
    <cellStyle name="Примечание 3 3 2 2 3 3 3" xfId="33171"/>
    <cellStyle name="Примечание 3 3 2 2 3 4" xfId="14131"/>
    <cellStyle name="Примечание 3 3 2 2 3 4 2" xfId="36979"/>
    <cellStyle name="Примечание 3 3 2 2 3 5" xfId="25555"/>
    <cellStyle name="Примечание 3 3 2 2 4" xfId="3659"/>
    <cellStyle name="Примечание 3 3 2 2 4 2" xfId="7467"/>
    <cellStyle name="Примечание 3 3 2 2 4 2 2" xfId="18891"/>
    <cellStyle name="Примечание 3 3 2 2 4 2 2 2" xfId="41739"/>
    <cellStyle name="Примечание 3 3 2 2 4 2 3" xfId="30315"/>
    <cellStyle name="Примечание 3 3 2 2 4 3" xfId="11275"/>
    <cellStyle name="Примечание 3 3 2 2 4 3 2" xfId="22699"/>
    <cellStyle name="Примечание 3 3 2 2 4 3 2 2" xfId="45547"/>
    <cellStyle name="Примечание 3 3 2 2 4 3 3" xfId="34123"/>
    <cellStyle name="Примечание 3 3 2 2 4 4" xfId="15083"/>
    <cellStyle name="Примечание 3 3 2 2 4 4 2" xfId="37931"/>
    <cellStyle name="Примечание 3 3 2 2 4 5" xfId="26507"/>
    <cellStyle name="Примечание 3 3 2 2 5" xfId="4611"/>
    <cellStyle name="Примечание 3 3 2 2 5 2" xfId="16035"/>
    <cellStyle name="Примечание 3 3 2 2 5 2 2" xfId="38883"/>
    <cellStyle name="Примечание 3 3 2 2 5 3" xfId="27459"/>
    <cellStyle name="Примечание 3 3 2 2 6" xfId="8419"/>
    <cellStyle name="Примечание 3 3 2 2 6 2" xfId="19843"/>
    <cellStyle name="Примечание 3 3 2 2 6 2 2" xfId="42691"/>
    <cellStyle name="Примечание 3 3 2 2 6 3" xfId="31267"/>
    <cellStyle name="Примечание 3 3 2 2 7" xfId="12227"/>
    <cellStyle name="Примечание 3 3 2 2 7 2" xfId="35075"/>
    <cellStyle name="Примечание 3 3 2 2 8" xfId="23651"/>
    <cellStyle name="Примечание 3 3 2 3" xfId="1279"/>
    <cellStyle name="Примечание 3 3 2 3 2" xfId="5087"/>
    <cellStyle name="Примечание 3 3 2 3 2 2" xfId="16511"/>
    <cellStyle name="Примечание 3 3 2 3 2 2 2" xfId="39359"/>
    <cellStyle name="Примечание 3 3 2 3 2 3" xfId="27935"/>
    <cellStyle name="Примечание 3 3 2 3 3" xfId="8895"/>
    <cellStyle name="Примечание 3 3 2 3 3 2" xfId="20319"/>
    <cellStyle name="Примечание 3 3 2 3 3 2 2" xfId="43167"/>
    <cellStyle name="Примечание 3 3 2 3 3 3" xfId="31743"/>
    <cellStyle name="Примечание 3 3 2 3 4" xfId="12703"/>
    <cellStyle name="Примечание 3 3 2 3 4 2" xfId="35551"/>
    <cellStyle name="Примечание 3 3 2 3 5" xfId="24127"/>
    <cellStyle name="Примечание 3 3 2 4" xfId="2231"/>
    <cellStyle name="Примечание 3 3 2 4 2" xfId="6039"/>
    <cellStyle name="Примечание 3 3 2 4 2 2" xfId="17463"/>
    <cellStyle name="Примечание 3 3 2 4 2 2 2" xfId="40311"/>
    <cellStyle name="Примечание 3 3 2 4 2 3" xfId="28887"/>
    <cellStyle name="Примечание 3 3 2 4 3" xfId="9847"/>
    <cellStyle name="Примечание 3 3 2 4 3 2" xfId="21271"/>
    <cellStyle name="Примечание 3 3 2 4 3 2 2" xfId="44119"/>
    <cellStyle name="Примечание 3 3 2 4 3 3" xfId="32695"/>
    <cellStyle name="Примечание 3 3 2 4 4" xfId="13655"/>
    <cellStyle name="Примечание 3 3 2 4 4 2" xfId="36503"/>
    <cellStyle name="Примечание 3 3 2 4 5" xfId="25079"/>
    <cellStyle name="Примечание 3 3 2 5" xfId="3183"/>
    <cellStyle name="Примечание 3 3 2 5 2" xfId="6991"/>
    <cellStyle name="Примечание 3 3 2 5 2 2" xfId="18415"/>
    <cellStyle name="Примечание 3 3 2 5 2 2 2" xfId="41263"/>
    <cellStyle name="Примечание 3 3 2 5 2 3" xfId="29839"/>
    <cellStyle name="Примечание 3 3 2 5 3" xfId="10799"/>
    <cellStyle name="Примечание 3 3 2 5 3 2" xfId="22223"/>
    <cellStyle name="Примечание 3 3 2 5 3 2 2" xfId="45071"/>
    <cellStyle name="Примечание 3 3 2 5 3 3" xfId="33647"/>
    <cellStyle name="Примечание 3 3 2 5 4" xfId="14607"/>
    <cellStyle name="Примечание 3 3 2 5 4 2" xfId="37455"/>
    <cellStyle name="Примечание 3 3 2 5 5" xfId="26031"/>
    <cellStyle name="Примечание 3 3 2 6" xfId="4135"/>
    <cellStyle name="Примечание 3 3 2 6 2" xfId="15559"/>
    <cellStyle name="Примечание 3 3 2 6 2 2" xfId="38407"/>
    <cellStyle name="Примечание 3 3 2 6 3" xfId="26983"/>
    <cellStyle name="Примечание 3 3 2 7" xfId="7943"/>
    <cellStyle name="Примечание 3 3 2 7 2" xfId="19367"/>
    <cellStyle name="Примечание 3 3 2 7 2 2" xfId="42215"/>
    <cellStyle name="Примечание 3 3 2 7 3" xfId="30791"/>
    <cellStyle name="Примечание 3 3 2 8" xfId="11751"/>
    <cellStyle name="Примечание 3 3 2 8 2" xfId="34599"/>
    <cellStyle name="Примечание 3 3 2 9" xfId="23175"/>
    <cellStyle name="Примечание 3 3 3" xfId="579"/>
    <cellStyle name="Примечание 3 3 3 2" xfId="1531"/>
    <cellStyle name="Примечание 3 3 3 2 2" xfId="5339"/>
    <cellStyle name="Примечание 3 3 3 2 2 2" xfId="16763"/>
    <cellStyle name="Примечание 3 3 3 2 2 2 2" xfId="39611"/>
    <cellStyle name="Примечание 3 3 3 2 2 3" xfId="28187"/>
    <cellStyle name="Примечание 3 3 3 2 3" xfId="9147"/>
    <cellStyle name="Примечание 3 3 3 2 3 2" xfId="20571"/>
    <cellStyle name="Примечание 3 3 3 2 3 2 2" xfId="43419"/>
    <cellStyle name="Примечание 3 3 3 2 3 3" xfId="31995"/>
    <cellStyle name="Примечание 3 3 3 2 4" xfId="12955"/>
    <cellStyle name="Примечание 3 3 3 2 4 2" xfId="35803"/>
    <cellStyle name="Примечание 3 3 3 2 5" xfId="24379"/>
    <cellStyle name="Примечание 3 3 3 3" xfId="2483"/>
    <cellStyle name="Примечание 3 3 3 3 2" xfId="6291"/>
    <cellStyle name="Примечание 3 3 3 3 2 2" xfId="17715"/>
    <cellStyle name="Примечание 3 3 3 3 2 2 2" xfId="40563"/>
    <cellStyle name="Примечание 3 3 3 3 2 3" xfId="29139"/>
    <cellStyle name="Примечание 3 3 3 3 3" xfId="10099"/>
    <cellStyle name="Примечание 3 3 3 3 3 2" xfId="21523"/>
    <cellStyle name="Примечание 3 3 3 3 3 2 2" xfId="44371"/>
    <cellStyle name="Примечание 3 3 3 3 3 3" xfId="32947"/>
    <cellStyle name="Примечание 3 3 3 3 4" xfId="13907"/>
    <cellStyle name="Примечание 3 3 3 3 4 2" xfId="36755"/>
    <cellStyle name="Примечание 3 3 3 3 5" xfId="25331"/>
    <cellStyle name="Примечание 3 3 3 4" xfId="3435"/>
    <cellStyle name="Примечание 3 3 3 4 2" xfId="7243"/>
    <cellStyle name="Примечание 3 3 3 4 2 2" xfId="18667"/>
    <cellStyle name="Примечание 3 3 3 4 2 2 2" xfId="41515"/>
    <cellStyle name="Примечание 3 3 3 4 2 3" xfId="30091"/>
    <cellStyle name="Примечание 3 3 3 4 3" xfId="11051"/>
    <cellStyle name="Примечание 3 3 3 4 3 2" xfId="22475"/>
    <cellStyle name="Примечание 3 3 3 4 3 2 2" xfId="45323"/>
    <cellStyle name="Примечание 3 3 3 4 3 3" xfId="33899"/>
    <cellStyle name="Примечание 3 3 3 4 4" xfId="14859"/>
    <cellStyle name="Примечание 3 3 3 4 4 2" xfId="37707"/>
    <cellStyle name="Примечание 3 3 3 4 5" xfId="26283"/>
    <cellStyle name="Примечание 3 3 3 5" xfId="4387"/>
    <cellStyle name="Примечание 3 3 3 5 2" xfId="15811"/>
    <cellStyle name="Примечание 3 3 3 5 2 2" xfId="38659"/>
    <cellStyle name="Примечание 3 3 3 5 3" xfId="27235"/>
    <cellStyle name="Примечание 3 3 3 6" xfId="8195"/>
    <cellStyle name="Примечание 3 3 3 6 2" xfId="19619"/>
    <cellStyle name="Примечание 3 3 3 6 2 2" xfId="42467"/>
    <cellStyle name="Примечание 3 3 3 6 3" xfId="31043"/>
    <cellStyle name="Примечание 3 3 3 7" xfId="12003"/>
    <cellStyle name="Примечание 3 3 3 7 2" xfId="34851"/>
    <cellStyle name="Примечание 3 3 3 8" xfId="23427"/>
    <cellStyle name="Примечание 3 3 4" xfId="1055"/>
    <cellStyle name="Примечание 3 3 4 2" xfId="4863"/>
    <cellStyle name="Примечание 3 3 4 2 2" xfId="16287"/>
    <cellStyle name="Примечание 3 3 4 2 2 2" xfId="39135"/>
    <cellStyle name="Примечание 3 3 4 2 3" xfId="27711"/>
    <cellStyle name="Примечание 3 3 4 3" xfId="8671"/>
    <cellStyle name="Примечание 3 3 4 3 2" xfId="20095"/>
    <cellStyle name="Примечание 3 3 4 3 2 2" xfId="42943"/>
    <cellStyle name="Примечание 3 3 4 3 3" xfId="31519"/>
    <cellStyle name="Примечание 3 3 4 4" xfId="12479"/>
    <cellStyle name="Примечание 3 3 4 4 2" xfId="35327"/>
    <cellStyle name="Примечание 3 3 4 5" xfId="23903"/>
    <cellStyle name="Примечание 3 3 5" xfId="2007"/>
    <cellStyle name="Примечание 3 3 5 2" xfId="5815"/>
    <cellStyle name="Примечание 3 3 5 2 2" xfId="17239"/>
    <cellStyle name="Примечание 3 3 5 2 2 2" xfId="40087"/>
    <cellStyle name="Примечание 3 3 5 2 3" xfId="28663"/>
    <cellStyle name="Примечание 3 3 5 3" xfId="9623"/>
    <cellStyle name="Примечание 3 3 5 3 2" xfId="21047"/>
    <cellStyle name="Примечание 3 3 5 3 2 2" xfId="43895"/>
    <cellStyle name="Примечание 3 3 5 3 3" xfId="32471"/>
    <cellStyle name="Примечание 3 3 5 4" xfId="13431"/>
    <cellStyle name="Примечание 3 3 5 4 2" xfId="36279"/>
    <cellStyle name="Примечание 3 3 5 5" xfId="24855"/>
    <cellStyle name="Примечание 3 3 6" xfId="2959"/>
    <cellStyle name="Примечание 3 3 6 2" xfId="6767"/>
    <cellStyle name="Примечание 3 3 6 2 2" xfId="18191"/>
    <cellStyle name="Примечание 3 3 6 2 2 2" xfId="41039"/>
    <cellStyle name="Примечание 3 3 6 2 3" xfId="29615"/>
    <cellStyle name="Примечание 3 3 6 3" xfId="10575"/>
    <cellStyle name="Примечание 3 3 6 3 2" xfId="21999"/>
    <cellStyle name="Примечание 3 3 6 3 2 2" xfId="44847"/>
    <cellStyle name="Примечание 3 3 6 3 3" xfId="33423"/>
    <cellStyle name="Примечание 3 3 6 4" xfId="14383"/>
    <cellStyle name="Примечание 3 3 6 4 2" xfId="37231"/>
    <cellStyle name="Примечание 3 3 6 5" xfId="25807"/>
    <cellStyle name="Примечание 3 3 7" xfId="3911"/>
    <cellStyle name="Примечание 3 3 7 2" xfId="15335"/>
    <cellStyle name="Примечание 3 3 7 2 2" xfId="38183"/>
    <cellStyle name="Примечание 3 3 7 3" xfId="26759"/>
    <cellStyle name="Примечание 3 3 8" xfId="7719"/>
    <cellStyle name="Примечание 3 3 8 2" xfId="19143"/>
    <cellStyle name="Примечание 3 3 8 2 2" xfId="41991"/>
    <cellStyle name="Примечание 3 3 8 3" xfId="30567"/>
    <cellStyle name="Примечание 3 3 9" xfId="11527"/>
    <cellStyle name="Примечание 3 3 9 2" xfId="34375"/>
    <cellStyle name="Примечание 3 4" xfId="159"/>
    <cellStyle name="Примечание 3 4 10" xfId="23007"/>
    <cellStyle name="Примечание 3 4 2" xfId="383"/>
    <cellStyle name="Примечание 3 4 2 2" xfId="859"/>
    <cellStyle name="Примечание 3 4 2 2 2" xfId="1811"/>
    <cellStyle name="Примечание 3 4 2 2 2 2" xfId="5619"/>
    <cellStyle name="Примечание 3 4 2 2 2 2 2" xfId="17043"/>
    <cellStyle name="Примечание 3 4 2 2 2 2 2 2" xfId="39891"/>
    <cellStyle name="Примечание 3 4 2 2 2 2 3" xfId="28467"/>
    <cellStyle name="Примечание 3 4 2 2 2 3" xfId="9427"/>
    <cellStyle name="Примечание 3 4 2 2 2 3 2" xfId="20851"/>
    <cellStyle name="Примечание 3 4 2 2 2 3 2 2" xfId="43699"/>
    <cellStyle name="Примечание 3 4 2 2 2 3 3" xfId="32275"/>
    <cellStyle name="Примечание 3 4 2 2 2 4" xfId="13235"/>
    <cellStyle name="Примечание 3 4 2 2 2 4 2" xfId="36083"/>
    <cellStyle name="Примечание 3 4 2 2 2 5" xfId="24659"/>
    <cellStyle name="Примечание 3 4 2 2 3" xfId="2763"/>
    <cellStyle name="Примечание 3 4 2 2 3 2" xfId="6571"/>
    <cellStyle name="Примечание 3 4 2 2 3 2 2" xfId="17995"/>
    <cellStyle name="Примечание 3 4 2 2 3 2 2 2" xfId="40843"/>
    <cellStyle name="Примечание 3 4 2 2 3 2 3" xfId="29419"/>
    <cellStyle name="Примечание 3 4 2 2 3 3" xfId="10379"/>
    <cellStyle name="Примечание 3 4 2 2 3 3 2" xfId="21803"/>
    <cellStyle name="Примечание 3 4 2 2 3 3 2 2" xfId="44651"/>
    <cellStyle name="Примечание 3 4 2 2 3 3 3" xfId="33227"/>
    <cellStyle name="Примечание 3 4 2 2 3 4" xfId="14187"/>
    <cellStyle name="Примечание 3 4 2 2 3 4 2" xfId="37035"/>
    <cellStyle name="Примечание 3 4 2 2 3 5" xfId="25611"/>
    <cellStyle name="Примечание 3 4 2 2 4" xfId="3715"/>
    <cellStyle name="Примечание 3 4 2 2 4 2" xfId="7523"/>
    <cellStyle name="Примечание 3 4 2 2 4 2 2" xfId="18947"/>
    <cellStyle name="Примечание 3 4 2 2 4 2 2 2" xfId="41795"/>
    <cellStyle name="Примечание 3 4 2 2 4 2 3" xfId="30371"/>
    <cellStyle name="Примечание 3 4 2 2 4 3" xfId="11331"/>
    <cellStyle name="Примечание 3 4 2 2 4 3 2" xfId="22755"/>
    <cellStyle name="Примечание 3 4 2 2 4 3 2 2" xfId="45603"/>
    <cellStyle name="Примечание 3 4 2 2 4 3 3" xfId="34179"/>
    <cellStyle name="Примечание 3 4 2 2 4 4" xfId="15139"/>
    <cellStyle name="Примечание 3 4 2 2 4 4 2" xfId="37987"/>
    <cellStyle name="Примечание 3 4 2 2 4 5" xfId="26563"/>
    <cellStyle name="Примечание 3 4 2 2 5" xfId="4667"/>
    <cellStyle name="Примечание 3 4 2 2 5 2" xfId="16091"/>
    <cellStyle name="Примечание 3 4 2 2 5 2 2" xfId="38939"/>
    <cellStyle name="Примечание 3 4 2 2 5 3" xfId="27515"/>
    <cellStyle name="Примечание 3 4 2 2 6" xfId="8475"/>
    <cellStyle name="Примечание 3 4 2 2 6 2" xfId="19899"/>
    <cellStyle name="Примечание 3 4 2 2 6 2 2" xfId="42747"/>
    <cellStyle name="Примечание 3 4 2 2 6 3" xfId="31323"/>
    <cellStyle name="Примечание 3 4 2 2 7" xfId="12283"/>
    <cellStyle name="Примечание 3 4 2 2 7 2" xfId="35131"/>
    <cellStyle name="Примечание 3 4 2 2 8" xfId="23707"/>
    <cellStyle name="Примечание 3 4 2 3" xfId="1335"/>
    <cellStyle name="Примечание 3 4 2 3 2" xfId="5143"/>
    <cellStyle name="Примечание 3 4 2 3 2 2" xfId="16567"/>
    <cellStyle name="Примечание 3 4 2 3 2 2 2" xfId="39415"/>
    <cellStyle name="Примечание 3 4 2 3 2 3" xfId="27991"/>
    <cellStyle name="Примечание 3 4 2 3 3" xfId="8951"/>
    <cellStyle name="Примечание 3 4 2 3 3 2" xfId="20375"/>
    <cellStyle name="Примечание 3 4 2 3 3 2 2" xfId="43223"/>
    <cellStyle name="Примечание 3 4 2 3 3 3" xfId="31799"/>
    <cellStyle name="Примечание 3 4 2 3 4" xfId="12759"/>
    <cellStyle name="Примечание 3 4 2 3 4 2" xfId="35607"/>
    <cellStyle name="Примечание 3 4 2 3 5" xfId="24183"/>
    <cellStyle name="Примечание 3 4 2 4" xfId="2287"/>
    <cellStyle name="Примечание 3 4 2 4 2" xfId="6095"/>
    <cellStyle name="Примечание 3 4 2 4 2 2" xfId="17519"/>
    <cellStyle name="Примечание 3 4 2 4 2 2 2" xfId="40367"/>
    <cellStyle name="Примечание 3 4 2 4 2 3" xfId="28943"/>
    <cellStyle name="Примечание 3 4 2 4 3" xfId="9903"/>
    <cellStyle name="Примечание 3 4 2 4 3 2" xfId="21327"/>
    <cellStyle name="Примечание 3 4 2 4 3 2 2" xfId="44175"/>
    <cellStyle name="Примечание 3 4 2 4 3 3" xfId="32751"/>
    <cellStyle name="Примечание 3 4 2 4 4" xfId="13711"/>
    <cellStyle name="Примечание 3 4 2 4 4 2" xfId="36559"/>
    <cellStyle name="Примечание 3 4 2 4 5" xfId="25135"/>
    <cellStyle name="Примечание 3 4 2 5" xfId="3239"/>
    <cellStyle name="Примечание 3 4 2 5 2" xfId="7047"/>
    <cellStyle name="Примечание 3 4 2 5 2 2" xfId="18471"/>
    <cellStyle name="Примечание 3 4 2 5 2 2 2" xfId="41319"/>
    <cellStyle name="Примечание 3 4 2 5 2 3" xfId="29895"/>
    <cellStyle name="Примечание 3 4 2 5 3" xfId="10855"/>
    <cellStyle name="Примечание 3 4 2 5 3 2" xfId="22279"/>
    <cellStyle name="Примечание 3 4 2 5 3 2 2" xfId="45127"/>
    <cellStyle name="Примечание 3 4 2 5 3 3" xfId="33703"/>
    <cellStyle name="Примечание 3 4 2 5 4" xfId="14663"/>
    <cellStyle name="Примечание 3 4 2 5 4 2" xfId="37511"/>
    <cellStyle name="Примечание 3 4 2 5 5" xfId="26087"/>
    <cellStyle name="Примечание 3 4 2 6" xfId="4191"/>
    <cellStyle name="Примечание 3 4 2 6 2" xfId="15615"/>
    <cellStyle name="Примечание 3 4 2 6 2 2" xfId="38463"/>
    <cellStyle name="Примечание 3 4 2 6 3" xfId="27039"/>
    <cellStyle name="Примечание 3 4 2 7" xfId="7999"/>
    <cellStyle name="Примечание 3 4 2 7 2" xfId="19423"/>
    <cellStyle name="Примечание 3 4 2 7 2 2" xfId="42271"/>
    <cellStyle name="Примечание 3 4 2 7 3" xfId="30847"/>
    <cellStyle name="Примечание 3 4 2 8" xfId="11807"/>
    <cellStyle name="Примечание 3 4 2 8 2" xfId="34655"/>
    <cellStyle name="Примечание 3 4 2 9" xfId="23231"/>
    <cellStyle name="Примечание 3 4 3" xfId="635"/>
    <cellStyle name="Примечание 3 4 3 2" xfId="1587"/>
    <cellStyle name="Примечание 3 4 3 2 2" xfId="5395"/>
    <cellStyle name="Примечание 3 4 3 2 2 2" xfId="16819"/>
    <cellStyle name="Примечание 3 4 3 2 2 2 2" xfId="39667"/>
    <cellStyle name="Примечание 3 4 3 2 2 3" xfId="28243"/>
    <cellStyle name="Примечание 3 4 3 2 3" xfId="9203"/>
    <cellStyle name="Примечание 3 4 3 2 3 2" xfId="20627"/>
    <cellStyle name="Примечание 3 4 3 2 3 2 2" xfId="43475"/>
    <cellStyle name="Примечание 3 4 3 2 3 3" xfId="32051"/>
    <cellStyle name="Примечание 3 4 3 2 4" xfId="13011"/>
    <cellStyle name="Примечание 3 4 3 2 4 2" xfId="35859"/>
    <cellStyle name="Примечание 3 4 3 2 5" xfId="24435"/>
    <cellStyle name="Примечание 3 4 3 3" xfId="2539"/>
    <cellStyle name="Примечание 3 4 3 3 2" xfId="6347"/>
    <cellStyle name="Примечание 3 4 3 3 2 2" xfId="17771"/>
    <cellStyle name="Примечание 3 4 3 3 2 2 2" xfId="40619"/>
    <cellStyle name="Примечание 3 4 3 3 2 3" xfId="29195"/>
    <cellStyle name="Примечание 3 4 3 3 3" xfId="10155"/>
    <cellStyle name="Примечание 3 4 3 3 3 2" xfId="21579"/>
    <cellStyle name="Примечание 3 4 3 3 3 2 2" xfId="44427"/>
    <cellStyle name="Примечание 3 4 3 3 3 3" xfId="33003"/>
    <cellStyle name="Примечание 3 4 3 3 4" xfId="13963"/>
    <cellStyle name="Примечание 3 4 3 3 4 2" xfId="36811"/>
    <cellStyle name="Примечание 3 4 3 3 5" xfId="25387"/>
    <cellStyle name="Примечание 3 4 3 4" xfId="3491"/>
    <cellStyle name="Примечание 3 4 3 4 2" xfId="7299"/>
    <cellStyle name="Примечание 3 4 3 4 2 2" xfId="18723"/>
    <cellStyle name="Примечание 3 4 3 4 2 2 2" xfId="41571"/>
    <cellStyle name="Примечание 3 4 3 4 2 3" xfId="30147"/>
    <cellStyle name="Примечание 3 4 3 4 3" xfId="11107"/>
    <cellStyle name="Примечание 3 4 3 4 3 2" xfId="22531"/>
    <cellStyle name="Примечание 3 4 3 4 3 2 2" xfId="45379"/>
    <cellStyle name="Примечание 3 4 3 4 3 3" xfId="33955"/>
    <cellStyle name="Примечание 3 4 3 4 4" xfId="14915"/>
    <cellStyle name="Примечание 3 4 3 4 4 2" xfId="37763"/>
    <cellStyle name="Примечание 3 4 3 4 5" xfId="26339"/>
    <cellStyle name="Примечание 3 4 3 5" xfId="4443"/>
    <cellStyle name="Примечание 3 4 3 5 2" xfId="15867"/>
    <cellStyle name="Примечание 3 4 3 5 2 2" xfId="38715"/>
    <cellStyle name="Примечание 3 4 3 5 3" xfId="27291"/>
    <cellStyle name="Примечание 3 4 3 6" xfId="8251"/>
    <cellStyle name="Примечание 3 4 3 6 2" xfId="19675"/>
    <cellStyle name="Примечание 3 4 3 6 2 2" xfId="42523"/>
    <cellStyle name="Примечание 3 4 3 6 3" xfId="31099"/>
    <cellStyle name="Примечание 3 4 3 7" xfId="12059"/>
    <cellStyle name="Примечание 3 4 3 7 2" xfId="34907"/>
    <cellStyle name="Примечание 3 4 3 8" xfId="23483"/>
    <cellStyle name="Примечание 3 4 4" xfId="1111"/>
    <cellStyle name="Примечание 3 4 4 2" xfId="4919"/>
    <cellStyle name="Примечание 3 4 4 2 2" xfId="16343"/>
    <cellStyle name="Примечание 3 4 4 2 2 2" xfId="39191"/>
    <cellStyle name="Примечание 3 4 4 2 3" xfId="27767"/>
    <cellStyle name="Примечание 3 4 4 3" xfId="8727"/>
    <cellStyle name="Примечание 3 4 4 3 2" xfId="20151"/>
    <cellStyle name="Примечание 3 4 4 3 2 2" xfId="42999"/>
    <cellStyle name="Примечание 3 4 4 3 3" xfId="31575"/>
    <cellStyle name="Примечание 3 4 4 4" xfId="12535"/>
    <cellStyle name="Примечание 3 4 4 4 2" xfId="35383"/>
    <cellStyle name="Примечание 3 4 4 5" xfId="23959"/>
    <cellStyle name="Примечание 3 4 5" xfId="2063"/>
    <cellStyle name="Примечание 3 4 5 2" xfId="5871"/>
    <cellStyle name="Примечание 3 4 5 2 2" xfId="17295"/>
    <cellStyle name="Примечание 3 4 5 2 2 2" xfId="40143"/>
    <cellStyle name="Примечание 3 4 5 2 3" xfId="28719"/>
    <cellStyle name="Примечание 3 4 5 3" xfId="9679"/>
    <cellStyle name="Примечание 3 4 5 3 2" xfId="21103"/>
    <cellStyle name="Примечание 3 4 5 3 2 2" xfId="43951"/>
    <cellStyle name="Примечание 3 4 5 3 3" xfId="32527"/>
    <cellStyle name="Примечание 3 4 5 4" xfId="13487"/>
    <cellStyle name="Примечание 3 4 5 4 2" xfId="36335"/>
    <cellStyle name="Примечание 3 4 5 5" xfId="24911"/>
    <cellStyle name="Примечание 3 4 6" xfId="3015"/>
    <cellStyle name="Примечание 3 4 6 2" xfId="6823"/>
    <cellStyle name="Примечание 3 4 6 2 2" xfId="18247"/>
    <cellStyle name="Примечание 3 4 6 2 2 2" xfId="41095"/>
    <cellStyle name="Примечание 3 4 6 2 3" xfId="29671"/>
    <cellStyle name="Примечание 3 4 6 3" xfId="10631"/>
    <cellStyle name="Примечание 3 4 6 3 2" xfId="22055"/>
    <cellStyle name="Примечание 3 4 6 3 2 2" xfId="44903"/>
    <cellStyle name="Примечание 3 4 6 3 3" xfId="33479"/>
    <cellStyle name="Примечание 3 4 6 4" xfId="14439"/>
    <cellStyle name="Примечание 3 4 6 4 2" xfId="37287"/>
    <cellStyle name="Примечание 3 4 6 5" xfId="25863"/>
    <cellStyle name="Примечание 3 4 7" xfId="3967"/>
    <cellStyle name="Примечание 3 4 7 2" xfId="15391"/>
    <cellStyle name="Примечание 3 4 7 2 2" xfId="38239"/>
    <cellStyle name="Примечание 3 4 7 3" xfId="26815"/>
    <cellStyle name="Примечание 3 4 8" xfId="7775"/>
    <cellStyle name="Примечание 3 4 8 2" xfId="19199"/>
    <cellStyle name="Примечание 3 4 8 2 2" xfId="42047"/>
    <cellStyle name="Примечание 3 4 8 3" xfId="30623"/>
    <cellStyle name="Примечание 3 4 9" xfId="11583"/>
    <cellStyle name="Примечание 3 4 9 2" xfId="34431"/>
    <cellStyle name="Примечание 3 5" xfId="215"/>
    <cellStyle name="Примечание 3 5 10" xfId="23063"/>
    <cellStyle name="Примечание 3 5 2" xfId="439"/>
    <cellStyle name="Примечание 3 5 2 2" xfId="915"/>
    <cellStyle name="Примечание 3 5 2 2 2" xfId="1867"/>
    <cellStyle name="Примечание 3 5 2 2 2 2" xfId="5675"/>
    <cellStyle name="Примечание 3 5 2 2 2 2 2" xfId="17099"/>
    <cellStyle name="Примечание 3 5 2 2 2 2 2 2" xfId="39947"/>
    <cellStyle name="Примечание 3 5 2 2 2 2 3" xfId="28523"/>
    <cellStyle name="Примечание 3 5 2 2 2 3" xfId="9483"/>
    <cellStyle name="Примечание 3 5 2 2 2 3 2" xfId="20907"/>
    <cellStyle name="Примечание 3 5 2 2 2 3 2 2" xfId="43755"/>
    <cellStyle name="Примечание 3 5 2 2 2 3 3" xfId="32331"/>
    <cellStyle name="Примечание 3 5 2 2 2 4" xfId="13291"/>
    <cellStyle name="Примечание 3 5 2 2 2 4 2" xfId="36139"/>
    <cellStyle name="Примечание 3 5 2 2 2 5" xfId="24715"/>
    <cellStyle name="Примечание 3 5 2 2 3" xfId="2819"/>
    <cellStyle name="Примечание 3 5 2 2 3 2" xfId="6627"/>
    <cellStyle name="Примечание 3 5 2 2 3 2 2" xfId="18051"/>
    <cellStyle name="Примечание 3 5 2 2 3 2 2 2" xfId="40899"/>
    <cellStyle name="Примечание 3 5 2 2 3 2 3" xfId="29475"/>
    <cellStyle name="Примечание 3 5 2 2 3 3" xfId="10435"/>
    <cellStyle name="Примечание 3 5 2 2 3 3 2" xfId="21859"/>
    <cellStyle name="Примечание 3 5 2 2 3 3 2 2" xfId="44707"/>
    <cellStyle name="Примечание 3 5 2 2 3 3 3" xfId="33283"/>
    <cellStyle name="Примечание 3 5 2 2 3 4" xfId="14243"/>
    <cellStyle name="Примечание 3 5 2 2 3 4 2" xfId="37091"/>
    <cellStyle name="Примечание 3 5 2 2 3 5" xfId="25667"/>
    <cellStyle name="Примечание 3 5 2 2 4" xfId="3771"/>
    <cellStyle name="Примечание 3 5 2 2 4 2" xfId="7579"/>
    <cellStyle name="Примечание 3 5 2 2 4 2 2" xfId="19003"/>
    <cellStyle name="Примечание 3 5 2 2 4 2 2 2" xfId="41851"/>
    <cellStyle name="Примечание 3 5 2 2 4 2 3" xfId="30427"/>
    <cellStyle name="Примечание 3 5 2 2 4 3" xfId="11387"/>
    <cellStyle name="Примечание 3 5 2 2 4 3 2" xfId="22811"/>
    <cellStyle name="Примечание 3 5 2 2 4 3 2 2" xfId="45659"/>
    <cellStyle name="Примечание 3 5 2 2 4 3 3" xfId="34235"/>
    <cellStyle name="Примечание 3 5 2 2 4 4" xfId="15195"/>
    <cellStyle name="Примечание 3 5 2 2 4 4 2" xfId="38043"/>
    <cellStyle name="Примечание 3 5 2 2 4 5" xfId="26619"/>
    <cellStyle name="Примечание 3 5 2 2 5" xfId="4723"/>
    <cellStyle name="Примечание 3 5 2 2 5 2" xfId="16147"/>
    <cellStyle name="Примечание 3 5 2 2 5 2 2" xfId="38995"/>
    <cellStyle name="Примечание 3 5 2 2 5 3" xfId="27571"/>
    <cellStyle name="Примечание 3 5 2 2 6" xfId="8531"/>
    <cellStyle name="Примечание 3 5 2 2 6 2" xfId="19955"/>
    <cellStyle name="Примечание 3 5 2 2 6 2 2" xfId="42803"/>
    <cellStyle name="Примечание 3 5 2 2 6 3" xfId="31379"/>
    <cellStyle name="Примечание 3 5 2 2 7" xfId="12339"/>
    <cellStyle name="Примечание 3 5 2 2 7 2" xfId="35187"/>
    <cellStyle name="Примечание 3 5 2 2 8" xfId="23763"/>
    <cellStyle name="Примечание 3 5 2 3" xfId="1391"/>
    <cellStyle name="Примечание 3 5 2 3 2" xfId="5199"/>
    <cellStyle name="Примечание 3 5 2 3 2 2" xfId="16623"/>
    <cellStyle name="Примечание 3 5 2 3 2 2 2" xfId="39471"/>
    <cellStyle name="Примечание 3 5 2 3 2 3" xfId="28047"/>
    <cellStyle name="Примечание 3 5 2 3 3" xfId="9007"/>
    <cellStyle name="Примечание 3 5 2 3 3 2" xfId="20431"/>
    <cellStyle name="Примечание 3 5 2 3 3 2 2" xfId="43279"/>
    <cellStyle name="Примечание 3 5 2 3 3 3" xfId="31855"/>
    <cellStyle name="Примечание 3 5 2 3 4" xfId="12815"/>
    <cellStyle name="Примечание 3 5 2 3 4 2" xfId="35663"/>
    <cellStyle name="Примечание 3 5 2 3 5" xfId="24239"/>
    <cellStyle name="Примечание 3 5 2 4" xfId="2343"/>
    <cellStyle name="Примечание 3 5 2 4 2" xfId="6151"/>
    <cellStyle name="Примечание 3 5 2 4 2 2" xfId="17575"/>
    <cellStyle name="Примечание 3 5 2 4 2 2 2" xfId="40423"/>
    <cellStyle name="Примечание 3 5 2 4 2 3" xfId="28999"/>
    <cellStyle name="Примечание 3 5 2 4 3" xfId="9959"/>
    <cellStyle name="Примечание 3 5 2 4 3 2" xfId="21383"/>
    <cellStyle name="Примечание 3 5 2 4 3 2 2" xfId="44231"/>
    <cellStyle name="Примечание 3 5 2 4 3 3" xfId="32807"/>
    <cellStyle name="Примечание 3 5 2 4 4" xfId="13767"/>
    <cellStyle name="Примечание 3 5 2 4 4 2" xfId="36615"/>
    <cellStyle name="Примечание 3 5 2 4 5" xfId="25191"/>
    <cellStyle name="Примечание 3 5 2 5" xfId="3295"/>
    <cellStyle name="Примечание 3 5 2 5 2" xfId="7103"/>
    <cellStyle name="Примечание 3 5 2 5 2 2" xfId="18527"/>
    <cellStyle name="Примечание 3 5 2 5 2 2 2" xfId="41375"/>
    <cellStyle name="Примечание 3 5 2 5 2 3" xfId="29951"/>
    <cellStyle name="Примечание 3 5 2 5 3" xfId="10911"/>
    <cellStyle name="Примечание 3 5 2 5 3 2" xfId="22335"/>
    <cellStyle name="Примечание 3 5 2 5 3 2 2" xfId="45183"/>
    <cellStyle name="Примечание 3 5 2 5 3 3" xfId="33759"/>
    <cellStyle name="Примечание 3 5 2 5 4" xfId="14719"/>
    <cellStyle name="Примечание 3 5 2 5 4 2" xfId="37567"/>
    <cellStyle name="Примечание 3 5 2 5 5" xfId="26143"/>
    <cellStyle name="Примечание 3 5 2 6" xfId="4247"/>
    <cellStyle name="Примечание 3 5 2 6 2" xfId="15671"/>
    <cellStyle name="Примечание 3 5 2 6 2 2" xfId="38519"/>
    <cellStyle name="Примечание 3 5 2 6 3" xfId="27095"/>
    <cellStyle name="Примечание 3 5 2 7" xfId="8055"/>
    <cellStyle name="Примечание 3 5 2 7 2" xfId="19479"/>
    <cellStyle name="Примечание 3 5 2 7 2 2" xfId="42327"/>
    <cellStyle name="Примечание 3 5 2 7 3" xfId="30903"/>
    <cellStyle name="Примечание 3 5 2 8" xfId="11863"/>
    <cellStyle name="Примечание 3 5 2 8 2" xfId="34711"/>
    <cellStyle name="Примечание 3 5 2 9" xfId="23287"/>
    <cellStyle name="Примечание 3 5 3" xfId="691"/>
    <cellStyle name="Примечание 3 5 3 2" xfId="1643"/>
    <cellStyle name="Примечание 3 5 3 2 2" xfId="5451"/>
    <cellStyle name="Примечание 3 5 3 2 2 2" xfId="16875"/>
    <cellStyle name="Примечание 3 5 3 2 2 2 2" xfId="39723"/>
    <cellStyle name="Примечание 3 5 3 2 2 3" xfId="28299"/>
    <cellStyle name="Примечание 3 5 3 2 3" xfId="9259"/>
    <cellStyle name="Примечание 3 5 3 2 3 2" xfId="20683"/>
    <cellStyle name="Примечание 3 5 3 2 3 2 2" xfId="43531"/>
    <cellStyle name="Примечание 3 5 3 2 3 3" xfId="32107"/>
    <cellStyle name="Примечание 3 5 3 2 4" xfId="13067"/>
    <cellStyle name="Примечание 3 5 3 2 4 2" xfId="35915"/>
    <cellStyle name="Примечание 3 5 3 2 5" xfId="24491"/>
    <cellStyle name="Примечание 3 5 3 3" xfId="2595"/>
    <cellStyle name="Примечание 3 5 3 3 2" xfId="6403"/>
    <cellStyle name="Примечание 3 5 3 3 2 2" xfId="17827"/>
    <cellStyle name="Примечание 3 5 3 3 2 2 2" xfId="40675"/>
    <cellStyle name="Примечание 3 5 3 3 2 3" xfId="29251"/>
    <cellStyle name="Примечание 3 5 3 3 3" xfId="10211"/>
    <cellStyle name="Примечание 3 5 3 3 3 2" xfId="21635"/>
    <cellStyle name="Примечание 3 5 3 3 3 2 2" xfId="44483"/>
    <cellStyle name="Примечание 3 5 3 3 3 3" xfId="33059"/>
    <cellStyle name="Примечание 3 5 3 3 4" xfId="14019"/>
    <cellStyle name="Примечание 3 5 3 3 4 2" xfId="36867"/>
    <cellStyle name="Примечание 3 5 3 3 5" xfId="25443"/>
    <cellStyle name="Примечание 3 5 3 4" xfId="3547"/>
    <cellStyle name="Примечание 3 5 3 4 2" xfId="7355"/>
    <cellStyle name="Примечание 3 5 3 4 2 2" xfId="18779"/>
    <cellStyle name="Примечание 3 5 3 4 2 2 2" xfId="41627"/>
    <cellStyle name="Примечание 3 5 3 4 2 3" xfId="30203"/>
    <cellStyle name="Примечание 3 5 3 4 3" xfId="11163"/>
    <cellStyle name="Примечание 3 5 3 4 3 2" xfId="22587"/>
    <cellStyle name="Примечание 3 5 3 4 3 2 2" xfId="45435"/>
    <cellStyle name="Примечание 3 5 3 4 3 3" xfId="34011"/>
    <cellStyle name="Примечание 3 5 3 4 4" xfId="14971"/>
    <cellStyle name="Примечание 3 5 3 4 4 2" xfId="37819"/>
    <cellStyle name="Примечание 3 5 3 4 5" xfId="26395"/>
    <cellStyle name="Примечание 3 5 3 5" xfId="4499"/>
    <cellStyle name="Примечание 3 5 3 5 2" xfId="15923"/>
    <cellStyle name="Примечание 3 5 3 5 2 2" xfId="38771"/>
    <cellStyle name="Примечание 3 5 3 5 3" xfId="27347"/>
    <cellStyle name="Примечание 3 5 3 6" xfId="8307"/>
    <cellStyle name="Примечание 3 5 3 6 2" xfId="19731"/>
    <cellStyle name="Примечание 3 5 3 6 2 2" xfId="42579"/>
    <cellStyle name="Примечание 3 5 3 6 3" xfId="31155"/>
    <cellStyle name="Примечание 3 5 3 7" xfId="12115"/>
    <cellStyle name="Примечание 3 5 3 7 2" xfId="34963"/>
    <cellStyle name="Примечание 3 5 3 8" xfId="23539"/>
    <cellStyle name="Примечание 3 5 4" xfId="1167"/>
    <cellStyle name="Примечание 3 5 4 2" xfId="4975"/>
    <cellStyle name="Примечание 3 5 4 2 2" xfId="16399"/>
    <cellStyle name="Примечание 3 5 4 2 2 2" xfId="39247"/>
    <cellStyle name="Примечание 3 5 4 2 3" xfId="27823"/>
    <cellStyle name="Примечание 3 5 4 3" xfId="8783"/>
    <cellStyle name="Примечание 3 5 4 3 2" xfId="20207"/>
    <cellStyle name="Примечание 3 5 4 3 2 2" xfId="43055"/>
    <cellStyle name="Примечание 3 5 4 3 3" xfId="31631"/>
    <cellStyle name="Примечание 3 5 4 4" xfId="12591"/>
    <cellStyle name="Примечание 3 5 4 4 2" xfId="35439"/>
    <cellStyle name="Примечание 3 5 4 5" xfId="24015"/>
    <cellStyle name="Примечание 3 5 5" xfId="2119"/>
    <cellStyle name="Примечание 3 5 5 2" xfId="5927"/>
    <cellStyle name="Примечание 3 5 5 2 2" xfId="17351"/>
    <cellStyle name="Примечание 3 5 5 2 2 2" xfId="40199"/>
    <cellStyle name="Примечание 3 5 5 2 3" xfId="28775"/>
    <cellStyle name="Примечание 3 5 5 3" xfId="9735"/>
    <cellStyle name="Примечание 3 5 5 3 2" xfId="21159"/>
    <cellStyle name="Примечание 3 5 5 3 2 2" xfId="44007"/>
    <cellStyle name="Примечание 3 5 5 3 3" xfId="32583"/>
    <cellStyle name="Примечание 3 5 5 4" xfId="13543"/>
    <cellStyle name="Примечание 3 5 5 4 2" xfId="36391"/>
    <cellStyle name="Примечание 3 5 5 5" xfId="24967"/>
    <cellStyle name="Примечание 3 5 6" xfId="3071"/>
    <cellStyle name="Примечание 3 5 6 2" xfId="6879"/>
    <cellStyle name="Примечание 3 5 6 2 2" xfId="18303"/>
    <cellStyle name="Примечание 3 5 6 2 2 2" xfId="41151"/>
    <cellStyle name="Примечание 3 5 6 2 3" xfId="29727"/>
    <cellStyle name="Примечание 3 5 6 3" xfId="10687"/>
    <cellStyle name="Примечание 3 5 6 3 2" xfId="22111"/>
    <cellStyle name="Примечание 3 5 6 3 2 2" xfId="44959"/>
    <cellStyle name="Примечание 3 5 6 3 3" xfId="33535"/>
    <cellStyle name="Примечание 3 5 6 4" xfId="14495"/>
    <cellStyle name="Примечание 3 5 6 4 2" xfId="37343"/>
    <cellStyle name="Примечание 3 5 6 5" xfId="25919"/>
    <cellStyle name="Примечание 3 5 7" xfId="4023"/>
    <cellStyle name="Примечание 3 5 7 2" xfId="15447"/>
    <cellStyle name="Примечание 3 5 7 2 2" xfId="38295"/>
    <cellStyle name="Примечание 3 5 7 3" xfId="26871"/>
    <cellStyle name="Примечание 3 5 8" xfId="7831"/>
    <cellStyle name="Примечание 3 5 8 2" xfId="19255"/>
    <cellStyle name="Примечание 3 5 8 2 2" xfId="42103"/>
    <cellStyle name="Примечание 3 5 8 3" xfId="30679"/>
    <cellStyle name="Примечание 3 5 9" xfId="11639"/>
    <cellStyle name="Примечание 3 5 9 2" xfId="34487"/>
    <cellStyle name="Примечание 3 6" xfId="271"/>
    <cellStyle name="Примечание 3 6 2" xfId="747"/>
    <cellStyle name="Примечание 3 6 2 2" xfId="1699"/>
    <cellStyle name="Примечание 3 6 2 2 2" xfId="5507"/>
    <cellStyle name="Примечание 3 6 2 2 2 2" xfId="16931"/>
    <cellStyle name="Примечание 3 6 2 2 2 2 2" xfId="39779"/>
    <cellStyle name="Примечание 3 6 2 2 2 3" xfId="28355"/>
    <cellStyle name="Примечание 3 6 2 2 3" xfId="9315"/>
    <cellStyle name="Примечание 3 6 2 2 3 2" xfId="20739"/>
    <cellStyle name="Примечание 3 6 2 2 3 2 2" xfId="43587"/>
    <cellStyle name="Примечание 3 6 2 2 3 3" xfId="32163"/>
    <cellStyle name="Примечание 3 6 2 2 4" xfId="13123"/>
    <cellStyle name="Примечание 3 6 2 2 4 2" xfId="35971"/>
    <cellStyle name="Примечание 3 6 2 2 5" xfId="24547"/>
    <cellStyle name="Примечание 3 6 2 3" xfId="2651"/>
    <cellStyle name="Примечание 3 6 2 3 2" xfId="6459"/>
    <cellStyle name="Примечание 3 6 2 3 2 2" xfId="17883"/>
    <cellStyle name="Примечание 3 6 2 3 2 2 2" xfId="40731"/>
    <cellStyle name="Примечание 3 6 2 3 2 3" xfId="29307"/>
    <cellStyle name="Примечание 3 6 2 3 3" xfId="10267"/>
    <cellStyle name="Примечание 3 6 2 3 3 2" xfId="21691"/>
    <cellStyle name="Примечание 3 6 2 3 3 2 2" xfId="44539"/>
    <cellStyle name="Примечание 3 6 2 3 3 3" xfId="33115"/>
    <cellStyle name="Примечание 3 6 2 3 4" xfId="14075"/>
    <cellStyle name="Примечание 3 6 2 3 4 2" xfId="36923"/>
    <cellStyle name="Примечание 3 6 2 3 5" xfId="25499"/>
    <cellStyle name="Примечание 3 6 2 4" xfId="3603"/>
    <cellStyle name="Примечание 3 6 2 4 2" xfId="7411"/>
    <cellStyle name="Примечание 3 6 2 4 2 2" xfId="18835"/>
    <cellStyle name="Примечание 3 6 2 4 2 2 2" xfId="41683"/>
    <cellStyle name="Примечание 3 6 2 4 2 3" xfId="30259"/>
    <cellStyle name="Примечание 3 6 2 4 3" xfId="11219"/>
    <cellStyle name="Примечание 3 6 2 4 3 2" xfId="22643"/>
    <cellStyle name="Примечание 3 6 2 4 3 2 2" xfId="45491"/>
    <cellStyle name="Примечание 3 6 2 4 3 3" xfId="34067"/>
    <cellStyle name="Примечание 3 6 2 4 4" xfId="15027"/>
    <cellStyle name="Примечание 3 6 2 4 4 2" xfId="37875"/>
    <cellStyle name="Примечание 3 6 2 4 5" xfId="26451"/>
    <cellStyle name="Примечание 3 6 2 5" xfId="4555"/>
    <cellStyle name="Примечание 3 6 2 5 2" xfId="15979"/>
    <cellStyle name="Примечание 3 6 2 5 2 2" xfId="38827"/>
    <cellStyle name="Примечание 3 6 2 5 3" xfId="27403"/>
    <cellStyle name="Примечание 3 6 2 6" xfId="8363"/>
    <cellStyle name="Примечание 3 6 2 6 2" xfId="19787"/>
    <cellStyle name="Примечание 3 6 2 6 2 2" xfId="42635"/>
    <cellStyle name="Примечание 3 6 2 6 3" xfId="31211"/>
    <cellStyle name="Примечание 3 6 2 7" xfId="12171"/>
    <cellStyle name="Примечание 3 6 2 7 2" xfId="35019"/>
    <cellStyle name="Примечание 3 6 2 8" xfId="23595"/>
    <cellStyle name="Примечание 3 6 3" xfId="1223"/>
    <cellStyle name="Примечание 3 6 3 2" xfId="5031"/>
    <cellStyle name="Примечание 3 6 3 2 2" xfId="16455"/>
    <cellStyle name="Примечание 3 6 3 2 2 2" xfId="39303"/>
    <cellStyle name="Примечание 3 6 3 2 3" xfId="27879"/>
    <cellStyle name="Примечание 3 6 3 3" xfId="8839"/>
    <cellStyle name="Примечание 3 6 3 3 2" xfId="20263"/>
    <cellStyle name="Примечание 3 6 3 3 2 2" xfId="43111"/>
    <cellStyle name="Примечание 3 6 3 3 3" xfId="31687"/>
    <cellStyle name="Примечание 3 6 3 4" xfId="12647"/>
    <cellStyle name="Примечание 3 6 3 4 2" xfId="35495"/>
    <cellStyle name="Примечание 3 6 3 5" xfId="24071"/>
    <cellStyle name="Примечание 3 6 4" xfId="2175"/>
    <cellStyle name="Примечание 3 6 4 2" xfId="5983"/>
    <cellStyle name="Примечание 3 6 4 2 2" xfId="17407"/>
    <cellStyle name="Примечание 3 6 4 2 2 2" xfId="40255"/>
    <cellStyle name="Примечание 3 6 4 2 3" xfId="28831"/>
    <cellStyle name="Примечание 3 6 4 3" xfId="9791"/>
    <cellStyle name="Примечание 3 6 4 3 2" xfId="21215"/>
    <cellStyle name="Примечание 3 6 4 3 2 2" xfId="44063"/>
    <cellStyle name="Примечание 3 6 4 3 3" xfId="32639"/>
    <cellStyle name="Примечание 3 6 4 4" xfId="13599"/>
    <cellStyle name="Примечание 3 6 4 4 2" xfId="36447"/>
    <cellStyle name="Примечание 3 6 4 5" xfId="25023"/>
    <cellStyle name="Примечание 3 6 5" xfId="3127"/>
    <cellStyle name="Примечание 3 6 5 2" xfId="6935"/>
    <cellStyle name="Примечание 3 6 5 2 2" xfId="18359"/>
    <cellStyle name="Примечание 3 6 5 2 2 2" xfId="41207"/>
    <cellStyle name="Примечание 3 6 5 2 3" xfId="29783"/>
    <cellStyle name="Примечание 3 6 5 3" xfId="10743"/>
    <cellStyle name="Примечание 3 6 5 3 2" xfId="22167"/>
    <cellStyle name="Примечание 3 6 5 3 2 2" xfId="45015"/>
    <cellStyle name="Примечание 3 6 5 3 3" xfId="33591"/>
    <cellStyle name="Примечание 3 6 5 4" xfId="14551"/>
    <cellStyle name="Примечание 3 6 5 4 2" xfId="37399"/>
    <cellStyle name="Примечание 3 6 5 5" xfId="25975"/>
    <cellStyle name="Примечание 3 6 6" xfId="4079"/>
    <cellStyle name="Примечание 3 6 6 2" xfId="15503"/>
    <cellStyle name="Примечание 3 6 6 2 2" xfId="38351"/>
    <cellStyle name="Примечание 3 6 6 3" xfId="26927"/>
    <cellStyle name="Примечание 3 6 7" xfId="7887"/>
    <cellStyle name="Примечание 3 6 7 2" xfId="19311"/>
    <cellStyle name="Примечание 3 6 7 2 2" xfId="42159"/>
    <cellStyle name="Примечание 3 6 7 3" xfId="30735"/>
    <cellStyle name="Примечание 3 6 8" xfId="11695"/>
    <cellStyle name="Примечание 3 6 8 2" xfId="34543"/>
    <cellStyle name="Примечание 3 6 9" xfId="23119"/>
    <cellStyle name="Примечание 3 7" xfId="495"/>
    <cellStyle name="Примечание 3 7 2" xfId="971"/>
    <cellStyle name="Примечание 3 7 2 2" xfId="1923"/>
    <cellStyle name="Примечание 3 7 2 2 2" xfId="5731"/>
    <cellStyle name="Примечание 3 7 2 2 2 2" xfId="17155"/>
    <cellStyle name="Примечание 3 7 2 2 2 2 2" xfId="40003"/>
    <cellStyle name="Примечание 3 7 2 2 2 3" xfId="28579"/>
    <cellStyle name="Примечание 3 7 2 2 3" xfId="9539"/>
    <cellStyle name="Примечание 3 7 2 2 3 2" xfId="20963"/>
    <cellStyle name="Примечание 3 7 2 2 3 2 2" xfId="43811"/>
    <cellStyle name="Примечание 3 7 2 2 3 3" xfId="32387"/>
    <cellStyle name="Примечание 3 7 2 2 4" xfId="13347"/>
    <cellStyle name="Примечание 3 7 2 2 4 2" xfId="36195"/>
    <cellStyle name="Примечание 3 7 2 2 5" xfId="24771"/>
    <cellStyle name="Примечание 3 7 2 3" xfId="2875"/>
    <cellStyle name="Примечание 3 7 2 3 2" xfId="6683"/>
    <cellStyle name="Примечание 3 7 2 3 2 2" xfId="18107"/>
    <cellStyle name="Примечание 3 7 2 3 2 2 2" xfId="40955"/>
    <cellStyle name="Примечание 3 7 2 3 2 3" xfId="29531"/>
    <cellStyle name="Примечание 3 7 2 3 3" xfId="10491"/>
    <cellStyle name="Примечание 3 7 2 3 3 2" xfId="21915"/>
    <cellStyle name="Примечание 3 7 2 3 3 2 2" xfId="44763"/>
    <cellStyle name="Примечание 3 7 2 3 3 3" xfId="33339"/>
    <cellStyle name="Примечание 3 7 2 3 4" xfId="14299"/>
    <cellStyle name="Примечание 3 7 2 3 4 2" xfId="37147"/>
    <cellStyle name="Примечание 3 7 2 3 5" xfId="25723"/>
    <cellStyle name="Примечание 3 7 2 4" xfId="3827"/>
    <cellStyle name="Примечание 3 7 2 4 2" xfId="7635"/>
    <cellStyle name="Примечание 3 7 2 4 2 2" xfId="19059"/>
    <cellStyle name="Примечание 3 7 2 4 2 2 2" xfId="41907"/>
    <cellStyle name="Примечание 3 7 2 4 2 3" xfId="30483"/>
    <cellStyle name="Примечание 3 7 2 4 3" xfId="11443"/>
    <cellStyle name="Примечание 3 7 2 4 3 2" xfId="22867"/>
    <cellStyle name="Примечание 3 7 2 4 3 2 2" xfId="45715"/>
    <cellStyle name="Примечание 3 7 2 4 3 3" xfId="34291"/>
    <cellStyle name="Примечание 3 7 2 4 4" xfId="15251"/>
    <cellStyle name="Примечание 3 7 2 4 4 2" xfId="38099"/>
    <cellStyle name="Примечание 3 7 2 4 5" xfId="26675"/>
    <cellStyle name="Примечание 3 7 2 5" xfId="4779"/>
    <cellStyle name="Примечание 3 7 2 5 2" xfId="16203"/>
    <cellStyle name="Примечание 3 7 2 5 2 2" xfId="39051"/>
    <cellStyle name="Примечание 3 7 2 5 3" xfId="27627"/>
    <cellStyle name="Примечание 3 7 2 6" xfId="8587"/>
    <cellStyle name="Примечание 3 7 2 6 2" xfId="20011"/>
    <cellStyle name="Примечание 3 7 2 6 2 2" xfId="42859"/>
    <cellStyle name="Примечание 3 7 2 6 3" xfId="31435"/>
    <cellStyle name="Примечание 3 7 2 7" xfId="12395"/>
    <cellStyle name="Примечание 3 7 2 7 2" xfId="35243"/>
    <cellStyle name="Примечание 3 7 2 8" xfId="23819"/>
    <cellStyle name="Примечание 3 7 3" xfId="1447"/>
    <cellStyle name="Примечание 3 7 3 2" xfId="5255"/>
    <cellStyle name="Примечание 3 7 3 2 2" xfId="16679"/>
    <cellStyle name="Примечание 3 7 3 2 2 2" xfId="39527"/>
    <cellStyle name="Примечание 3 7 3 2 3" xfId="28103"/>
    <cellStyle name="Примечание 3 7 3 3" xfId="9063"/>
    <cellStyle name="Примечание 3 7 3 3 2" xfId="20487"/>
    <cellStyle name="Примечание 3 7 3 3 2 2" xfId="43335"/>
    <cellStyle name="Примечание 3 7 3 3 3" xfId="31911"/>
    <cellStyle name="Примечание 3 7 3 4" xfId="12871"/>
    <cellStyle name="Примечание 3 7 3 4 2" xfId="35719"/>
    <cellStyle name="Примечание 3 7 3 5" xfId="24295"/>
    <cellStyle name="Примечание 3 7 4" xfId="2399"/>
    <cellStyle name="Примечание 3 7 4 2" xfId="6207"/>
    <cellStyle name="Примечание 3 7 4 2 2" xfId="17631"/>
    <cellStyle name="Примечание 3 7 4 2 2 2" xfId="40479"/>
    <cellStyle name="Примечание 3 7 4 2 3" xfId="29055"/>
    <cellStyle name="Примечание 3 7 4 3" xfId="10015"/>
    <cellStyle name="Примечание 3 7 4 3 2" xfId="21439"/>
    <cellStyle name="Примечание 3 7 4 3 2 2" xfId="44287"/>
    <cellStyle name="Примечание 3 7 4 3 3" xfId="32863"/>
    <cellStyle name="Примечание 3 7 4 4" xfId="13823"/>
    <cellStyle name="Примечание 3 7 4 4 2" xfId="36671"/>
    <cellStyle name="Примечание 3 7 4 5" xfId="25247"/>
    <cellStyle name="Примечание 3 7 5" xfId="3351"/>
    <cellStyle name="Примечание 3 7 5 2" xfId="7159"/>
    <cellStyle name="Примечание 3 7 5 2 2" xfId="18583"/>
    <cellStyle name="Примечание 3 7 5 2 2 2" xfId="41431"/>
    <cellStyle name="Примечание 3 7 5 2 3" xfId="30007"/>
    <cellStyle name="Примечание 3 7 5 3" xfId="10967"/>
    <cellStyle name="Примечание 3 7 5 3 2" xfId="22391"/>
    <cellStyle name="Примечание 3 7 5 3 2 2" xfId="45239"/>
    <cellStyle name="Примечание 3 7 5 3 3" xfId="33815"/>
    <cellStyle name="Примечание 3 7 5 4" xfId="14775"/>
    <cellStyle name="Примечание 3 7 5 4 2" xfId="37623"/>
    <cellStyle name="Примечание 3 7 5 5" xfId="26199"/>
    <cellStyle name="Примечание 3 7 6" xfId="4303"/>
    <cellStyle name="Примечание 3 7 6 2" xfId="15727"/>
    <cellStyle name="Примечание 3 7 6 2 2" xfId="38575"/>
    <cellStyle name="Примечание 3 7 6 3" xfId="27151"/>
    <cellStyle name="Примечание 3 7 7" xfId="8111"/>
    <cellStyle name="Примечание 3 7 7 2" xfId="19535"/>
    <cellStyle name="Примечание 3 7 7 2 2" xfId="42383"/>
    <cellStyle name="Примечание 3 7 7 3" xfId="30959"/>
    <cellStyle name="Примечание 3 7 8" xfId="11919"/>
    <cellStyle name="Примечание 3 7 8 2" xfId="34767"/>
    <cellStyle name="Примечание 3 7 9" xfId="23343"/>
    <cellStyle name="Примечание 3 8" xfId="523"/>
    <cellStyle name="Примечание 3 8 2" xfId="1475"/>
    <cellStyle name="Примечание 3 8 2 2" xfId="5283"/>
    <cellStyle name="Примечание 3 8 2 2 2" xfId="16707"/>
    <cellStyle name="Примечание 3 8 2 2 2 2" xfId="39555"/>
    <cellStyle name="Примечание 3 8 2 2 3" xfId="28131"/>
    <cellStyle name="Примечание 3 8 2 3" xfId="9091"/>
    <cellStyle name="Примечание 3 8 2 3 2" xfId="20515"/>
    <cellStyle name="Примечание 3 8 2 3 2 2" xfId="43363"/>
    <cellStyle name="Примечание 3 8 2 3 3" xfId="31939"/>
    <cellStyle name="Примечание 3 8 2 4" xfId="12899"/>
    <cellStyle name="Примечание 3 8 2 4 2" xfId="35747"/>
    <cellStyle name="Примечание 3 8 2 5" xfId="24323"/>
    <cellStyle name="Примечание 3 8 3" xfId="2427"/>
    <cellStyle name="Примечание 3 8 3 2" xfId="6235"/>
    <cellStyle name="Примечание 3 8 3 2 2" xfId="17659"/>
    <cellStyle name="Примечание 3 8 3 2 2 2" xfId="40507"/>
    <cellStyle name="Примечание 3 8 3 2 3" xfId="29083"/>
    <cellStyle name="Примечание 3 8 3 3" xfId="10043"/>
    <cellStyle name="Примечание 3 8 3 3 2" xfId="21467"/>
    <cellStyle name="Примечание 3 8 3 3 2 2" xfId="44315"/>
    <cellStyle name="Примечание 3 8 3 3 3" xfId="32891"/>
    <cellStyle name="Примечание 3 8 3 4" xfId="13851"/>
    <cellStyle name="Примечание 3 8 3 4 2" xfId="36699"/>
    <cellStyle name="Примечание 3 8 3 5" xfId="25275"/>
    <cellStyle name="Примечание 3 8 4" xfId="3379"/>
    <cellStyle name="Примечание 3 8 4 2" xfId="7187"/>
    <cellStyle name="Примечание 3 8 4 2 2" xfId="18611"/>
    <cellStyle name="Примечание 3 8 4 2 2 2" xfId="41459"/>
    <cellStyle name="Примечание 3 8 4 2 3" xfId="30035"/>
    <cellStyle name="Примечание 3 8 4 3" xfId="10995"/>
    <cellStyle name="Примечание 3 8 4 3 2" xfId="22419"/>
    <cellStyle name="Примечание 3 8 4 3 2 2" xfId="45267"/>
    <cellStyle name="Примечание 3 8 4 3 3" xfId="33843"/>
    <cellStyle name="Примечание 3 8 4 4" xfId="14803"/>
    <cellStyle name="Примечание 3 8 4 4 2" xfId="37651"/>
    <cellStyle name="Примечание 3 8 4 5" xfId="26227"/>
    <cellStyle name="Примечание 3 8 5" xfId="4331"/>
    <cellStyle name="Примечание 3 8 5 2" xfId="15755"/>
    <cellStyle name="Примечание 3 8 5 2 2" xfId="38603"/>
    <cellStyle name="Примечание 3 8 5 3" xfId="27179"/>
    <cellStyle name="Примечание 3 8 6" xfId="8139"/>
    <cellStyle name="Примечание 3 8 6 2" xfId="19563"/>
    <cellStyle name="Примечание 3 8 6 2 2" xfId="42411"/>
    <cellStyle name="Примечание 3 8 6 3" xfId="30987"/>
    <cellStyle name="Примечание 3 8 7" xfId="11947"/>
    <cellStyle name="Примечание 3 8 7 2" xfId="34795"/>
    <cellStyle name="Примечание 3 8 8" xfId="23371"/>
    <cellStyle name="Примечание 3 9" xfId="999"/>
    <cellStyle name="Примечание 3 9 2" xfId="4807"/>
    <cellStyle name="Примечание 3 9 2 2" xfId="16231"/>
    <cellStyle name="Примечание 3 9 2 2 2" xfId="39079"/>
    <cellStyle name="Примечание 3 9 2 3" xfId="27655"/>
    <cellStyle name="Примечание 3 9 3" xfId="8615"/>
    <cellStyle name="Примечание 3 9 3 2" xfId="20039"/>
    <cellStyle name="Примечание 3 9 3 2 2" xfId="42887"/>
    <cellStyle name="Примечание 3 9 3 3" xfId="31463"/>
    <cellStyle name="Примечание 3 9 4" xfId="12423"/>
    <cellStyle name="Примечание 3 9 4 2" xfId="35271"/>
    <cellStyle name="Примечание 3 9 5" xfId="23847"/>
    <cellStyle name="Связанная ячейка" xfId="13" builtinId="24" customBuiltin="1"/>
    <cellStyle name="Текст предупреждения" xfId="15" builtinId="11" customBuiltin="1"/>
    <cellStyle name="Хороший" xfId="7" builtinId="26" customBuiltin="1"/>
  </cellStyles>
  <dxfs count="2">
    <dxf>
      <font>
        <strike/>
      </font>
      <fill>
        <patternFill>
          <bgColor rgb="FFFF0000"/>
        </patternFill>
      </fill>
    </dxf>
    <dxf>
      <font>
        <strike/>
      </font>
      <fill>
        <patternFill>
          <bgColor rgb="FFFF0000"/>
        </patternFill>
      </fill>
    </dxf>
  </dxfs>
  <tableStyles count="0" defaultTableStyle="TableStyleMedium2" defaultPivotStyle="PivotStyleMedium9"/>
  <colors>
    <mruColors>
      <color rgb="FF92D050"/>
      <color rgb="FFFF8989"/>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externalLink" Target="externalLinks/externalLink6.xml"/><Relationship Id="rId10" Type="http://schemas.openxmlformats.org/officeDocument/2006/relationships/externalLink" Target="externalLinks/externalLink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5.xml"/><Relationship Id="rId22"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sam\AppData\Local\Microsoft\Windows\INetCache\Content.Outlook\8T2OQ9JQ\&#1056;&#1077;&#1077;&#1089;&#1090;&#1088;%20&#1050;&#1047;%20&#1086;&#1090;%2002.08.2019%20&#1086;&#1090;%20&#1050;&#1086;&#1083;&#1084;&#1072;&#1082;&#1086;&#1074;&#1086;&#1081;%20&#1053;,&#106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sam\AppData\Local\Microsoft\Windows\INetCache\Content.Outlook\21NVFIHH\&#1056;&#1077;&#1077;&#1089;&#1090;&#1088;%20&#1082;&#1072;&#1088;&#1090;&#1086;&#1095;&#1077;&#1082;%20&#1079;&#1072;&#1082;&#1072;&#1079;&#1095;&#1080;&#1082;&#1072;%20&#1086;&#1090;%2009.12.202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sam\AppData\Local\Microsoft\Windows\INetCache\Content.Outlook\21NVFIHH\&#1056;&#1077;&#1077;&#1089;&#1090;&#1088;%20&#1082;&#1072;&#1088;&#1090;&#1086;&#1095;&#1077;&#1082;%20&#1079;&#1072;&#1082;&#1072;&#1079;&#1095;&#1080;&#1082;&#1072;%20&#1086;&#1090;%2014.10.20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sam\AppData\Local\Microsoft\Windows\INetCache\Content.Outlook\21NVFIHH\&#1056;&#1077;&#1077;&#1089;&#1090;&#1088;%20&#1082;&#1072;&#1088;&#1090;&#1086;&#1095;&#1077;&#1082;%20&#1079;&#1072;&#1082;&#1072;&#1079;&#1095;&#1080;&#1082;&#1072;%20&#1086;&#1090;%2002.10.202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sam\AppData\Local\Microsoft\Windows\INetCache\Content.Outlook\HE31Z5PA\&#1056;&#1077;&#1077;&#1089;&#1090;&#1088;%20&#1082;&#1072;&#1088;&#1090;&#1086;&#1095;&#1077;&#1082;%20&#1079;&#1072;&#1082;&#1072;&#1079;&#1095;&#1080;&#1082;&#1072;%20&#1086;&#1090;%2006.08.2020%20(3).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sam\AppData\Local\Microsoft\Windows\INetCache\Content.Outlook\21NVFIHH\&#1050;&#1086;&#1087;&#1080;&#1103;%20&#1056;&#1077;&#1077;&#1089;&#1090;&#1088;%20&#1082;&#1072;&#1088;&#1090;&#1086;&#1095;&#1077;&#1082;%20&#1079;&#1072;&#1082;&#1072;&#1079;&#1095;&#1080;&#1082;&#1072;%20&#1086;&#1090;%2028%2009%202020%20(2)%2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База (АРХИВ)"/>
      <sheetName val="СМР"/>
      <sheetName val="ОВ"/>
      <sheetName val="ТХ и ВК"/>
      <sheetName val="ЭМР"/>
      <sheetName val="Сметы"/>
      <sheetName val="Общая статистика"/>
      <sheetName val="Отклонено АП"/>
      <sheetName val="Неоткорректированная РД"/>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База (АРХИВ)"/>
      <sheetName val="СМР"/>
      <sheetName val="ОВ"/>
      <sheetName val="ТХ и ВК"/>
      <sheetName val="ЭМР"/>
      <sheetName val="Сметы"/>
      <sheetName val="Общая статистика"/>
      <sheetName val="Отклонено АП"/>
      <sheetName val="Неоткорректированная РД"/>
    </sheetNames>
    <sheetDataSet>
      <sheetData sheetId="0" refreshError="1"/>
      <sheetData sheetId="1" refreshError="1"/>
      <sheetData sheetId="2" refreshError="1"/>
      <sheetData sheetId="3" refreshError="1"/>
      <sheetData sheetId="4" refreshError="1"/>
      <sheetData sheetId="5">
        <row r="365">
          <cell r="Q365">
            <v>204</v>
          </cell>
          <cell r="R365">
            <v>14</v>
          </cell>
          <cell r="S365">
            <v>1</v>
          </cell>
          <cell r="U365">
            <v>10</v>
          </cell>
        </row>
      </sheetData>
      <sheetData sheetId="6" refreshError="1"/>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База (АРХИВ)"/>
      <sheetName val="СМР"/>
      <sheetName val="ОВ"/>
      <sheetName val="ТХ и ВК"/>
      <sheetName val="ЭМР"/>
      <sheetName val="Сметы"/>
      <sheetName val="Общая статистика"/>
      <sheetName val="Отклонено АП"/>
      <sheetName val="Неоткорректированная РД"/>
    </sheetNames>
    <sheetDataSet>
      <sheetData sheetId="0" refreshError="1"/>
      <sheetData sheetId="1" refreshError="1"/>
      <sheetData sheetId="2" refreshError="1"/>
      <sheetData sheetId="3" refreshError="1"/>
      <sheetData sheetId="4" refreshError="1"/>
      <sheetData sheetId="5">
        <row r="365">
          <cell r="Q365">
            <v>199</v>
          </cell>
          <cell r="T365">
            <v>59</v>
          </cell>
        </row>
      </sheetData>
      <sheetData sheetId="6" refreshError="1"/>
      <sheetData sheetId="7" refreshError="1"/>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База (АРХИВ)"/>
      <sheetName val="СМР"/>
      <sheetName val="ОВ"/>
      <sheetName val="ТХ и ВК"/>
      <sheetName val="ЭМР"/>
      <sheetName val="Сметы"/>
      <sheetName val="Общая статистика"/>
      <sheetName val="Отклонено АП"/>
      <sheetName val="Неоткорректированная РД"/>
    </sheetNames>
    <sheetDataSet>
      <sheetData sheetId="0"/>
      <sheetData sheetId="1"/>
      <sheetData sheetId="2"/>
      <sheetData sheetId="3"/>
      <sheetData sheetId="4"/>
      <sheetData sheetId="5">
        <row r="365">
          <cell r="P365">
            <v>13</v>
          </cell>
          <cell r="AB365">
            <v>23</v>
          </cell>
        </row>
      </sheetData>
      <sheetData sheetId="6"/>
      <sheetData sheetId="7"/>
      <sheetData sheetId="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База (АРХИВ)"/>
      <sheetName val="СМР"/>
      <sheetName val="ОВ"/>
      <sheetName val="ТХ и ВК"/>
      <sheetName val="ЭМР"/>
      <sheetName val="Сметы"/>
      <sheetName val="Общая статистика"/>
      <sheetName val="Отклонено АП"/>
      <sheetName val="Неоткорректированная РД"/>
    </sheetNames>
    <sheetDataSet>
      <sheetData sheetId="0" refreshError="1"/>
      <sheetData sheetId="1" refreshError="1"/>
      <sheetData sheetId="2" refreshError="1"/>
      <sheetData sheetId="3" refreshError="1"/>
      <sheetData sheetId="4" refreshError="1"/>
      <sheetData sheetId="5">
        <row r="357">
          <cell r="P357">
            <v>10</v>
          </cell>
          <cell r="AC357">
            <v>28</v>
          </cell>
        </row>
      </sheetData>
      <sheetData sheetId="6" refreshError="1"/>
      <sheetData sheetId="7" refreshError="1"/>
      <sheetData sheetId="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База (АРХИВ)"/>
      <sheetName val="СМР"/>
      <sheetName val="ОВ"/>
      <sheetName val="ТХ и ВК"/>
      <sheetName val="ЭМР"/>
      <sheetName val="Сметы"/>
      <sheetName val="Общая статистика"/>
      <sheetName val="Отклонено АП"/>
      <sheetName val="Неоткорректированная РД"/>
    </sheetNames>
    <sheetDataSet>
      <sheetData sheetId="0" refreshError="1"/>
      <sheetData sheetId="1" refreshError="1"/>
      <sheetData sheetId="2" refreshError="1"/>
      <sheetData sheetId="3" refreshError="1"/>
      <sheetData sheetId="4" refreshError="1"/>
      <sheetData sheetId="5" refreshError="1">
        <row r="363">
          <cell r="Q363">
            <v>197</v>
          </cell>
          <cell r="AD363">
            <v>27</v>
          </cell>
        </row>
      </sheetData>
      <sheetData sheetId="6" refreshError="1"/>
      <sheetData sheetId="7" refreshError="1"/>
      <sheetData sheetId="8" refreshError="1"/>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p.office0.uestroy.ru/mfrtomsk/doc/DocLib/&#1050;&#1072;&#1088;&#1090;&#1086;&#1095;&#1082;&#1080;%20&#1079;&#1072;&#1082;&#1072;&#1079;&#1095;&#1080;&#1082;&#1072;/&#1050;&#1047;-40/&#1050;&#1072;&#1090;&#1086;&#1095;&#1082;&#1072;%20&#1079;&#1072;&#1082;&#1072;&#1079;&#1095;&#1080;&#1082;&#1072;%20&#8470;%2040_1%20(&#1055;&#1088;&#1086;&#1088;&#1099;&#1074;).pdf" TargetMode="External"/><Relationship Id="rId18" Type="http://schemas.openxmlformats.org/officeDocument/2006/relationships/hyperlink" Target="http://sp.office0.uestroy.ru/mfrtomsk/doc/DocLib/&#1050;&#1072;&#1088;&#1090;&#1086;&#1095;&#1082;&#1080;%20&#1079;&#1072;&#1082;&#1072;&#1079;&#1095;&#1080;&#1082;&#1072;/&#1050;&#1047;-35/&#1050;&#1072;&#1090;&#1086;&#1095;&#1082;&#1072;%20&#1079;&#1072;&#1082;&#1072;&#1079;&#1095;&#1080;&#1082;&#1072;%20&#8470;%2035_1%20(&#1055;&#1088;&#1086;&#1088;&#1099;&#1074;).pdf" TargetMode="External"/><Relationship Id="rId26" Type="http://schemas.openxmlformats.org/officeDocument/2006/relationships/hyperlink" Target="http://sp.office0.uestroy.ru/mfrtomsk/doc/DocLib/&#1050;&#1072;&#1088;&#1090;&#1086;&#1095;&#1082;&#1080;%20&#1079;&#1072;&#1082;&#1072;&#1079;&#1095;&#1080;&#1082;&#1072;/&#1050;&#1047;-27/&#1050;&#1072;&#1090;&#1086;&#1095;&#1082;&#1072;%20&#1079;&#1072;&#1082;&#1072;&#1079;&#1095;&#1080;&#1082;&#1072;%20&#8470;%2027_1%20(&#1055;&#1088;&#1086;&#1088;&#1099;&#1074;).pdf" TargetMode="External"/><Relationship Id="rId39" Type="http://schemas.openxmlformats.org/officeDocument/2006/relationships/hyperlink" Target="http://sp.office0.uestroy.ru/mfrtomsk/doc/DocLib/&#1050;&#1072;&#1088;&#1090;&#1086;&#1095;&#1082;&#1080;%20&#1079;&#1072;&#1082;&#1072;&#1079;&#1095;&#1080;&#1082;&#1072;/&#1050;&#1047;-12/&#1050;&#1072;&#1088;&#1090;&#1086;&#1095;&#1082;&#1072;%20&#1079;&#1072;&#1082;&#1072;&#1079;&#1095;&#1080;&#1082;&#1072;%20&#8470;12(&#1055;&#1088;&#1086;&#1088;&#1099;&#1074;).pdf" TargetMode="External"/><Relationship Id="rId21" Type="http://schemas.openxmlformats.org/officeDocument/2006/relationships/hyperlink" Target="http://sp.office0.uestroy.ru/mfrtomsk/doc/DocLib/&#1050;&#1072;&#1088;&#1090;&#1086;&#1095;&#1082;&#1080;%20&#1079;&#1072;&#1082;&#1072;&#1079;&#1095;&#1080;&#1082;&#1072;/&#1050;&#1047;-32/&#1050;&#1072;&#1090;&#1086;&#1095;&#1082;&#1072;%20&#1079;&#1072;&#1082;&#1072;&#1079;&#1095;&#1080;&#1082;&#1072;%20&#8470;%2032_1%20(&#1055;&#1088;&#1086;&#1088;&#1099;&#1074;).pdf" TargetMode="External"/><Relationship Id="rId34" Type="http://schemas.openxmlformats.org/officeDocument/2006/relationships/hyperlink" Target="http://sp.office0.uestroy.ru/mfrtomsk/doc/DocLib/&#1050;&#1072;&#1088;&#1090;&#1086;&#1095;&#1082;&#1080;%20&#1079;&#1072;&#1082;&#1072;&#1079;&#1095;&#1080;&#1082;&#1072;/&#1050;&#1047;-18/&#1050;&#1072;&#1088;&#1090;&#1086;&#1095;&#1082;&#1072;%20&#1079;&#1072;&#1082;&#1072;&#1079;&#1095;&#1080;&#1082;&#1072;%20&#8470;18%20(&#1055;&#1088;&#1086;&#1088;&#1099;&#1074;).pdf" TargetMode="External"/><Relationship Id="rId42" Type="http://schemas.openxmlformats.org/officeDocument/2006/relationships/hyperlink" Target="http://sp.office0.uestroy.ru/mfrtomsk/doc/DocLib/&#1050;&#1072;&#1088;&#1090;&#1086;&#1095;&#1082;&#1080;%20&#1079;&#1072;&#1082;&#1072;&#1079;&#1095;&#1080;&#1082;&#1072;/&#1050;&#1047;-9/&#1050;&#1072;&#1088;&#1090;&#1086;&#1095;&#1082;&#1072;%20&#1079;&#1072;&#1082;&#1072;&#1079;&#1095;&#1080;&#1082;&#1072;%20&#8470;9%20(&#1055;&#1088;&#1086;&#1088;&#1099;&#1074;).pdf" TargetMode="External"/><Relationship Id="rId47" Type="http://schemas.openxmlformats.org/officeDocument/2006/relationships/hyperlink" Target="http://sp.office0.uestroy.ru/mfrtomsk/doc/DocLib/&#1050;&#1072;&#1088;&#1090;&#1086;&#1095;&#1082;&#1080;%20&#1079;&#1072;&#1082;&#1072;&#1079;&#1095;&#1080;&#1082;&#1072;/&#1050;&#1047;-4/&#1050;&#1072;&#1088;&#1090;&#1086;&#1095;&#1082;&#1072;%20&#1079;&#1072;&#1082;&#1072;&#1079;&#1095;&#1080;&#1082;&#1072;%20&#8470;4_1%20(&#1055;&#1088;&#1086;&#1088;&#1099;&#1074;).pdf" TargetMode="External"/><Relationship Id="rId50" Type="http://schemas.openxmlformats.org/officeDocument/2006/relationships/hyperlink" Target="file:///C:\Users\sam\AppData\Local\Microsoft\Windows\tev\Desktop\&#1050;&#1047;-841\&#1055;&#1080;&#1089;&#1100;&#1084;&#1086;%20&#1054;&#1054;&#1054;%20&#1059;&#1057;%20&#1041;&#1040;&#1069;&#1057;%20&#8470;3235.pdf" TargetMode="External"/><Relationship Id="rId55" Type="http://schemas.openxmlformats.org/officeDocument/2006/relationships/hyperlink" Target="file:///C:\Users\sam\AppData\Local\Microsoft\Windows\tev\Desktop\&#1050;&#1047;-853\&#1055;&#1080;&#1089;&#1100;&#1084;&#1086;%20&#1054;&#1054;&#1054;%20&#1059;&#1057;%20&#1041;&#1040;&#1069;&#1057;%20&#8470;3526.pdf" TargetMode="External"/><Relationship Id="rId7" Type="http://schemas.openxmlformats.org/officeDocument/2006/relationships/hyperlink" Target="http://sp.office0.uestroy.ru/mfrtomsk/doc/DocLib/&#1050;&#1072;&#1088;&#1090;&#1086;&#1095;&#1082;&#1080;%20&#1079;&#1072;&#1082;&#1072;&#1079;&#1095;&#1080;&#1082;&#1072;/&#1050;&#1047;-46/&#1050;&#1072;&#1090;&#1086;&#1095;&#1082;&#1072;%20&#1079;&#1072;&#1082;&#1072;&#1079;&#1095;&#1080;&#1082;&#1072;%20&#8470;%2046(&#1055;&#1088;&#1086;&#1088;&#1099;&#1074;).pdf" TargetMode="External"/><Relationship Id="rId12" Type="http://schemas.openxmlformats.org/officeDocument/2006/relationships/hyperlink" Target="http://sp.office0.uestroy.ru/mfrtomsk/doc/DocLib/&#1050;&#1072;&#1088;&#1090;&#1086;&#1095;&#1082;&#1080;%20&#1079;&#1072;&#1082;&#1072;&#1079;&#1095;&#1080;&#1082;&#1072;/&#1050;&#1047;-41/&#1050;&#1072;&#1088;&#1090;&#1086;&#1095;&#1082;&#1072;%20&#1079;&#1072;&#1082;&#1072;&#1079;&#1095;&#1080;&#1082;&#1072;%20&#8470;41(&#1055;&#1088;&#1086;&#1088;&#1099;&#1074;).pdf" TargetMode="External"/><Relationship Id="rId17" Type="http://schemas.openxmlformats.org/officeDocument/2006/relationships/hyperlink" Target="http://sp.office0.uestroy.ru/mfrtomsk/doc/DocLib/&#1050;&#1072;&#1088;&#1090;&#1086;&#1095;&#1082;&#1080;%20&#1079;&#1072;&#1082;&#1072;&#1079;&#1095;&#1080;&#1082;&#1072;/&#1050;&#1047;-36/&#1050;&#1072;&#1090;&#1086;&#1095;&#1082;&#1072;%20&#1079;&#1072;&#1082;&#1072;&#1079;&#1095;&#1080;&#1082;&#1072;%20&#8470;%2036_1%20(&#1055;&#1088;&#1086;&#1088;&#1099;&#1074;).pdf" TargetMode="External"/><Relationship Id="rId25" Type="http://schemas.openxmlformats.org/officeDocument/2006/relationships/hyperlink" Target="http://sp.office0.uestroy.ru/mfrtomsk/doc/DocLib/&#1050;&#1072;&#1088;&#1090;&#1086;&#1095;&#1082;&#1080;%20&#1079;&#1072;&#1082;&#1072;&#1079;&#1095;&#1080;&#1082;&#1072;/&#1050;&#1047;-28/&#1050;&#1072;&#1088;&#1090;&#1086;&#1095;&#1082;&#1072;%20&#1079;&#1072;&#1082;&#1072;&#1079;&#1095;&#1080;&#1082;&#1072;%20&#8470;%2028%20(&#1059;&#1050;%20&#1059;&#1069;&#1057;)_1(&#1055;&#1088;&#1086;&#1088;&#1099;&#1074;).pdf" TargetMode="External"/><Relationship Id="rId33" Type="http://schemas.openxmlformats.org/officeDocument/2006/relationships/hyperlink" Target="http://sp.office0.uestroy.ru/mfrtomsk/doc/DocLib/&#1050;&#1072;&#1088;&#1090;&#1086;&#1095;&#1082;&#1080;%20&#1079;&#1072;&#1082;&#1072;&#1079;&#1095;&#1080;&#1082;&#1072;/&#1050;&#1047;-19/&#1050;&#1072;&#1088;&#1090;&#1086;&#1095;&#1082;&#1072;%20&#1079;&#1072;&#1082;&#1072;&#1079;&#1095;&#1080;&#1082;&#1072;%20%20&#8470;19_1%20(&#1055;&#1088;&#1086;&#1088;&#1099;&#1074;).pdf" TargetMode="External"/><Relationship Id="rId38" Type="http://schemas.openxmlformats.org/officeDocument/2006/relationships/hyperlink" Target="http://sp.office0.uestroy.ru/mfrtomsk/doc/DocLib/&#1050;&#1072;&#1088;&#1090;&#1086;&#1095;&#1082;&#1080;%20&#1079;&#1072;&#1082;&#1072;&#1079;&#1095;&#1080;&#1082;&#1072;/&#1050;&#1047;-13/&#1050;&#1072;&#1088;&#1090;&#1086;&#1095;&#1082;&#1072;%20&#1079;&#1072;&#1082;&#1072;&#1079;&#1095;&#1080;&#1082;&#1072;%20&#8470;13%20(&#1055;&#1088;&#1086;&#1088;&#1099;&#1074;).pdf" TargetMode="External"/><Relationship Id="rId46" Type="http://schemas.openxmlformats.org/officeDocument/2006/relationships/hyperlink" Target="http://sp.office0.uestroy.ru/mfrtomsk/doc/DocLib/&#1050;&#1072;&#1088;&#1090;&#1086;&#1095;&#1082;&#1080;%20&#1079;&#1072;&#1082;&#1072;&#1079;&#1095;&#1080;&#1082;&#1072;/&#1050;&#1047;-5/&#1050;&#1072;&#1088;&#1090;&#1086;&#1095;&#1082;&#1072;%20&#1079;&#1072;&#1082;&#1072;&#1079;&#1095;&#1080;&#1082;&#1072;%20&#8470;5%20(&#1055;&#1088;&#1086;&#1088;&#1099;&#1074;).pdf" TargetMode="External"/><Relationship Id="rId2" Type="http://schemas.openxmlformats.org/officeDocument/2006/relationships/hyperlink" Target="http://sp.office0.uestroy.ru/mfrtomsk/doc/DocLib/&#1050;&#1072;&#1088;&#1090;&#1086;&#1095;&#1082;&#1080;%20&#1079;&#1072;&#1082;&#1072;&#1079;&#1095;&#1080;&#1082;&#1072;/&#1050;&#1047;-51/&#1050;&#1072;&#1088;&#1090;&#1086;&#1095;&#1082;&#1072;%20&#1079;&#1072;&#1082;&#1072;&#1079;&#1095;&#1080;&#1082;&#1072;%20&#8470;51(&#1055;&#1088;&#1086;&#1088;&#1099;&#1074;).pdf" TargetMode="External"/><Relationship Id="rId16" Type="http://schemas.openxmlformats.org/officeDocument/2006/relationships/hyperlink" Target="http://sp.office0.uestroy.ru/mfrtomsk/doc/DocLib/&#1050;&#1072;&#1088;&#1090;&#1086;&#1095;&#1082;&#1080;%20&#1079;&#1072;&#1082;&#1072;&#1079;&#1095;&#1080;&#1082;&#1072;/&#1050;&#1047;-37/&#1050;&#1072;&#1090;&#1086;&#1095;&#1082;&#1072;%20&#1079;&#1072;&#1082;&#1072;&#1079;&#1095;&#1080;&#1082;&#1072;%20&#8470;%2037_1%20(&#1055;&#1088;&#1086;&#1088;&#1099;&#1074;).pdf" TargetMode="External"/><Relationship Id="rId20" Type="http://schemas.openxmlformats.org/officeDocument/2006/relationships/hyperlink" Target="http://sp.office0.uestroy.ru/mfrtomsk/doc/DocLib/&#1050;&#1072;&#1088;&#1090;&#1086;&#1095;&#1082;&#1080;%20&#1079;&#1072;&#1082;&#1072;&#1079;&#1095;&#1080;&#1082;&#1072;/&#1050;&#1047;-33/&#1050;&#1072;&#1090;&#1086;&#1095;&#1082;&#1072;%20&#1079;&#1072;&#1082;&#1072;&#1079;&#1095;&#1080;&#1082;&#1072;%20&#8470;%2033(&#1055;&#1088;&#1086;&#1088;&#1099;&#1074;).pdf" TargetMode="External"/><Relationship Id="rId29" Type="http://schemas.openxmlformats.org/officeDocument/2006/relationships/hyperlink" Target="http://sp.office0.uestroy.ru/mfrtomsk/doc/DocLib/&#1050;&#1072;&#1088;&#1090;&#1086;&#1095;&#1082;&#1080;%20&#1079;&#1072;&#1082;&#1072;&#1079;&#1095;&#1080;&#1082;&#1072;/&#1050;&#1047;-24/&#1050;&#1072;&#1090;&#1086;&#1095;&#1082;&#1072;%20&#1079;&#1072;&#1082;&#1072;&#1079;&#1095;&#1080;&#1082;&#1072;%20&#8470;%2024%20(&#1055;&#1088;&#1086;&#1088;&#1099;&#1074;).pdf" TargetMode="External"/><Relationship Id="rId41" Type="http://schemas.openxmlformats.org/officeDocument/2006/relationships/hyperlink" Target="http://sp.office0.uestroy.ru/mfrtomsk/doc/DocLib/&#1050;&#1072;&#1088;&#1090;&#1086;&#1095;&#1082;&#1080;%20&#1079;&#1072;&#1082;&#1072;&#1079;&#1095;&#1080;&#1082;&#1072;/&#1050;&#1047;-10/&#1050;&#1072;&#1088;&#1090;&#1086;&#1095;&#1082;&#1072;%20&#1079;&#1072;&#1082;&#1072;&#1079;&#1095;&#1080;&#1082;&#1072;%20&#8470;10_1%20(&#1055;&#1088;&#1086;&#1088;&#1099;&#1074;).pdf" TargetMode="External"/><Relationship Id="rId54" Type="http://schemas.openxmlformats.org/officeDocument/2006/relationships/hyperlink" Target="file:///C:\Users\sam\AppData\Local\Microsoft\Windows\tev\Desktop\&#1050;&#1047;-850\&#1055;&#1080;&#1089;&#1100;&#1084;&#1086;%20&#1054;&#1054;&#1054;%20&#1059;&#1057;%20&#1041;&#1040;&#1069;&#1057;%20&#8470;3469.pdf" TargetMode="External"/><Relationship Id="rId1" Type="http://schemas.openxmlformats.org/officeDocument/2006/relationships/hyperlink" Target="http://sp.office0.uestroy.ru/mfrtomsk/doc/DocLib/&#1050;&#1072;&#1088;&#1090;&#1086;&#1095;&#1082;&#1080;%20&#1079;&#1072;&#1082;&#1072;&#1079;&#1095;&#1080;&#1082;&#1072;/&#1050;&#1047;-17/&#1050;&#1072;&#1088;&#1090;&#1086;&#1095;&#1082;&#1072;%20&#1079;&#1072;&#1082;&#1072;&#1079;&#1095;&#1080;&#1082;&#1072;%20&#8470;17%20(&#1055;&#1088;&#1086;&#1088;&#1099;&#1074;).pdf" TargetMode="External"/><Relationship Id="rId6" Type="http://schemas.openxmlformats.org/officeDocument/2006/relationships/hyperlink" Target="http://sp.office0.uestroy.ru/mfrtomsk/doc/DocLib/&#1050;&#1072;&#1088;&#1090;&#1086;&#1095;&#1082;&#1080;%20&#1079;&#1072;&#1082;&#1072;&#1079;&#1095;&#1080;&#1082;&#1072;/&#1050;&#1047;-47/&#1050;&#1072;&#1090;&#1086;&#1095;&#1082;&#1072;%20&#1079;&#1072;&#1082;&#1072;&#1079;&#1095;&#1080;&#1082;&#1072;%20&#8470;%2047_1(&#1055;&#1088;&#1086;&#1088;&#1099;&#1074;).pdf" TargetMode="External"/><Relationship Id="rId11" Type="http://schemas.openxmlformats.org/officeDocument/2006/relationships/hyperlink" Target="http://sp.office0.uestroy.ru/mfrtomsk/doc/DocLib/&#1050;&#1072;&#1088;&#1090;&#1086;&#1095;&#1082;&#1080;%20&#1079;&#1072;&#1082;&#1072;&#1079;&#1095;&#1080;&#1082;&#1072;/&#1050;&#1047;-42/&#1050;&#1072;&#1090;&#1086;&#1095;&#1082;&#1072;%20&#1079;&#1072;&#1082;&#1072;&#1079;&#1095;&#1080;&#1082;&#1072;%20&#8470;%2042_1(&#1055;&#1088;&#1086;&#1088;&#1099;&#1074;).pdf" TargetMode="External"/><Relationship Id="rId24" Type="http://schemas.openxmlformats.org/officeDocument/2006/relationships/hyperlink" Target="http://sp.office0.uestroy.ru/mfrtomsk/doc/DocLib/&#1050;&#1072;&#1088;&#1090;&#1086;&#1095;&#1082;&#1080;%20&#1079;&#1072;&#1082;&#1072;&#1079;&#1095;&#1080;&#1082;&#1072;/&#1050;&#1047;-29/&#1050;&#1072;&#1090;&#1086;&#1095;&#1082;&#1072;%20&#1079;&#1072;&#1082;&#1072;&#1079;&#1095;&#1080;&#1082;&#1072;%20&#8470;%2029_1(&#1055;&#1088;&#1086;&#1088;&#1099;&#1074;).pdf" TargetMode="External"/><Relationship Id="rId32" Type="http://schemas.openxmlformats.org/officeDocument/2006/relationships/hyperlink" Target="http://sp.office0.uestroy.ru/mfrtomsk/doc/DocLib/&#1050;&#1072;&#1088;&#1090;&#1086;&#1095;&#1082;&#1080;%20&#1079;&#1072;&#1082;&#1072;&#1079;&#1095;&#1080;&#1082;&#1072;/&#1050;&#1047;-20/&#1050;&#1072;&#1090;&#1086;&#1095;&#1082;&#1072;%20&#1079;&#1072;&#1082;&#1072;&#1079;&#1095;&#1080;&#1082;&#1072;%20&#8470;%2020_1%20(&#1055;&#1088;&#1086;&#1088;&#1099;&#1074;).pdf" TargetMode="External"/><Relationship Id="rId37" Type="http://schemas.openxmlformats.org/officeDocument/2006/relationships/hyperlink" Target="http://sp.office0.uestroy.ru/mfrtomsk/doc/DocLib/&#1050;&#1072;&#1088;&#1090;&#1086;&#1095;&#1082;&#1080;%20&#1079;&#1072;&#1082;&#1072;&#1079;&#1095;&#1080;&#1082;&#1072;/&#1050;&#1047;-14/&#1050;&#1072;&#1088;&#1090;&#1086;&#1095;&#1082;&#1072;%20&#1079;&#1072;&#1082;&#1072;&#1079;&#1095;&#1080;&#1082;&#1072;%20&#8470;14%20(&#1055;&#1088;&#1086;&#1088;&#1099;&#1074;).pdf" TargetMode="External"/><Relationship Id="rId40" Type="http://schemas.openxmlformats.org/officeDocument/2006/relationships/hyperlink" Target="http://sp.office0.uestroy.ru/mfrtomsk/doc/DocLib/&#1050;&#1072;&#1088;&#1090;&#1086;&#1095;&#1082;&#1080;%20&#1079;&#1072;&#1082;&#1072;&#1079;&#1095;&#1080;&#1082;&#1072;/&#1050;&#1047;-11/&#1050;&#1072;&#1088;&#1090;&#1086;&#1095;&#1082;&#1072;%20&#1079;&#1072;&#1082;&#1072;&#1079;&#1095;&#1080;&#1082;&#1072;%20&#8470;11%20(&#1055;&#1088;&#1086;&#1088;&#1099;&#1074;).pdf" TargetMode="External"/><Relationship Id="rId45" Type="http://schemas.openxmlformats.org/officeDocument/2006/relationships/hyperlink" Target="http://sp.office0.uestroy.ru/mfrtomsk/doc/DocLib/&#1050;&#1072;&#1088;&#1090;&#1086;&#1095;&#1082;&#1080;%20&#1079;&#1072;&#1082;&#1072;&#1079;&#1095;&#1080;&#1082;&#1072;/&#1050;&#1047;-6/&#1050;&#1072;&#1088;&#1090;&#1086;&#1095;&#1082;&#1072;%20&#1079;&#1072;&#1082;&#1072;&#1079;&#1095;&#1080;&#1082;&#1072;%20&#8470;6_1%20(&#1055;&#1088;&#1086;&#1088;&#1099;&#1074;).pdf" TargetMode="External"/><Relationship Id="rId53" Type="http://schemas.openxmlformats.org/officeDocument/2006/relationships/hyperlink" Target="file:///C:\Users\sam\AppData\Local\Microsoft\Windows\tev\Desktop\&#1050;&#1047;-845\&#1055;&#1080;&#1089;&#1100;&#1084;&#1086;%20&#1054;&#1054;&#1054;%20&#1059;&#1057;%20&#1041;&#1040;&#1069;&#1057;%20&#8470;3414.pdf" TargetMode="External"/><Relationship Id="rId5" Type="http://schemas.openxmlformats.org/officeDocument/2006/relationships/hyperlink" Target="http://sp.office0.uestroy.ru/mfrtomsk/doc/DocLib/&#1050;&#1072;&#1088;&#1090;&#1086;&#1095;&#1082;&#1080;%20&#1079;&#1072;&#1082;&#1072;&#1079;&#1095;&#1080;&#1082;&#1072;/&#1050;&#1047;-48/&#1050;&#1072;&#1090;&#1086;&#1095;&#1082;&#1072;%20&#1079;&#1072;&#1082;&#1072;&#1079;&#1095;&#1080;&#1082;&#1072;%20&#8470;%2048%20(&#1055;&#1088;&#1086;&#1088;&#1099;&#1074;).pdf" TargetMode="External"/><Relationship Id="rId15" Type="http://schemas.openxmlformats.org/officeDocument/2006/relationships/hyperlink" Target="http://sp.office0.uestroy.ru/mfrtomsk/doc/DocLib/&#1050;&#1072;&#1088;&#1090;&#1086;&#1095;&#1082;&#1080;%20&#1079;&#1072;&#1082;&#1072;&#1079;&#1095;&#1080;&#1082;&#1072;/&#1050;&#1047;-38/&#1050;&#1072;&#1090;&#1086;&#1095;&#1082;&#1072;%20&#1079;&#1072;&#1082;&#1072;&#1079;&#1095;&#1080;&#1082;&#1072;%20&#8470;%2038_1%20(&#1055;&#1088;&#1086;&#1088;&#1099;&#1074;).pdf" TargetMode="External"/><Relationship Id="rId23" Type="http://schemas.openxmlformats.org/officeDocument/2006/relationships/hyperlink" Target="http://sp.office0.uestroy.ru/mfrtomsk/doc/DocLib/&#1050;&#1072;&#1088;&#1090;&#1086;&#1095;&#1082;&#1080;%20&#1079;&#1072;&#1082;&#1072;&#1079;&#1095;&#1080;&#1082;&#1072;/&#1050;&#1047;-30/&#1050;&#1072;&#1090;&#1086;&#1095;&#1082;&#1072;%20&#1079;&#1072;&#1082;&#1072;&#1079;&#1095;&#1080;&#1082;&#1072;%20&#8470;%2030_1(&#1055;&#1088;&#1086;&#1088;&#1099;&#1074;).pdf" TargetMode="External"/><Relationship Id="rId28" Type="http://schemas.openxmlformats.org/officeDocument/2006/relationships/hyperlink" Target="http://sp.office0.uestroy.ru/mfrtomsk/doc/DocLib/&#1050;&#1072;&#1088;&#1090;&#1086;&#1095;&#1082;&#1080;%20&#1079;&#1072;&#1082;&#1072;&#1079;&#1095;&#1080;&#1082;&#1072;/&#1050;&#1047;-25/&#1050;&#1072;&#1090;&#1086;&#1095;&#1082;&#1072;%20&#1079;&#1072;&#1082;&#1072;&#1079;&#1095;&#1080;&#1082;&#1072;%20&#8470;%2025%20(&#1055;&#1088;&#1086;&#1088;&#1099;&#1074;).pdf" TargetMode="External"/><Relationship Id="rId36" Type="http://schemas.openxmlformats.org/officeDocument/2006/relationships/hyperlink" Target="http://sp.office0.uestroy.ru/mfrtomsk/doc/DocLib/&#1050;&#1072;&#1088;&#1090;&#1086;&#1095;&#1082;&#1080;%20&#1079;&#1072;&#1082;&#1072;&#1079;&#1095;&#1080;&#1082;&#1072;/&#1050;&#1047;-15/&#1050;&#1072;&#1088;&#1090;&#1086;&#1095;&#1082;&#1072;%20&#1079;&#1072;&#1082;&#1072;&#1079;&#1095;&#1080;&#1082;&#1072;%20&#8470;15(&#1055;&#1088;&#1086;&#1088;&#1099;&#1074;).pdf" TargetMode="External"/><Relationship Id="rId49" Type="http://schemas.openxmlformats.org/officeDocument/2006/relationships/hyperlink" Target="http://sp.office0.uestroy.ru/mfrtomsk/doc/DocLib/&#1050;&#1072;&#1088;&#1090;&#1086;&#1095;&#1082;&#1080;%20&#1079;&#1072;&#1082;&#1072;&#1079;&#1095;&#1080;&#1082;&#1072;/&#1050;&#1047;-2/&#1050;&#1072;&#1088;&#1090;&#1086;&#1095;&#1082;&#1072;%20&#1079;&#1072;&#1082;&#1072;&#1079;&#1095;&#1080;&#1082;&#1072;%20&#8470;2%20(&#1055;&#1088;&#1086;&#1088;&#1099;&#1074;).pdf" TargetMode="External"/><Relationship Id="rId57" Type="http://schemas.openxmlformats.org/officeDocument/2006/relationships/printerSettings" Target="../printerSettings/printerSettings1.bin"/><Relationship Id="rId10" Type="http://schemas.openxmlformats.org/officeDocument/2006/relationships/hyperlink" Target="http://sp.office0.uestroy.ru/mfrtomsk/doc/DocLib/&#1050;&#1072;&#1088;&#1090;&#1086;&#1095;&#1082;&#1080;%20&#1079;&#1072;&#1082;&#1072;&#1079;&#1095;&#1080;&#1082;&#1072;/&#1050;&#1047;-43/&#1050;&#1072;&#1090;&#1086;&#1095;&#1082;&#1072;%20&#1079;&#1072;&#1082;&#1072;&#1079;&#1095;&#1080;&#1082;&#1072;%20&#8470;%2043_1(&#1055;&#1088;&#1086;&#1088;&#1099;&#1074;).pdf" TargetMode="External"/><Relationship Id="rId19" Type="http://schemas.openxmlformats.org/officeDocument/2006/relationships/hyperlink" Target="http://sp.office0.uestroy.ru/mfrtomsk/doc/DocLib/&#1050;&#1072;&#1088;&#1090;&#1086;&#1095;&#1082;&#1080;%20&#1079;&#1072;&#1082;&#1072;&#1079;&#1095;&#1080;&#1082;&#1072;/&#1050;&#1047;-34/&#1050;&#1072;&#1090;&#1086;&#1095;&#1082;&#1072;%20&#1079;&#1072;&#1082;&#1072;&#1079;&#1095;&#1080;&#1082;&#1072;%20&#8470;%2034%20(&#1055;&#1088;&#1086;&#1088;&#1099;&#1074;).pdf" TargetMode="External"/><Relationship Id="rId31" Type="http://schemas.openxmlformats.org/officeDocument/2006/relationships/hyperlink" Target="http://sp.office0.uestroy.ru/mfrtomsk/doc/DocLib/&#1050;&#1072;&#1088;&#1090;&#1086;&#1095;&#1082;&#1080;%20&#1079;&#1072;&#1082;&#1072;&#1079;&#1095;&#1080;&#1082;&#1072;/&#1050;&#1047;-21/&#1050;&#1072;&#1088;&#1090;&#1086;&#1095;&#1082;&#1072;%20&#1079;&#1072;&#1082;&#1072;&#1079;&#1095;&#1080;&#1082;&#1072;%20&#8470;21(&#1055;&#1088;&#1086;&#1088;&#1099;&#1074;).pdf" TargetMode="External"/><Relationship Id="rId44" Type="http://schemas.openxmlformats.org/officeDocument/2006/relationships/hyperlink" Target="http://sp.office0.uestroy.ru/mfrtomsk/doc/DocLib/&#1050;&#1072;&#1088;&#1090;&#1086;&#1095;&#1082;&#1080;%20&#1079;&#1072;&#1082;&#1072;&#1079;&#1095;&#1080;&#1082;&#1072;/&#1050;&#1047;-7/&#1050;&#1072;&#1088;&#1090;&#1086;&#1095;&#1082;&#1072;%20&#1079;&#1072;&#1082;&#1072;&#1079;&#1095;&#1080;&#1082;&#1072;%20&#8470;7_1(&#1055;&#1088;&#1086;&#1088;&#1099;&#1074;).pdf" TargetMode="External"/><Relationship Id="rId52" Type="http://schemas.openxmlformats.org/officeDocument/2006/relationships/hyperlink" Target="file:///C:\Users\sam\AppData\Local\Microsoft\Windows\tev\Desktop\&#1050;&#1047;-844\&#1055;&#1080;&#1089;&#1100;&#1084;&#1086;%20&#1054;&#1054;&#1054;%20&#1059;&#1057;%20&#1041;&#1040;&#1069;&#1057;%20&#8470;3485.pdf" TargetMode="External"/><Relationship Id="rId4" Type="http://schemas.openxmlformats.org/officeDocument/2006/relationships/hyperlink" Target="http://sp.office0.uestroy.ru/mfrtomsk/doc/DocLib/&#1050;&#1072;&#1088;&#1090;&#1086;&#1095;&#1082;&#1080;%20&#1079;&#1072;&#1082;&#1072;&#1079;&#1095;&#1080;&#1082;&#1072;/&#1050;&#1047;-49/&#1050;&#1072;&#1090;&#1086;&#1095;&#1082;&#1072;%20&#1079;&#1072;&#1082;&#1072;&#1079;&#1095;&#1080;&#1082;&#1072;%20&#8470;%2049_1(&#1055;&#1088;&#1086;&#1088;&#1099;&#1074;).pdf" TargetMode="External"/><Relationship Id="rId9" Type="http://schemas.openxmlformats.org/officeDocument/2006/relationships/hyperlink" Target="http://sp.office0.uestroy.ru/mfrtomsk/doc/DocLib/&#1050;&#1072;&#1088;&#1090;&#1086;&#1095;&#1082;&#1080;%20&#1079;&#1072;&#1082;&#1072;&#1079;&#1095;&#1080;&#1082;&#1072;/&#1050;&#1047;-44/&#1050;&#1072;&#1090;&#1086;&#1095;&#1082;&#1072;%20&#1079;&#1072;&#1082;&#1072;&#1079;&#1095;&#1080;&#1082;&#1072;%20&#8470;%2044_1(&#1055;&#1088;&#1086;&#1088;&#1099;&#1074;).pdf" TargetMode="External"/><Relationship Id="rId14" Type="http://schemas.openxmlformats.org/officeDocument/2006/relationships/hyperlink" Target="http://sp.office0.uestroy.ru/mfrtomsk/doc/DocLib/&#1050;&#1072;&#1088;&#1090;&#1086;&#1095;&#1082;&#1080;%20&#1079;&#1072;&#1082;&#1072;&#1079;&#1095;&#1080;&#1082;&#1072;/&#1050;&#1047;-39/&#1050;&#1072;&#1090;&#1086;&#1095;&#1082;&#1072;%20&#1079;&#1072;&#1082;&#1072;&#1079;&#1095;&#1080;&#1082;&#1072;%20&#8470;%2039(&#1055;&#1088;&#1086;&#1088;&#1099;&#1074;).pdf" TargetMode="External"/><Relationship Id="rId22" Type="http://schemas.openxmlformats.org/officeDocument/2006/relationships/hyperlink" Target="http://sp.office0.uestroy.ru/mfrtomsk/doc/DocLib/&#1050;&#1072;&#1088;&#1090;&#1086;&#1095;&#1082;&#1080;%20&#1079;&#1072;&#1082;&#1072;&#1079;&#1095;&#1080;&#1082;&#1072;/&#1050;&#1047;-31/&#1050;&#1072;&#1090;&#1086;&#1095;&#1082;&#1072;%20&#1079;&#1072;&#1082;&#1072;&#1079;&#1095;&#1080;&#1082;&#1072;%20&#8470;%2031(&#1055;&#1088;&#1086;&#1088;&#1099;&#1074;).pdf" TargetMode="External"/><Relationship Id="rId27" Type="http://schemas.openxmlformats.org/officeDocument/2006/relationships/hyperlink" Target="http://sp.office0.uestroy.ru/mfrtomsk/doc/DocLib/&#1050;&#1072;&#1088;&#1090;&#1086;&#1095;&#1082;&#1080;%20&#1079;&#1072;&#1082;&#1072;&#1079;&#1095;&#1080;&#1082;&#1072;/&#1050;&#1047;-26/&#1050;&#1072;&#1090;&#1086;&#1095;&#1082;&#1072;%20&#1079;&#1072;&#1082;&#1072;&#1079;&#1095;&#1080;&#1082;&#1072;%20&#8470;%2026_1%20(&#1055;&#1088;&#1086;&#1088;&#1099;&#1074;).pdf" TargetMode="External"/><Relationship Id="rId30" Type="http://schemas.openxmlformats.org/officeDocument/2006/relationships/hyperlink" Target="http://sp.office0.uestroy.ru/mfrtomsk/doc/DocLib/&#1050;&#1072;&#1088;&#1090;&#1086;&#1095;&#1082;&#1080;%20&#1079;&#1072;&#1082;&#1072;&#1079;&#1095;&#1080;&#1082;&#1072;/&#1050;&#1047;-23/&#1050;&#1072;&#1088;&#1090;&#1086;&#1095;&#1082;&#1072;%20&#1079;&#1072;&#1082;&#1072;&#1079;&#1095;&#1080;&#1082;&#1072;%20&#8470;23_1%20(&#1055;&#1088;&#1086;&#1088;&#1099;&#1074;).pdf" TargetMode="External"/><Relationship Id="rId35" Type="http://schemas.openxmlformats.org/officeDocument/2006/relationships/hyperlink" Target="http://sp.office0.uestroy.ru/mfrtomsk/doc/DocLib/&#1050;&#1072;&#1088;&#1090;&#1086;&#1095;&#1082;&#1080;%20&#1079;&#1072;&#1082;&#1072;&#1079;&#1095;&#1080;&#1082;&#1072;/&#1050;&#1047;-16/&#1050;&#1072;&#1088;&#1090;&#1086;&#1095;&#1082;&#1072;%20&#1079;&#1072;&#1082;&#1072;&#1079;&#1095;&#1080;&#1082;&#1072;&#8470;16_1%20(&#1055;&#1088;&#1086;&#1088;&#1099;&#1074;).pdf" TargetMode="External"/><Relationship Id="rId43" Type="http://schemas.openxmlformats.org/officeDocument/2006/relationships/hyperlink" Target="http://sp.office0.uestroy.ru/mfrtomsk/doc/DocLib/&#1050;&#1072;&#1088;&#1090;&#1086;&#1095;&#1082;&#1080;%20&#1079;&#1072;&#1082;&#1072;&#1079;&#1095;&#1080;&#1082;&#1072;/&#1050;&#1047;-8/&#1050;&#1072;&#1088;&#1090;&#1086;&#1095;&#1082;&#1072;%20&#1079;&#1072;&#1082;&#1072;&#1079;&#1095;&#1080;&#1082;&#1072;%20&#8470;8_1%20(&#1055;&#1088;&#1086;&#1088;&#1099;&#1074;).pdf" TargetMode="External"/><Relationship Id="rId48" Type="http://schemas.openxmlformats.org/officeDocument/2006/relationships/hyperlink" Target="http://sp.office0.uestroy.ru/mfrtomsk/doc/DocLib/&#1050;&#1072;&#1088;&#1090;&#1086;&#1095;&#1082;&#1080;%20&#1079;&#1072;&#1082;&#1072;&#1079;&#1095;&#1080;&#1082;&#1072;/&#1050;&#1047;-3/&#1050;&#1072;&#1088;&#1090;&#1086;&#1095;&#1082;&#1072;%20&#1079;&#1072;&#1082;&#1072;&#1079;&#1095;&#1080;&#1082;&#1072;%20&#8470;3_1%20(&#1055;&#1088;&#1086;&#1088;&#1099;&#1074;).pdf" TargetMode="External"/><Relationship Id="rId56" Type="http://schemas.openxmlformats.org/officeDocument/2006/relationships/hyperlink" Target="file:///C:\Users\sam\AppData\Local\Microsoft\Windows\tev\Desktop\&#1050;&#1047;-854\&#1055;&#1080;&#1089;&#1100;&#1084;&#1086;%20&#1054;&#1054;&#1054;%20&#1059;&#1057;%20&#1041;&#1040;&#1069;&#1057;%20&#8470;3592.pdf" TargetMode="External"/><Relationship Id="rId8" Type="http://schemas.openxmlformats.org/officeDocument/2006/relationships/hyperlink" Target="http://sp.office0.uestroy.ru/mfrtomsk/doc/DocLib/&#1050;&#1072;&#1088;&#1090;&#1086;&#1095;&#1082;&#1080;%20&#1079;&#1072;&#1082;&#1072;&#1079;&#1095;&#1080;&#1082;&#1072;/&#1050;&#1047;-45/&#1050;&#1072;&#1090;&#1086;&#1095;&#1082;&#1072;%20&#1079;&#1072;&#1082;&#1072;&#1079;&#1095;&#1080;&#1082;&#1072;%20&#8470;%2045_1(&#1055;&#1088;&#1086;&#1088;&#1099;&#1074;).pdf" TargetMode="External"/><Relationship Id="rId51" Type="http://schemas.openxmlformats.org/officeDocument/2006/relationships/hyperlink" Target="file:///C:\Users\sam\AppData\Local\Microsoft\Windows\tev\Desktop\&#1050;&#1047;-842\&#1055;&#1080;&#1089;&#1100;&#1084;&#1086;%20&#1054;&#1054;&#1054;%20&#1059;&#1057;%20&#1041;&#1040;&#1069;&#1057;%20&#8470;3237.pdf" TargetMode="External"/><Relationship Id="rId3" Type="http://schemas.openxmlformats.org/officeDocument/2006/relationships/hyperlink" Target="http://sp.office0.uestroy.ru/mfrtomsk/doc/DocLib/&#1050;&#1072;&#1088;&#1090;&#1086;&#1095;&#1082;&#1080;%20&#1079;&#1072;&#1082;&#1072;&#1079;&#1095;&#1080;&#1082;&#1072;/&#1050;&#1047;-50/&#1050;&#1072;&#1088;&#1090;&#1086;&#1095;&#1082;&#1072;%20&#1079;&#1072;&#1082;&#1072;&#1079;&#1095;&#1080;&#1082;&#1072;%20&#8470;50%20(&#1055;&#1088;&#1086;&#1088;&#1099;&#1074;).pdf"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file:///C:\Users\sam\AppData\Local\Microsoft\Windows\tev\Desktop\&#1050;&#1047;-845\&#1055;&#1080;&#1089;&#1100;&#1084;&#1086;%20&#1054;&#1054;&#1054;%20&#1059;&#1057;%20&#1041;&#1040;&#1069;&#1057;%20&#8470;3414.pdf" TargetMode="External"/><Relationship Id="rId3" Type="http://schemas.openxmlformats.org/officeDocument/2006/relationships/hyperlink" Target="http://sp.office0.uestroy.ru/mfrtomsk/doc/DocLib/&#1050;&#1072;&#1088;&#1090;&#1086;&#1095;&#1082;&#1080;%20&#1079;&#1072;&#1082;&#1072;&#1079;&#1095;&#1080;&#1082;&#1072;/&#1050;&#1047;-40/&#1050;&#1072;&#1090;&#1086;&#1095;&#1082;&#1072;%20&#1079;&#1072;&#1082;&#1072;&#1079;&#1095;&#1080;&#1082;&#1072;%20&#8470;%2040_1%20(&#1055;&#1088;&#1086;&#1088;&#1099;&#1074;).pdf" TargetMode="External"/><Relationship Id="rId7" Type="http://schemas.openxmlformats.org/officeDocument/2006/relationships/hyperlink" Target="http://sp.office0.uestroy.ru/mfrtomsk/doc/DocLib/&#1050;&#1072;&#1088;&#1090;&#1086;&#1095;&#1082;&#1080;%20&#1079;&#1072;&#1082;&#1072;&#1079;&#1095;&#1080;&#1082;&#1072;/&#1050;&#1047;-20/&#1050;&#1072;&#1090;&#1086;&#1095;&#1082;&#1072;%20&#1079;&#1072;&#1082;&#1072;&#1079;&#1095;&#1080;&#1082;&#1072;%20&#8470;%2020_1%20(&#1055;&#1088;&#1086;&#1088;&#1099;&#1074;).pdf" TargetMode="External"/><Relationship Id="rId2" Type="http://schemas.openxmlformats.org/officeDocument/2006/relationships/hyperlink" Target="http://sp.office0.uestroy.ru/mfrtomsk/doc/DocLib/&#1050;&#1072;&#1088;&#1090;&#1086;&#1095;&#1082;&#1080;%20&#1079;&#1072;&#1082;&#1072;&#1079;&#1095;&#1080;&#1082;&#1072;/&#1050;&#1047;-46/&#1050;&#1072;&#1090;&#1086;&#1095;&#1082;&#1072;%20&#1079;&#1072;&#1082;&#1072;&#1079;&#1095;&#1080;&#1082;&#1072;%20&#8470;%2046(&#1055;&#1088;&#1086;&#1088;&#1099;&#1074;).pdf" TargetMode="External"/><Relationship Id="rId1" Type="http://schemas.openxmlformats.org/officeDocument/2006/relationships/hyperlink" Target="http://sp.office0.uestroy.ru/mfrtomsk/doc/DocLib/&#1050;&#1072;&#1088;&#1090;&#1086;&#1095;&#1082;&#1080;%20&#1079;&#1072;&#1082;&#1072;&#1079;&#1095;&#1080;&#1082;&#1072;/&#1050;&#1047;-49/&#1050;&#1072;&#1090;&#1086;&#1095;&#1082;&#1072;%20&#1079;&#1072;&#1082;&#1072;&#1079;&#1095;&#1080;&#1082;&#1072;%20&#8470;%2049_1(&#1055;&#1088;&#1086;&#1088;&#1099;&#1074;).pdf" TargetMode="External"/><Relationship Id="rId6" Type="http://schemas.openxmlformats.org/officeDocument/2006/relationships/hyperlink" Target="http://sp.office0.uestroy.ru/mfrtomsk/doc/DocLib/&#1050;&#1072;&#1088;&#1090;&#1086;&#1095;&#1082;&#1080;%20&#1079;&#1072;&#1082;&#1072;&#1079;&#1095;&#1080;&#1082;&#1072;/&#1050;&#1047;-26/&#1050;&#1072;&#1090;&#1086;&#1095;&#1082;&#1072;%20&#1079;&#1072;&#1082;&#1072;&#1079;&#1095;&#1080;&#1082;&#1072;%20&#8470;%2026_1%20(&#1055;&#1088;&#1086;&#1088;&#1099;&#1074;).pdf" TargetMode="External"/><Relationship Id="rId5" Type="http://schemas.openxmlformats.org/officeDocument/2006/relationships/hyperlink" Target="http://sp.office0.uestroy.ru/mfrtomsk/doc/DocLib/&#1050;&#1072;&#1088;&#1090;&#1086;&#1095;&#1082;&#1080;%20&#1079;&#1072;&#1082;&#1072;&#1079;&#1095;&#1080;&#1082;&#1072;/&#1050;&#1047;-32/&#1050;&#1072;&#1090;&#1086;&#1095;&#1082;&#1072;%20&#1079;&#1072;&#1082;&#1072;&#1079;&#1095;&#1080;&#1082;&#1072;%20&#8470;%2032_1%20(&#1055;&#1088;&#1086;&#1088;&#1099;&#1074;).pdf" TargetMode="External"/><Relationship Id="rId10" Type="http://schemas.openxmlformats.org/officeDocument/2006/relationships/printerSettings" Target="../printerSettings/printerSettings2.bin"/><Relationship Id="rId4" Type="http://schemas.openxmlformats.org/officeDocument/2006/relationships/hyperlink" Target="http://sp.office0.uestroy.ru/mfrtomsk/doc/DocLib/&#1050;&#1072;&#1088;&#1090;&#1086;&#1095;&#1082;&#1080;%20&#1079;&#1072;&#1082;&#1072;&#1079;&#1095;&#1080;&#1082;&#1072;/&#1050;&#1047;-36/&#1050;&#1072;&#1090;&#1086;&#1095;&#1082;&#1072;%20&#1079;&#1072;&#1082;&#1072;&#1079;&#1095;&#1080;&#1082;&#1072;%20&#8470;%2036_1%20(&#1055;&#1088;&#1086;&#1088;&#1099;&#1074;).pdf" TargetMode="External"/><Relationship Id="rId9" Type="http://schemas.openxmlformats.org/officeDocument/2006/relationships/hyperlink" Target="file:///C:\Users\sam\AppData\Local\Microsoft\Windows\tev\Desktop\&#1050;&#1047;-854\&#1055;&#1080;&#1089;&#1100;&#1084;&#1086;%20&#1054;&#1054;&#1054;%20&#1059;&#1057;%20&#1041;&#1040;&#1069;&#1057;%20&#8470;3592.pdf"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file:///C:\Users\sam\AppData\Local\Microsoft\Windows\tev\Desktop\&#1050;&#1047;-842\&#1055;&#1080;&#1089;&#1100;&#1084;&#1086;%20&#1054;&#1054;&#1054;%20&#1059;&#1057;%20&#1041;&#1040;&#1069;&#1057;%20&#8470;3237.pdf" TargetMode="External"/><Relationship Id="rId7" Type="http://schemas.openxmlformats.org/officeDocument/2006/relationships/printerSettings" Target="../printerSettings/printerSettings3.bin"/><Relationship Id="rId2" Type="http://schemas.openxmlformats.org/officeDocument/2006/relationships/hyperlink" Target="http://sp.office0.uestroy.ru/mfrtomsk/doc/DocLib/&#1050;&#1072;&#1088;&#1090;&#1086;&#1095;&#1082;&#1080;%20&#1079;&#1072;&#1082;&#1072;&#1079;&#1095;&#1080;&#1082;&#1072;/&#1050;&#1047;-10/&#1050;&#1072;&#1088;&#1090;&#1086;&#1095;&#1082;&#1072;%20&#1079;&#1072;&#1082;&#1072;&#1079;&#1095;&#1080;&#1082;&#1072;%20&#8470;10_1%20(&#1055;&#1088;&#1086;&#1088;&#1099;&#1074;).pdf" TargetMode="External"/><Relationship Id="rId1" Type="http://schemas.openxmlformats.org/officeDocument/2006/relationships/hyperlink" Target="http://sp.office0.uestroy.ru/mfrtomsk/doc/DocLib/&#1050;&#1072;&#1088;&#1090;&#1086;&#1095;&#1082;&#1080;%20&#1079;&#1072;&#1082;&#1072;&#1079;&#1095;&#1080;&#1082;&#1072;/&#1050;&#1047;-37/&#1050;&#1072;&#1090;&#1086;&#1095;&#1082;&#1072;%20&#1079;&#1072;&#1082;&#1072;&#1079;&#1095;&#1080;&#1082;&#1072;%20&#8470;%2037_1%20(&#1055;&#1088;&#1086;&#1088;&#1099;&#1074;).pdf" TargetMode="External"/><Relationship Id="rId6" Type="http://schemas.openxmlformats.org/officeDocument/2006/relationships/hyperlink" Target="file:///C:\Users\sam\AppData\Local\Microsoft\Windows\tev\Desktop\&#1050;&#1047;-853\&#1055;&#1080;&#1089;&#1100;&#1084;&#1086;%20&#1054;&#1054;&#1054;%20&#1059;&#1057;%20&#1041;&#1040;&#1069;&#1057;%20&#8470;3526.pdf" TargetMode="External"/><Relationship Id="rId5" Type="http://schemas.openxmlformats.org/officeDocument/2006/relationships/hyperlink" Target="file:///C:\Users\sam\AppData\Local\Microsoft\Windows\tev\Desktop\&#1050;&#1047;-841\&#1055;&#1080;&#1089;&#1100;&#1084;&#1086;%20&#1054;&#1054;&#1054;%20&#1059;&#1057;%20&#1041;&#1040;&#1069;&#1057;%20&#8470;3235.pdf" TargetMode="External"/><Relationship Id="rId4" Type="http://schemas.openxmlformats.org/officeDocument/2006/relationships/hyperlink" Target="file:///C:\Users\sam\AppData\Local\Microsoft\Windows\tev\Desktop\&#1050;&#1047;-844\&#1055;&#1080;&#1089;&#1100;&#1084;&#1086;%20&#1054;&#1054;&#1054;%20&#1059;&#1057;%20&#1041;&#1040;&#1069;&#1057;%20&#8470;3485.pdf"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file:///C:\Users\sam\AppData\Local\Microsoft\Windows\tev\Desktop\&#1050;&#1047;-845\&#1055;&#1080;&#1089;&#1100;&#1084;&#1086;%20&#1054;&#1054;&#1054;%20&#1059;&#1057;%20&#1041;&#1040;&#1069;&#1057;%20&#8470;3414.pdf" TargetMode="External"/><Relationship Id="rId2" Type="http://schemas.openxmlformats.org/officeDocument/2006/relationships/hyperlink" Target="file:///C:\Users\sam\AppData\Local\Microsoft\Windows\tev\Desktop\&#1050;&#1047;-844\&#1055;&#1080;&#1089;&#1100;&#1084;&#1086;%20&#1054;&#1054;&#1054;%20&#1059;&#1057;%20&#1041;&#1040;&#1069;&#1057;%20&#8470;3485.pdf" TargetMode="External"/><Relationship Id="rId1" Type="http://schemas.openxmlformats.org/officeDocument/2006/relationships/hyperlink" Target="file:///C:\Users\sam\AppData\Local\Microsoft\Windows\tev\Desktop\&#1050;&#1047;-842\&#1055;&#1080;&#1089;&#1100;&#1084;&#1086;%20&#1054;&#1054;&#1054;%20&#1059;&#1057;%20&#1041;&#1040;&#1069;&#1057;%20&#8470;3237.pdf" TargetMode="External"/><Relationship Id="rId5" Type="http://schemas.openxmlformats.org/officeDocument/2006/relationships/printerSettings" Target="../printerSettings/printerSettings4.bin"/><Relationship Id="rId4" Type="http://schemas.openxmlformats.org/officeDocument/2006/relationships/hyperlink" Target="file:///C:\Users\sam\AppData\Local\Microsoft\Windows\tev\Desktop\&#1050;&#1047;-850\&#1055;&#1080;&#1089;&#1100;&#1084;&#1086;%20&#1054;&#1054;&#1054;%20&#1059;&#1057;%20&#1041;&#1040;&#1069;&#1057;%20&#8470;3469.pdf"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file:///C:\Users\sam\AppData\Local\Microsoft\Windows\INetCache\tev\Desktop\&#1050;&#1047;-841\&#1055;&#1080;&#1089;&#1100;&#1084;&#1086;%20&#1054;&#1054;&#1054;%20&#1059;&#1057;%20&#1041;&#1040;&#1069;&#1057;%20&#8470;3235.pdf" TargetMode="External"/><Relationship Id="rId1" Type="http://schemas.openxmlformats.org/officeDocument/2006/relationships/hyperlink" Target="http://sp.office0.uestroy.ru/mfrtomsk/doc/DocLib/&#1050;&#1072;&#1088;&#1090;&#1086;&#1095;&#1082;&#1080;%20&#1079;&#1072;&#1082;&#1072;&#1079;&#1095;&#1080;&#1082;&#1072;/&#1050;&#1047;-38/&#1050;&#1072;&#1090;&#1086;&#1095;&#1082;&#1072;%20&#1079;&#1072;&#1082;&#1072;&#1079;&#1095;&#1080;&#1082;&#1072;%20&#8470;%2038_1%20(&#1055;&#1088;&#1086;&#1088;&#1099;&#1074;).pdf"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file://C:\Users\sam\AppData\Local\Microsoft\Windows\INetCache\Content.Outlook\AppData\Local\Microsoft\Windows\INetCache\Content.Outlook\AppData\Local\Microsoft\Windows\INetCache\Content.Outlook\AppData\Local\Microsoft\Users\tna\AppData\Local\Microsoft\Users\sam\AppData\Local\Microsoft\Windows\INetCache\Content.Outlook\8T2OQ9JQ\&#1050;&#1047;-606\&#1055;&#1080;&#1089;&#1100;&#1084;&#1086;%20&#1054;&#1054;&#1054;%20&#1059;&#1057;%20&#1041;&#1040;&#1069;&#1057;%20&#8470;2082.pdf" TargetMode="External"/><Relationship Id="rId1" Type="http://schemas.openxmlformats.org/officeDocument/2006/relationships/hyperlink" Target="file://C:\Users\sam\AppData\Local\Microsoft\Windows\INetCache\Content.Outlook\AppData\Local\Microsoft\Windows\INetCache\Content.Outlook\AppData\Local\Microsoft\Windows\INetCache\Content.Outlook\AppData\Local\Microsoft\Users\tna\AppData\Local\Microsoft\Users\sam\AppData\Local\Microsoft\Windows\INetCache\Content.Outlook\8T2OQ9JQ\&#1050;&#1047;-611\&#1055;&#1080;&#1089;&#1100;&#1084;&#1086;%20&#1054;&#1054;&#1054;%20&#1059;&#1057;%20&#1041;&#1040;&#1069;&#1057;%20&#8470;1735.pdf"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file:///C:\Users\sam\AppData\Local\Microsoft\Windows\tev\Desktop\&#1050;&#1047;-845\&#1055;&#1080;&#1089;&#1100;&#1084;&#1086;%20&#1054;&#1054;&#1054;%20&#1059;&#1057;%20&#1041;&#1040;&#1069;&#1057;%20&#8470;3414.pdf" TargetMode="External"/><Relationship Id="rId7" Type="http://schemas.openxmlformats.org/officeDocument/2006/relationships/printerSettings" Target="../printerSettings/printerSettings8.bin"/><Relationship Id="rId2" Type="http://schemas.openxmlformats.org/officeDocument/2006/relationships/hyperlink" Target="file:///C:\Users\sam\AppData\Local\Microsoft\Windows\tev\Desktop\&#1050;&#1047;-844\&#1055;&#1080;&#1089;&#1100;&#1084;&#1086;%20&#1054;&#1054;&#1054;%20&#1059;&#1057;%20&#1041;&#1040;&#1069;&#1057;%20&#8470;3485.pdf" TargetMode="External"/><Relationship Id="rId1" Type="http://schemas.openxmlformats.org/officeDocument/2006/relationships/hyperlink" Target="file:///C:\Users\sam\AppData\Local\Microsoft\Windows\tev\Desktop\&#1050;&#1047;-845\&#1055;&#1080;&#1089;&#1100;&#1084;&#1086;%20&#1054;&#1054;&#1054;%20&#1059;&#1057;%20&#1041;&#1040;&#1069;&#1057;%20&#8470;3414.pdf" TargetMode="External"/><Relationship Id="rId6" Type="http://schemas.openxmlformats.org/officeDocument/2006/relationships/hyperlink" Target="file:///C:\Users\sam\AppData\Local\Microsoft\Windows\tev\Desktop\&#1050;&#1047;-853\&#1055;&#1080;&#1089;&#1100;&#1084;&#1086;%20&#1054;&#1054;&#1054;%20&#1059;&#1057;%20&#1041;&#1040;&#1069;&#1057;%20&#8470;3526.pdf" TargetMode="External"/><Relationship Id="rId5" Type="http://schemas.openxmlformats.org/officeDocument/2006/relationships/hyperlink" Target="file:///C:\Users\sam\AppData\Local\Microsoft\Windows\tev\Desktop\&#1050;&#1047;-854\&#1055;&#1080;&#1089;&#1100;&#1084;&#1086;%20&#1054;&#1054;&#1054;%20&#1059;&#1057;%20&#1041;&#1040;&#1069;&#1057;%20&#8470;3592.pdf" TargetMode="External"/><Relationship Id="rId4" Type="http://schemas.openxmlformats.org/officeDocument/2006/relationships/hyperlink" Target="file:///C:\Users\sam\AppData\Local\Microsoft\Windows\tev\Desktop\&#1050;&#1047;-841\&#1055;&#1080;&#1089;&#1100;&#1084;&#1086;%20&#1054;&#1054;&#1054;%20&#1059;&#1057;%20&#1041;&#1040;&#1069;&#1057;%20&#8470;3235.pdf"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p.office0.uestroy.ru/mfrtomsk/doc/DocLib/&#1050;&#1072;&#1088;&#1090;&#1086;&#1095;&#1082;&#1080;%20&#1079;&#1072;&#1082;&#1072;&#1079;&#1095;&#1080;&#1082;&#1072;/&#1050;&#1047;-46/&#1050;&#1072;&#1090;&#1086;&#1095;&#1082;&#1072;%20&#1079;&#1072;&#1082;&#1072;&#1079;&#1095;&#1080;&#1082;&#1072;%20&#8470;%2046(&#1055;&#1088;&#1086;&#1088;&#1099;&#1074;).pdf" TargetMode="External"/><Relationship Id="rId1" Type="http://schemas.openxmlformats.org/officeDocument/2006/relationships/hyperlink" Target="file:///C:\Users\sam\AppData\Local\Microsoft\Windows\tev\Desktop\&#1050;&#1047;-844\&#1055;&#1080;&#1089;&#1100;&#1084;&#1086;%20&#1054;&#1054;&#1054;%20&#1059;&#1057;%20&#1041;&#1040;&#1069;&#1057;%20&#8470;3485.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738"/>
  <sheetViews>
    <sheetView zoomScale="70" zoomScaleNormal="70" zoomScalePageLayoutView="55" workbookViewId="0">
      <pane ySplit="4" topLeftCell="A1426" activePane="bottomLeft" state="frozen"/>
      <selection pane="bottomLeft" activeCell="H1427" sqref="H1427"/>
    </sheetView>
  </sheetViews>
  <sheetFormatPr defaultColWidth="9.140625" defaultRowHeight="15.75" x14ac:dyDescent="0.25"/>
  <cols>
    <col min="1" max="1" width="7.42578125" style="1" customWidth="1"/>
    <col min="2" max="2" width="16.7109375" style="1" customWidth="1"/>
    <col min="3" max="3" width="14.85546875" style="1" customWidth="1"/>
    <col min="4" max="4" width="15.5703125" style="1" customWidth="1"/>
    <col min="5" max="5" width="18.28515625" style="1" customWidth="1"/>
    <col min="6" max="6" width="16.28515625" style="1" customWidth="1"/>
    <col min="7" max="7" width="13.140625" style="1" customWidth="1"/>
    <col min="8" max="8" width="61.42578125" style="1" customWidth="1"/>
    <col min="9" max="9" width="15.42578125" style="653" customWidth="1"/>
    <col min="10" max="12" width="20" style="1" hidden="1" customWidth="1"/>
    <col min="13" max="13" width="18.140625" style="1" hidden="1" customWidth="1"/>
    <col min="14" max="14" width="14.140625" style="1" customWidth="1"/>
    <col min="15" max="15" width="50.7109375" style="1" customWidth="1"/>
    <col min="16" max="16384" width="9.140625" style="1"/>
  </cols>
  <sheetData>
    <row r="1" spans="1:15" ht="16.5" customHeight="1" thickBot="1" x14ac:dyDescent="0.3"/>
    <row r="2" spans="1:15" ht="25.5" customHeight="1" thickBot="1" x14ac:dyDescent="0.3">
      <c r="A2" s="1551" t="s">
        <v>1027</v>
      </c>
      <c r="B2" s="1551" t="s">
        <v>3</v>
      </c>
      <c r="C2" s="1551" t="s">
        <v>1</v>
      </c>
      <c r="D2" s="1551" t="s">
        <v>2</v>
      </c>
      <c r="E2" s="1551" t="s">
        <v>3213</v>
      </c>
      <c r="F2" s="1551" t="s">
        <v>4</v>
      </c>
      <c r="G2" s="1551" t="s">
        <v>10</v>
      </c>
      <c r="H2" s="1551" t="s">
        <v>3494</v>
      </c>
      <c r="I2" s="1551" t="s">
        <v>1021</v>
      </c>
      <c r="J2" s="1574" t="s">
        <v>6</v>
      </c>
      <c r="K2" s="1575"/>
      <c r="L2" s="1575"/>
      <c r="M2" s="1576"/>
      <c r="N2" s="1551" t="s">
        <v>1024</v>
      </c>
      <c r="O2" s="1551" t="s">
        <v>2106</v>
      </c>
    </row>
    <row r="3" spans="1:15" ht="55.5" customHeight="1" thickBot="1" x14ac:dyDescent="0.3">
      <c r="A3" s="1552"/>
      <c r="B3" s="1552"/>
      <c r="C3" s="1552"/>
      <c r="D3" s="1552"/>
      <c r="E3" s="1552"/>
      <c r="F3" s="1552"/>
      <c r="G3" s="1552"/>
      <c r="H3" s="1552"/>
      <c r="I3" s="1552"/>
      <c r="J3" s="11" t="s">
        <v>0</v>
      </c>
      <c r="K3" s="11" t="s">
        <v>1022</v>
      </c>
      <c r="L3" s="11" t="s">
        <v>1023</v>
      </c>
      <c r="M3" s="11" t="s">
        <v>394</v>
      </c>
      <c r="N3" s="1552"/>
      <c r="O3" s="1552"/>
    </row>
    <row r="4" spans="1:15" ht="16.5" thickBot="1" x14ac:dyDescent="0.3">
      <c r="A4" s="12"/>
      <c r="B4" s="13"/>
      <c r="C4" s="12"/>
      <c r="D4" s="12"/>
      <c r="E4" s="12"/>
      <c r="F4" s="13"/>
      <c r="G4" s="14"/>
      <c r="H4" s="15"/>
      <c r="I4" s="12"/>
      <c r="J4" s="16"/>
      <c r="K4" s="12"/>
      <c r="L4" s="12"/>
      <c r="M4" s="17"/>
      <c r="N4" s="15"/>
      <c r="O4" s="15"/>
    </row>
    <row r="5" spans="1:15" ht="66" customHeight="1" thickBot="1" x14ac:dyDescent="0.3">
      <c r="A5" s="148">
        <v>1</v>
      </c>
      <c r="B5" s="28" t="s">
        <v>92</v>
      </c>
      <c r="C5" s="30">
        <v>4</v>
      </c>
      <c r="D5" s="28" t="s">
        <v>1214</v>
      </c>
      <c r="E5" s="28" t="s">
        <v>1230</v>
      </c>
      <c r="F5" s="28" t="s">
        <v>313</v>
      </c>
      <c r="G5" s="28" t="s">
        <v>11</v>
      </c>
      <c r="H5" s="27" t="s">
        <v>7</v>
      </c>
      <c r="I5" s="673" t="s">
        <v>2474</v>
      </c>
      <c r="J5" s="11"/>
      <c r="K5" s="11"/>
      <c r="L5" s="11"/>
      <c r="M5" s="11"/>
      <c r="N5" s="28"/>
      <c r="O5" s="30"/>
    </row>
    <row r="6" spans="1:15" s="2" customFormat="1" ht="65.25" customHeight="1" thickBot="1" x14ac:dyDescent="0.3">
      <c r="A6" s="1565">
        <v>2</v>
      </c>
      <c r="B6" s="1554" t="s">
        <v>93</v>
      </c>
      <c r="C6" s="1558">
        <v>4</v>
      </c>
      <c r="D6" s="1554" t="s">
        <v>54</v>
      </c>
      <c r="E6" s="1554" t="s">
        <v>8</v>
      </c>
      <c r="F6" s="1554" t="s">
        <v>314</v>
      </c>
      <c r="G6" s="1554" t="s">
        <v>11</v>
      </c>
      <c r="H6" s="1553" t="s">
        <v>9</v>
      </c>
      <c r="I6" s="1562"/>
      <c r="J6" s="150"/>
      <c r="K6" s="30"/>
      <c r="L6" s="30"/>
      <c r="M6" s="151"/>
      <c r="N6" s="1554"/>
      <c r="O6" s="1558"/>
    </row>
    <row r="7" spans="1:15" s="2" customFormat="1" ht="65.25" customHeight="1" thickBot="1" x14ac:dyDescent="0.3">
      <c r="A7" s="1561"/>
      <c r="B7" s="1554"/>
      <c r="C7" s="1558"/>
      <c r="D7" s="1554"/>
      <c r="E7" s="1554"/>
      <c r="F7" s="1554"/>
      <c r="G7" s="1554"/>
      <c r="H7" s="1553"/>
      <c r="I7" s="1562"/>
      <c r="J7" s="152" t="s">
        <v>248</v>
      </c>
      <c r="K7" s="30"/>
      <c r="L7" s="30"/>
      <c r="M7" s="28" t="s">
        <v>395</v>
      </c>
      <c r="N7" s="1554"/>
      <c r="O7" s="1558"/>
    </row>
    <row r="8" spans="1:15" s="2" customFormat="1" ht="61.5" customHeight="1" thickBot="1" x14ac:dyDescent="0.3">
      <c r="A8" s="1560">
        <v>3</v>
      </c>
      <c r="B8" s="1554" t="s">
        <v>12</v>
      </c>
      <c r="C8" s="1558">
        <v>4</v>
      </c>
      <c r="D8" s="1554" t="s">
        <v>13</v>
      </c>
      <c r="E8" s="1554" t="s">
        <v>14</v>
      </c>
      <c r="F8" s="1554" t="s">
        <v>15</v>
      </c>
      <c r="G8" s="1554" t="s">
        <v>16</v>
      </c>
      <c r="H8" s="1553" t="s">
        <v>17</v>
      </c>
      <c r="I8" s="1562"/>
      <c r="J8" s="152"/>
      <c r="K8" s="30"/>
      <c r="L8" s="30"/>
      <c r="M8" s="28"/>
      <c r="N8" s="1558"/>
      <c r="O8" s="1558"/>
    </row>
    <row r="9" spans="1:15" s="2" customFormat="1" ht="68.25" customHeight="1" thickBot="1" x14ac:dyDescent="0.3">
      <c r="A9" s="1561"/>
      <c r="B9" s="1554"/>
      <c r="C9" s="1558"/>
      <c r="D9" s="1554"/>
      <c r="E9" s="1554"/>
      <c r="F9" s="1554"/>
      <c r="G9" s="1554"/>
      <c r="H9" s="1553"/>
      <c r="I9" s="1562"/>
      <c r="J9" s="150" t="s">
        <v>393</v>
      </c>
      <c r="K9" s="30"/>
      <c r="L9" s="30"/>
      <c r="M9" s="28" t="s">
        <v>396</v>
      </c>
      <c r="N9" s="1558"/>
      <c r="O9" s="1558"/>
    </row>
    <row r="10" spans="1:15" s="2" customFormat="1" ht="61.5" customHeight="1" thickBot="1" x14ac:dyDescent="0.3">
      <c r="A10" s="1560">
        <v>4</v>
      </c>
      <c r="B10" s="1554" t="s">
        <v>18</v>
      </c>
      <c r="C10" s="1558" t="s">
        <v>19</v>
      </c>
      <c r="D10" s="1554" t="s">
        <v>13</v>
      </c>
      <c r="E10" s="1554" t="s">
        <v>20</v>
      </c>
      <c r="F10" s="1554" t="s">
        <v>15</v>
      </c>
      <c r="G10" s="1554" t="s">
        <v>16</v>
      </c>
      <c r="H10" s="1553" t="s">
        <v>21</v>
      </c>
      <c r="I10" s="1554"/>
      <c r="J10" s="150"/>
      <c r="K10" s="30"/>
      <c r="L10" s="30"/>
      <c r="M10" s="28"/>
      <c r="N10" s="1558"/>
      <c r="O10" s="1558"/>
    </row>
    <row r="11" spans="1:15" s="2" customFormat="1" ht="63" customHeight="1" thickBot="1" x14ac:dyDescent="0.3">
      <c r="A11" s="1561"/>
      <c r="B11" s="1554"/>
      <c r="C11" s="1558"/>
      <c r="D11" s="1554"/>
      <c r="E11" s="1554"/>
      <c r="F11" s="1554"/>
      <c r="G11" s="1554"/>
      <c r="H11" s="1553"/>
      <c r="I11" s="1554"/>
      <c r="J11" s="150" t="s">
        <v>393</v>
      </c>
      <c r="K11" s="30"/>
      <c r="L11" s="30"/>
      <c r="M11" s="28" t="s">
        <v>397</v>
      </c>
      <c r="N11" s="1558"/>
      <c r="O11" s="1558"/>
    </row>
    <row r="12" spans="1:15" s="2" customFormat="1" ht="63" customHeight="1" thickBot="1" x14ac:dyDescent="0.3">
      <c r="A12" s="1560">
        <v>5</v>
      </c>
      <c r="B12" s="1554" t="s">
        <v>22</v>
      </c>
      <c r="C12" s="1558">
        <v>4</v>
      </c>
      <c r="D12" s="1554" t="s">
        <v>23</v>
      </c>
      <c r="E12" s="1554" t="s">
        <v>1229</v>
      </c>
      <c r="F12" s="1554" t="s">
        <v>24</v>
      </c>
      <c r="G12" s="1554" t="s">
        <v>16</v>
      </c>
      <c r="H12" s="1553" t="s">
        <v>25</v>
      </c>
      <c r="I12" s="1554"/>
      <c r="J12" s="150"/>
      <c r="K12" s="30"/>
      <c r="L12" s="30"/>
      <c r="M12" s="28"/>
      <c r="N12" s="1558"/>
      <c r="O12" s="1558"/>
    </row>
    <row r="13" spans="1:15" s="2" customFormat="1" ht="66" customHeight="1" thickBot="1" x14ac:dyDescent="0.3">
      <c r="A13" s="1561"/>
      <c r="B13" s="1554"/>
      <c r="C13" s="1558"/>
      <c r="D13" s="1554"/>
      <c r="E13" s="1554"/>
      <c r="F13" s="1554"/>
      <c r="G13" s="1554"/>
      <c r="H13" s="1553"/>
      <c r="I13" s="1554"/>
      <c r="J13" s="150" t="s">
        <v>393</v>
      </c>
      <c r="K13" s="30"/>
      <c r="L13" s="30"/>
      <c r="M13" s="28" t="s">
        <v>398</v>
      </c>
      <c r="N13" s="1558"/>
      <c r="O13" s="1558"/>
    </row>
    <row r="14" spans="1:15" s="2" customFormat="1" ht="60.75" customHeight="1" thickBot="1" x14ac:dyDescent="0.3">
      <c r="A14" s="1560">
        <v>6</v>
      </c>
      <c r="B14" s="1554" t="s">
        <v>26</v>
      </c>
      <c r="C14" s="1558">
        <v>4</v>
      </c>
      <c r="D14" s="1554" t="s">
        <v>1231</v>
      </c>
      <c r="E14" s="1554" t="s">
        <v>28</v>
      </c>
      <c r="F14" s="1554" t="s">
        <v>15</v>
      </c>
      <c r="G14" s="1554" t="s">
        <v>16</v>
      </c>
      <c r="H14" s="1553" t="s">
        <v>29</v>
      </c>
      <c r="I14" s="1562"/>
      <c r="J14" s="150"/>
      <c r="K14" s="30"/>
      <c r="L14" s="30"/>
      <c r="M14" s="28"/>
      <c r="N14" s="1558"/>
      <c r="O14" s="1558"/>
    </row>
    <row r="15" spans="1:15" s="2" customFormat="1" ht="67.5" customHeight="1" thickBot="1" x14ac:dyDescent="0.3">
      <c r="A15" s="1561"/>
      <c r="B15" s="1554"/>
      <c r="C15" s="1558"/>
      <c r="D15" s="1554"/>
      <c r="E15" s="1554"/>
      <c r="F15" s="1554"/>
      <c r="G15" s="1554"/>
      <c r="H15" s="1553"/>
      <c r="I15" s="1562"/>
      <c r="J15" s="150" t="s">
        <v>393</v>
      </c>
      <c r="K15" s="30"/>
      <c r="L15" s="30"/>
      <c r="M15" s="28" t="s">
        <v>399</v>
      </c>
      <c r="N15" s="1558"/>
      <c r="O15" s="1558"/>
    </row>
    <row r="16" spans="1:15" s="2" customFormat="1" ht="67.5" customHeight="1" thickBot="1" x14ac:dyDescent="0.3">
      <c r="A16" s="1560">
        <v>7</v>
      </c>
      <c r="B16" s="1554" t="s">
        <v>30</v>
      </c>
      <c r="C16" s="1558">
        <v>4</v>
      </c>
      <c r="D16" s="1554" t="s">
        <v>81</v>
      </c>
      <c r="E16" s="1554" t="s">
        <v>31</v>
      </c>
      <c r="F16" s="1554" t="s">
        <v>15</v>
      </c>
      <c r="G16" s="1554" t="s">
        <v>16</v>
      </c>
      <c r="H16" s="1553" t="s">
        <v>32</v>
      </c>
      <c r="I16" s="1562"/>
      <c r="J16" s="150"/>
      <c r="K16" s="30"/>
      <c r="L16" s="30"/>
      <c r="M16" s="28"/>
      <c r="N16" s="1558"/>
      <c r="O16" s="1558"/>
    </row>
    <row r="17" spans="1:15" s="2" customFormat="1" ht="63.75" customHeight="1" thickBot="1" x14ac:dyDescent="0.3">
      <c r="A17" s="1561"/>
      <c r="B17" s="1554"/>
      <c r="C17" s="1558"/>
      <c r="D17" s="1554"/>
      <c r="E17" s="1554"/>
      <c r="F17" s="1554"/>
      <c r="G17" s="1554"/>
      <c r="H17" s="1553"/>
      <c r="I17" s="1562"/>
      <c r="J17" s="150" t="s">
        <v>393</v>
      </c>
      <c r="K17" s="30"/>
      <c r="L17" s="30"/>
      <c r="M17" s="28" t="s">
        <v>400</v>
      </c>
      <c r="N17" s="1558"/>
      <c r="O17" s="1558"/>
    </row>
    <row r="18" spans="1:15" s="2" customFormat="1" ht="67.5" customHeight="1" thickBot="1" x14ac:dyDescent="0.3">
      <c r="A18" s="1560">
        <v>8</v>
      </c>
      <c r="B18" s="1554" t="s">
        <v>33</v>
      </c>
      <c r="C18" s="1558">
        <v>4</v>
      </c>
      <c r="D18" s="1554" t="s">
        <v>1232</v>
      </c>
      <c r="E18" s="1554" t="s">
        <v>34</v>
      </c>
      <c r="F18" s="1554" t="s">
        <v>15</v>
      </c>
      <c r="G18" s="1554" t="s">
        <v>16</v>
      </c>
      <c r="H18" s="1553" t="s">
        <v>35</v>
      </c>
      <c r="I18" s="1562"/>
      <c r="J18" s="150"/>
      <c r="K18" s="30"/>
      <c r="L18" s="30"/>
      <c r="M18" s="28"/>
      <c r="N18" s="1558"/>
      <c r="O18" s="1558"/>
    </row>
    <row r="19" spans="1:15" s="2" customFormat="1" ht="64.5" customHeight="1" thickBot="1" x14ac:dyDescent="0.3">
      <c r="A19" s="1561"/>
      <c r="B19" s="1554"/>
      <c r="C19" s="1558"/>
      <c r="D19" s="1554"/>
      <c r="E19" s="1554"/>
      <c r="F19" s="1554"/>
      <c r="G19" s="1554"/>
      <c r="H19" s="1553"/>
      <c r="I19" s="1562"/>
      <c r="J19" s="150" t="s">
        <v>393</v>
      </c>
      <c r="K19" s="30"/>
      <c r="L19" s="30"/>
      <c r="M19" s="28" t="s">
        <v>401</v>
      </c>
      <c r="N19" s="1558"/>
      <c r="O19" s="1558"/>
    </row>
    <row r="20" spans="1:15" s="2" customFormat="1" ht="66.75" customHeight="1" thickBot="1" x14ac:dyDescent="0.3">
      <c r="A20" s="1560">
        <v>9</v>
      </c>
      <c r="B20" s="1554" t="s">
        <v>36</v>
      </c>
      <c r="C20" s="1558">
        <v>4</v>
      </c>
      <c r="D20" s="1554" t="s">
        <v>37</v>
      </c>
      <c r="E20" s="1554" t="s">
        <v>38</v>
      </c>
      <c r="F20" s="1554" t="s">
        <v>15</v>
      </c>
      <c r="G20" s="1554" t="s">
        <v>16</v>
      </c>
      <c r="H20" s="1553" t="s">
        <v>39</v>
      </c>
      <c r="I20" s="1562"/>
      <c r="J20" s="150"/>
      <c r="K20" s="30"/>
      <c r="L20" s="30"/>
      <c r="M20" s="28"/>
      <c r="N20" s="1558"/>
      <c r="O20" s="1558"/>
    </row>
    <row r="21" spans="1:15" s="2" customFormat="1" ht="74.25" customHeight="1" thickBot="1" x14ac:dyDescent="0.3">
      <c r="A21" s="1561"/>
      <c r="B21" s="1554"/>
      <c r="C21" s="1558"/>
      <c r="D21" s="1554"/>
      <c r="E21" s="1554"/>
      <c r="F21" s="1554"/>
      <c r="G21" s="1554"/>
      <c r="H21" s="1553"/>
      <c r="I21" s="1562"/>
      <c r="J21" s="150" t="s">
        <v>393</v>
      </c>
      <c r="K21" s="30"/>
      <c r="L21" s="30"/>
      <c r="M21" s="28" t="s">
        <v>402</v>
      </c>
      <c r="N21" s="1558"/>
      <c r="O21" s="1558"/>
    </row>
    <row r="22" spans="1:15" s="2" customFormat="1" ht="66.75" customHeight="1" thickBot="1" x14ac:dyDescent="0.3">
      <c r="A22" s="1560">
        <v>10</v>
      </c>
      <c r="B22" s="1554" t="s">
        <v>94</v>
      </c>
      <c r="C22" s="1558">
        <v>4</v>
      </c>
      <c r="D22" s="1554" t="s">
        <v>40</v>
      </c>
      <c r="E22" s="1554" t="s">
        <v>41</v>
      </c>
      <c r="F22" s="1554" t="s">
        <v>43</v>
      </c>
      <c r="G22" s="1554" t="s">
        <v>16</v>
      </c>
      <c r="H22" s="1553" t="s">
        <v>42</v>
      </c>
      <c r="I22" s="1554"/>
      <c r="J22" s="152" t="s">
        <v>248</v>
      </c>
      <c r="K22" s="30"/>
      <c r="L22" s="30"/>
      <c r="M22" s="1554" t="s">
        <v>403</v>
      </c>
      <c r="N22" s="1558"/>
      <c r="O22" s="1558"/>
    </row>
    <row r="23" spans="1:15" ht="63" customHeight="1" thickBot="1" x14ac:dyDescent="0.3">
      <c r="A23" s="1561"/>
      <c r="B23" s="1554"/>
      <c r="C23" s="1558"/>
      <c r="D23" s="1554"/>
      <c r="E23" s="1554"/>
      <c r="F23" s="1554"/>
      <c r="G23" s="1554"/>
      <c r="H23" s="1553"/>
      <c r="I23" s="1554"/>
      <c r="J23" s="30"/>
      <c r="K23" s="30"/>
      <c r="L23" s="30"/>
      <c r="M23" s="1554"/>
      <c r="N23" s="1558"/>
      <c r="O23" s="1558"/>
    </row>
    <row r="24" spans="1:15" ht="63" customHeight="1" thickBot="1" x14ac:dyDescent="0.3">
      <c r="A24" s="1560">
        <v>11</v>
      </c>
      <c r="B24" s="1554" t="s">
        <v>44</v>
      </c>
      <c r="C24" s="1558">
        <v>4</v>
      </c>
      <c r="D24" s="1554" t="s">
        <v>37</v>
      </c>
      <c r="E24" s="1554" t="s">
        <v>45</v>
      </c>
      <c r="F24" s="1554" t="s">
        <v>15</v>
      </c>
      <c r="G24" s="1554" t="s">
        <v>16</v>
      </c>
      <c r="H24" s="1553" t="s">
        <v>46</v>
      </c>
      <c r="I24" s="1562"/>
      <c r="J24" s="30"/>
      <c r="K24" s="30"/>
      <c r="L24" s="30"/>
      <c r="M24" s="28"/>
      <c r="N24" s="1558"/>
      <c r="O24" s="1558"/>
    </row>
    <row r="25" spans="1:15" s="2" customFormat="1" ht="76.5" customHeight="1" thickBot="1" x14ac:dyDescent="0.3">
      <c r="A25" s="1561"/>
      <c r="B25" s="1554"/>
      <c r="C25" s="1558"/>
      <c r="D25" s="1554"/>
      <c r="E25" s="1554"/>
      <c r="F25" s="1554"/>
      <c r="G25" s="1554"/>
      <c r="H25" s="1553"/>
      <c r="I25" s="1562"/>
      <c r="J25" s="150" t="s">
        <v>393</v>
      </c>
      <c r="K25" s="30"/>
      <c r="L25" s="30"/>
      <c r="M25" s="28" t="s">
        <v>404</v>
      </c>
      <c r="N25" s="1558"/>
      <c r="O25" s="1558"/>
    </row>
    <row r="26" spans="1:15" s="2" customFormat="1" ht="67.5" customHeight="1" thickBot="1" x14ac:dyDescent="0.3">
      <c r="A26" s="1560">
        <v>12</v>
      </c>
      <c r="B26" s="1554" t="s">
        <v>47</v>
      </c>
      <c r="C26" s="1558">
        <v>4</v>
      </c>
      <c r="D26" s="1554" t="s">
        <v>37</v>
      </c>
      <c r="E26" s="1554" t="s">
        <v>48</v>
      </c>
      <c r="F26" s="1554" t="s">
        <v>15</v>
      </c>
      <c r="G26" s="1554" t="s">
        <v>16</v>
      </c>
      <c r="H26" s="1553" t="s">
        <v>49</v>
      </c>
      <c r="I26" s="1564"/>
      <c r="J26" s="150"/>
      <c r="K26" s="30"/>
      <c r="L26" s="30"/>
      <c r="M26" s="28"/>
      <c r="N26" s="1558"/>
      <c r="O26" s="1558"/>
    </row>
    <row r="27" spans="1:15" s="2" customFormat="1" ht="64.5" customHeight="1" thickBot="1" x14ac:dyDescent="0.3">
      <c r="A27" s="1561"/>
      <c r="B27" s="1554"/>
      <c r="C27" s="1558"/>
      <c r="D27" s="1554"/>
      <c r="E27" s="1554"/>
      <c r="F27" s="1554"/>
      <c r="G27" s="1554"/>
      <c r="H27" s="1553"/>
      <c r="I27" s="1564"/>
      <c r="J27" s="150" t="s">
        <v>393</v>
      </c>
      <c r="K27" s="30"/>
      <c r="L27" s="30"/>
      <c r="M27" s="28" t="s">
        <v>405</v>
      </c>
      <c r="N27" s="1558"/>
      <c r="O27" s="1558"/>
    </row>
    <row r="28" spans="1:15" s="2" customFormat="1" ht="65.25" customHeight="1" thickBot="1" x14ac:dyDescent="0.3">
      <c r="A28" s="1560">
        <v>13</v>
      </c>
      <c r="B28" s="1554" t="s">
        <v>50</v>
      </c>
      <c r="C28" s="1558">
        <v>4</v>
      </c>
      <c r="D28" s="1554" t="s">
        <v>37</v>
      </c>
      <c r="E28" s="1554" t="s">
        <v>51</v>
      </c>
      <c r="F28" s="1554" t="s">
        <v>15</v>
      </c>
      <c r="G28" s="1554" t="s">
        <v>16</v>
      </c>
      <c r="H28" s="1553" t="s">
        <v>52</v>
      </c>
      <c r="I28" s="1554"/>
      <c r="J28" s="150"/>
      <c r="K28" s="30"/>
      <c r="L28" s="30"/>
      <c r="M28" s="28"/>
      <c r="N28" s="1558"/>
      <c r="O28" s="1558"/>
    </row>
    <row r="29" spans="1:15" s="2" customFormat="1" ht="74.25" customHeight="1" thickBot="1" x14ac:dyDescent="0.3">
      <c r="A29" s="1561"/>
      <c r="B29" s="1554"/>
      <c r="C29" s="1558"/>
      <c r="D29" s="1554"/>
      <c r="E29" s="1554"/>
      <c r="F29" s="1554"/>
      <c r="G29" s="1554"/>
      <c r="H29" s="1553"/>
      <c r="I29" s="1554"/>
      <c r="J29" s="150" t="s">
        <v>393</v>
      </c>
      <c r="K29" s="30"/>
      <c r="L29" s="30"/>
      <c r="M29" s="28" t="s">
        <v>406</v>
      </c>
      <c r="N29" s="1558"/>
      <c r="O29" s="1558"/>
    </row>
    <row r="30" spans="1:15" s="2" customFormat="1" ht="65.25" customHeight="1" thickBot="1" x14ac:dyDescent="0.3">
      <c r="A30" s="1560">
        <v>14</v>
      </c>
      <c r="B30" s="1554" t="s">
        <v>53</v>
      </c>
      <c r="C30" s="1554">
        <v>4</v>
      </c>
      <c r="D30" s="1554" t="s">
        <v>54</v>
      </c>
      <c r="E30" s="1554" t="s">
        <v>55</v>
      </c>
      <c r="F30" s="1554" t="s">
        <v>15</v>
      </c>
      <c r="G30" s="1554" t="s">
        <v>16</v>
      </c>
      <c r="H30" s="1553" t="s">
        <v>56</v>
      </c>
      <c r="I30" s="1564"/>
      <c r="J30" s="150"/>
      <c r="K30" s="30"/>
      <c r="L30" s="30"/>
      <c r="M30" s="28"/>
      <c r="N30" s="1558"/>
      <c r="O30" s="1558"/>
    </row>
    <row r="31" spans="1:15" s="2" customFormat="1" ht="60" customHeight="1" thickBot="1" x14ac:dyDescent="0.3">
      <c r="A31" s="1561"/>
      <c r="B31" s="1554"/>
      <c r="C31" s="1554"/>
      <c r="D31" s="1554"/>
      <c r="E31" s="1554"/>
      <c r="F31" s="1554"/>
      <c r="G31" s="1554"/>
      <c r="H31" s="1553"/>
      <c r="I31" s="1564"/>
      <c r="J31" s="150" t="s">
        <v>393</v>
      </c>
      <c r="K31" s="30"/>
      <c r="L31" s="30"/>
      <c r="M31" s="28" t="s">
        <v>407</v>
      </c>
      <c r="N31" s="1558"/>
      <c r="O31" s="1558"/>
    </row>
    <row r="32" spans="1:15" s="2" customFormat="1" ht="63.75" customHeight="1" thickBot="1" x14ac:dyDescent="0.3">
      <c r="A32" s="1560">
        <v>15</v>
      </c>
      <c r="B32" s="1554" t="s">
        <v>57</v>
      </c>
      <c r="C32" s="1554">
        <v>4</v>
      </c>
      <c r="D32" s="1554" t="s">
        <v>37</v>
      </c>
      <c r="E32" s="1554" t="s">
        <v>58</v>
      </c>
      <c r="F32" s="1554" t="s">
        <v>15</v>
      </c>
      <c r="G32" s="1554" t="s">
        <v>16</v>
      </c>
      <c r="H32" s="1553" t="s">
        <v>59</v>
      </c>
      <c r="I32" s="1562"/>
      <c r="J32" s="150"/>
      <c r="K32" s="30"/>
      <c r="L32" s="30"/>
      <c r="M32" s="28"/>
      <c r="N32" s="1558"/>
      <c r="O32" s="1558"/>
    </row>
    <row r="33" spans="1:15" s="2" customFormat="1" ht="62.25" customHeight="1" thickBot="1" x14ac:dyDescent="0.3">
      <c r="A33" s="1561"/>
      <c r="B33" s="1554"/>
      <c r="C33" s="1554"/>
      <c r="D33" s="1554"/>
      <c r="E33" s="1554"/>
      <c r="F33" s="1554"/>
      <c r="G33" s="1554"/>
      <c r="H33" s="1553"/>
      <c r="I33" s="1562"/>
      <c r="J33" s="150" t="s">
        <v>393</v>
      </c>
      <c r="K33" s="30"/>
      <c r="L33" s="30"/>
      <c r="M33" s="153" t="s">
        <v>422</v>
      </c>
      <c r="N33" s="1558"/>
      <c r="O33" s="1558"/>
    </row>
    <row r="34" spans="1:15" s="2" customFormat="1" ht="64.5" customHeight="1" thickBot="1" x14ac:dyDescent="0.3">
      <c r="A34" s="1560">
        <v>16</v>
      </c>
      <c r="B34" s="1554" t="s">
        <v>60</v>
      </c>
      <c r="C34" s="1554">
        <v>4</v>
      </c>
      <c r="D34" s="1554" t="s">
        <v>37</v>
      </c>
      <c r="E34" s="1554" t="s">
        <v>61</v>
      </c>
      <c r="F34" s="1554" t="s">
        <v>15</v>
      </c>
      <c r="G34" s="1554" t="s">
        <v>16</v>
      </c>
      <c r="H34" s="1553" t="s">
        <v>62</v>
      </c>
      <c r="I34" s="1554"/>
      <c r="J34" s="150"/>
      <c r="K34" s="30"/>
      <c r="L34" s="30"/>
      <c r="M34" s="153"/>
      <c r="N34" s="1558"/>
      <c r="O34" s="1558"/>
    </row>
    <row r="35" spans="1:15" s="2" customFormat="1" ht="69" customHeight="1" thickBot="1" x14ac:dyDescent="0.3">
      <c r="A35" s="1561"/>
      <c r="B35" s="1554"/>
      <c r="C35" s="1554"/>
      <c r="D35" s="1554"/>
      <c r="E35" s="1554"/>
      <c r="F35" s="1554"/>
      <c r="G35" s="1554"/>
      <c r="H35" s="1553"/>
      <c r="I35" s="1554"/>
      <c r="J35" s="150" t="s">
        <v>393</v>
      </c>
      <c r="K35" s="30"/>
      <c r="L35" s="30"/>
      <c r="M35" s="153" t="s">
        <v>423</v>
      </c>
      <c r="N35" s="1558"/>
      <c r="O35" s="1558"/>
    </row>
    <row r="36" spans="1:15" s="2" customFormat="1" ht="74.25" customHeight="1" thickBot="1" x14ac:dyDescent="0.3">
      <c r="A36" s="1560">
        <v>17</v>
      </c>
      <c r="B36" s="1554" t="s">
        <v>63</v>
      </c>
      <c r="C36" s="1554">
        <v>4</v>
      </c>
      <c r="D36" s="1554" t="s">
        <v>37</v>
      </c>
      <c r="E36" s="1554" t="s">
        <v>65</v>
      </c>
      <c r="F36" s="1554" t="s">
        <v>15</v>
      </c>
      <c r="G36" s="1554" t="s">
        <v>16</v>
      </c>
      <c r="H36" s="1553" t="s">
        <v>67</v>
      </c>
      <c r="I36" s="1554"/>
      <c r="J36" s="150"/>
      <c r="K36" s="30"/>
      <c r="L36" s="30"/>
      <c r="M36" s="153"/>
      <c r="N36" s="1558"/>
      <c r="O36" s="1558"/>
    </row>
    <row r="37" spans="1:15" s="2" customFormat="1" ht="70.5" customHeight="1" thickBot="1" x14ac:dyDescent="0.3">
      <c r="A37" s="1561"/>
      <c r="B37" s="1554"/>
      <c r="C37" s="1554"/>
      <c r="D37" s="1554"/>
      <c r="E37" s="1554"/>
      <c r="F37" s="1554"/>
      <c r="G37" s="1554"/>
      <c r="H37" s="1553"/>
      <c r="I37" s="1554"/>
      <c r="J37" s="150" t="s">
        <v>393</v>
      </c>
      <c r="K37" s="30"/>
      <c r="L37" s="30"/>
      <c r="M37" s="153" t="s">
        <v>424</v>
      </c>
      <c r="N37" s="1558"/>
      <c r="O37" s="1558"/>
    </row>
    <row r="38" spans="1:15" s="2" customFormat="1" ht="66.75" customHeight="1" thickBot="1" x14ac:dyDescent="0.3">
      <c r="A38" s="1560">
        <v>18</v>
      </c>
      <c r="B38" s="1554" t="s">
        <v>64</v>
      </c>
      <c r="C38" s="1554">
        <v>4</v>
      </c>
      <c r="D38" s="1554" t="s">
        <v>37</v>
      </c>
      <c r="E38" s="1554" t="s">
        <v>66</v>
      </c>
      <c r="F38" s="1554" t="s">
        <v>15</v>
      </c>
      <c r="G38" s="1554" t="s">
        <v>16</v>
      </c>
      <c r="H38" s="1553" t="s">
        <v>68</v>
      </c>
      <c r="I38" s="1564"/>
      <c r="J38" s="150"/>
      <c r="K38" s="30"/>
      <c r="L38" s="30"/>
      <c r="M38" s="153"/>
      <c r="N38" s="1558"/>
      <c r="O38" s="1558"/>
    </row>
    <row r="39" spans="1:15" s="2" customFormat="1" ht="69" customHeight="1" thickBot="1" x14ac:dyDescent="0.3">
      <c r="A39" s="1561"/>
      <c r="B39" s="1554"/>
      <c r="C39" s="1554"/>
      <c r="D39" s="1554"/>
      <c r="E39" s="1554"/>
      <c r="F39" s="1554"/>
      <c r="G39" s="1554"/>
      <c r="H39" s="1553"/>
      <c r="I39" s="1564"/>
      <c r="J39" s="150" t="s">
        <v>393</v>
      </c>
      <c r="K39" s="30"/>
      <c r="L39" s="30"/>
      <c r="M39" s="153" t="s">
        <v>425</v>
      </c>
      <c r="N39" s="1558"/>
      <c r="O39" s="1558"/>
    </row>
    <row r="40" spans="1:15" s="2" customFormat="1" ht="67.5" customHeight="1" thickBot="1" x14ac:dyDescent="0.3">
      <c r="A40" s="1560">
        <v>19</v>
      </c>
      <c r="B40" s="1554" t="s">
        <v>69</v>
      </c>
      <c r="C40" s="1554">
        <v>64</v>
      </c>
      <c r="D40" s="1554" t="s">
        <v>1201</v>
      </c>
      <c r="E40" s="1554" t="s">
        <v>71</v>
      </c>
      <c r="F40" s="1554" t="s">
        <v>72</v>
      </c>
      <c r="G40" s="1554" t="s">
        <v>16</v>
      </c>
      <c r="H40" s="1553" t="s">
        <v>73</v>
      </c>
      <c r="I40" s="1554"/>
      <c r="J40" s="150"/>
      <c r="K40" s="30"/>
      <c r="L40" s="30"/>
      <c r="M40" s="153"/>
      <c r="N40" s="1558"/>
      <c r="O40" s="1558"/>
    </row>
    <row r="41" spans="1:15" s="2" customFormat="1" ht="69" customHeight="1" thickBot="1" x14ac:dyDescent="0.3">
      <c r="A41" s="1561"/>
      <c r="B41" s="1554"/>
      <c r="C41" s="1554"/>
      <c r="D41" s="1554"/>
      <c r="E41" s="1554"/>
      <c r="F41" s="1554"/>
      <c r="G41" s="1554"/>
      <c r="H41" s="1553"/>
      <c r="I41" s="1554"/>
      <c r="J41" s="150" t="s">
        <v>393</v>
      </c>
      <c r="K41" s="30"/>
      <c r="L41" s="30"/>
      <c r="M41" s="153" t="s">
        <v>426</v>
      </c>
      <c r="N41" s="1558"/>
      <c r="O41" s="1558"/>
    </row>
    <row r="42" spans="1:15" s="2" customFormat="1" ht="70.5" customHeight="1" thickBot="1" x14ac:dyDescent="0.3">
      <c r="A42" s="1560">
        <v>20</v>
      </c>
      <c r="B42" s="1554" t="s">
        <v>95</v>
      </c>
      <c r="C42" s="1554">
        <v>16</v>
      </c>
      <c r="D42" s="1554" t="s">
        <v>54</v>
      </c>
      <c r="E42" s="1554" t="s">
        <v>77</v>
      </c>
      <c r="F42" s="1554" t="s">
        <v>76</v>
      </c>
      <c r="G42" s="1554" t="s">
        <v>16</v>
      </c>
      <c r="H42" s="1553" t="s">
        <v>74</v>
      </c>
      <c r="I42" s="1554"/>
      <c r="J42" s="1570" t="s">
        <v>393</v>
      </c>
      <c r="K42" s="1558"/>
      <c r="L42" s="1558"/>
      <c r="M42" s="1572" t="s">
        <v>427</v>
      </c>
      <c r="N42" s="1554"/>
      <c r="O42" s="1558"/>
    </row>
    <row r="43" spans="1:15" s="2" customFormat="1" ht="77.25" customHeight="1" thickBot="1" x14ac:dyDescent="0.3">
      <c r="A43" s="1561"/>
      <c r="B43" s="1554"/>
      <c r="C43" s="1554"/>
      <c r="D43" s="1554"/>
      <c r="E43" s="1554"/>
      <c r="F43" s="1554"/>
      <c r="G43" s="1554"/>
      <c r="H43" s="1553"/>
      <c r="I43" s="1554"/>
      <c r="J43" s="1570"/>
      <c r="K43" s="1558"/>
      <c r="L43" s="1558"/>
      <c r="M43" s="1572"/>
      <c r="N43" s="1554"/>
      <c r="O43" s="1558"/>
    </row>
    <row r="44" spans="1:15" s="2" customFormat="1" ht="65.25" customHeight="1" thickBot="1" x14ac:dyDescent="0.3">
      <c r="A44" s="1560">
        <v>21</v>
      </c>
      <c r="B44" s="1554" t="s">
        <v>78</v>
      </c>
      <c r="C44" s="1554">
        <v>4</v>
      </c>
      <c r="D44" s="1554" t="s">
        <v>81</v>
      </c>
      <c r="E44" s="1554" t="s">
        <v>1410</v>
      </c>
      <c r="F44" s="1554" t="s">
        <v>15</v>
      </c>
      <c r="G44" s="1554" t="s">
        <v>16</v>
      </c>
      <c r="H44" s="1553" t="s">
        <v>82</v>
      </c>
      <c r="I44" s="1554" t="s">
        <v>730</v>
      </c>
      <c r="J44" s="30"/>
      <c r="K44" s="30"/>
      <c r="L44" s="30"/>
      <c r="M44" s="153"/>
      <c r="N44" s="1558"/>
      <c r="O44" s="1558"/>
    </row>
    <row r="45" spans="1:15" s="2" customFormat="1" ht="75.75" customHeight="1" thickBot="1" x14ac:dyDescent="0.3">
      <c r="A45" s="1561"/>
      <c r="B45" s="1554"/>
      <c r="C45" s="1554"/>
      <c r="D45" s="1554"/>
      <c r="E45" s="1554"/>
      <c r="F45" s="1554"/>
      <c r="G45" s="1554"/>
      <c r="H45" s="1553"/>
      <c r="I45" s="1554"/>
      <c r="J45" s="150" t="s">
        <v>393</v>
      </c>
      <c r="K45" s="30"/>
      <c r="L45" s="30"/>
      <c r="M45" s="153" t="s">
        <v>428</v>
      </c>
      <c r="N45" s="1558"/>
      <c r="O45" s="1558"/>
    </row>
    <row r="46" spans="1:15" s="2" customFormat="1" ht="66" customHeight="1" thickBot="1" x14ac:dyDescent="0.3">
      <c r="A46" s="1560">
        <v>22</v>
      </c>
      <c r="B46" s="1554" t="s">
        <v>79</v>
      </c>
      <c r="C46" s="1554">
        <v>4</v>
      </c>
      <c r="D46" s="1554" t="s">
        <v>37</v>
      </c>
      <c r="E46" s="1554" t="s">
        <v>84</v>
      </c>
      <c r="F46" s="1554" t="s">
        <v>15</v>
      </c>
      <c r="G46" s="1554" t="s">
        <v>16</v>
      </c>
      <c r="H46" s="1553" t="s">
        <v>85</v>
      </c>
      <c r="I46" s="1554"/>
      <c r="J46" s="150"/>
      <c r="K46" s="30"/>
      <c r="L46" s="30"/>
      <c r="M46" s="153"/>
      <c r="N46" s="1558"/>
      <c r="O46" s="1558"/>
    </row>
    <row r="47" spans="1:15" s="2" customFormat="1" ht="65.25" customHeight="1" thickBot="1" x14ac:dyDescent="0.3">
      <c r="A47" s="1561"/>
      <c r="B47" s="1554"/>
      <c r="C47" s="1554"/>
      <c r="D47" s="1554"/>
      <c r="E47" s="1554"/>
      <c r="F47" s="1554"/>
      <c r="G47" s="1554"/>
      <c r="H47" s="1553"/>
      <c r="I47" s="1554"/>
      <c r="J47" s="30" t="s">
        <v>393</v>
      </c>
      <c r="K47" s="30"/>
      <c r="L47" s="30"/>
      <c r="M47" s="153" t="s">
        <v>429</v>
      </c>
      <c r="N47" s="1558"/>
      <c r="O47" s="1558"/>
    </row>
    <row r="48" spans="1:15" s="2" customFormat="1" ht="64.5" customHeight="1" thickBot="1" x14ac:dyDescent="0.3">
      <c r="A48" s="1560">
        <v>23</v>
      </c>
      <c r="B48" s="1554" t="s">
        <v>80</v>
      </c>
      <c r="C48" s="1554">
        <v>33</v>
      </c>
      <c r="D48" s="1554" t="s">
        <v>86</v>
      </c>
      <c r="E48" s="1554" t="s">
        <v>87</v>
      </c>
      <c r="F48" s="1554" t="s">
        <v>15</v>
      </c>
      <c r="G48" s="1554" t="s">
        <v>16</v>
      </c>
      <c r="H48" s="1553" t="s">
        <v>88</v>
      </c>
      <c r="I48" s="1554"/>
      <c r="J48" s="30"/>
      <c r="K48" s="30"/>
      <c r="L48" s="30"/>
      <c r="M48" s="153"/>
      <c r="N48" s="1558"/>
      <c r="O48" s="1558"/>
    </row>
    <row r="49" spans="1:15" s="2" customFormat="1" ht="63.75" customHeight="1" thickBot="1" x14ac:dyDescent="0.3">
      <c r="A49" s="1561"/>
      <c r="B49" s="1554"/>
      <c r="C49" s="1554"/>
      <c r="D49" s="1554"/>
      <c r="E49" s="1554"/>
      <c r="F49" s="1554"/>
      <c r="G49" s="1554"/>
      <c r="H49" s="1553"/>
      <c r="I49" s="1554"/>
      <c r="J49" s="150" t="s">
        <v>393</v>
      </c>
      <c r="K49" s="30"/>
      <c r="L49" s="30"/>
      <c r="M49" s="153" t="s">
        <v>430</v>
      </c>
      <c r="N49" s="1558"/>
      <c r="O49" s="1558"/>
    </row>
    <row r="50" spans="1:15" s="2" customFormat="1" ht="65.25" customHeight="1" thickBot="1" x14ac:dyDescent="0.3">
      <c r="A50" s="1560">
        <v>24</v>
      </c>
      <c r="B50" s="1554" t="s">
        <v>96</v>
      </c>
      <c r="C50" s="1554">
        <v>5</v>
      </c>
      <c r="D50" s="1554" t="s">
        <v>89</v>
      </c>
      <c r="E50" s="1554" t="s">
        <v>1237</v>
      </c>
      <c r="F50" s="1554" t="s">
        <v>315</v>
      </c>
      <c r="G50" s="1554" t="s">
        <v>11</v>
      </c>
      <c r="H50" s="1553" t="s">
        <v>91</v>
      </c>
      <c r="I50" s="1562"/>
      <c r="J50" s="150"/>
      <c r="K50" s="30"/>
      <c r="L50" s="30"/>
      <c r="M50" s="153"/>
      <c r="N50" s="1558"/>
      <c r="O50" s="1558"/>
    </row>
    <row r="51" spans="1:15" s="2" customFormat="1" ht="63" customHeight="1" thickBot="1" x14ac:dyDescent="0.3">
      <c r="A51" s="1561"/>
      <c r="B51" s="1554"/>
      <c r="C51" s="1554"/>
      <c r="D51" s="1554"/>
      <c r="E51" s="1554"/>
      <c r="F51" s="1554"/>
      <c r="G51" s="1554"/>
      <c r="H51" s="1553"/>
      <c r="I51" s="1562"/>
      <c r="J51" s="152" t="s">
        <v>248</v>
      </c>
      <c r="K51" s="30"/>
      <c r="L51" s="30"/>
      <c r="M51" s="153" t="s">
        <v>431</v>
      </c>
      <c r="N51" s="1558"/>
      <c r="O51" s="1558"/>
    </row>
    <row r="52" spans="1:15" s="2" customFormat="1" ht="65.25" customHeight="1" thickBot="1" x14ac:dyDescent="0.3">
      <c r="A52" s="1560">
        <v>25</v>
      </c>
      <c r="B52" s="1554" t="s">
        <v>97</v>
      </c>
      <c r="C52" s="1554">
        <v>5</v>
      </c>
      <c r="D52" s="1554" t="s">
        <v>89</v>
      </c>
      <c r="E52" s="1554" t="s">
        <v>1228</v>
      </c>
      <c r="F52" s="1554" t="s">
        <v>98</v>
      </c>
      <c r="G52" s="1554" t="s">
        <v>16</v>
      </c>
      <c r="H52" s="1553" t="s">
        <v>99</v>
      </c>
      <c r="I52" s="1562"/>
      <c r="J52" s="152"/>
      <c r="K52" s="30"/>
      <c r="L52" s="30"/>
      <c r="M52" s="153"/>
      <c r="N52" s="1554"/>
      <c r="O52" s="1558"/>
    </row>
    <row r="53" spans="1:15" s="2" customFormat="1" ht="60" customHeight="1" thickBot="1" x14ac:dyDescent="0.3">
      <c r="A53" s="1561"/>
      <c r="B53" s="1554"/>
      <c r="C53" s="1554"/>
      <c r="D53" s="1554"/>
      <c r="E53" s="1554"/>
      <c r="F53" s="1554"/>
      <c r="G53" s="1554"/>
      <c r="H53" s="1553"/>
      <c r="I53" s="1562"/>
      <c r="J53" s="152" t="s">
        <v>248</v>
      </c>
      <c r="K53" s="30"/>
      <c r="L53" s="30"/>
      <c r="M53" s="153" t="s">
        <v>432</v>
      </c>
      <c r="N53" s="1554"/>
      <c r="O53" s="1558"/>
    </row>
    <row r="54" spans="1:15" s="2" customFormat="1" ht="61.5" customHeight="1" thickBot="1" x14ac:dyDescent="0.3">
      <c r="A54" s="1560">
        <v>26</v>
      </c>
      <c r="B54" s="1554" t="s">
        <v>101</v>
      </c>
      <c r="C54" s="1563" t="s">
        <v>100</v>
      </c>
      <c r="D54" s="1563" t="s">
        <v>1239</v>
      </c>
      <c r="E54" s="1563" t="s">
        <v>1240</v>
      </c>
      <c r="F54" s="1554" t="s">
        <v>316</v>
      </c>
      <c r="G54" s="1554" t="s">
        <v>11</v>
      </c>
      <c r="H54" s="1573" t="s">
        <v>102</v>
      </c>
      <c r="I54" s="1554"/>
      <c r="J54" s="1570" t="s">
        <v>393</v>
      </c>
      <c r="K54" s="1558"/>
      <c r="L54" s="1558"/>
      <c r="M54" s="1554" t="s">
        <v>531</v>
      </c>
      <c r="N54" s="1554"/>
      <c r="O54" s="1558"/>
    </row>
    <row r="55" spans="1:15" s="2" customFormat="1" ht="68.25" customHeight="1" thickBot="1" x14ac:dyDescent="0.3">
      <c r="A55" s="1561"/>
      <c r="B55" s="1554"/>
      <c r="C55" s="1563"/>
      <c r="D55" s="1563"/>
      <c r="E55" s="1563"/>
      <c r="F55" s="1554"/>
      <c r="G55" s="1554"/>
      <c r="H55" s="1573"/>
      <c r="I55" s="1554"/>
      <c r="J55" s="1570"/>
      <c r="K55" s="1558"/>
      <c r="L55" s="1558"/>
      <c r="M55" s="1554"/>
      <c r="N55" s="1554"/>
      <c r="O55" s="1558"/>
    </row>
    <row r="56" spans="1:15" s="2" customFormat="1" ht="66.75" customHeight="1" thickBot="1" x14ac:dyDescent="0.3">
      <c r="A56" s="1560">
        <v>27</v>
      </c>
      <c r="B56" s="1554" t="s">
        <v>104</v>
      </c>
      <c r="C56" s="1554">
        <v>4</v>
      </c>
      <c r="D56" s="1554" t="s">
        <v>1238</v>
      </c>
      <c r="E56" s="1554" t="s">
        <v>1227</v>
      </c>
      <c r="F56" s="1554" t="s">
        <v>103</v>
      </c>
      <c r="G56" s="1554" t="s">
        <v>11</v>
      </c>
      <c r="H56" s="1553" t="s">
        <v>106</v>
      </c>
      <c r="I56" s="1562"/>
      <c r="J56" s="1570" t="s">
        <v>393</v>
      </c>
      <c r="K56" s="1558"/>
      <c r="L56" s="1558"/>
      <c r="M56" s="1572" t="s">
        <v>433</v>
      </c>
      <c r="N56" s="1554"/>
      <c r="O56" s="1558"/>
    </row>
    <row r="57" spans="1:15" s="2" customFormat="1" ht="63.75" customHeight="1" thickBot="1" x14ac:dyDescent="0.3">
      <c r="A57" s="1561"/>
      <c r="B57" s="1554"/>
      <c r="C57" s="1554"/>
      <c r="D57" s="1554"/>
      <c r="E57" s="1554"/>
      <c r="F57" s="1554"/>
      <c r="G57" s="1554"/>
      <c r="H57" s="1553"/>
      <c r="I57" s="1562"/>
      <c r="J57" s="1570"/>
      <c r="K57" s="1558"/>
      <c r="L57" s="1558"/>
      <c r="M57" s="1572"/>
      <c r="N57" s="1554"/>
      <c r="O57" s="1558"/>
    </row>
    <row r="58" spans="1:15" s="2" customFormat="1" ht="68.25" customHeight="1" thickBot="1" x14ac:dyDescent="0.3">
      <c r="A58" s="1560">
        <v>28</v>
      </c>
      <c r="B58" s="1554" t="s">
        <v>105</v>
      </c>
      <c r="C58" s="1554">
        <v>4</v>
      </c>
      <c r="D58" s="1554" t="s">
        <v>86</v>
      </c>
      <c r="E58" s="1554" t="s">
        <v>1213</v>
      </c>
      <c r="F58" s="1554" t="s">
        <v>317</v>
      </c>
      <c r="G58" s="1554" t="s">
        <v>11</v>
      </c>
      <c r="H58" s="1553" t="s">
        <v>107</v>
      </c>
      <c r="I58" s="1554"/>
      <c r="J58" s="150"/>
      <c r="K58" s="30"/>
      <c r="L58" s="30"/>
      <c r="M58" s="154"/>
      <c r="N58" s="1558"/>
      <c r="O58" s="1558"/>
    </row>
    <row r="59" spans="1:15" s="2" customFormat="1" ht="66.75" customHeight="1" thickBot="1" x14ac:dyDescent="0.3">
      <c r="A59" s="1561"/>
      <c r="B59" s="1554"/>
      <c r="C59" s="1554"/>
      <c r="D59" s="1554"/>
      <c r="E59" s="1554"/>
      <c r="F59" s="1554"/>
      <c r="G59" s="1554"/>
      <c r="H59" s="1553"/>
      <c r="I59" s="1554"/>
      <c r="J59" s="150" t="s">
        <v>393</v>
      </c>
      <c r="K59" s="30"/>
      <c r="L59" s="30"/>
      <c r="M59" s="153" t="s">
        <v>434</v>
      </c>
      <c r="N59" s="1558"/>
      <c r="O59" s="1558"/>
    </row>
    <row r="60" spans="1:15" s="2" customFormat="1" ht="67.5" customHeight="1" thickBot="1" x14ac:dyDescent="0.3">
      <c r="A60" s="1560">
        <v>29</v>
      </c>
      <c r="B60" s="1554" t="s">
        <v>108</v>
      </c>
      <c r="C60" s="1554" t="s">
        <v>110</v>
      </c>
      <c r="D60" s="1554" t="s">
        <v>1241</v>
      </c>
      <c r="E60" s="1554" t="s">
        <v>1226</v>
      </c>
      <c r="F60" s="1554" t="s">
        <v>318</v>
      </c>
      <c r="G60" s="1554" t="s">
        <v>11</v>
      </c>
      <c r="H60" s="1553" t="s">
        <v>109</v>
      </c>
      <c r="I60" s="1554" t="s">
        <v>730</v>
      </c>
      <c r="J60" s="150"/>
      <c r="K60" s="30"/>
      <c r="L60" s="30"/>
      <c r="M60" s="153"/>
      <c r="N60" s="1558"/>
      <c r="O60" s="1558"/>
    </row>
    <row r="61" spans="1:15" s="2" customFormat="1" ht="76.5" customHeight="1" thickBot="1" x14ac:dyDescent="0.3">
      <c r="A61" s="1561"/>
      <c r="B61" s="1554"/>
      <c r="C61" s="1554"/>
      <c r="D61" s="1554"/>
      <c r="E61" s="1554"/>
      <c r="F61" s="1554"/>
      <c r="G61" s="1554"/>
      <c r="H61" s="1553"/>
      <c r="I61" s="1554"/>
      <c r="J61" s="150" t="s">
        <v>393</v>
      </c>
      <c r="K61" s="30"/>
      <c r="L61" s="30"/>
      <c r="M61" s="153" t="s">
        <v>435</v>
      </c>
      <c r="N61" s="1558"/>
      <c r="O61" s="1558"/>
    </row>
    <row r="62" spans="1:15" s="2" customFormat="1" ht="68.25" customHeight="1" thickBot="1" x14ac:dyDescent="0.3">
      <c r="A62" s="1560">
        <v>30</v>
      </c>
      <c r="B62" s="1554" t="s">
        <v>111</v>
      </c>
      <c r="C62" s="1554">
        <v>4</v>
      </c>
      <c r="D62" s="1554" t="s">
        <v>40</v>
      </c>
      <c r="E62" s="1554" t="s">
        <v>1225</v>
      </c>
      <c r="F62" s="1554" t="s">
        <v>319</v>
      </c>
      <c r="G62" s="1554" t="s">
        <v>11</v>
      </c>
      <c r="H62" s="1553" t="s">
        <v>112</v>
      </c>
      <c r="I62" s="1554" t="s">
        <v>2288</v>
      </c>
      <c r="J62" s="150"/>
      <c r="K62" s="30"/>
      <c r="L62" s="30"/>
      <c r="M62" s="153"/>
      <c r="N62" s="1558"/>
      <c r="O62" s="1558"/>
    </row>
    <row r="63" spans="1:15" s="2" customFormat="1" ht="65.25" customHeight="1" thickBot="1" x14ac:dyDescent="0.3">
      <c r="A63" s="1561"/>
      <c r="B63" s="1554"/>
      <c r="C63" s="1554"/>
      <c r="D63" s="1554"/>
      <c r="E63" s="1554"/>
      <c r="F63" s="1554"/>
      <c r="G63" s="1554"/>
      <c r="H63" s="1553"/>
      <c r="I63" s="1554"/>
      <c r="J63" s="150" t="s">
        <v>393</v>
      </c>
      <c r="K63" s="30"/>
      <c r="L63" s="30"/>
      <c r="M63" s="153" t="s">
        <v>436</v>
      </c>
      <c r="N63" s="1558"/>
      <c r="O63" s="1558"/>
    </row>
    <row r="64" spans="1:15" s="2" customFormat="1" ht="62.25" customHeight="1" thickBot="1" x14ac:dyDescent="0.3">
      <c r="A64" s="1560">
        <v>31</v>
      </c>
      <c r="B64" s="1554" t="s">
        <v>114</v>
      </c>
      <c r="C64" s="1554">
        <v>16</v>
      </c>
      <c r="D64" s="1554" t="s">
        <v>89</v>
      </c>
      <c r="E64" s="1554" t="s">
        <v>1212</v>
      </c>
      <c r="F64" s="1554" t="s">
        <v>90</v>
      </c>
      <c r="G64" s="1554" t="s">
        <v>11</v>
      </c>
      <c r="H64" s="1553" t="s">
        <v>113</v>
      </c>
      <c r="I64" s="1562"/>
      <c r="J64" s="150"/>
      <c r="K64" s="30"/>
      <c r="L64" s="30"/>
      <c r="M64" s="153"/>
      <c r="N64" s="1558"/>
      <c r="O64" s="1558"/>
    </row>
    <row r="65" spans="1:15" s="2" customFormat="1" ht="66" customHeight="1" thickBot="1" x14ac:dyDescent="0.3">
      <c r="A65" s="1561"/>
      <c r="B65" s="1554"/>
      <c r="C65" s="1554"/>
      <c r="D65" s="1554"/>
      <c r="E65" s="1554"/>
      <c r="F65" s="1554"/>
      <c r="G65" s="1554"/>
      <c r="H65" s="1553"/>
      <c r="I65" s="1562"/>
      <c r="J65" s="150" t="s">
        <v>393</v>
      </c>
      <c r="K65" s="30"/>
      <c r="L65" s="30"/>
      <c r="M65" s="153" t="s">
        <v>437</v>
      </c>
      <c r="N65" s="1558"/>
      <c r="O65" s="1558"/>
    </row>
    <row r="66" spans="1:15" s="2" customFormat="1" ht="66" customHeight="1" thickBot="1" x14ac:dyDescent="0.3">
      <c r="A66" s="1560">
        <v>32</v>
      </c>
      <c r="B66" s="1554" t="s">
        <v>115</v>
      </c>
      <c r="C66" s="1554">
        <v>4</v>
      </c>
      <c r="D66" s="1554" t="s">
        <v>1398</v>
      </c>
      <c r="E66" s="1554" t="s">
        <v>1224</v>
      </c>
      <c r="F66" s="1554" t="s">
        <v>320</v>
      </c>
      <c r="G66" s="1554" t="s">
        <v>11</v>
      </c>
      <c r="H66" s="1553" t="s">
        <v>116</v>
      </c>
      <c r="I66" s="1554"/>
      <c r="J66" s="1570" t="s">
        <v>393</v>
      </c>
      <c r="K66" s="1558"/>
      <c r="L66" s="1558"/>
      <c r="M66" s="1572" t="s">
        <v>438</v>
      </c>
      <c r="N66" s="1554"/>
      <c r="O66" s="1558"/>
    </row>
    <row r="67" spans="1:15" s="2" customFormat="1" ht="61.5" customHeight="1" thickBot="1" x14ac:dyDescent="0.3">
      <c r="A67" s="1561"/>
      <c r="B67" s="1554"/>
      <c r="C67" s="1554"/>
      <c r="D67" s="1554"/>
      <c r="E67" s="1554"/>
      <c r="F67" s="1554"/>
      <c r="G67" s="1554"/>
      <c r="H67" s="1553"/>
      <c r="I67" s="1554"/>
      <c r="J67" s="1570"/>
      <c r="K67" s="1558"/>
      <c r="L67" s="1558"/>
      <c r="M67" s="1572"/>
      <c r="N67" s="1554"/>
      <c r="O67" s="1558"/>
    </row>
    <row r="68" spans="1:15" s="2" customFormat="1" ht="61.5" customHeight="1" thickBot="1" x14ac:dyDescent="0.3">
      <c r="A68" s="1560">
        <v>33</v>
      </c>
      <c r="B68" s="1554" t="s">
        <v>128</v>
      </c>
      <c r="C68" s="1554" t="s">
        <v>110</v>
      </c>
      <c r="D68" s="1554" t="s">
        <v>23</v>
      </c>
      <c r="E68" s="1554" t="s">
        <v>1209</v>
      </c>
      <c r="F68" s="1554" t="s">
        <v>321</v>
      </c>
      <c r="G68" s="1554" t="s">
        <v>11</v>
      </c>
      <c r="H68" s="1553" t="s">
        <v>117</v>
      </c>
      <c r="I68" s="1554"/>
      <c r="J68" s="150"/>
      <c r="K68" s="30"/>
      <c r="L68" s="30"/>
      <c r="M68" s="154"/>
      <c r="N68" s="1558"/>
      <c r="O68" s="1558"/>
    </row>
    <row r="69" spans="1:15" s="2" customFormat="1" ht="73.5" customHeight="1" thickBot="1" x14ac:dyDescent="0.3">
      <c r="A69" s="1561"/>
      <c r="B69" s="1554"/>
      <c r="C69" s="1554"/>
      <c r="D69" s="1554"/>
      <c r="E69" s="1554"/>
      <c r="F69" s="1554"/>
      <c r="G69" s="1554"/>
      <c r="H69" s="1553"/>
      <c r="I69" s="1554"/>
      <c r="J69" s="150" t="s">
        <v>393</v>
      </c>
      <c r="K69" s="30"/>
      <c r="L69" s="30"/>
      <c r="M69" s="153" t="s">
        <v>439</v>
      </c>
      <c r="N69" s="1558"/>
      <c r="O69" s="1558"/>
    </row>
    <row r="70" spans="1:15" s="2" customFormat="1" ht="63.75" customHeight="1" thickBot="1" x14ac:dyDescent="0.3">
      <c r="A70" s="1560">
        <v>34</v>
      </c>
      <c r="B70" s="1554" t="s">
        <v>129</v>
      </c>
      <c r="C70" s="1554" t="s">
        <v>119</v>
      </c>
      <c r="D70" s="1554" t="s">
        <v>344</v>
      </c>
      <c r="E70" s="1554" t="s">
        <v>1223</v>
      </c>
      <c r="F70" s="1554" t="s">
        <v>322</v>
      </c>
      <c r="G70" s="1554" t="s">
        <v>11</v>
      </c>
      <c r="H70" s="1553" t="s">
        <v>118</v>
      </c>
      <c r="I70" s="1562"/>
      <c r="J70" s="150"/>
      <c r="K70" s="30"/>
      <c r="L70" s="30"/>
      <c r="M70" s="153"/>
      <c r="N70" s="1558"/>
      <c r="O70" s="1558"/>
    </row>
    <row r="71" spans="1:15" s="2" customFormat="1" ht="63.75" customHeight="1" thickBot="1" x14ac:dyDescent="0.3">
      <c r="A71" s="1561"/>
      <c r="B71" s="1554"/>
      <c r="C71" s="1554"/>
      <c r="D71" s="1554"/>
      <c r="E71" s="1554"/>
      <c r="F71" s="1554"/>
      <c r="G71" s="1554"/>
      <c r="H71" s="1553"/>
      <c r="I71" s="1562"/>
      <c r="J71" s="150" t="s">
        <v>393</v>
      </c>
      <c r="K71" s="30"/>
      <c r="L71" s="30"/>
      <c r="M71" s="153" t="s">
        <v>440</v>
      </c>
      <c r="N71" s="1558"/>
      <c r="O71" s="1558"/>
    </row>
    <row r="72" spans="1:15" s="2" customFormat="1" ht="67.5" customHeight="1" thickBot="1" x14ac:dyDescent="0.3">
      <c r="A72" s="1560">
        <v>35</v>
      </c>
      <c r="B72" s="1554" t="s">
        <v>131</v>
      </c>
      <c r="C72" s="1554">
        <v>16</v>
      </c>
      <c r="D72" s="1554" t="s">
        <v>40</v>
      </c>
      <c r="E72" s="1554" t="s">
        <v>1210</v>
      </c>
      <c r="F72" s="1554" t="s">
        <v>323</v>
      </c>
      <c r="G72" s="1554" t="s">
        <v>11</v>
      </c>
      <c r="H72" s="1553" t="s">
        <v>130</v>
      </c>
      <c r="I72" s="1562"/>
      <c r="J72" s="150"/>
      <c r="K72" s="30"/>
      <c r="L72" s="30"/>
      <c r="M72" s="153"/>
      <c r="N72" s="1558"/>
      <c r="O72" s="1558"/>
    </row>
    <row r="73" spans="1:15" s="2" customFormat="1" ht="60" customHeight="1" thickBot="1" x14ac:dyDescent="0.3">
      <c r="A73" s="1561"/>
      <c r="B73" s="1554"/>
      <c r="C73" s="1554"/>
      <c r="D73" s="1554"/>
      <c r="E73" s="1554"/>
      <c r="F73" s="1554"/>
      <c r="G73" s="1554"/>
      <c r="H73" s="1553"/>
      <c r="I73" s="1562"/>
      <c r="J73" s="150" t="s">
        <v>393</v>
      </c>
      <c r="K73" s="30"/>
      <c r="L73" s="30"/>
      <c r="M73" s="153" t="s">
        <v>441</v>
      </c>
      <c r="N73" s="1558"/>
      <c r="O73" s="1558"/>
    </row>
    <row r="74" spans="1:15" s="2" customFormat="1" ht="63.75" customHeight="1" thickBot="1" x14ac:dyDescent="0.3">
      <c r="A74" s="1580">
        <v>36</v>
      </c>
      <c r="B74" s="1554" t="s">
        <v>133</v>
      </c>
      <c r="C74" s="1554">
        <v>4</v>
      </c>
      <c r="D74" s="1554" t="s">
        <v>37</v>
      </c>
      <c r="E74" s="1554" t="s">
        <v>1066</v>
      </c>
      <c r="F74" s="1554" t="s">
        <v>324</v>
      </c>
      <c r="G74" s="1554" t="s">
        <v>11</v>
      </c>
      <c r="H74" s="1553" t="s">
        <v>132</v>
      </c>
      <c r="I74" s="1554"/>
      <c r="J74" s="1570" t="s">
        <v>393</v>
      </c>
      <c r="K74" s="1558"/>
      <c r="L74" s="1558"/>
      <c r="M74" s="1572" t="s">
        <v>442</v>
      </c>
      <c r="N74" s="1554"/>
      <c r="O74" s="1554"/>
    </row>
    <row r="75" spans="1:15" s="2" customFormat="1" ht="60" customHeight="1" thickBot="1" x14ac:dyDescent="0.3">
      <c r="A75" s="1581"/>
      <c r="B75" s="1554"/>
      <c r="C75" s="1554"/>
      <c r="D75" s="1554"/>
      <c r="E75" s="1554"/>
      <c r="F75" s="1554"/>
      <c r="G75" s="1554"/>
      <c r="H75" s="1553"/>
      <c r="I75" s="1554"/>
      <c r="J75" s="1570"/>
      <c r="K75" s="1558"/>
      <c r="L75" s="1558"/>
      <c r="M75" s="1572"/>
      <c r="N75" s="1554"/>
      <c r="O75" s="1554"/>
    </row>
    <row r="76" spans="1:15" s="2" customFormat="1" ht="63.75" customHeight="1" thickBot="1" x14ac:dyDescent="0.3">
      <c r="A76" s="1560">
        <v>37</v>
      </c>
      <c r="B76" s="1554" t="s">
        <v>134</v>
      </c>
      <c r="C76" s="1554" t="s">
        <v>110</v>
      </c>
      <c r="D76" s="1554" t="s">
        <v>40</v>
      </c>
      <c r="E76" s="1554" t="s">
        <v>1211</v>
      </c>
      <c r="F76" s="1554" t="s">
        <v>325</v>
      </c>
      <c r="G76" s="1554" t="s">
        <v>11</v>
      </c>
      <c r="H76" s="1553" t="s">
        <v>135</v>
      </c>
      <c r="I76" s="1562"/>
      <c r="J76" s="1570" t="s">
        <v>393</v>
      </c>
      <c r="K76" s="1558"/>
      <c r="L76" s="1558"/>
      <c r="M76" s="1572" t="s">
        <v>443</v>
      </c>
      <c r="N76" s="1558"/>
      <c r="O76" s="1558"/>
    </row>
    <row r="77" spans="1:15" s="2" customFormat="1" ht="60" customHeight="1" thickBot="1" x14ac:dyDescent="0.3">
      <c r="A77" s="1561"/>
      <c r="B77" s="1554"/>
      <c r="C77" s="1554"/>
      <c r="D77" s="1554"/>
      <c r="E77" s="1554"/>
      <c r="F77" s="1554"/>
      <c r="G77" s="1554"/>
      <c r="H77" s="1553"/>
      <c r="I77" s="1562"/>
      <c r="J77" s="1570"/>
      <c r="K77" s="1558"/>
      <c r="L77" s="1558"/>
      <c r="M77" s="1572"/>
      <c r="N77" s="1558"/>
      <c r="O77" s="1558"/>
    </row>
    <row r="78" spans="1:15" s="2" customFormat="1" ht="59.25" customHeight="1" thickBot="1" x14ac:dyDescent="0.3">
      <c r="A78" s="1560">
        <v>38</v>
      </c>
      <c r="B78" s="1554" t="s">
        <v>120</v>
      </c>
      <c r="C78" s="1554">
        <v>4</v>
      </c>
      <c r="D78" s="1554" t="s">
        <v>121</v>
      </c>
      <c r="E78" s="1554" t="s">
        <v>122</v>
      </c>
      <c r="F78" s="1554" t="s">
        <v>103</v>
      </c>
      <c r="G78" s="1554" t="s">
        <v>11</v>
      </c>
      <c r="H78" s="1553" t="s">
        <v>123</v>
      </c>
      <c r="I78" s="1554" t="s">
        <v>730</v>
      </c>
      <c r="J78" s="1570" t="s">
        <v>393</v>
      </c>
      <c r="K78" s="1558"/>
      <c r="L78" s="1558"/>
      <c r="M78" s="1572" t="s">
        <v>444</v>
      </c>
      <c r="N78" s="1554"/>
      <c r="O78" s="1558"/>
    </row>
    <row r="79" spans="1:15" s="2" customFormat="1" ht="59.25" customHeight="1" thickBot="1" x14ac:dyDescent="0.3">
      <c r="A79" s="1561"/>
      <c r="B79" s="1554"/>
      <c r="C79" s="1554"/>
      <c r="D79" s="1554"/>
      <c r="E79" s="1554"/>
      <c r="F79" s="1554"/>
      <c r="G79" s="1554"/>
      <c r="H79" s="1553"/>
      <c r="I79" s="1554"/>
      <c r="J79" s="1570"/>
      <c r="K79" s="1558"/>
      <c r="L79" s="1558"/>
      <c r="M79" s="1572"/>
      <c r="N79" s="1554"/>
      <c r="O79" s="1558"/>
    </row>
    <row r="80" spans="1:15" s="2" customFormat="1" ht="57.75" customHeight="1" thickBot="1" x14ac:dyDescent="0.3">
      <c r="A80" s="1560">
        <v>39</v>
      </c>
      <c r="B80" s="1554" t="s">
        <v>138</v>
      </c>
      <c r="C80" s="1554">
        <v>64</v>
      </c>
      <c r="D80" s="1554" t="s">
        <v>89</v>
      </c>
      <c r="E80" s="1554" t="s">
        <v>1222</v>
      </c>
      <c r="F80" s="1554" t="s">
        <v>326</v>
      </c>
      <c r="G80" s="1554" t="s">
        <v>11</v>
      </c>
      <c r="H80" s="1553" t="s">
        <v>139</v>
      </c>
      <c r="I80" s="1554"/>
      <c r="J80" s="150"/>
      <c r="K80" s="30"/>
      <c r="L80" s="30"/>
      <c r="M80" s="153"/>
      <c r="N80" s="1554"/>
      <c r="O80" s="1558"/>
    </row>
    <row r="81" spans="1:15" s="2" customFormat="1" ht="64.5" customHeight="1" thickBot="1" x14ac:dyDescent="0.3">
      <c r="A81" s="1561"/>
      <c r="B81" s="1554"/>
      <c r="C81" s="1554"/>
      <c r="D81" s="1554"/>
      <c r="E81" s="1554"/>
      <c r="F81" s="1554"/>
      <c r="G81" s="1554"/>
      <c r="H81" s="1553"/>
      <c r="I81" s="1554"/>
      <c r="J81" s="152" t="s">
        <v>248</v>
      </c>
      <c r="K81" s="30"/>
      <c r="L81" s="30"/>
      <c r="M81" s="153" t="s">
        <v>445</v>
      </c>
      <c r="N81" s="1554"/>
      <c r="O81" s="1558"/>
    </row>
    <row r="82" spans="1:15" ht="63.75" customHeight="1" thickBot="1" x14ac:dyDescent="0.3">
      <c r="A82" s="1577">
        <v>40</v>
      </c>
      <c r="B82" s="1554" t="s">
        <v>136</v>
      </c>
      <c r="C82" s="1558" t="s">
        <v>110</v>
      </c>
      <c r="D82" s="1558" t="s">
        <v>89</v>
      </c>
      <c r="E82" s="1554" t="s">
        <v>1221</v>
      </c>
      <c r="F82" s="1554" t="s">
        <v>327</v>
      </c>
      <c r="G82" s="1554" t="s">
        <v>11</v>
      </c>
      <c r="H82" s="1579" t="s">
        <v>137</v>
      </c>
      <c r="I82" s="1554"/>
      <c r="J82" s="1571" t="s">
        <v>248</v>
      </c>
      <c r="K82" s="1558"/>
      <c r="L82" s="1558"/>
      <c r="M82" s="1572" t="s">
        <v>446</v>
      </c>
      <c r="N82" s="1566"/>
      <c r="O82" s="1566"/>
    </row>
    <row r="83" spans="1:15" ht="68.25" customHeight="1" thickBot="1" x14ac:dyDescent="0.3">
      <c r="A83" s="1578"/>
      <c r="B83" s="1554"/>
      <c r="C83" s="1558"/>
      <c r="D83" s="1558"/>
      <c r="E83" s="1554"/>
      <c r="F83" s="1554"/>
      <c r="G83" s="1554"/>
      <c r="H83" s="1579"/>
      <c r="I83" s="1554"/>
      <c r="J83" s="1571"/>
      <c r="K83" s="1558"/>
      <c r="L83" s="1558"/>
      <c r="M83" s="1572"/>
      <c r="N83" s="1566"/>
      <c r="O83" s="1566"/>
    </row>
    <row r="84" spans="1:15" ht="68.25" customHeight="1" thickBot="1" x14ac:dyDescent="0.3">
      <c r="A84" s="1560">
        <v>41</v>
      </c>
      <c r="B84" s="1554" t="s">
        <v>124</v>
      </c>
      <c r="C84" s="1554" t="s">
        <v>110</v>
      </c>
      <c r="D84" s="1554" t="s">
        <v>23</v>
      </c>
      <c r="E84" s="1554" t="s">
        <v>125</v>
      </c>
      <c r="F84" s="1554" t="s">
        <v>126</v>
      </c>
      <c r="G84" s="1554" t="s">
        <v>16</v>
      </c>
      <c r="H84" s="1553" t="s">
        <v>127</v>
      </c>
      <c r="I84" s="1564"/>
      <c r="J84" s="152"/>
      <c r="K84" s="30"/>
      <c r="L84" s="30"/>
      <c r="M84" s="154"/>
      <c r="N84" s="1566"/>
      <c r="O84" s="1558"/>
    </row>
    <row r="85" spans="1:15" s="2" customFormat="1" ht="60" customHeight="1" thickBot="1" x14ac:dyDescent="0.3">
      <c r="A85" s="1561"/>
      <c r="B85" s="1554"/>
      <c r="C85" s="1554"/>
      <c r="D85" s="1554"/>
      <c r="E85" s="1554"/>
      <c r="F85" s="1554"/>
      <c r="G85" s="1554"/>
      <c r="H85" s="1553"/>
      <c r="I85" s="1564"/>
      <c r="J85" s="150" t="s">
        <v>393</v>
      </c>
      <c r="K85" s="30"/>
      <c r="L85" s="30"/>
      <c r="M85" s="153" t="s">
        <v>447</v>
      </c>
      <c r="N85" s="1566"/>
      <c r="O85" s="1558"/>
    </row>
    <row r="86" spans="1:15" s="2" customFormat="1" ht="63.75" customHeight="1" thickBot="1" x14ac:dyDescent="0.3">
      <c r="A86" s="1560">
        <v>42</v>
      </c>
      <c r="B86" s="1554" t="s">
        <v>146</v>
      </c>
      <c r="C86" s="1554">
        <v>33</v>
      </c>
      <c r="D86" s="1554" t="s">
        <v>344</v>
      </c>
      <c r="E86" s="1554" t="s">
        <v>148</v>
      </c>
      <c r="F86" s="1554" t="s">
        <v>328</v>
      </c>
      <c r="G86" s="1554" t="s">
        <v>11</v>
      </c>
      <c r="H86" s="1553" t="s">
        <v>147</v>
      </c>
      <c r="I86" s="1562"/>
      <c r="J86" s="150"/>
      <c r="K86" s="30"/>
      <c r="L86" s="30"/>
      <c r="M86" s="153"/>
      <c r="N86" s="1558"/>
      <c r="O86" s="1558"/>
    </row>
    <row r="87" spans="1:15" s="2" customFormat="1" ht="59.25" customHeight="1" thickBot="1" x14ac:dyDescent="0.3">
      <c r="A87" s="1561"/>
      <c r="B87" s="1554"/>
      <c r="C87" s="1554"/>
      <c r="D87" s="1554"/>
      <c r="E87" s="1554"/>
      <c r="F87" s="1554"/>
      <c r="G87" s="1554"/>
      <c r="H87" s="1553"/>
      <c r="I87" s="1562"/>
      <c r="J87" s="150" t="s">
        <v>393</v>
      </c>
      <c r="K87" s="30"/>
      <c r="L87" s="30"/>
      <c r="M87" s="153" t="s">
        <v>448</v>
      </c>
      <c r="N87" s="1558"/>
      <c r="O87" s="1558"/>
    </row>
    <row r="88" spans="1:15" s="2" customFormat="1" ht="67.5" customHeight="1" thickBot="1" x14ac:dyDescent="0.3">
      <c r="A88" s="1560">
        <v>43</v>
      </c>
      <c r="B88" s="1554" t="s">
        <v>140</v>
      </c>
      <c r="C88" s="1554">
        <v>4</v>
      </c>
      <c r="D88" s="1554" t="s">
        <v>344</v>
      </c>
      <c r="E88" s="1554" t="s">
        <v>899</v>
      </c>
      <c r="F88" s="1554" t="s">
        <v>329</v>
      </c>
      <c r="G88" s="1554" t="s">
        <v>11</v>
      </c>
      <c r="H88" s="1553" t="s">
        <v>141</v>
      </c>
      <c r="I88" s="1562"/>
      <c r="J88" s="150"/>
      <c r="K88" s="30"/>
      <c r="L88" s="30"/>
      <c r="M88" s="153"/>
      <c r="N88" s="1558"/>
      <c r="O88" s="1558"/>
    </row>
    <row r="89" spans="1:15" s="2" customFormat="1" ht="58.5" customHeight="1" thickBot="1" x14ac:dyDescent="0.3">
      <c r="A89" s="1561"/>
      <c r="B89" s="1554"/>
      <c r="C89" s="1554"/>
      <c r="D89" s="1554"/>
      <c r="E89" s="1554"/>
      <c r="F89" s="1554"/>
      <c r="G89" s="1554"/>
      <c r="H89" s="1553"/>
      <c r="I89" s="1562"/>
      <c r="J89" s="150" t="s">
        <v>393</v>
      </c>
      <c r="K89" s="30"/>
      <c r="L89" s="30"/>
      <c r="M89" s="153" t="s">
        <v>449</v>
      </c>
      <c r="N89" s="1558"/>
      <c r="O89" s="1558"/>
    </row>
    <row r="90" spans="1:15" s="2" customFormat="1" ht="61.5" customHeight="1" thickBot="1" x14ac:dyDescent="0.3">
      <c r="A90" s="1560">
        <v>44</v>
      </c>
      <c r="B90" s="1554" t="s">
        <v>149</v>
      </c>
      <c r="C90" s="1554">
        <v>31</v>
      </c>
      <c r="D90" s="1554" t="s">
        <v>344</v>
      </c>
      <c r="E90" s="1558" t="s">
        <v>150</v>
      </c>
      <c r="F90" s="1554" t="s">
        <v>328</v>
      </c>
      <c r="G90" s="1554" t="s">
        <v>11</v>
      </c>
      <c r="H90" s="1553" t="s">
        <v>147</v>
      </c>
      <c r="I90" s="1564" t="s">
        <v>2277</v>
      </c>
      <c r="J90" s="150"/>
      <c r="K90" s="30"/>
      <c r="L90" s="30"/>
      <c r="M90" s="153"/>
      <c r="N90" s="1558"/>
      <c r="O90" s="1558"/>
    </row>
    <row r="91" spans="1:15" s="2" customFormat="1" ht="60" customHeight="1" thickBot="1" x14ac:dyDescent="0.3">
      <c r="A91" s="1561"/>
      <c r="B91" s="1554"/>
      <c r="C91" s="1554"/>
      <c r="D91" s="1554"/>
      <c r="E91" s="1558"/>
      <c r="F91" s="1554"/>
      <c r="G91" s="1554"/>
      <c r="H91" s="1553"/>
      <c r="I91" s="1564"/>
      <c r="J91" s="150" t="s">
        <v>393</v>
      </c>
      <c r="K91" s="30"/>
      <c r="L91" s="30"/>
      <c r="M91" s="153" t="s">
        <v>448</v>
      </c>
      <c r="N91" s="1558"/>
      <c r="O91" s="1558"/>
    </row>
    <row r="92" spans="1:15" s="2" customFormat="1" ht="68.25" customHeight="1" thickBot="1" x14ac:dyDescent="0.3">
      <c r="A92" s="1560">
        <v>45</v>
      </c>
      <c r="B92" s="1554" t="s">
        <v>151</v>
      </c>
      <c r="C92" s="1554" t="s">
        <v>110</v>
      </c>
      <c r="D92" s="1554" t="s">
        <v>344</v>
      </c>
      <c r="E92" s="1558" t="s">
        <v>1208</v>
      </c>
      <c r="F92" s="1554" t="s">
        <v>328</v>
      </c>
      <c r="G92" s="1554" t="s">
        <v>11</v>
      </c>
      <c r="H92" s="1553" t="s">
        <v>147</v>
      </c>
      <c r="I92" s="1564" t="s">
        <v>2278</v>
      </c>
      <c r="J92" s="150"/>
      <c r="K92" s="30"/>
      <c r="L92" s="30"/>
      <c r="M92" s="153"/>
      <c r="N92" s="1558"/>
      <c r="O92" s="1558"/>
    </row>
    <row r="93" spans="1:15" s="2" customFormat="1" ht="67.5" customHeight="1" thickBot="1" x14ac:dyDescent="0.3">
      <c r="A93" s="1561"/>
      <c r="B93" s="1554"/>
      <c r="C93" s="1554"/>
      <c r="D93" s="1554"/>
      <c r="E93" s="1558"/>
      <c r="F93" s="1554"/>
      <c r="G93" s="1554"/>
      <c r="H93" s="1553"/>
      <c r="I93" s="1564"/>
      <c r="J93" s="150" t="s">
        <v>393</v>
      </c>
      <c r="K93" s="30"/>
      <c r="L93" s="30"/>
      <c r="M93" s="153" t="s">
        <v>448</v>
      </c>
      <c r="N93" s="1558"/>
      <c r="O93" s="1558"/>
    </row>
    <row r="94" spans="1:15" s="2" customFormat="1" ht="59.25" customHeight="1" thickBot="1" x14ac:dyDescent="0.3">
      <c r="A94" s="148">
        <v>46</v>
      </c>
      <c r="B94" s="28" t="s">
        <v>152</v>
      </c>
      <c r="C94" s="28">
        <v>5</v>
      </c>
      <c r="D94" s="28" t="s">
        <v>37</v>
      </c>
      <c r="E94" s="28" t="s">
        <v>874</v>
      </c>
      <c r="F94" s="28" t="s">
        <v>103</v>
      </c>
      <c r="G94" s="28" t="s">
        <v>11</v>
      </c>
      <c r="H94" s="27" t="s">
        <v>153</v>
      </c>
      <c r="I94" s="671" t="s">
        <v>2279</v>
      </c>
      <c r="J94" s="152" t="s">
        <v>248</v>
      </c>
      <c r="K94" s="30"/>
      <c r="L94" s="30"/>
      <c r="M94" s="28" t="s">
        <v>532</v>
      </c>
      <c r="N94" s="28"/>
      <c r="O94" s="30"/>
    </row>
    <row r="95" spans="1:15" s="2" customFormat="1" ht="65.25" customHeight="1" thickBot="1" x14ac:dyDescent="0.3">
      <c r="A95" s="1565">
        <v>47</v>
      </c>
      <c r="B95" s="1554" t="s">
        <v>154</v>
      </c>
      <c r="C95" s="1554">
        <v>4</v>
      </c>
      <c r="D95" s="1554" t="s">
        <v>23</v>
      </c>
      <c r="E95" s="1554" t="s">
        <v>290</v>
      </c>
      <c r="F95" s="1554" t="s">
        <v>330</v>
      </c>
      <c r="G95" s="1554" t="s">
        <v>11</v>
      </c>
      <c r="H95" s="1553" t="s">
        <v>155</v>
      </c>
      <c r="I95" s="1554"/>
      <c r="J95" s="152"/>
      <c r="K95" s="30"/>
      <c r="L95" s="30"/>
      <c r="M95" s="28"/>
      <c r="N95" s="1558"/>
      <c r="O95" s="1558"/>
    </row>
    <row r="96" spans="1:15" s="2" customFormat="1" ht="60" customHeight="1" thickBot="1" x14ac:dyDescent="0.3">
      <c r="A96" s="1561"/>
      <c r="B96" s="1554"/>
      <c r="C96" s="1554"/>
      <c r="D96" s="1554"/>
      <c r="E96" s="1554"/>
      <c r="F96" s="1554"/>
      <c r="G96" s="1554"/>
      <c r="H96" s="1553"/>
      <c r="I96" s="1554"/>
      <c r="J96" s="152" t="s">
        <v>248</v>
      </c>
      <c r="K96" s="30"/>
      <c r="L96" s="30"/>
      <c r="M96" s="28" t="s">
        <v>533</v>
      </c>
      <c r="N96" s="1558"/>
      <c r="O96" s="1558"/>
    </row>
    <row r="97" spans="1:15" s="2" customFormat="1" ht="62.25" customHeight="1" thickBot="1" x14ac:dyDescent="0.3">
      <c r="A97" s="1560">
        <v>48</v>
      </c>
      <c r="B97" s="1554" t="s">
        <v>142</v>
      </c>
      <c r="C97" s="1554">
        <v>33</v>
      </c>
      <c r="D97" s="1554" t="s">
        <v>1207</v>
      </c>
      <c r="E97" s="1554" t="s">
        <v>1061</v>
      </c>
      <c r="F97" s="1554" t="s">
        <v>75</v>
      </c>
      <c r="G97" s="1554" t="s">
        <v>16</v>
      </c>
      <c r="H97" s="1553" t="s">
        <v>156</v>
      </c>
      <c r="I97" s="1554"/>
      <c r="J97" s="152"/>
      <c r="K97" s="30"/>
      <c r="L97" s="30"/>
      <c r="M97" s="28"/>
      <c r="N97" s="1554"/>
      <c r="O97" s="1558"/>
    </row>
    <row r="98" spans="1:15" s="2" customFormat="1" ht="66.75" customHeight="1" thickBot="1" x14ac:dyDescent="0.3">
      <c r="A98" s="1561"/>
      <c r="B98" s="1554"/>
      <c r="C98" s="1554"/>
      <c r="D98" s="1554"/>
      <c r="E98" s="1554"/>
      <c r="F98" s="1554"/>
      <c r="G98" s="1554"/>
      <c r="H98" s="1553"/>
      <c r="I98" s="1554"/>
      <c r="J98" s="150" t="s">
        <v>393</v>
      </c>
      <c r="K98" s="30"/>
      <c r="L98" s="30"/>
      <c r="M98" s="28" t="s">
        <v>534</v>
      </c>
      <c r="N98" s="1554"/>
      <c r="O98" s="1558"/>
    </row>
    <row r="99" spans="1:15" ht="66.75" customHeight="1" thickBot="1" x14ac:dyDescent="0.3">
      <c r="A99" s="1560">
        <v>49</v>
      </c>
      <c r="B99" s="1554" t="s">
        <v>143</v>
      </c>
      <c r="C99" s="1563">
        <v>16</v>
      </c>
      <c r="D99" s="1563" t="s">
        <v>37</v>
      </c>
      <c r="E99" s="1563" t="s">
        <v>144</v>
      </c>
      <c r="F99" s="1554" t="s">
        <v>331</v>
      </c>
      <c r="G99" s="1554" t="s">
        <v>11</v>
      </c>
      <c r="H99" s="1553" t="s">
        <v>145</v>
      </c>
      <c r="I99" s="1564"/>
      <c r="J99" s="1570" t="s">
        <v>393</v>
      </c>
      <c r="K99" s="1558"/>
      <c r="L99" s="1558"/>
      <c r="M99" s="1559" t="s">
        <v>535</v>
      </c>
      <c r="N99" s="1554"/>
      <c r="O99" s="1558"/>
    </row>
    <row r="100" spans="1:15" ht="66.75" customHeight="1" thickBot="1" x14ac:dyDescent="0.3">
      <c r="A100" s="1561"/>
      <c r="B100" s="1554"/>
      <c r="C100" s="1563"/>
      <c r="D100" s="1563"/>
      <c r="E100" s="1563"/>
      <c r="F100" s="1554"/>
      <c r="G100" s="1554"/>
      <c r="H100" s="1553"/>
      <c r="I100" s="1562"/>
      <c r="J100" s="1570"/>
      <c r="K100" s="1558"/>
      <c r="L100" s="1558"/>
      <c r="M100" s="1559"/>
      <c r="N100" s="1554"/>
      <c r="O100" s="1558"/>
    </row>
    <row r="101" spans="1:15" ht="63" customHeight="1" thickBot="1" x14ac:dyDescent="0.3">
      <c r="A101" s="1560">
        <v>50</v>
      </c>
      <c r="B101" s="1554" t="s">
        <v>157</v>
      </c>
      <c r="C101" s="1554">
        <v>4</v>
      </c>
      <c r="D101" s="1554" t="s">
        <v>83</v>
      </c>
      <c r="E101" s="1554" t="s">
        <v>158</v>
      </c>
      <c r="F101" s="1554" t="s">
        <v>159</v>
      </c>
      <c r="G101" s="1554" t="s">
        <v>16</v>
      </c>
      <c r="H101" s="1553" t="s">
        <v>160</v>
      </c>
      <c r="I101" s="1554"/>
      <c r="J101" s="150"/>
      <c r="K101" s="30"/>
      <c r="L101" s="30"/>
      <c r="M101" s="151"/>
      <c r="N101" s="1558"/>
      <c r="O101" s="1558"/>
    </row>
    <row r="102" spans="1:15" s="2" customFormat="1" ht="64.5" customHeight="1" thickBot="1" x14ac:dyDescent="0.3">
      <c r="A102" s="1561"/>
      <c r="B102" s="1554"/>
      <c r="C102" s="1554"/>
      <c r="D102" s="1554"/>
      <c r="E102" s="1554"/>
      <c r="F102" s="1554"/>
      <c r="G102" s="1554"/>
      <c r="H102" s="1553"/>
      <c r="I102" s="1554"/>
      <c r="J102" s="150" t="s">
        <v>393</v>
      </c>
      <c r="K102" s="30"/>
      <c r="L102" s="30"/>
      <c r="M102" s="28" t="s">
        <v>536</v>
      </c>
      <c r="N102" s="1558"/>
      <c r="O102" s="1558"/>
    </row>
    <row r="103" spans="1:15" s="2" customFormat="1" ht="72" customHeight="1" thickBot="1" x14ac:dyDescent="0.3">
      <c r="A103" s="1560">
        <v>51</v>
      </c>
      <c r="B103" s="1554" t="s">
        <v>161</v>
      </c>
      <c r="C103" s="1554">
        <v>4</v>
      </c>
      <c r="D103" s="1554" t="s">
        <v>89</v>
      </c>
      <c r="E103" s="1554" t="s">
        <v>162</v>
      </c>
      <c r="F103" s="1554" t="s">
        <v>341</v>
      </c>
      <c r="G103" s="1554" t="s">
        <v>11</v>
      </c>
      <c r="H103" s="1553" t="s">
        <v>163</v>
      </c>
      <c r="I103" s="1564" t="s">
        <v>2465</v>
      </c>
      <c r="J103" s="150"/>
      <c r="K103" s="30"/>
      <c r="L103" s="30"/>
      <c r="M103" s="28"/>
      <c r="N103" s="1558"/>
      <c r="O103" s="1558"/>
    </row>
    <row r="104" spans="1:15" s="10" customFormat="1" ht="65.25" customHeight="1" thickBot="1" x14ac:dyDescent="0.3">
      <c r="A104" s="1561"/>
      <c r="B104" s="1554"/>
      <c r="C104" s="1554"/>
      <c r="D104" s="1554"/>
      <c r="E104" s="1554"/>
      <c r="F104" s="1554"/>
      <c r="G104" s="1554"/>
      <c r="H104" s="1553"/>
      <c r="I104" s="1562"/>
      <c r="J104" s="152" t="s">
        <v>248</v>
      </c>
      <c r="K104" s="30"/>
      <c r="L104" s="30"/>
      <c r="M104" s="28" t="s">
        <v>537</v>
      </c>
      <c r="N104" s="1558"/>
      <c r="O104" s="1558"/>
    </row>
    <row r="105" spans="1:15" s="10" customFormat="1" ht="63.75" customHeight="1" thickBot="1" x14ac:dyDescent="0.3">
      <c r="A105" s="1560">
        <v>52</v>
      </c>
      <c r="B105" s="1554" t="s">
        <v>164</v>
      </c>
      <c r="C105" s="1554">
        <v>4</v>
      </c>
      <c r="D105" s="1554" t="s">
        <v>86</v>
      </c>
      <c r="E105" s="1554" t="s">
        <v>1206</v>
      </c>
      <c r="F105" s="1554" t="s">
        <v>165</v>
      </c>
      <c r="G105" s="1554" t="s">
        <v>16</v>
      </c>
      <c r="H105" s="1553" t="s">
        <v>166</v>
      </c>
      <c r="I105" s="1564" t="s">
        <v>730</v>
      </c>
      <c r="J105" s="152"/>
      <c r="K105" s="30"/>
      <c r="L105" s="30"/>
      <c r="M105" s="28"/>
      <c r="N105" s="1558"/>
      <c r="O105" s="1558"/>
    </row>
    <row r="106" spans="1:15" s="2" customFormat="1" ht="67.5" customHeight="1" thickBot="1" x14ac:dyDescent="0.3">
      <c r="A106" s="1561"/>
      <c r="B106" s="1554"/>
      <c r="C106" s="1554"/>
      <c r="D106" s="1554"/>
      <c r="E106" s="1554"/>
      <c r="F106" s="1554"/>
      <c r="G106" s="1554"/>
      <c r="H106" s="1553"/>
      <c r="I106" s="1564"/>
      <c r="J106" s="30"/>
      <c r="K106" s="30"/>
      <c r="L106" s="30"/>
      <c r="M106" s="30"/>
      <c r="N106" s="1558"/>
      <c r="O106" s="1558"/>
    </row>
    <row r="107" spans="1:15" s="2" customFormat="1" ht="62.25" customHeight="1" thickBot="1" x14ac:dyDescent="0.3">
      <c r="A107" s="1560">
        <v>53</v>
      </c>
      <c r="B107" s="1554" t="s">
        <v>167</v>
      </c>
      <c r="C107" s="1554">
        <v>4</v>
      </c>
      <c r="D107" s="1554" t="s">
        <v>86</v>
      </c>
      <c r="E107" s="1554" t="s">
        <v>1204</v>
      </c>
      <c r="F107" s="1554" t="s">
        <v>165</v>
      </c>
      <c r="G107" s="1554" t="s">
        <v>16</v>
      </c>
      <c r="H107" s="1553" t="s">
        <v>168</v>
      </c>
      <c r="I107" s="1554" t="s">
        <v>730</v>
      </c>
      <c r="J107" s="30"/>
      <c r="K107" s="30"/>
      <c r="L107" s="30"/>
      <c r="M107" s="30"/>
      <c r="N107" s="1558"/>
      <c r="O107" s="1558"/>
    </row>
    <row r="108" spans="1:15" s="2" customFormat="1" ht="63.75" customHeight="1" thickBot="1" x14ac:dyDescent="0.3">
      <c r="A108" s="1561"/>
      <c r="B108" s="1554"/>
      <c r="C108" s="1554"/>
      <c r="D108" s="1554"/>
      <c r="E108" s="1554"/>
      <c r="F108" s="1554"/>
      <c r="G108" s="1554"/>
      <c r="H108" s="1553"/>
      <c r="I108" s="1554"/>
      <c r="J108" s="30"/>
      <c r="K108" s="30"/>
      <c r="L108" s="30"/>
      <c r="M108" s="30"/>
      <c r="N108" s="1558"/>
      <c r="O108" s="1558"/>
    </row>
    <row r="109" spans="1:15" s="2" customFormat="1" ht="65.25" customHeight="1" thickBot="1" x14ac:dyDescent="0.3">
      <c r="A109" s="1560">
        <v>54</v>
      </c>
      <c r="B109" s="1554" t="s">
        <v>169</v>
      </c>
      <c r="C109" s="1554" t="s">
        <v>119</v>
      </c>
      <c r="D109" s="1554" t="s">
        <v>1203</v>
      </c>
      <c r="E109" s="1554" t="s">
        <v>1205</v>
      </c>
      <c r="F109" s="1554" t="s">
        <v>15</v>
      </c>
      <c r="G109" s="1554" t="s">
        <v>16</v>
      </c>
      <c r="H109" s="1553" t="s">
        <v>170</v>
      </c>
      <c r="I109" s="1554"/>
      <c r="J109" s="30"/>
      <c r="K109" s="30"/>
      <c r="L109" s="30"/>
      <c r="M109" s="30"/>
      <c r="N109" s="1558"/>
      <c r="O109" s="1558"/>
    </row>
    <row r="110" spans="1:15" s="2" customFormat="1" ht="62.25" customHeight="1" thickBot="1" x14ac:dyDescent="0.3">
      <c r="A110" s="1561"/>
      <c r="B110" s="1554"/>
      <c r="C110" s="1554"/>
      <c r="D110" s="1554"/>
      <c r="E110" s="1554"/>
      <c r="F110" s="1554"/>
      <c r="G110" s="1554"/>
      <c r="H110" s="1553"/>
      <c r="I110" s="1554"/>
      <c r="J110" s="30"/>
      <c r="K110" s="30"/>
      <c r="L110" s="30"/>
      <c r="M110" s="30"/>
      <c r="N110" s="1558"/>
      <c r="O110" s="1558"/>
    </row>
    <row r="111" spans="1:15" s="2" customFormat="1" ht="61.5" customHeight="1" thickBot="1" x14ac:dyDescent="0.3">
      <c r="A111" s="1560">
        <v>55</v>
      </c>
      <c r="B111" s="1554" t="s">
        <v>190</v>
      </c>
      <c r="C111" s="1558" t="s">
        <v>185</v>
      </c>
      <c r="D111" s="1554" t="s">
        <v>480</v>
      </c>
      <c r="E111" s="1554" t="s">
        <v>188</v>
      </c>
      <c r="F111" s="1554" t="s">
        <v>186</v>
      </c>
      <c r="G111" s="1554" t="s">
        <v>16</v>
      </c>
      <c r="H111" s="1553" t="s">
        <v>189</v>
      </c>
      <c r="I111" s="1554"/>
      <c r="J111" s="30"/>
      <c r="K111" s="30"/>
      <c r="L111" s="30"/>
      <c r="M111" s="30"/>
      <c r="N111" s="1558"/>
      <c r="O111" s="1558"/>
    </row>
    <row r="112" spans="1:15" s="2" customFormat="1" ht="65.25" customHeight="1" thickBot="1" x14ac:dyDescent="0.3">
      <c r="A112" s="1561"/>
      <c r="B112" s="1554"/>
      <c r="C112" s="1558"/>
      <c r="D112" s="1554"/>
      <c r="E112" s="1554"/>
      <c r="F112" s="1554"/>
      <c r="G112" s="1554"/>
      <c r="H112" s="1553"/>
      <c r="I112" s="1554"/>
      <c r="J112" s="30"/>
      <c r="K112" s="30"/>
      <c r="L112" s="30"/>
      <c r="M112" s="30"/>
      <c r="N112" s="1558"/>
      <c r="O112" s="1558"/>
    </row>
    <row r="113" spans="1:15" s="2" customFormat="1" ht="66.75" customHeight="1" thickBot="1" x14ac:dyDescent="0.3">
      <c r="A113" s="1560">
        <v>56</v>
      </c>
      <c r="B113" s="1554" t="s">
        <v>171</v>
      </c>
      <c r="C113" s="1558">
        <v>4</v>
      </c>
      <c r="D113" s="1554" t="s">
        <v>23</v>
      </c>
      <c r="E113" s="1554" t="s">
        <v>1202</v>
      </c>
      <c r="F113" s="1554" t="s">
        <v>173</v>
      </c>
      <c r="G113" s="1554" t="s">
        <v>16</v>
      </c>
      <c r="H113" s="1553" t="s">
        <v>174</v>
      </c>
      <c r="I113" s="1562"/>
      <c r="J113" s="30"/>
      <c r="K113" s="30"/>
      <c r="L113" s="30"/>
      <c r="M113" s="30"/>
      <c r="N113" s="1558"/>
      <c r="O113" s="1558"/>
    </row>
    <row r="114" spans="1:15" s="2" customFormat="1" ht="63.75" customHeight="1" thickBot="1" x14ac:dyDescent="0.3">
      <c r="A114" s="1561"/>
      <c r="B114" s="1554"/>
      <c r="C114" s="1558"/>
      <c r="D114" s="1554"/>
      <c r="E114" s="1554"/>
      <c r="F114" s="1554"/>
      <c r="G114" s="1554"/>
      <c r="H114" s="1553"/>
      <c r="I114" s="1562"/>
      <c r="J114" s="30"/>
      <c r="K114" s="30"/>
      <c r="L114" s="30"/>
      <c r="M114" s="30"/>
      <c r="N114" s="1558"/>
      <c r="O114" s="1558"/>
    </row>
    <row r="115" spans="1:15" s="2" customFormat="1" ht="64.5" customHeight="1" thickBot="1" x14ac:dyDescent="0.3">
      <c r="A115" s="1560">
        <v>57</v>
      </c>
      <c r="B115" s="1554" t="s">
        <v>175</v>
      </c>
      <c r="C115" s="1554" t="s">
        <v>179</v>
      </c>
      <c r="D115" s="1554" t="s">
        <v>178</v>
      </c>
      <c r="E115" s="1554" t="s">
        <v>177</v>
      </c>
      <c r="F115" s="1554" t="s">
        <v>15</v>
      </c>
      <c r="G115" s="1554" t="s">
        <v>16</v>
      </c>
      <c r="H115" s="1553" t="s">
        <v>176</v>
      </c>
      <c r="I115" s="1562"/>
      <c r="J115" s="30"/>
      <c r="K115" s="30"/>
      <c r="L115" s="30"/>
      <c r="M115" s="30"/>
      <c r="N115" s="1558"/>
      <c r="O115" s="1558"/>
    </row>
    <row r="116" spans="1:15" s="2" customFormat="1" ht="63.75" customHeight="1" thickBot="1" x14ac:dyDescent="0.3">
      <c r="A116" s="1561"/>
      <c r="B116" s="1554"/>
      <c r="C116" s="1554"/>
      <c r="D116" s="1554"/>
      <c r="E116" s="1554"/>
      <c r="F116" s="1554"/>
      <c r="G116" s="1554"/>
      <c r="H116" s="1553"/>
      <c r="I116" s="1562"/>
      <c r="J116" s="30"/>
      <c r="K116" s="30"/>
      <c r="L116" s="30"/>
      <c r="M116" s="30"/>
      <c r="N116" s="1558"/>
      <c r="O116" s="1558"/>
    </row>
    <row r="117" spans="1:15" s="2" customFormat="1" ht="63.75" customHeight="1" thickBot="1" x14ac:dyDescent="0.3">
      <c r="A117" s="1560">
        <v>58</v>
      </c>
      <c r="B117" s="1554" t="s">
        <v>180</v>
      </c>
      <c r="C117" s="1554">
        <v>33</v>
      </c>
      <c r="D117" s="1554" t="s">
        <v>37</v>
      </c>
      <c r="E117" s="1554" t="s">
        <v>87</v>
      </c>
      <c r="F117" s="1554" t="s">
        <v>165</v>
      </c>
      <c r="G117" s="1554" t="s">
        <v>16</v>
      </c>
      <c r="H117" s="1553" t="s">
        <v>181</v>
      </c>
      <c r="I117" s="1562"/>
      <c r="J117" s="30"/>
      <c r="K117" s="30"/>
      <c r="L117" s="30"/>
      <c r="M117" s="30"/>
      <c r="N117" s="1558"/>
      <c r="O117" s="1558"/>
    </row>
    <row r="118" spans="1:15" s="2" customFormat="1" ht="64.5" customHeight="1" thickBot="1" x14ac:dyDescent="0.3">
      <c r="A118" s="1561"/>
      <c r="B118" s="1554"/>
      <c r="C118" s="1554"/>
      <c r="D118" s="1554"/>
      <c r="E118" s="1554"/>
      <c r="F118" s="1554"/>
      <c r="G118" s="1554"/>
      <c r="H118" s="1553"/>
      <c r="I118" s="1562"/>
      <c r="J118" s="30"/>
      <c r="K118" s="30"/>
      <c r="L118" s="30"/>
      <c r="M118" s="30"/>
      <c r="N118" s="1558"/>
      <c r="O118" s="1558"/>
    </row>
    <row r="119" spans="1:15" s="2" customFormat="1" ht="63" customHeight="1" thickBot="1" x14ac:dyDescent="0.3">
      <c r="A119" s="1560">
        <v>59</v>
      </c>
      <c r="B119" s="1554" t="s">
        <v>182</v>
      </c>
      <c r="C119" s="1554">
        <v>4</v>
      </c>
      <c r="D119" s="1554" t="s">
        <v>37</v>
      </c>
      <c r="E119" s="1554" t="s">
        <v>183</v>
      </c>
      <c r="F119" s="1554" t="s">
        <v>165</v>
      </c>
      <c r="G119" s="1554" t="s">
        <v>16</v>
      </c>
      <c r="H119" s="1553" t="s">
        <v>184</v>
      </c>
      <c r="I119" s="1562"/>
      <c r="J119" s="30"/>
      <c r="K119" s="30"/>
      <c r="L119" s="30"/>
      <c r="M119" s="30"/>
      <c r="N119" s="1558"/>
      <c r="O119" s="1558"/>
    </row>
    <row r="120" spans="1:15" s="2" customFormat="1" ht="68.25" customHeight="1" thickBot="1" x14ac:dyDescent="0.3">
      <c r="A120" s="1561"/>
      <c r="B120" s="1554"/>
      <c r="C120" s="1554"/>
      <c r="D120" s="1554"/>
      <c r="E120" s="1554"/>
      <c r="F120" s="1554"/>
      <c r="G120" s="1554"/>
      <c r="H120" s="1553"/>
      <c r="I120" s="1562"/>
      <c r="J120" s="30"/>
      <c r="K120" s="30"/>
      <c r="L120" s="30"/>
      <c r="M120" s="30"/>
      <c r="N120" s="1558"/>
      <c r="O120" s="1558"/>
    </row>
    <row r="121" spans="1:15" s="2" customFormat="1" ht="64.5" customHeight="1" thickBot="1" x14ac:dyDescent="0.3">
      <c r="A121" s="1560">
        <v>60</v>
      </c>
      <c r="B121" s="1554" t="s">
        <v>191</v>
      </c>
      <c r="C121" s="1554">
        <v>4</v>
      </c>
      <c r="D121" s="1554" t="s">
        <v>1201</v>
      </c>
      <c r="E121" s="1554" t="s">
        <v>208</v>
      </c>
      <c r="F121" s="1554" t="s">
        <v>72</v>
      </c>
      <c r="G121" s="1554" t="s">
        <v>16</v>
      </c>
      <c r="H121" s="1553" t="s">
        <v>209</v>
      </c>
      <c r="I121" s="1554"/>
      <c r="J121" s="30"/>
      <c r="K121" s="30"/>
      <c r="L121" s="30"/>
      <c r="M121" s="30"/>
      <c r="N121" s="1558"/>
      <c r="O121" s="1558"/>
    </row>
    <row r="122" spans="1:15" s="2" customFormat="1" ht="73.5" customHeight="1" thickBot="1" x14ac:dyDescent="0.3">
      <c r="A122" s="1561"/>
      <c r="B122" s="1554"/>
      <c r="C122" s="1554"/>
      <c r="D122" s="1554"/>
      <c r="E122" s="1554"/>
      <c r="F122" s="1554"/>
      <c r="G122" s="1554"/>
      <c r="H122" s="1553"/>
      <c r="I122" s="1554"/>
      <c r="J122" s="30"/>
      <c r="K122" s="30"/>
      <c r="L122" s="30"/>
      <c r="M122" s="30"/>
      <c r="N122" s="1558"/>
      <c r="O122" s="1558"/>
    </row>
    <row r="123" spans="1:15" s="2" customFormat="1" ht="67.5" customHeight="1" thickBot="1" x14ac:dyDescent="0.3">
      <c r="A123" s="1560">
        <v>61</v>
      </c>
      <c r="B123" s="1554" t="s">
        <v>193</v>
      </c>
      <c r="C123" s="1554">
        <v>4</v>
      </c>
      <c r="D123" s="1554" t="s">
        <v>37</v>
      </c>
      <c r="E123" s="1554" t="s">
        <v>219</v>
      </c>
      <c r="F123" s="1554" t="s">
        <v>165</v>
      </c>
      <c r="G123" s="1554" t="s">
        <v>16</v>
      </c>
      <c r="H123" s="1553" t="s">
        <v>192</v>
      </c>
      <c r="I123" s="1554"/>
      <c r="J123" s="30"/>
      <c r="K123" s="30"/>
      <c r="L123" s="30"/>
      <c r="M123" s="30"/>
      <c r="N123" s="1558"/>
      <c r="O123" s="1558"/>
    </row>
    <row r="124" spans="1:15" s="2" customFormat="1" ht="66.75" customHeight="1" thickBot="1" x14ac:dyDescent="0.3">
      <c r="A124" s="1561"/>
      <c r="B124" s="1554"/>
      <c r="C124" s="1554"/>
      <c r="D124" s="1554"/>
      <c r="E124" s="1554"/>
      <c r="F124" s="1554"/>
      <c r="G124" s="1554"/>
      <c r="H124" s="1553"/>
      <c r="I124" s="1554"/>
      <c r="J124" s="30"/>
      <c r="K124" s="30"/>
      <c r="L124" s="30"/>
      <c r="M124" s="30"/>
      <c r="N124" s="1558"/>
      <c r="O124" s="1558"/>
    </row>
    <row r="125" spans="1:15" s="2" customFormat="1" ht="64.5" customHeight="1" thickBot="1" x14ac:dyDescent="0.3">
      <c r="A125" s="1560">
        <v>62</v>
      </c>
      <c r="B125" s="1554" t="s">
        <v>194</v>
      </c>
      <c r="C125" s="1554">
        <v>4</v>
      </c>
      <c r="D125" s="1554" t="s">
        <v>344</v>
      </c>
      <c r="E125" s="1554" t="s">
        <v>212</v>
      </c>
      <c r="F125" s="1554" t="s">
        <v>213</v>
      </c>
      <c r="G125" s="1554" t="s">
        <v>16</v>
      </c>
      <c r="H125" s="1553" t="s">
        <v>214</v>
      </c>
      <c r="I125" s="1554" t="s">
        <v>2280</v>
      </c>
      <c r="J125" s="30"/>
      <c r="K125" s="30"/>
      <c r="L125" s="30"/>
      <c r="M125" s="30"/>
      <c r="N125" s="1558"/>
      <c r="O125" s="1558"/>
    </row>
    <row r="126" spans="1:15" s="2" customFormat="1" ht="63" customHeight="1" thickBot="1" x14ac:dyDescent="0.3">
      <c r="A126" s="1561"/>
      <c r="B126" s="1554"/>
      <c r="C126" s="1554"/>
      <c r="D126" s="1554"/>
      <c r="E126" s="1554"/>
      <c r="F126" s="1554"/>
      <c r="G126" s="1554"/>
      <c r="H126" s="1553"/>
      <c r="I126" s="1554"/>
      <c r="J126" s="30"/>
      <c r="K126" s="30"/>
      <c r="L126" s="30"/>
      <c r="M126" s="30"/>
      <c r="N126" s="1558"/>
      <c r="O126" s="1558"/>
    </row>
    <row r="127" spans="1:15" s="2" customFormat="1" ht="64.5" customHeight="1" thickBot="1" x14ac:dyDescent="0.3">
      <c r="A127" s="1560">
        <v>63</v>
      </c>
      <c r="B127" s="1554" t="s">
        <v>195</v>
      </c>
      <c r="C127" s="1554">
        <v>4</v>
      </c>
      <c r="D127" s="1554" t="s">
        <v>37</v>
      </c>
      <c r="E127" s="1554" t="s">
        <v>215</v>
      </c>
      <c r="F127" s="1554" t="s">
        <v>213</v>
      </c>
      <c r="G127" s="1554" t="s">
        <v>16</v>
      </c>
      <c r="H127" s="1553" t="s">
        <v>216</v>
      </c>
      <c r="I127" s="1564" t="s">
        <v>730</v>
      </c>
      <c r="J127" s="30"/>
      <c r="K127" s="30"/>
      <c r="L127" s="30"/>
      <c r="M127" s="30"/>
      <c r="N127" s="1558"/>
      <c r="O127" s="1558"/>
    </row>
    <row r="128" spans="1:15" s="2" customFormat="1" ht="61.5" customHeight="1" thickBot="1" x14ac:dyDescent="0.3">
      <c r="A128" s="1561"/>
      <c r="B128" s="1554"/>
      <c r="C128" s="1554"/>
      <c r="D128" s="1554"/>
      <c r="E128" s="1554"/>
      <c r="F128" s="1554"/>
      <c r="G128" s="1554"/>
      <c r="H128" s="1553"/>
      <c r="I128" s="1564"/>
      <c r="J128" s="30"/>
      <c r="K128" s="30"/>
      <c r="L128" s="30"/>
      <c r="M128" s="30"/>
      <c r="N128" s="1558"/>
      <c r="O128" s="1558"/>
    </row>
    <row r="129" spans="1:15" s="2" customFormat="1" ht="66.75" customHeight="1" thickBot="1" x14ac:dyDescent="0.3">
      <c r="A129" s="1560">
        <v>64</v>
      </c>
      <c r="B129" s="1554" t="s">
        <v>196</v>
      </c>
      <c r="C129" s="1554">
        <v>4</v>
      </c>
      <c r="D129" s="1554" t="s">
        <v>89</v>
      </c>
      <c r="E129" s="1554" t="s">
        <v>217</v>
      </c>
      <c r="F129" s="1554" t="s">
        <v>165</v>
      </c>
      <c r="G129" s="1554" t="s">
        <v>16</v>
      </c>
      <c r="H129" s="1553" t="s">
        <v>218</v>
      </c>
      <c r="I129" s="1564" t="s">
        <v>730</v>
      </c>
      <c r="J129" s="30"/>
      <c r="K129" s="30"/>
      <c r="L129" s="30"/>
      <c r="M129" s="30"/>
      <c r="N129" s="1558"/>
      <c r="O129" s="1558"/>
    </row>
    <row r="130" spans="1:15" s="2" customFormat="1" ht="71.25" customHeight="1" thickBot="1" x14ac:dyDescent="0.3">
      <c r="A130" s="1565"/>
      <c r="B130" s="1554"/>
      <c r="C130" s="1554"/>
      <c r="D130" s="1554"/>
      <c r="E130" s="1554"/>
      <c r="F130" s="1554"/>
      <c r="G130" s="1554"/>
      <c r="H130" s="1553"/>
      <c r="I130" s="1564"/>
      <c r="J130" s="30"/>
      <c r="K130" s="30"/>
      <c r="L130" s="30"/>
      <c r="M130" s="30"/>
      <c r="N130" s="1558"/>
      <c r="O130" s="1558"/>
    </row>
    <row r="131" spans="1:15" s="2" customFormat="1" ht="63.75" customHeight="1" thickBot="1" x14ac:dyDescent="0.3">
      <c r="A131" s="148">
        <v>65</v>
      </c>
      <c r="B131" s="28" t="s">
        <v>197</v>
      </c>
      <c r="C131" s="28">
        <v>4</v>
      </c>
      <c r="D131" s="28" t="s">
        <v>23</v>
      </c>
      <c r="E131" s="28" t="s">
        <v>1065</v>
      </c>
      <c r="F131" s="28" t="s">
        <v>332</v>
      </c>
      <c r="G131" s="28" t="s">
        <v>11</v>
      </c>
      <c r="H131" s="27" t="s">
        <v>222</v>
      </c>
      <c r="I131" s="673" t="s">
        <v>2281</v>
      </c>
      <c r="J131" s="30"/>
      <c r="K131" s="30"/>
      <c r="L131" s="30"/>
      <c r="M131" s="30"/>
      <c r="N131" s="28"/>
      <c r="O131" s="30"/>
    </row>
    <row r="132" spans="1:15" s="2" customFormat="1" ht="65.25" customHeight="1" thickBot="1" x14ac:dyDescent="0.3">
      <c r="A132" s="1565">
        <v>66</v>
      </c>
      <c r="B132" s="1554" t="s">
        <v>198</v>
      </c>
      <c r="C132" s="1554">
        <v>4</v>
      </c>
      <c r="D132" s="1554" t="s">
        <v>23</v>
      </c>
      <c r="E132" s="1554" t="s">
        <v>220</v>
      </c>
      <c r="F132" s="1554" t="s">
        <v>332</v>
      </c>
      <c r="G132" s="1554" t="s">
        <v>11</v>
      </c>
      <c r="H132" s="1553" t="s">
        <v>221</v>
      </c>
      <c r="I132" s="1554"/>
      <c r="J132" s="30"/>
      <c r="K132" s="30"/>
      <c r="L132" s="30"/>
      <c r="M132" s="30"/>
      <c r="N132" s="1554"/>
      <c r="O132" s="1558"/>
    </row>
    <row r="133" spans="1:15" s="2" customFormat="1" ht="65.25" customHeight="1" thickBot="1" x14ac:dyDescent="0.3">
      <c r="A133" s="1561"/>
      <c r="B133" s="1554"/>
      <c r="C133" s="1554"/>
      <c r="D133" s="1554"/>
      <c r="E133" s="1554"/>
      <c r="F133" s="1554"/>
      <c r="G133" s="1554"/>
      <c r="H133" s="1553"/>
      <c r="I133" s="1554"/>
      <c r="J133" s="30"/>
      <c r="K133" s="30"/>
      <c r="L133" s="30"/>
      <c r="M133" s="30"/>
      <c r="N133" s="1554"/>
      <c r="O133" s="1558"/>
    </row>
    <row r="134" spans="1:15" s="2" customFormat="1" ht="65.25" customHeight="1" thickBot="1" x14ac:dyDescent="0.3">
      <c r="A134" s="1560">
        <v>67</v>
      </c>
      <c r="B134" s="1554" t="s">
        <v>199</v>
      </c>
      <c r="C134" s="1554">
        <v>4</v>
      </c>
      <c r="D134" s="1554" t="s">
        <v>23</v>
      </c>
      <c r="E134" s="1554" t="s">
        <v>227</v>
      </c>
      <c r="F134" s="1554" t="s">
        <v>332</v>
      </c>
      <c r="G134" s="1554" t="s">
        <v>11</v>
      </c>
      <c r="H134" s="1553" t="s">
        <v>223</v>
      </c>
      <c r="I134" s="1562"/>
      <c r="J134" s="30"/>
      <c r="K134" s="30"/>
      <c r="L134" s="30"/>
      <c r="M134" s="30"/>
      <c r="N134" s="1558"/>
      <c r="O134" s="1558"/>
    </row>
    <row r="135" spans="1:15" s="2" customFormat="1" ht="68.25" customHeight="1" thickBot="1" x14ac:dyDescent="0.3">
      <c r="A135" s="1561"/>
      <c r="B135" s="1554"/>
      <c r="C135" s="1554"/>
      <c r="D135" s="1554"/>
      <c r="E135" s="1554"/>
      <c r="F135" s="1554"/>
      <c r="G135" s="1554"/>
      <c r="H135" s="1553"/>
      <c r="I135" s="1562"/>
      <c r="J135" s="30"/>
      <c r="K135" s="30"/>
      <c r="L135" s="30"/>
      <c r="M135" s="30"/>
      <c r="N135" s="1558"/>
      <c r="O135" s="1558"/>
    </row>
    <row r="136" spans="1:15" s="2" customFormat="1" ht="67.5" customHeight="1" thickBot="1" x14ac:dyDescent="0.3">
      <c r="A136" s="1560">
        <v>68</v>
      </c>
      <c r="B136" s="1554" t="s">
        <v>200</v>
      </c>
      <c r="C136" s="1554">
        <v>4</v>
      </c>
      <c r="D136" s="1554" t="s">
        <v>37</v>
      </c>
      <c r="E136" s="1554" t="s">
        <v>225</v>
      </c>
      <c r="F136" s="1554" t="s">
        <v>213</v>
      </c>
      <c r="G136" s="1554" t="s">
        <v>16</v>
      </c>
      <c r="H136" s="1553" t="s">
        <v>224</v>
      </c>
      <c r="I136" s="1554" t="s">
        <v>730</v>
      </c>
      <c r="J136" s="30"/>
      <c r="K136" s="30"/>
      <c r="L136" s="30"/>
      <c r="M136" s="30"/>
      <c r="N136" s="1558"/>
      <c r="O136" s="1558"/>
    </row>
    <row r="137" spans="1:15" s="2" customFormat="1" ht="63" customHeight="1" thickBot="1" x14ac:dyDescent="0.3">
      <c r="A137" s="1561"/>
      <c r="B137" s="1554"/>
      <c r="C137" s="1554"/>
      <c r="D137" s="1554"/>
      <c r="E137" s="1554"/>
      <c r="F137" s="1554"/>
      <c r="G137" s="1554"/>
      <c r="H137" s="1553"/>
      <c r="I137" s="1554"/>
      <c r="J137" s="30"/>
      <c r="K137" s="30"/>
      <c r="L137" s="30"/>
      <c r="M137" s="30"/>
      <c r="N137" s="1558"/>
      <c r="O137" s="1558"/>
    </row>
    <row r="138" spans="1:15" s="2" customFormat="1" ht="61.5" customHeight="1" thickBot="1" x14ac:dyDescent="0.3">
      <c r="A138" s="1560">
        <v>69</v>
      </c>
      <c r="B138" s="1554" t="s">
        <v>201</v>
      </c>
      <c r="C138" s="1554">
        <v>4</v>
      </c>
      <c r="D138" s="1554" t="s">
        <v>37</v>
      </c>
      <c r="E138" s="1554" t="s">
        <v>228</v>
      </c>
      <c r="F138" s="1554" t="s">
        <v>165</v>
      </c>
      <c r="G138" s="1554" t="s">
        <v>16</v>
      </c>
      <c r="H138" s="1553" t="s">
        <v>226</v>
      </c>
      <c r="I138" s="1554"/>
      <c r="J138" s="30"/>
      <c r="K138" s="30"/>
      <c r="L138" s="30"/>
      <c r="M138" s="30"/>
      <c r="N138" s="1558"/>
      <c r="O138" s="1558"/>
    </row>
    <row r="139" spans="1:15" s="2" customFormat="1" ht="66" customHeight="1" thickBot="1" x14ac:dyDescent="0.3">
      <c r="A139" s="1561"/>
      <c r="B139" s="1554"/>
      <c r="C139" s="1554"/>
      <c r="D139" s="1554"/>
      <c r="E139" s="1554"/>
      <c r="F139" s="1554"/>
      <c r="G139" s="1554"/>
      <c r="H139" s="1553"/>
      <c r="I139" s="1554"/>
      <c r="J139" s="30"/>
      <c r="K139" s="30"/>
      <c r="L139" s="30"/>
      <c r="M139" s="30"/>
      <c r="N139" s="1558"/>
      <c r="O139" s="1558"/>
    </row>
    <row r="140" spans="1:15" s="2" customFormat="1" ht="63.75" customHeight="1" thickBot="1" x14ac:dyDescent="0.3">
      <c r="A140" s="1560">
        <v>70</v>
      </c>
      <c r="B140" s="1554" t="s">
        <v>202</v>
      </c>
      <c r="C140" s="1554">
        <v>4</v>
      </c>
      <c r="D140" s="1554" t="s">
        <v>23</v>
      </c>
      <c r="E140" s="1554" t="s">
        <v>1179</v>
      </c>
      <c r="F140" s="1554" t="s">
        <v>895</v>
      </c>
      <c r="G140" s="1554" t="s">
        <v>11</v>
      </c>
      <c r="H140" s="1553" t="s">
        <v>233</v>
      </c>
      <c r="I140" s="1554" t="s">
        <v>730</v>
      </c>
      <c r="J140" s="30"/>
      <c r="K140" s="30"/>
      <c r="L140" s="30"/>
      <c r="M140" s="30"/>
      <c r="N140" s="1554"/>
      <c r="O140" s="1558"/>
    </row>
    <row r="141" spans="1:15" s="2" customFormat="1" ht="63.75" customHeight="1" thickBot="1" x14ac:dyDescent="0.3">
      <c r="A141" s="1561"/>
      <c r="B141" s="1554"/>
      <c r="C141" s="1554"/>
      <c r="D141" s="1554"/>
      <c r="E141" s="1554"/>
      <c r="F141" s="1554"/>
      <c r="G141" s="1554"/>
      <c r="H141" s="1553"/>
      <c r="I141" s="1554"/>
      <c r="J141" s="30"/>
      <c r="K141" s="30"/>
      <c r="L141" s="30"/>
      <c r="M141" s="30"/>
      <c r="N141" s="1554"/>
      <c r="O141" s="1558"/>
    </row>
    <row r="142" spans="1:15" s="2" customFormat="1" ht="66" customHeight="1" thickBot="1" x14ac:dyDescent="0.3">
      <c r="A142" s="1560">
        <v>71</v>
      </c>
      <c r="B142" s="1554" t="s">
        <v>203</v>
      </c>
      <c r="C142" s="1554" t="s">
        <v>110</v>
      </c>
      <c r="D142" s="1554" t="s">
        <v>86</v>
      </c>
      <c r="E142" s="1554" t="s">
        <v>229</v>
      </c>
      <c r="F142" s="1554" t="s">
        <v>126</v>
      </c>
      <c r="G142" s="1554" t="s">
        <v>16</v>
      </c>
      <c r="H142" s="1553" t="s">
        <v>230</v>
      </c>
      <c r="I142" s="1554" t="s">
        <v>730</v>
      </c>
      <c r="J142" s="30"/>
      <c r="K142" s="30"/>
      <c r="L142" s="30"/>
      <c r="M142" s="30"/>
      <c r="N142" s="1558"/>
      <c r="O142" s="1558"/>
    </row>
    <row r="143" spans="1:15" s="2" customFormat="1" ht="62.25" customHeight="1" thickBot="1" x14ac:dyDescent="0.3">
      <c r="A143" s="1561"/>
      <c r="B143" s="1554"/>
      <c r="C143" s="1554"/>
      <c r="D143" s="1554"/>
      <c r="E143" s="1554"/>
      <c r="F143" s="1554"/>
      <c r="G143" s="1554"/>
      <c r="H143" s="1553"/>
      <c r="I143" s="1554"/>
      <c r="J143" s="30"/>
      <c r="K143" s="30"/>
      <c r="L143" s="30"/>
      <c r="M143" s="30"/>
      <c r="N143" s="1558"/>
      <c r="O143" s="1558"/>
    </row>
    <row r="144" spans="1:15" s="2" customFormat="1" ht="66.75" customHeight="1" thickBot="1" x14ac:dyDescent="0.3">
      <c r="A144" s="1560">
        <v>72</v>
      </c>
      <c r="B144" s="1554" t="s">
        <v>204</v>
      </c>
      <c r="C144" s="1554">
        <v>4</v>
      </c>
      <c r="D144" s="1554" t="s">
        <v>37</v>
      </c>
      <c r="E144" s="1554" t="s">
        <v>231</v>
      </c>
      <c r="F144" s="1554" t="s">
        <v>213</v>
      </c>
      <c r="G144" s="1554" t="s">
        <v>16</v>
      </c>
      <c r="H144" s="1553" t="s">
        <v>232</v>
      </c>
      <c r="I144" s="1554" t="s">
        <v>730</v>
      </c>
      <c r="J144" s="30"/>
      <c r="K144" s="30"/>
      <c r="L144" s="30"/>
      <c r="M144" s="30"/>
      <c r="N144" s="1558"/>
      <c r="O144" s="1558"/>
    </row>
    <row r="145" spans="1:15" s="2" customFormat="1" ht="62.25" customHeight="1" thickBot="1" x14ac:dyDescent="0.3">
      <c r="A145" s="1561"/>
      <c r="B145" s="1554"/>
      <c r="C145" s="1554"/>
      <c r="D145" s="1554"/>
      <c r="E145" s="1554"/>
      <c r="F145" s="1554"/>
      <c r="G145" s="1554"/>
      <c r="H145" s="1553"/>
      <c r="I145" s="1554"/>
      <c r="J145" s="30"/>
      <c r="K145" s="30"/>
      <c r="L145" s="30"/>
      <c r="M145" s="30"/>
      <c r="N145" s="1558"/>
      <c r="O145" s="1558"/>
    </row>
    <row r="146" spans="1:15" s="2" customFormat="1" ht="66.75" customHeight="1" thickBot="1" x14ac:dyDescent="0.3">
      <c r="A146" s="1560">
        <v>73</v>
      </c>
      <c r="B146" s="1554" t="s">
        <v>205</v>
      </c>
      <c r="C146" s="1554">
        <v>4</v>
      </c>
      <c r="D146" s="1554" t="s">
        <v>37</v>
      </c>
      <c r="E146" s="1554" t="s">
        <v>234</v>
      </c>
      <c r="F146" s="1554" t="s">
        <v>213</v>
      </c>
      <c r="G146" s="1554" t="s">
        <v>16</v>
      </c>
      <c r="H146" s="1553" t="s">
        <v>235</v>
      </c>
      <c r="I146" s="1554" t="s">
        <v>730</v>
      </c>
      <c r="J146" s="30"/>
      <c r="K146" s="30"/>
      <c r="L146" s="30"/>
      <c r="M146" s="30"/>
      <c r="N146" s="1558"/>
      <c r="O146" s="1558"/>
    </row>
    <row r="147" spans="1:15" s="2" customFormat="1" ht="64.5" customHeight="1" thickBot="1" x14ac:dyDescent="0.3">
      <c r="A147" s="1561"/>
      <c r="B147" s="1554"/>
      <c r="C147" s="1554"/>
      <c r="D147" s="1554"/>
      <c r="E147" s="1554"/>
      <c r="F147" s="1554"/>
      <c r="G147" s="1554"/>
      <c r="H147" s="1553"/>
      <c r="I147" s="1554"/>
      <c r="J147" s="30"/>
      <c r="K147" s="30"/>
      <c r="L147" s="30"/>
      <c r="M147" s="30"/>
      <c r="N147" s="1558"/>
      <c r="O147" s="1558"/>
    </row>
    <row r="148" spans="1:15" s="2" customFormat="1" ht="65.25" customHeight="1" thickBot="1" x14ac:dyDescent="0.3">
      <c r="A148" s="1560">
        <v>74</v>
      </c>
      <c r="B148" s="1554" t="s">
        <v>206</v>
      </c>
      <c r="C148" s="1554">
        <v>4</v>
      </c>
      <c r="D148" s="1554" t="s">
        <v>37</v>
      </c>
      <c r="E148" s="1554" t="s">
        <v>236</v>
      </c>
      <c r="F148" s="1554" t="s">
        <v>213</v>
      </c>
      <c r="G148" s="1554" t="s">
        <v>16</v>
      </c>
      <c r="H148" s="1553" t="s">
        <v>237</v>
      </c>
      <c r="I148" s="1554" t="s">
        <v>730</v>
      </c>
      <c r="J148" s="30"/>
      <c r="K148" s="30"/>
      <c r="L148" s="30"/>
      <c r="M148" s="30"/>
      <c r="N148" s="1558"/>
      <c r="O148" s="1558"/>
    </row>
    <row r="149" spans="1:15" s="2" customFormat="1" ht="64.5" customHeight="1" thickBot="1" x14ac:dyDescent="0.3">
      <c r="A149" s="1561"/>
      <c r="B149" s="1554"/>
      <c r="C149" s="1554"/>
      <c r="D149" s="1554"/>
      <c r="E149" s="1554"/>
      <c r="F149" s="1554"/>
      <c r="G149" s="1554"/>
      <c r="H149" s="1553"/>
      <c r="I149" s="1554"/>
      <c r="J149" s="30"/>
      <c r="K149" s="30"/>
      <c r="L149" s="30"/>
      <c r="M149" s="30"/>
      <c r="N149" s="1558"/>
      <c r="O149" s="1558"/>
    </row>
    <row r="150" spans="1:15" s="2" customFormat="1" ht="65.25" customHeight="1" thickBot="1" x14ac:dyDescent="0.3">
      <c r="A150" s="1560">
        <v>75</v>
      </c>
      <c r="B150" s="1554" t="s">
        <v>207</v>
      </c>
      <c r="C150" s="1554">
        <v>4</v>
      </c>
      <c r="D150" s="1554" t="s">
        <v>1201</v>
      </c>
      <c r="E150" s="1554" t="s">
        <v>210</v>
      </c>
      <c r="F150" s="1554" t="s">
        <v>72</v>
      </c>
      <c r="G150" s="1554" t="s">
        <v>16</v>
      </c>
      <c r="H150" s="1553" t="s">
        <v>211</v>
      </c>
      <c r="I150" s="1554" t="s">
        <v>730</v>
      </c>
      <c r="J150" s="30"/>
      <c r="K150" s="30"/>
      <c r="L150" s="30"/>
      <c r="M150" s="30"/>
      <c r="N150" s="1558"/>
      <c r="O150" s="1558"/>
    </row>
    <row r="151" spans="1:15" s="2" customFormat="1" ht="59.25" customHeight="1" thickBot="1" x14ac:dyDescent="0.3">
      <c r="A151" s="1561"/>
      <c r="B151" s="1554"/>
      <c r="C151" s="1554"/>
      <c r="D151" s="1554"/>
      <c r="E151" s="1554"/>
      <c r="F151" s="1554"/>
      <c r="G151" s="1554"/>
      <c r="H151" s="1553"/>
      <c r="I151" s="1554"/>
      <c r="J151" s="30"/>
      <c r="K151" s="30"/>
      <c r="L151" s="30"/>
      <c r="M151" s="30"/>
      <c r="N151" s="1558"/>
      <c r="O151" s="1558"/>
    </row>
    <row r="152" spans="1:15" s="2" customFormat="1" ht="65.25" customHeight="1" thickBot="1" x14ac:dyDescent="0.3">
      <c r="A152" s="1560">
        <v>76</v>
      </c>
      <c r="B152" s="1554" t="s">
        <v>238</v>
      </c>
      <c r="C152" s="1554">
        <v>4</v>
      </c>
      <c r="D152" s="1554" t="s">
        <v>37</v>
      </c>
      <c r="E152" s="1554" t="s">
        <v>239</v>
      </c>
      <c r="F152" s="1554" t="s">
        <v>213</v>
      </c>
      <c r="G152" s="1554" t="s">
        <v>16</v>
      </c>
      <c r="H152" s="1553" t="s">
        <v>240</v>
      </c>
      <c r="I152" s="1554" t="s">
        <v>730</v>
      </c>
      <c r="J152" s="30"/>
      <c r="K152" s="30"/>
      <c r="L152" s="30"/>
      <c r="M152" s="30"/>
      <c r="N152" s="1558"/>
      <c r="O152" s="1558"/>
    </row>
    <row r="153" spans="1:15" s="2" customFormat="1" ht="63" customHeight="1" thickBot="1" x14ac:dyDescent="0.3">
      <c r="A153" s="1561"/>
      <c r="B153" s="1554"/>
      <c r="C153" s="1554"/>
      <c r="D153" s="1554"/>
      <c r="E153" s="1554"/>
      <c r="F153" s="1554"/>
      <c r="G153" s="1554"/>
      <c r="H153" s="1553"/>
      <c r="I153" s="1554"/>
      <c r="J153" s="30"/>
      <c r="K153" s="30"/>
      <c r="L153" s="30"/>
      <c r="M153" s="30"/>
      <c r="N153" s="1558"/>
      <c r="O153" s="1558"/>
    </row>
    <row r="154" spans="1:15" s="2" customFormat="1" ht="66" customHeight="1" thickBot="1" x14ac:dyDescent="0.3">
      <c r="A154" s="1560">
        <v>77</v>
      </c>
      <c r="B154" s="1554" t="s">
        <v>241</v>
      </c>
      <c r="C154" s="1554">
        <v>4</v>
      </c>
      <c r="D154" s="1554" t="s">
        <v>23</v>
      </c>
      <c r="E154" s="1554" t="s">
        <v>242</v>
      </c>
      <c r="F154" s="1554" t="s">
        <v>243</v>
      </c>
      <c r="G154" s="1554" t="s">
        <v>16</v>
      </c>
      <c r="H154" s="1553" t="s">
        <v>244</v>
      </c>
      <c r="I154" s="1564"/>
      <c r="J154" s="30"/>
      <c r="K154" s="30"/>
      <c r="L154" s="30"/>
      <c r="M154" s="30"/>
      <c r="N154" s="1558"/>
      <c r="O154" s="1558"/>
    </row>
    <row r="155" spans="1:15" s="2" customFormat="1" ht="62.25" customHeight="1" thickBot="1" x14ac:dyDescent="0.3">
      <c r="A155" s="1561"/>
      <c r="B155" s="1554"/>
      <c r="C155" s="1554"/>
      <c r="D155" s="1554"/>
      <c r="E155" s="1554"/>
      <c r="F155" s="1554"/>
      <c r="G155" s="1554"/>
      <c r="H155" s="1553"/>
      <c r="I155" s="1564"/>
      <c r="J155" s="30"/>
      <c r="K155" s="30"/>
      <c r="L155" s="30"/>
      <c r="M155" s="30"/>
      <c r="N155" s="1558"/>
      <c r="O155" s="1558"/>
    </row>
    <row r="156" spans="1:15" s="2" customFormat="1" ht="68.25" customHeight="1" thickBot="1" x14ac:dyDescent="0.3">
      <c r="A156" s="1560">
        <v>78</v>
      </c>
      <c r="B156" s="1554" t="s">
        <v>245</v>
      </c>
      <c r="C156" s="1554">
        <v>4</v>
      </c>
      <c r="D156" s="1554" t="s">
        <v>23</v>
      </c>
      <c r="E156" s="1554" t="s">
        <v>246</v>
      </c>
      <c r="F156" s="1554" t="s">
        <v>243</v>
      </c>
      <c r="G156" s="1554" t="s">
        <v>16</v>
      </c>
      <c r="H156" s="1553" t="s">
        <v>247</v>
      </c>
      <c r="I156" s="1564"/>
      <c r="J156" s="30"/>
      <c r="K156" s="30"/>
      <c r="L156" s="30"/>
      <c r="M156" s="30"/>
      <c r="N156" s="1558"/>
      <c r="O156" s="1558"/>
    </row>
    <row r="157" spans="1:15" s="9" customFormat="1" ht="62.25" customHeight="1" thickBot="1" x14ac:dyDescent="0.3">
      <c r="A157" s="1561"/>
      <c r="B157" s="1554"/>
      <c r="C157" s="1554"/>
      <c r="D157" s="1554"/>
      <c r="E157" s="1554"/>
      <c r="F157" s="1554"/>
      <c r="G157" s="1554"/>
      <c r="H157" s="1553"/>
      <c r="I157" s="1564"/>
      <c r="J157" s="30"/>
      <c r="K157" s="30"/>
      <c r="L157" s="30"/>
      <c r="M157" s="30"/>
      <c r="N157" s="1558"/>
      <c r="O157" s="1558"/>
    </row>
    <row r="158" spans="1:15" s="2" customFormat="1" ht="60.75" customHeight="1" thickBot="1" x14ac:dyDescent="0.3">
      <c r="A158" s="1560">
        <v>79</v>
      </c>
      <c r="B158" s="1554" t="s">
        <v>249</v>
      </c>
      <c r="C158" s="1554">
        <v>4</v>
      </c>
      <c r="D158" s="1554" t="s">
        <v>480</v>
      </c>
      <c r="E158" s="1554" t="s">
        <v>1178</v>
      </c>
      <c r="F158" s="1554" t="s">
        <v>251</v>
      </c>
      <c r="G158" s="1554" t="s">
        <v>16</v>
      </c>
      <c r="H158" s="1553" t="s">
        <v>250</v>
      </c>
      <c r="I158" s="1554" t="s">
        <v>2282</v>
      </c>
      <c r="J158" s="1558"/>
      <c r="K158" s="1558"/>
      <c r="L158" s="1558"/>
      <c r="M158" s="1558"/>
      <c r="N158" s="1554"/>
      <c r="O158" s="1558"/>
    </row>
    <row r="159" spans="1:15" s="2" customFormat="1" ht="70.5" customHeight="1" thickBot="1" x14ac:dyDescent="0.3">
      <c r="A159" s="1561"/>
      <c r="B159" s="1554"/>
      <c r="C159" s="1554"/>
      <c r="D159" s="1554"/>
      <c r="E159" s="1554"/>
      <c r="F159" s="1554"/>
      <c r="G159" s="1554"/>
      <c r="H159" s="1553"/>
      <c r="I159" s="1554"/>
      <c r="J159" s="1558"/>
      <c r="K159" s="1558"/>
      <c r="L159" s="1558"/>
      <c r="M159" s="1558"/>
      <c r="N159" s="1554"/>
      <c r="O159" s="1558"/>
    </row>
    <row r="160" spans="1:15" s="2" customFormat="1" ht="63" customHeight="1" thickBot="1" x14ac:dyDescent="0.3">
      <c r="A160" s="1560">
        <v>80</v>
      </c>
      <c r="B160" s="1554" t="s">
        <v>252</v>
      </c>
      <c r="C160" s="1554">
        <v>4</v>
      </c>
      <c r="D160" s="1554" t="s">
        <v>480</v>
      </c>
      <c r="E160" s="1554" t="s">
        <v>254</v>
      </c>
      <c r="F160" s="1554" t="s">
        <v>251</v>
      </c>
      <c r="G160" s="1554" t="s">
        <v>16</v>
      </c>
      <c r="H160" s="1553" t="s">
        <v>253</v>
      </c>
      <c r="I160" s="1554" t="s">
        <v>730</v>
      </c>
      <c r="J160" s="1558"/>
      <c r="K160" s="1558"/>
      <c r="L160" s="1558"/>
      <c r="M160" s="1558"/>
      <c r="N160" s="1554"/>
      <c r="O160" s="1558"/>
    </row>
    <row r="161" spans="1:15" s="2" customFormat="1" ht="65.25" customHeight="1" thickBot="1" x14ac:dyDescent="0.3">
      <c r="A161" s="1561"/>
      <c r="B161" s="1554"/>
      <c r="C161" s="1554"/>
      <c r="D161" s="1554"/>
      <c r="E161" s="1554"/>
      <c r="F161" s="1554"/>
      <c r="G161" s="1554"/>
      <c r="H161" s="1553"/>
      <c r="I161" s="1554"/>
      <c r="J161" s="1558"/>
      <c r="K161" s="1558"/>
      <c r="L161" s="1558"/>
      <c r="M161" s="1558"/>
      <c r="N161" s="1554"/>
      <c r="O161" s="1558"/>
    </row>
    <row r="162" spans="1:15" s="2" customFormat="1" ht="66" customHeight="1" thickBot="1" x14ac:dyDescent="0.3">
      <c r="A162" s="1560">
        <v>81</v>
      </c>
      <c r="B162" s="1554" t="s">
        <v>255</v>
      </c>
      <c r="C162" s="1554" t="s">
        <v>110</v>
      </c>
      <c r="D162" s="1554" t="s">
        <v>86</v>
      </c>
      <c r="E162" s="1554" t="s">
        <v>353</v>
      </c>
      <c r="F162" s="1554" t="s">
        <v>333</v>
      </c>
      <c r="G162" s="1554" t="s">
        <v>11</v>
      </c>
      <c r="H162" s="1553" t="s">
        <v>256</v>
      </c>
      <c r="I162" s="1564" t="s">
        <v>730</v>
      </c>
      <c r="J162" s="1558"/>
      <c r="K162" s="1558"/>
      <c r="L162" s="1558"/>
      <c r="M162" s="1558"/>
      <c r="N162" s="1558"/>
      <c r="O162" s="1558"/>
    </row>
    <row r="163" spans="1:15" s="2" customFormat="1" ht="66.75" customHeight="1" thickBot="1" x14ac:dyDescent="0.3">
      <c r="A163" s="1561"/>
      <c r="B163" s="1554"/>
      <c r="C163" s="1554"/>
      <c r="D163" s="1554"/>
      <c r="E163" s="1554"/>
      <c r="F163" s="1554"/>
      <c r="G163" s="1554"/>
      <c r="H163" s="1553"/>
      <c r="I163" s="1564"/>
      <c r="J163" s="1558"/>
      <c r="K163" s="1558"/>
      <c r="L163" s="1558"/>
      <c r="M163" s="1558"/>
      <c r="N163" s="1558"/>
      <c r="O163" s="1558"/>
    </row>
    <row r="164" spans="1:15" s="2" customFormat="1" ht="81.75" customHeight="1" thickBot="1" x14ac:dyDescent="0.3">
      <c r="A164" s="1560">
        <v>82</v>
      </c>
      <c r="B164" s="1554" t="s">
        <v>257</v>
      </c>
      <c r="C164" s="1554">
        <v>31</v>
      </c>
      <c r="D164" s="1554" t="s">
        <v>89</v>
      </c>
      <c r="E164" s="1554" t="s">
        <v>1076</v>
      </c>
      <c r="F164" s="1554" t="s">
        <v>333</v>
      </c>
      <c r="G164" s="1554" t="s">
        <v>11</v>
      </c>
      <c r="H164" s="1553" t="s">
        <v>258</v>
      </c>
      <c r="I164" s="1554" t="s">
        <v>730</v>
      </c>
      <c r="J164" s="1558"/>
      <c r="K164" s="1558"/>
      <c r="L164" s="1558"/>
      <c r="M164" s="1558"/>
      <c r="N164" s="1558"/>
      <c r="O164" s="1558"/>
    </row>
    <row r="165" spans="1:15" s="2" customFormat="1" ht="54" customHeight="1" thickBot="1" x14ac:dyDescent="0.3">
      <c r="A165" s="1561"/>
      <c r="B165" s="1554"/>
      <c r="C165" s="1554"/>
      <c r="D165" s="1554"/>
      <c r="E165" s="1554"/>
      <c r="F165" s="1554"/>
      <c r="G165" s="1554"/>
      <c r="H165" s="1553"/>
      <c r="I165" s="1554"/>
      <c r="J165" s="1558"/>
      <c r="K165" s="1558"/>
      <c r="L165" s="1558"/>
      <c r="M165" s="1558"/>
      <c r="N165" s="1558"/>
      <c r="O165" s="1558"/>
    </row>
    <row r="166" spans="1:15" s="2" customFormat="1" ht="59.25" customHeight="1" thickBot="1" x14ac:dyDescent="0.3">
      <c r="A166" s="1560">
        <v>83</v>
      </c>
      <c r="B166" s="1554" t="s">
        <v>259</v>
      </c>
      <c r="C166" s="1554" t="s">
        <v>110</v>
      </c>
      <c r="D166" s="1554" t="s">
        <v>344</v>
      </c>
      <c r="E166" s="1554" t="s">
        <v>261</v>
      </c>
      <c r="F166" s="1554" t="s">
        <v>335</v>
      </c>
      <c r="G166" s="1554" t="s">
        <v>11</v>
      </c>
      <c r="H166" s="1553" t="s">
        <v>262</v>
      </c>
      <c r="I166" s="1554"/>
      <c r="J166" s="1558"/>
      <c r="K166" s="1558"/>
      <c r="L166" s="1558"/>
      <c r="M166" s="1558"/>
      <c r="N166" s="1554"/>
      <c r="O166" s="1558"/>
    </row>
    <row r="167" spans="1:15" s="2" customFormat="1" ht="73.5" customHeight="1" thickBot="1" x14ac:dyDescent="0.3">
      <c r="A167" s="1561"/>
      <c r="B167" s="1554"/>
      <c r="C167" s="1554"/>
      <c r="D167" s="1554"/>
      <c r="E167" s="1554"/>
      <c r="F167" s="1554"/>
      <c r="G167" s="1554"/>
      <c r="H167" s="1553"/>
      <c r="I167" s="1554"/>
      <c r="J167" s="1558"/>
      <c r="K167" s="1558"/>
      <c r="L167" s="1558"/>
      <c r="M167" s="1558"/>
      <c r="N167" s="1554"/>
      <c r="O167" s="1558"/>
    </row>
    <row r="168" spans="1:15" s="2" customFormat="1" ht="56.25" customHeight="1" thickBot="1" x14ac:dyDescent="0.3">
      <c r="A168" s="1560">
        <v>84</v>
      </c>
      <c r="B168" s="1554" t="s">
        <v>263</v>
      </c>
      <c r="C168" s="1554">
        <v>31</v>
      </c>
      <c r="D168" s="1554" t="s">
        <v>89</v>
      </c>
      <c r="E168" s="1554" t="s">
        <v>1076</v>
      </c>
      <c r="F168" s="1554" t="s">
        <v>165</v>
      </c>
      <c r="G168" s="1554" t="s">
        <v>16</v>
      </c>
      <c r="H168" s="1553" t="s">
        <v>264</v>
      </c>
      <c r="I168" s="1554" t="s">
        <v>730</v>
      </c>
      <c r="J168" s="1558"/>
      <c r="K168" s="1558"/>
      <c r="L168" s="1558"/>
      <c r="M168" s="1558"/>
      <c r="N168" s="1558"/>
      <c r="O168" s="1558"/>
    </row>
    <row r="169" spans="1:15" s="2" customFormat="1" ht="78.75" customHeight="1" thickBot="1" x14ac:dyDescent="0.3">
      <c r="A169" s="1561"/>
      <c r="B169" s="1554"/>
      <c r="C169" s="1554"/>
      <c r="D169" s="1554"/>
      <c r="E169" s="1554"/>
      <c r="F169" s="1554"/>
      <c r="G169" s="1554"/>
      <c r="H169" s="1553"/>
      <c r="I169" s="1554"/>
      <c r="J169" s="1558"/>
      <c r="K169" s="1558"/>
      <c r="L169" s="1558"/>
      <c r="M169" s="1558"/>
      <c r="N169" s="1558"/>
      <c r="O169" s="1558"/>
    </row>
    <row r="170" spans="1:15" s="2" customFormat="1" ht="51" customHeight="1" thickBot="1" x14ac:dyDescent="0.3">
      <c r="A170" s="1560">
        <v>85</v>
      </c>
      <c r="B170" s="1554" t="s">
        <v>265</v>
      </c>
      <c r="C170" s="1554">
        <v>4</v>
      </c>
      <c r="D170" s="1554" t="s">
        <v>344</v>
      </c>
      <c r="E170" s="1554" t="s">
        <v>690</v>
      </c>
      <c r="F170" s="1554" t="s">
        <v>266</v>
      </c>
      <c r="G170" s="1554" t="s">
        <v>16</v>
      </c>
      <c r="H170" s="1553" t="s">
        <v>267</v>
      </c>
      <c r="I170" s="1554" t="s">
        <v>730</v>
      </c>
      <c r="J170" s="1558"/>
      <c r="K170" s="1558"/>
      <c r="L170" s="1558"/>
      <c r="M170" s="1558"/>
      <c r="N170" s="1558"/>
      <c r="O170" s="1558"/>
    </row>
    <row r="171" spans="1:15" s="2" customFormat="1" ht="76.5" customHeight="1" thickBot="1" x14ac:dyDescent="0.3">
      <c r="A171" s="1561"/>
      <c r="B171" s="1554"/>
      <c r="C171" s="1554"/>
      <c r="D171" s="1554"/>
      <c r="E171" s="1554"/>
      <c r="F171" s="1554"/>
      <c r="G171" s="1554"/>
      <c r="H171" s="1553"/>
      <c r="I171" s="1554"/>
      <c r="J171" s="1558"/>
      <c r="K171" s="1558"/>
      <c r="L171" s="1558"/>
      <c r="M171" s="1558"/>
      <c r="N171" s="1558"/>
      <c r="O171" s="1558"/>
    </row>
    <row r="172" spans="1:15" s="2" customFormat="1" ht="64.5" customHeight="1" thickBot="1" x14ac:dyDescent="0.3">
      <c r="A172" s="1560">
        <v>86</v>
      </c>
      <c r="B172" s="1554" t="s">
        <v>268</v>
      </c>
      <c r="C172" s="1554">
        <v>4</v>
      </c>
      <c r="D172" s="1554" t="s">
        <v>344</v>
      </c>
      <c r="E172" s="1554" t="s">
        <v>1177</v>
      </c>
      <c r="F172" s="1554" t="s">
        <v>266</v>
      </c>
      <c r="G172" s="1554" t="s">
        <v>16</v>
      </c>
      <c r="H172" s="1553" t="s">
        <v>269</v>
      </c>
      <c r="I172" s="1554" t="s">
        <v>730</v>
      </c>
      <c r="J172" s="1558"/>
      <c r="K172" s="1558"/>
      <c r="L172" s="1558"/>
      <c r="M172" s="1558"/>
      <c r="N172" s="1558"/>
      <c r="O172" s="1558"/>
    </row>
    <row r="173" spans="1:15" s="2" customFormat="1" ht="66.75" customHeight="1" thickBot="1" x14ac:dyDescent="0.3">
      <c r="A173" s="1561"/>
      <c r="B173" s="1554"/>
      <c r="C173" s="1554"/>
      <c r="D173" s="1554"/>
      <c r="E173" s="1554"/>
      <c r="F173" s="1554"/>
      <c r="G173" s="1554"/>
      <c r="H173" s="1553"/>
      <c r="I173" s="1554"/>
      <c r="J173" s="1558"/>
      <c r="K173" s="1558"/>
      <c r="L173" s="1558"/>
      <c r="M173" s="1558"/>
      <c r="N173" s="1558"/>
      <c r="O173" s="1558"/>
    </row>
    <row r="174" spans="1:15" s="2" customFormat="1" ht="51.75" customHeight="1" thickBot="1" x14ac:dyDescent="0.3">
      <c r="A174" s="1560">
        <v>87</v>
      </c>
      <c r="B174" s="1554" t="s">
        <v>271</v>
      </c>
      <c r="C174" s="1554">
        <v>4</v>
      </c>
      <c r="D174" s="1554" t="s">
        <v>1201</v>
      </c>
      <c r="E174" s="1554" t="s">
        <v>273</v>
      </c>
      <c r="F174" s="1554" t="s">
        <v>213</v>
      </c>
      <c r="G174" s="1554" t="s">
        <v>16</v>
      </c>
      <c r="H174" s="1553" t="s">
        <v>274</v>
      </c>
      <c r="I174" s="1554" t="s">
        <v>730</v>
      </c>
      <c r="J174" s="1558"/>
      <c r="K174" s="1558"/>
      <c r="L174" s="1558"/>
      <c r="M174" s="1558"/>
      <c r="N174" s="1558"/>
      <c r="O174" s="1558"/>
    </row>
    <row r="175" spans="1:15" s="2" customFormat="1" ht="81" customHeight="1" thickBot="1" x14ac:dyDescent="0.3">
      <c r="A175" s="1561"/>
      <c r="B175" s="1554"/>
      <c r="C175" s="1554"/>
      <c r="D175" s="1554"/>
      <c r="E175" s="1554"/>
      <c r="F175" s="1554"/>
      <c r="G175" s="1554"/>
      <c r="H175" s="1553"/>
      <c r="I175" s="1554"/>
      <c r="J175" s="1558"/>
      <c r="K175" s="1558"/>
      <c r="L175" s="1558"/>
      <c r="M175" s="1558"/>
      <c r="N175" s="1558"/>
      <c r="O175" s="1558"/>
    </row>
    <row r="176" spans="1:15" s="2" customFormat="1" ht="41.25" customHeight="1" thickBot="1" x14ac:dyDescent="0.3">
      <c r="A176" s="1560">
        <v>88</v>
      </c>
      <c r="B176" s="1554" t="s">
        <v>272</v>
      </c>
      <c r="C176" s="1554">
        <v>4</v>
      </c>
      <c r="D176" s="1554" t="s">
        <v>1201</v>
      </c>
      <c r="E176" s="1554" t="s">
        <v>275</v>
      </c>
      <c r="F176" s="1554" t="s">
        <v>213</v>
      </c>
      <c r="G176" s="1554" t="s">
        <v>16</v>
      </c>
      <c r="H176" s="1553" t="s">
        <v>276</v>
      </c>
      <c r="I176" s="1554" t="s">
        <v>730</v>
      </c>
      <c r="J176" s="1558"/>
      <c r="K176" s="1558"/>
      <c r="L176" s="1558"/>
      <c r="M176" s="1558"/>
      <c r="N176" s="1558"/>
      <c r="O176" s="1558"/>
    </row>
    <row r="177" spans="1:15" s="2" customFormat="1" ht="92.25" customHeight="1" thickBot="1" x14ac:dyDescent="0.3">
      <c r="A177" s="1561"/>
      <c r="B177" s="1554"/>
      <c r="C177" s="1554"/>
      <c r="D177" s="1554"/>
      <c r="E177" s="1554"/>
      <c r="F177" s="1554"/>
      <c r="G177" s="1554"/>
      <c r="H177" s="1553"/>
      <c r="I177" s="1554"/>
      <c r="J177" s="1558"/>
      <c r="K177" s="1558"/>
      <c r="L177" s="1558"/>
      <c r="M177" s="1558"/>
      <c r="N177" s="1558"/>
      <c r="O177" s="1558"/>
    </row>
    <row r="178" spans="1:15" s="2" customFormat="1" ht="87" customHeight="1" thickBot="1" x14ac:dyDescent="0.3">
      <c r="A178" s="1560">
        <v>89</v>
      </c>
      <c r="B178" s="1554" t="s">
        <v>270</v>
      </c>
      <c r="C178" s="1554">
        <v>4</v>
      </c>
      <c r="D178" s="1554" t="s">
        <v>86</v>
      </c>
      <c r="E178" s="1554" t="s">
        <v>1176</v>
      </c>
      <c r="F178" s="1554" t="s">
        <v>317</v>
      </c>
      <c r="G178" s="1554" t="s">
        <v>11</v>
      </c>
      <c r="H178" s="1553" t="s">
        <v>107</v>
      </c>
      <c r="I178" s="1554"/>
      <c r="J178" s="1558"/>
      <c r="K178" s="1558"/>
      <c r="L178" s="1558"/>
      <c r="M178" s="1558"/>
      <c r="N178" s="1558"/>
      <c r="O178" s="1558"/>
    </row>
    <row r="179" spans="1:15" s="2" customFormat="1" ht="45.75" customHeight="1" thickBot="1" x14ac:dyDescent="0.3">
      <c r="A179" s="1561"/>
      <c r="B179" s="1554"/>
      <c r="C179" s="1554"/>
      <c r="D179" s="1554"/>
      <c r="E179" s="1554"/>
      <c r="F179" s="1554"/>
      <c r="G179" s="1554"/>
      <c r="H179" s="1553"/>
      <c r="I179" s="1554"/>
      <c r="J179" s="1558"/>
      <c r="K179" s="1558"/>
      <c r="L179" s="1558"/>
      <c r="M179" s="1558"/>
      <c r="N179" s="1558"/>
      <c r="O179" s="1558"/>
    </row>
    <row r="180" spans="1:15" s="9" customFormat="1" ht="61.5" customHeight="1" thickBot="1" x14ac:dyDescent="0.3">
      <c r="A180" s="1560">
        <v>90</v>
      </c>
      <c r="B180" s="1554" t="s">
        <v>277</v>
      </c>
      <c r="C180" s="1554">
        <v>4</v>
      </c>
      <c r="D180" s="1554" t="s">
        <v>23</v>
      </c>
      <c r="E180" s="1554" t="s">
        <v>278</v>
      </c>
      <c r="F180" s="1554" t="s">
        <v>336</v>
      </c>
      <c r="G180" s="1554" t="s">
        <v>11</v>
      </c>
      <c r="H180" s="1553" t="s">
        <v>279</v>
      </c>
      <c r="I180" s="1562"/>
      <c r="J180" s="1558"/>
      <c r="K180" s="1558"/>
      <c r="L180" s="1558"/>
      <c r="M180" s="1558"/>
      <c r="N180" s="1554"/>
      <c r="O180" s="1558"/>
    </row>
    <row r="181" spans="1:15" s="9" customFormat="1" ht="68.25" customHeight="1" thickBot="1" x14ac:dyDescent="0.3">
      <c r="A181" s="1561"/>
      <c r="B181" s="1554"/>
      <c r="C181" s="1554"/>
      <c r="D181" s="1554"/>
      <c r="E181" s="1554"/>
      <c r="F181" s="1554"/>
      <c r="G181" s="1554"/>
      <c r="H181" s="1553"/>
      <c r="I181" s="1562"/>
      <c r="J181" s="1558"/>
      <c r="K181" s="1558"/>
      <c r="L181" s="1558"/>
      <c r="M181" s="1558"/>
      <c r="N181" s="1554"/>
      <c r="O181" s="1558"/>
    </row>
    <row r="182" spans="1:15" s="2" customFormat="1" ht="57" customHeight="1" thickBot="1" x14ac:dyDescent="0.3">
      <c r="A182" s="1560">
        <v>91</v>
      </c>
      <c r="B182" s="1554" t="s">
        <v>280</v>
      </c>
      <c r="C182" s="1554">
        <v>63</v>
      </c>
      <c r="D182" s="1554" t="s">
        <v>281</v>
      </c>
      <c r="E182" s="1554" t="s">
        <v>1175</v>
      </c>
      <c r="F182" s="1554" t="s">
        <v>283</v>
      </c>
      <c r="G182" s="1554" t="s">
        <v>16</v>
      </c>
      <c r="H182" s="1553" t="s">
        <v>282</v>
      </c>
      <c r="I182" s="1564"/>
      <c r="J182" s="1558"/>
      <c r="K182" s="1558"/>
      <c r="L182" s="1558"/>
      <c r="M182" s="1558"/>
      <c r="N182" s="1558"/>
      <c r="O182" s="1558"/>
    </row>
    <row r="183" spans="1:15" s="2" customFormat="1" ht="75" customHeight="1" thickBot="1" x14ac:dyDescent="0.3">
      <c r="A183" s="1561"/>
      <c r="B183" s="1554"/>
      <c r="C183" s="1554"/>
      <c r="D183" s="1554"/>
      <c r="E183" s="1554"/>
      <c r="F183" s="1554"/>
      <c r="G183" s="1554"/>
      <c r="H183" s="1553"/>
      <c r="I183" s="1564"/>
      <c r="J183" s="1558"/>
      <c r="K183" s="1558"/>
      <c r="L183" s="1558"/>
      <c r="M183" s="1558"/>
      <c r="N183" s="1558"/>
      <c r="O183" s="1558"/>
    </row>
    <row r="184" spans="1:15" s="2" customFormat="1" ht="72" customHeight="1" thickBot="1" x14ac:dyDescent="0.3">
      <c r="A184" s="1560">
        <v>92</v>
      </c>
      <c r="B184" s="1554" t="s">
        <v>286</v>
      </c>
      <c r="C184" s="1554">
        <v>22</v>
      </c>
      <c r="D184" s="1554" t="s">
        <v>178</v>
      </c>
      <c r="E184" s="1554" t="s">
        <v>1174</v>
      </c>
      <c r="F184" s="1554" t="s">
        <v>284</v>
      </c>
      <c r="G184" s="1554" t="s">
        <v>16</v>
      </c>
      <c r="H184" s="1553" t="s">
        <v>285</v>
      </c>
      <c r="I184" s="1554" t="s">
        <v>2283</v>
      </c>
      <c r="J184" s="1558"/>
      <c r="K184" s="1558"/>
      <c r="L184" s="1558"/>
      <c r="M184" s="1558"/>
      <c r="N184" s="1558"/>
      <c r="O184" s="1558"/>
    </row>
    <row r="185" spans="1:15" s="2" customFormat="1" ht="59.25" customHeight="1" thickBot="1" x14ac:dyDescent="0.3">
      <c r="A185" s="1561"/>
      <c r="B185" s="1554"/>
      <c r="C185" s="1554"/>
      <c r="D185" s="1554"/>
      <c r="E185" s="1554"/>
      <c r="F185" s="1554"/>
      <c r="G185" s="1554"/>
      <c r="H185" s="1553"/>
      <c r="I185" s="1554"/>
      <c r="J185" s="1558"/>
      <c r="K185" s="1558"/>
      <c r="L185" s="1558"/>
      <c r="M185" s="1558"/>
      <c r="N185" s="1558"/>
      <c r="O185" s="1558"/>
    </row>
    <row r="186" spans="1:15" s="2" customFormat="1" ht="66.75" customHeight="1" thickBot="1" x14ac:dyDescent="0.3">
      <c r="A186" s="1560">
        <v>93</v>
      </c>
      <c r="B186" s="1554" t="s">
        <v>287</v>
      </c>
      <c r="C186" s="1554">
        <v>4</v>
      </c>
      <c r="D186" s="1554" t="s">
        <v>89</v>
      </c>
      <c r="E186" s="1554" t="s">
        <v>359</v>
      </c>
      <c r="F186" s="1554" t="s">
        <v>337</v>
      </c>
      <c r="G186" s="1554" t="s">
        <v>11</v>
      </c>
      <c r="H186" s="1553" t="s">
        <v>288</v>
      </c>
      <c r="I186" s="1562"/>
      <c r="J186" s="1558"/>
      <c r="K186" s="1558"/>
      <c r="L186" s="1558"/>
      <c r="M186" s="1558"/>
      <c r="N186" s="1558"/>
      <c r="O186" s="1558"/>
    </row>
    <row r="187" spans="1:15" s="2" customFormat="1" ht="57.75" customHeight="1" thickBot="1" x14ac:dyDescent="0.3">
      <c r="A187" s="1561"/>
      <c r="B187" s="1554"/>
      <c r="C187" s="1554"/>
      <c r="D187" s="1554"/>
      <c r="E187" s="1554"/>
      <c r="F187" s="1554"/>
      <c r="G187" s="1554"/>
      <c r="H187" s="1553"/>
      <c r="I187" s="1562"/>
      <c r="J187" s="1558"/>
      <c r="K187" s="1558"/>
      <c r="L187" s="1558"/>
      <c r="M187" s="1558"/>
      <c r="N187" s="1558"/>
      <c r="O187" s="1558"/>
    </row>
    <row r="188" spans="1:15" s="2" customFormat="1" ht="63.75" customHeight="1" thickBot="1" x14ac:dyDescent="0.3">
      <c r="A188" s="1560">
        <v>94</v>
      </c>
      <c r="B188" s="1554" t="s">
        <v>289</v>
      </c>
      <c r="C188" s="1554" t="s">
        <v>110</v>
      </c>
      <c r="D188" s="1554" t="s">
        <v>172</v>
      </c>
      <c r="E188" s="1554" t="s">
        <v>290</v>
      </c>
      <c r="F188" s="1554" t="s">
        <v>338</v>
      </c>
      <c r="G188" s="1554" t="s">
        <v>11</v>
      </c>
      <c r="H188" s="1553" t="s">
        <v>291</v>
      </c>
      <c r="I188" s="1554" t="s">
        <v>730</v>
      </c>
      <c r="J188" s="1558"/>
      <c r="K188" s="1558"/>
      <c r="L188" s="1558"/>
      <c r="M188" s="1558"/>
      <c r="N188" s="1558"/>
      <c r="O188" s="1558"/>
    </row>
    <row r="189" spans="1:15" s="2" customFormat="1" ht="67.5" customHeight="1" thickBot="1" x14ac:dyDescent="0.3">
      <c r="A189" s="1561"/>
      <c r="B189" s="1554"/>
      <c r="C189" s="1554"/>
      <c r="D189" s="1554"/>
      <c r="E189" s="1554"/>
      <c r="F189" s="1554"/>
      <c r="G189" s="1554"/>
      <c r="H189" s="1553"/>
      <c r="I189" s="1554"/>
      <c r="J189" s="1558"/>
      <c r="K189" s="1558"/>
      <c r="L189" s="1558"/>
      <c r="M189" s="1558"/>
      <c r="N189" s="1558"/>
      <c r="O189" s="1558"/>
    </row>
    <row r="190" spans="1:15" s="2" customFormat="1" ht="60" customHeight="1" thickBot="1" x14ac:dyDescent="0.3">
      <c r="A190" s="1560">
        <v>95</v>
      </c>
      <c r="B190" s="1554" t="s">
        <v>292</v>
      </c>
      <c r="C190" s="1554" t="s">
        <v>110</v>
      </c>
      <c r="D190" s="1554" t="s">
        <v>172</v>
      </c>
      <c r="E190" s="1554" t="s">
        <v>293</v>
      </c>
      <c r="F190" s="1554" t="s">
        <v>338</v>
      </c>
      <c r="G190" s="1554" t="s">
        <v>11</v>
      </c>
      <c r="H190" s="1553" t="s">
        <v>294</v>
      </c>
      <c r="I190" s="1554" t="s">
        <v>730</v>
      </c>
      <c r="J190" s="1558"/>
      <c r="K190" s="1558"/>
      <c r="L190" s="1558"/>
      <c r="M190" s="1558"/>
      <c r="N190" s="1558"/>
      <c r="O190" s="1558"/>
    </row>
    <row r="191" spans="1:15" s="2" customFormat="1" ht="73.5" customHeight="1" thickBot="1" x14ac:dyDescent="0.3">
      <c r="A191" s="1561"/>
      <c r="B191" s="1554"/>
      <c r="C191" s="1554"/>
      <c r="D191" s="1554"/>
      <c r="E191" s="1554"/>
      <c r="F191" s="1554"/>
      <c r="G191" s="1554"/>
      <c r="H191" s="1553"/>
      <c r="I191" s="1554"/>
      <c r="J191" s="1558"/>
      <c r="K191" s="1558"/>
      <c r="L191" s="1558"/>
      <c r="M191" s="1558"/>
      <c r="N191" s="1558"/>
      <c r="O191" s="1558"/>
    </row>
    <row r="192" spans="1:15" s="2" customFormat="1" ht="52.5" customHeight="1" thickBot="1" x14ac:dyDescent="0.3">
      <c r="A192" s="1560">
        <v>96</v>
      </c>
      <c r="B192" s="1554" t="s">
        <v>296</v>
      </c>
      <c r="C192" s="1554">
        <v>4</v>
      </c>
      <c r="D192" s="1554" t="s">
        <v>23</v>
      </c>
      <c r="E192" s="1554" t="s">
        <v>376</v>
      </c>
      <c r="F192" s="1554" t="s">
        <v>334</v>
      </c>
      <c r="G192" s="1554" t="s">
        <v>11</v>
      </c>
      <c r="H192" s="1553" t="s">
        <v>295</v>
      </c>
      <c r="I192" s="1562"/>
      <c r="J192" s="1558"/>
      <c r="K192" s="1558"/>
      <c r="L192" s="1558"/>
      <c r="M192" s="1558"/>
      <c r="N192" s="1558"/>
      <c r="O192" s="1558"/>
    </row>
    <row r="193" spans="1:15" s="2" customFormat="1" ht="78" customHeight="1" thickBot="1" x14ac:dyDescent="0.3">
      <c r="A193" s="1561"/>
      <c r="B193" s="1554"/>
      <c r="C193" s="1554"/>
      <c r="D193" s="1554"/>
      <c r="E193" s="1554"/>
      <c r="F193" s="1554"/>
      <c r="G193" s="1554"/>
      <c r="H193" s="1553"/>
      <c r="I193" s="1562"/>
      <c r="J193" s="1558"/>
      <c r="K193" s="1558"/>
      <c r="L193" s="1558"/>
      <c r="M193" s="1558"/>
      <c r="N193" s="1558"/>
      <c r="O193" s="1558"/>
    </row>
    <row r="194" spans="1:15" s="2" customFormat="1" ht="52.5" customHeight="1" thickBot="1" x14ac:dyDescent="0.3">
      <c r="A194" s="1560">
        <v>97</v>
      </c>
      <c r="B194" s="1554" t="s">
        <v>297</v>
      </c>
      <c r="C194" s="1554">
        <v>4</v>
      </c>
      <c r="D194" s="1554" t="s">
        <v>655</v>
      </c>
      <c r="E194" s="1554" t="s">
        <v>380</v>
      </c>
      <c r="F194" s="1554" t="s">
        <v>213</v>
      </c>
      <c r="G194" s="1554" t="s">
        <v>16</v>
      </c>
      <c r="H194" s="1553" t="s">
        <v>298</v>
      </c>
      <c r="I194" s="1554"/>
      <c r="J194" s="1558"/>
      <c r="K194" s="1558"/>
      <c r="L194" s="1558"/>
      <c r="M194" s="1558"/>
      <c r="N194" s="1554"/>
      <c r="O194" s="1558"/>
    </row>
    <row r="195" spans="1:15" s="2" customFormat="1" ht="81" customHeight="1" thickBot="1" x14ac:dyDescent="0.3">
      <c r="A195" s="1561"/>
      <c r="B195" s="1554"/>
      <c r="C195" s="1554"/>
      <c r="D195" s="1554"/>
      <c r="E195" s="1554"/>
      <c r="F195" s="1554"/>
      <c r="G195" s="1554"/>
      <c r="H195" s="1553"/>
      <c r="I195" s="1554"/>
      <c r="J195" s="1558"/>
      <c r="K195" s="1558"/>
      <c r="L195" s="1558"/>
      <c r="M195" s="1558"/>
      <c r="N195" s="1554"/>
      <c r="O195" s="1558"/>
    </row>
    <row r="196" spans="1:15" s="2" customFormat="1" ht="49.5" customHeight="1" thickBot="1" x14ac:dyDescent="0.3">
      <c r="A196" s="1560">
        <v>98</v>
      </c>
      <c r="B196" s="1554" t="s">
        <v>299</v>
      </c>
      <c r="C196" s="1554">
        <v>4</v>
      </c>
      <c r="D196" s="1554" t="s">
        <v>655</v>
      </c>
      <c r="E196" s="1554" t="s">
        <v>303</v>
      </c>
      <c r="F196" s="1554" t="s">
        <v>213</v>
      </c>
      <c r="G196" s="1554" t="s">
        <v>16</v>
      </c>
      <c r="H196" s="1553" t="s">
        <v>302</v>
      </c>
      <c r="I196" s="1554" t="s">
        <v>730</v>
      </c>
      <c r="J196" s="1558"/>
      <c r="K196" s="1558"/>
      <c r="L196" s="1558"/>
      <c r="M196" s="1558"/>
      <c r="N196" s="1558"/>
      <c r="O196" s="1558"/>
    </row>
    <row r="197" spans="1:15" s="2" customFormat="1" ht="84.75" customHeight="1" thickBot="1" x14ac:dyDescent="0.3">
      <c r="A197" s="1561"/>
      <c r="B197" s="1554"/>
      <c r="C197" s="1554"/>
      <c r="D197" s="1554"/>
      <c r="E197" s="1554"/>
      <c r="F197" s="1554"/>
      <c r="G197" s="1554"/>
      <c r="H197" s="1553"/>
      <c r="I197" s="1554"/>
      <c r="J197" s="1558"/>
      <c r="K197" s="1558"/>
      <c r="L197" s="1558"/>
      <c r="M197" s="1558"/>
      <c r="N197" s="1558"/>
      <c r="O197" s="1558"/>
    </row>
    <row r="198" spans="1:15" s="2" customFormat="1" ht="56.25" customHeight="1" thickBot="1" x14ac:dyDescent="0.3">
      <c r="A198" s="1560">
        <v>99</v>
      </c>
      <c r="B198" s="1554" t="s">
        <v>300</v>
      </c>
      <c r="C198" s="1554">
        <v>4</v>
      </c>
      <c r="D198" s="1554" t="s">
        <v>655</v>
      </c>
      <c r="E198" s="1554" t="s">
        <v>304</v>
      </c>
      <c r="F198" s="1554" t="s">
        <v>213</v>
      </c>
      <c r="G198" s="1554" t="s">
        <v>16</v>
      </c>
      <c r="H198" s="1553" t="s">
        <v>306</v>
      </c>
      <c r="I198" s="1554" t="s">
        <v>730</v>
      </c>
      <c r="J198" s="1558"/>
      <c r="K198" s="1558"/>
      <c r="L198" s="1558"/>
      <c r="M198" s="1558"/>
      <c r="N198" s="1558"/>
      <c r="O198" s="1558"/>
    </row>
    <row r="199" spans="1:15" s="2" customFormat="1" ht="72.75" customHeight="1" thickBot="1" x14ac:dyDescent="0.3">
      <c r="A199" s="1561"/>
      <c r="B199" s="1554"/>
      <c r="C199" s="1554"/>
      <c r="D199" s="1554"/>
      <c r="E199" s="1554"/>
      <c r="F199" s="1554"/>
      <c r="G199" s="1554"/>
      <c r="H199" s="1553"/>
      <c r="I199" s="1554"/>
      <c r="J199" s="1558"/>
      <c r="K199" s="1558"/>
      <c r="L199" s="1558"/>
      <c r="M199" s="1558"/>
      <c r="N199" s="1558"/>
      <c r="O199" s="1558"/>
    </row>
    <row r="200" spans="1:15" s="9" customFormat="1" ht="51.75" customHeight="1" thickBot="1" x14ac:dyDescent="0.3">
      <c r="A200" s="1560">
        <v>100</v>
      </c>
      <c r="B200" s="1554" t="s">
        <v>301</v>
      </c>
      <c r="C200" s="1554">
        <v>4</v>
      </c>
      <c r="D200" s="1554" t="s">
        <v>655</v>
      </c>
      <c r="E200" s="1554" t="s">
        <v>305</v>
      </c>
      <c r="F200" s="1554" t="s">
        <v>213</v>
      </c>
      <c r="G200" s="1554" t="s">
        <v>16</v>
      </c>
      <c r="H200" s="1553" t="s">
        <v>307</v>
      </c>
      <c r="I200" s="1554" t="s">
        <v>730</v>
      </c>
      <c r="J200" s="1558"/>
      <c r="K200" s="1558"/>
      <c r="L200" s="1558"/>
      <c r="M200" s="1558"/>
      <c r="N200" s="1558"/>
      <c r="O200" s="1558"/>
    </row>
    <row r="201" spans="1:15" s="9" customFormat="1" ht="77.25" customHeight="1" thickBot="1" x14ac:dyDescent="0.3">
      <c r="A201" s="1561"/>
      <c r="B201" s="1554"/>
      <c r="C201" s="1554"/>
      <c r="D201" s="1554"/>
      <c r="E201" s="1554"/>
      <c r="F201" s="1554"/>
      <c r="G201" s="1554"/>
      <c r="H201" s="1553"/>
      <c r="I201" s="1554"/>
      <c r="J201" s="1558"/>
      <c r="K201" s="1558"/>
      <c r="L201" s="1558"/>
      <c r="M201" s="1558"/>
      <c r="N201" s="1558"/>
      <c r="O201" s="1558"/>
    </row>
    <row r="202" spans="1:15" s="2" customFormat="1" ht="54" customHeight="1" thickBot="1" x14ac:dyDescent="0.3">
      <c r="A202" s="1560">
        <v>101</v>
      </c>
      <c r="B202" s="1554" t="s">
        <v>308</v>
      </c>
      <c r="C202" s="1554">
        <v>4</v>
      </c>
      <c r="D202" s="1554" t="s">
        <v>172</v>
      </c>
      <c r="E202" s="1554" t="s">
        <v>340</v>
      </c>
      <c r="F202" s="1554" t="s">
        <v>339</v>
      </c>
      <c r="G202" s="1554" t="s">
        <v>11</v>
      </c>
      <c r="H202" s="1553" t="s">
        <v>312</v>
      </c>
      <c r="I202" s="1564" t="s">
        <v>730</v>
      </c>
      <c r="J202" s="1558"/>
      <c r="K202" s="1558"/>
      <c r="L202" s="1558"/>
      <c r="M202" s="1558"/>
      <c r="N202" s="1558"/>
      <c r="O202" s="1558"/>
    </row>
    <row r="203" spans="1:15" s="2" customFormat="1" ht="77.25" customHeight="1" thickBot="1" x14ac:dyDescent="0.3">
      <c r="A203" s="1561"/>
      <c r="B203" s="1554"/>
      <c r="C203" s="1554"/>
      <c r="D203" s="1554"/>
      <c r="E203" s="1554"/>
      <c r="F203" s="1554"/>
      <c r="G203" s="1554"/>
      <c r="H203" s="1553"/>
      <c r="I203" s="1564"/>
      <c r="J203" s="1558"/>
      <c r="K203" s="1558"/>
      <c r="L203" s="1558"/>
      <c r="M203" s="1558"/>
      <c r="N203" s="1558"/>
      <c r="O203" s="1558"/>
    </row>
    <row r="204" spans="1:15" s="2" customFormat="1" ht="64.5" customHeight="1" thickBot="1" x14ac:dyDescent="0.3">
      <c r="A204" s="1560">
        <v>102</v>
      </c>
      <c r="B204" s="1554" t="s">
        <v>311</v>
      </c>
      <c r="C204" s="1554">
        <v>4</v>
      </c>
      <c r="D204" s="1554" t="s">
        <v>172</v>
      </c>
      <c r="E204" s="1554" t="s">
        <v>310</v>
      </c>
      <c r="F204" s="1554" t="s">
        <v>339</v>
      </c>
      <c r="G204" s="1554" t="s">
        <v>11</v>
      </c>
      <c r="H204" s="1553" t="s">
        <v>309</v>
      </c>
      <c r="I204" s="1554" t="s">
        <v>730</v>
      </c>
      <c r="J204" s="1558"/>
      <c r="K204" s="1558"/>
      <c r="L204" s="1558"/>
      <c r="M204" s="1558"/>
      <c r="N204" s="1554"/>
      <c r="O204" s="1558"/>
    </row>
    <row r="205" spans="1:15" s="2" customFormat="1" ht="64.5" customHeight="1" thickBot="1" x14ac:dyDescent="0.3">
      <c r="A205" s="1561"/>
      <c r="B205" s="1554"/>
      <c r="C205" s="1554"/>
      <c r="D205" s="1554"/>
      <c r="E205" s="1554"/>
      <c r="F205" s="1554"/>
      <c r="G205" s="1554"/>
      <c r="H205" s="1553"/>
      <c r="I205" s="1554"/>
      <c r="J205" s="1558"/>
      <c r="K205" s="1558"/>
      <c r="L205" s="1558"/>
      <c r="M205" s="1558"/>
      <c r="N205" s="1554"/>
      <c r="O205" s="1558"/>
    </row>
    <row r="206" spans="1:15" s="2" customFormat="1" ht="48" customHeight="1" thickBot="1" x14ac:dyDescent="0.3">
      <c r="A206" s="1560">
        <v>103</v>
      </c>
      <c r="B206" s="1554" t="s">
        <v>342</v>
      </c>
      <c r="C206" s="1554">
        <v>4</v>
      </c>
      <c r="D206" s="1554" t="s">
        <v>344</v>
      </c>
      <c r="E206" s="1554" t="s">
        <v>392</v>
      </c>
      <c r="F206" s="1554" t="s">
        <v>345</v>
      </c>
      <c r="G206" s="1554" t="s">
        <v>16</v>
      </c>
      <c r="H206" s="1553" t="s">
        <v>343</v>
      </c>
      <c r="I206" s="1564"/>
      <c r="J206" s="1558"/>
      <c r="K206" s="1558"/>
      <c r="L206" s="1558"/>
      <c r="M206" s="1558"/>
      <c r="N206" s="1558"/>
      <c r="O206" s="1558"/>
    </row>
    <row r="207" spans="1:15" s="2" customFormat="1" ht="83.25" customHeight="1" thickBot="1" x14ac:dyDescent="0.3">
      <c r="A207" s="1561"/>
      <c r="B207" s="1554"/>
      <c r="C207" s="1554"/>
      <c r="D207" s="1554"/>
      <c r="E207" s="1554"/>
      <c r="F207" s="1554"/>
      <c r="G207" s="1554"/>
      <c r="H207" s="1553"/>
      <c r="I207" s="1564"/>
      <c r="J207" s="1558"/>
      <c r="K207" s="1558"/>
      <c r="L207" s="1558"/>
      <c r="M207" s="1558"/>
      <c r="N207" s="1558"/>
      <c r="O207" s="1558"/>
    </row>
    <row r="208" spans="1:15" s="2" customFormat="1" ht="48.75" customHeight="1" thickBot="1" x14ac:dyDescent="0.3">
      <c r="A208" s="1560">
        <v>104</v>
      </c>
      <c r="B208" s="1554" t="s">
        <v>346</v>
      </c>
      <c r="C208" s="1554">
        <v>4</v>
      </c>
      <c r="D208" s="1554" t="s">
        <v>37</v>
      </c>
      <c r="E208" s="1554" t="s">
        <v>347</v>
      </c>
      <c r="F208" s="1554" t="s">
        <v>165</v>
      </c>
      <c r="G208" s="1554" t="s">
        <v>16</v>
      </c>
      <c r="H208" s="1553" t="s">
        <v>348</v>
      </c>
      <c r="I208" s="1554" t="s">
        <v>730</v>
      </c>
      <c r="J208" s="1558"/>
      <c r="K208" s="1558"/>
      <c r="L208" s="1558"/>
      <c r="M208" s="1558"/>
      <c r="N208" s="1558"/>
      <c r="O208" s="1558"/>
    </row>
    <row r="209" spans="1:15" s="2" customFormat="1" ht="81.75" customHeight="1" thickBot="1" x14ac:dyDescent="0.3">
      <c r="A209" s="1561"/>
      <c r="B209" s="1554"/>
      <c r="C209" s="1554"/>
      <c r="D209" s="1554"/>
      <c r="E209" s="1554"/>
      <c r="F209" s="1554"/>
      <c r="G209" s="1554"/>
      <c r="H209" s="1553"/>
      <c r="I209" s="1554"/>
      <c r="J209" s="1558"/>
      <c r="K209" s="1558"/>
      <c r="L209" s="1558"/>
      <c r="M209" s="1558"/>
      <c r="N209" s="1558"/>
      <c r="O209" s="1558"/>
    </row>
    <row r="210" spans="1:15" s="2" customFormat="1" ht="48.75" customHeight="1" thickBot="1" x14ac:dyDescent="0.3">
      <c r="A210" s="1560">
        <v>105</v>
      </c>
      <c r="B210" s="1554" t="s">
        <v>349</v>
      </c>
      <c r="C210" s="1554">
        <v>33</v>
      </c>
      <c r="D210" s="1554" t="s">
        <v>37</v>
      </c>
      <c r="E210" s="1554" t="s">
        <v>350</v>
      </c>
      <c r="F210" s="1554" t="s">
        <v>165</v>
      </c>
      <c r="G210" s="1554" t="s">
        <v>16</v>
      </c>
      <c r="H210" s="1553" t="s">
        <v>351</v>
      </c>
      <c r="I210" s="1554" t="s">
        <v>730</v>
      </c>
      <c r="J210" s="1558"/>
      <c r="K210" s="1558"/>
      <c r="L210" s="1558"/>
      <c r="M210" s="1558"/>
      <c r="N210" s="1558"/>
      <c r="O210" s="1558"/>
    </row>
    <row r="211" spans="1:15" s="2" customFormat="1" ht="80.25" customHeight="1" thickBot="1" x14ac:dyDescent="0.3">
      <c r="A211" s="1561"/>
      <c r="B211" s="1554"/>
      <c r="C211" s="1554"/>
      <c r="D211" s="1554"/>
      <c r="E211" s="1554"/>
      <c r="F211" s="1554"/>
      <c r="G211" s="1554"/>
      <c r="H211" s="1553"/>
      <c r="I211" s="1554"/>
      <c r="J211" s="1558"/>
      <c r="K211" s="1558"/>
      <c r="L211" s="1558"/>
      <c r="M211" s="1558"/>
      <c r="N211" s="1558"/>
      <c r="O211" s="1558"/>
    </row>
    <row r="212" spans="1:15" s="2" customFormat="1" ht="48.75" customHeight="1" thickBot="1" x14ac:dyDescent="0.3">
      <c r="A212" s="1560">
        <v>106</v>
      </c>
      <c r="B212" s="1554" t="s">
        <v>352</v>
      </c>
      <c r="C212" s="1554">
        <v>4</v>
      </c>
      <c r="D212" s="1554" t="s">
        <v>86</v>
      </c>
      <c r="E212" s="1554" t="s">
        <v>353</v>
      </c>
      <c r="F212" s="1554" t="s">
        <v>266</v>
      </c>
      <c r="G212" s="1554" t="s">
        <v>16</v>
      </c>
      <c r="H212" s="1553" t="s">
        <v>354</v>
      </c>
      <c r="I212" s="1562"/>
      <c r="J212" s="1558"/>
      <c r="K212" s="1558"/>
      <c r="L212" s="1558"/>
      <c r="M212" s="1558"/>
      <c r="N212" s="1558"/>
      <c r="O212" s="1558"/>
    </row>
    <row r="213" spans="1:15" s="2" customFormat="1" ht="81" customHeight="1" thickBot="1" x14ac:dyDescent="0.3">
      <c r="A213" s="1561"/>
      <c r="B213" s="1554"/>
      <c r="C213" s="1554"/>
      <c r="D213" s="1554"/>
      <c r="E213" s="1554"/>
      <c r="F213" s="1554"/>
      <c r="G213" s="1554"/>
      <c r="H213" s="1553"/>
      <c r="I213" s="1562"/>
      <c r="J213" s="1558"/>
      <c r="K213" s="1558"/>
      <c r="L213" s="1558"/>
      <c r="M213" s="1558"/>
      <c r="N213" s="1558"/>
      <c r="O213" s="1558"/>
    </row>
    <row r="214" spans="1:15" s="2" customFormat="1" ht="48.75" customHeight="1" thickBot="1" x14ac:dyDescent="0.3">
      <c r="A214" s="1560">
        <v>107</v>
      </c>
      <c r="B214" s="1554" t="s">
        <v>355</v>
      </c>
      <c r="C214" s="1554">
        <v>4</v>
      </c>
      <c r="D214" s="1554" t="s">
        <v>89</v>
      </c>
      <c r="E214" s="1554" t="s">
        <v>359</v>
      </c>
      <c r="F214" s="1554" t="s">
        <v>358</v>
      </c>
      <c r="G214" s="1554" t="s">
        <v>11</v>
      </c>
      <c r="H214" s="1553" t="s">
        <v>357</v>
      </c>
      <c r="I214" s="1554" t="s">
        <v>730</v>
      </c>
      <c r="J214" s="1558"/>
      <c r="K214" s="1558"/>
      <c r="L214" s="1558"/>
      <c r="M214" s="1558"/>
      <c r="N214" s="1558"/>
      <c r="O214" s="1558"/>
    </row>
    <row r="215" spans="1:15" s="2" customFormat="1" ht="81.75" customHeight="1" thickBot="1" x14ac:dyDescent="0.3">
      <c r="A215" s="1561"/>
      <c r="B215" s="1554"/>
      <c r="C215" s="1554"/>
      <c r="D215" s="1554"/>
      <c r="E215" s="1554"/>
      <c r="F215" s="1554"/>
      <c r="G215" s="1554"/>
      <c r="H215" s="1553"/>
      <c r="I215" s="1554"/>
      <c r="J215" s="1558"/>
      <c r="K215" s="1558"/>
      <c r="L215" s="1558"/>
      <c r="M215" s="1558"/>
      <c r="N215" s="1558"/>
      <c r="O215" s="1558"/>
    </row>
    <row r="216" spans="1:15" s="2" customFormat="1" ht="48.75" customHeight="1" thickBot="1" x14ac:dyDescent="0.3">
      <c r="A216" s="1560">
        <v>108</v>
      </c>
      <c r="B216" s="1554" t="s">
        <v>356</v>
      </c>
      <c r="C216" s="1554">
        <v>5</v>
      </c>
      <c r="D216" s="1554" t="s">
        <v>89</v>
      </c>
      <c r="E216" s="1554" t="s">
        <v>360</v>
      </c>
      <c r="F216" s="1554" t="s">
        <v>358</v>
      </c>
      <c r="G216" s="1554" t="s">
        <v>11</v>
      </c>
      <c r="H216" s="1553" t="s">
        <v>361</v>
      </c>
      <c r="I216" s="1554" t="s">
        <v>730</v>
      </c>
      <c r="J216" s="1558"/>
      <c r="K216" s="1558"/>
      <c r="L216" s="1558"/>
      <c r="M216" s="1558"/>
      <c r="N216" s="1558"/>
      <c r="O216" s="1558"/>
    </row>
    <row r="217" spans="1:15" s="2" customFormat="1" ht="78" customHeight="1" thickBot="1" x14ac:dyDescent="0.3">
      <c r="A217" s="1561"/>
      <c r="B217" s="1554"/>
      <c r="C217" s="1554"/>
      <c r="D217" s="1554"/>
      <c r="E217" s="1554"/>
      <c r="F217" s="1554"/>
      <c r="G217" s="1554"/>
      <c r="H217" s="1553"/>
      <c r="I217" s="1554"/>
      <c r="J217" s="1558"/>
      <c r="K217" s="1558"/>
      <c r="L217" s="1558"/>
      <c r="M217" s="1558"/>
      <c r="N217" s="1558"/>
      <c r="O217" s="1558"/>
    </row>
    <row r="218" spans="1:15" s="2" customFormat="1" ht="48.75" customHeight="1" thickBot="1" x14ac:dyDescent="0.3">
      <c r="A218" s="1560">
        <v>109</v>
      </c>
      <c r="B218" s="1554" t="s">
        <v>364</v>
      </c>
      <c r="C218" s="1554" t="s">
        <v>110</v>
      </c>
      <c r="D218" s="1554" t="s">
        <v>172</v>
      </c>
      <c r="E218" s="1554" t="s">
        <v>363</v>
      </c>
      <c r="F218" s="1554" t="s">
        <v>362</v>
      </c>
      <c r="G218" s="1554" t="s">
        <v>16</v>
      </c>
      <c r="H218" s="1553" t="s">
        <v>365</v>
      </c>
      <c r="I218" s="1562"/>
      <c r="J218" s="1558"/>
      <c r="K218" s="1558"/>
      <c r="L218" s="1558"/>
      <c r="M218" s="1558"/>
      <c r="N218" s="1558"/>
      <c r="O218" s="1558"/>
    </row>
    <row r="219" spans="1:15" s="2" customFormat="1" ht="81.75" customHeight="1" thickBot="1" x14ac:dyDescent="0.3">
      <c r="A219" s="1561"/>
      <c r="B219" s="1554"/>
      <c r="C219" s="1554"/>
      <c r="D219" s="1554"/>
      <c r="E219" s="1554"/>
      <c r="F219" s="1554"/>
      <c r="G219" s="1554"/>
      <c r="H219" s="1553"/>
      <c r="I219" s="1562"/>
      <c r="J219" s="1558"/>
      <c r="K219" s="1558"/>
      <c r="L219" s="1558"/>
      <c r="M219" s="1558"/>
      <c r="N219" s="1558"/>
      <c r="O219" s="1558"/>
    </row>
    <row r="220" spans="1:15" s="2" customFormat="1" ht="48.75" customHeight="1" thickBot="1" x14ac:dyDescent="0.3">
      <c r="A220" s="1560">
        <v>110</v>
      </c>
      <c r="B220" s="1554" t="s">
        <v>366</v>
      </c>
      <c r="C220" s="1554">
        <v>4</v>
      </c>
      <c r="D220" s="1554" t="s">
        <v>37</v>
      </c>
      <c r="E220" s="1554" t="s">
        <v>367</v>
      </c>
      <c r="F220" s="1554" t="s">
        <v>15</v>
      </c>
      <c r="G220" s="1554" t="s">
        <v>16</v>
      </c>
      <c r="H220" s="1553" t="s">
        <v>368</v>
      </c>
      <c r="I220" s="1564" t="s">
        <v>730</v>
      </c>
      <c r="J220" s="1558"/>
      <c r="K220" s="1558"/>
      <c r="L220" s="1558"/>
      <c r="M220" s="1558"/>
      <c r="N220" s="1558"/>
      <c r="O220" s="1558"/>
    </row>
    <row r="221" spans="1:15" s="2" customFormat="1" ht="81" customHeight="1" thickBot="1" x14ac:dyDescent="0.3">
      <c r="A221" s="1561"/>
      <c r="B221" s="1554"/>
      <c r="C221" s="1554"/>
      <c r="D221" s="1554"/>
      <c r="E221" s="1554"/>
      <c r="F221" s="1554"/>
      <c r="G221" s="1554"/>
      <c r="H221" s="1553"/>
      <c r="I221" s="1564"/>
      <c r="J221" s="1558"/>
      <c r="K221" s="1558"/>
      <c r="L221" s="1558"/>
      <c r="M221" s="1558"/>
      <c r="N221" s="1558"/>
      <c r="O221" s="1558"/>
    </row>
    <row r="222" spans="1:15" s="2" customFormat="1" ht="48.75" customHeight="1" thickBot="1" x14ac:dyDescent="0.3">
      <c r="A222" s="1560">
        <v>111</v>
      </c>
      <c r="B222" s="1554" t="s">
        <v>369</v>
      </c>
      <c r="C222" s="1554">
        <v>4</v>
      </c>
      <c r="D222" s="1554" t="s">
        <v>679</v>
      </c>
      <c r="E222" s="1554" t="s">
        <v>371</v>
      </c>
      <c r="F222" s="1554" t="s">
        <v>165</v>
      </c>
      <c r="G222" s="1554" t="s">
        <v>16</v>
      </c>
      <c r="H222" s="1553" t="s">
        <v>370</v>
      </c>
      <c r="I222" s="1554" t="s">
        <v>730</v>
      </c>
      <c r="J222" s="1558"/>
      <c r="K222" s="1558"/>
      <c r="L222" s="1558"/>
      <c r="M222" s="1558"/>
      <c r="N222" s="1558"/>
      <c r="O222" s="1558"/>
    </row>
    <row r="223" spans="1:15" s="2" customFormat="1" ht="79.5" customHeight="1" thickBot="1" x14ac:dyDescent="0.3">
      <c r="A223" s="1561"/>
      <c r="B223" s="1554"/>
      <c r="C223" s="1554"/>
      <c r="D223" s="1554"/>
      <c r="E223" s="1554"/>
      <c r="F223" s="1554"/>
      <c r="G223" s="1554"/>
      <c r="H223" s="1553"/>
      <c r="I223" s="1554"/>
      <c r="J223" s="1558"/>
      <c r="K223" s="1558"/>
      <c r="L223" s="1558"/>
      <c r="M223" s="1558"/>
      <c r="N223" s="1558"/>
      <c r="O223" s="1558"/>
    </row>
    <row r="224" spans="1:15" s="9" customFormat="1" ht="48.75" customHeight="1" thickBot="1" x14ac:dyDescent="0.3">
      <c r="A224" s="1560">
        <v>112</v>
      </c>
      <c r="B224" s="1554" t="s">
        <v>372</v>
      </c>
      <c r="C224" s="1554">
        <v>5</v>
      </c>
      <c r="D224" s="1554" t="s">
        <v>40</v>
      </c>
      <c r="E224" s="1554" t="s">
        <v>373</v>
      </c>
      <c r="F224" s="1554" t="s">
        <v>375</v>
      </c>
      <c r="G224" s="1554" t="s">
        <v>11</v>
      </c>
      <c r="H224" s="1553" t="s">
        <v>374</v>
      </c>
      <c r="I224" s="1564"/>
      <c r="J224" s="1558"/>
      <c r="K224" s="1558"/>
      <c r="L224" s="1558"/>
      <c r="M224" s="1558"/>
      <c r="N224" s="1558"/>
      <c r="O224" s="1558"/>
    </row>
    <row r="225" spans="1:15" s="9" customFormat="1" ht="83.25" customHeight="1" thickBot="1" x14ac:dyDescent="0.3">
      <c r="A225" s="1561"/>
      <c r="B225" s="1554"/>
      <c r="C225" s="1554"/>
      <c r="D225" s="1554"/>
      <c r="E225" s="1554"/>
      <c r="F225" s="1554"/>
      <c r="G225" s="1554"/>
      <c r="H225" s="1553"/>
      <c r="I225" s="1562"/>
      <c r="J225" s="1558"/>
      <c r="K225" s="1558"/>
      <c r="L225" s="1558"/>
      <c r="M225" s="1558"/>
      <c r="N225" s="1558"/>
      <c r="O225" s="1558"/>
    </row>
    <row r="226" spans="1:15" s="2" customFormat="1" ht="66" customHeight="1" thickBot="1" x14ac:dyDescent="0.3">
      <c r="A226" s="1560">
        <v>113</v>
      </c>
      <c r="B226" s="1554" t="s">
        <v>377</v>
      </c>
      <c r="C226" s="1554">
        <v>4</v>
      </c>
      <c r="D226" s="1554" t="s">
        <v>37</v>
      </c>
      <c r="E226" s="1554" t="s">
        <v>378</v>
      </c>
      <c r="F226" s="1554" t="s">
        <v>15</v>
      </c>
      <c r="G226" s="1554" t="s">
        <v>16</v>
      </c>
      <c r="H226" s="1553" t="s">
        <v>379</v>
      </c>
      <c r="I226" s="1554" t="s">
        <v>730</v>
      </c>
      <c r="J226" s="1558"/>
      <c r="K226" s="1558"/>
      <c r="L226" s="1558"/>
      <c r="M226" s="1558"/>
      <c r="N226" s="1558"/>
      <c r="O226" s="1558"/>
    </row>
    <row r="227" spans="1:15" s="2" customFormat="1" ht="65.25" customHeight="1" thickBot="1" x14ac:dyDescent="0.3">
      <c r="A227" s="1561"/>
      <c r="B227" s="1554"/>
      <c r="C227" s="1554"/>
      <c r="D227" s="1554"/>
      <c r="E227" s="1554"/>
      <c r="F227" s="1554"/>
      <c r="G227" s="1554"/>
      <c r="H227" s="1553"/>
      <c r="I227" s="1554"/>
      <c r="J227" s="1558"/>
      <c r="K227" s="1558"/>
      <c r="L227" s="1558"/>
      <c r="M227" s="1558"/>
      <c r="N227" s="1558"/>
      <c r="O227" s="1558"/>
    </row>
    <row r="228" spans="1:15" s="2" customFormat="1" ht="66" customHeight="1" thickBot="1" x14ac:dyDescent="0.3">
      <c r="A228" s="1560">
        <v>114</v>
      </c>
      <c r="B228" s="1554" t="s">
        <v>384</v>
      </c>
      <c r="C228" s="1554">
        <v>63</v>
      </c>
      <c r="D228" s="1554" t="s">
        <v>281</v>
      </c>
      <c r="E228" s="1554" t="s">
        <v>385</v>
      </c>
      <c r="F228" s="1554" t="s">
        <v>283</v>
      </c>
      <c r="G228" s="1554" t="s">
        <v>16</v>
      </c>
      <c r="H228" s="1553" t="s">
        <v>386</v>
      </c>
      <c r="I228" s="1564" t="s">
        <v>2466</v>
      </c>
      <c r="J228" s="1558"/>
      <c r="K228" s="1558"/>
      <c r="L228" s="1558"/>
      <c r="M228" s="1558"/>
      <c r="N228" s="1558"/>
      <c r="O228" s="1558"/>
    </row>
    <row r="229" spans="1:15" s="2" customFormat="1" ht="65.25" customHeight="1" thickBot="1" x14ac:dyDescent="0.3">
      <c r="A229" s="1561"/>
      <c r="B229" s="1554"/>
      <c r="C229" s="1554"/>
      <c r="D229" s="1554"/>
      <c r="E229" s="1554"/>
      <c r="F229" s="1554"/>
      <c r="G229" s="1554"/>
      <c r="H229" s="1553"/>
      <c r="I229" s="1554"/>
      <c r="J229" s="1558"/>
      <c r="K229" s="1558"/>
      <c r="L229" s="1558"/>
      <c r="M229" s="1558"/>
      <c r="N229" s="1558"/>
      <c r="O229" s="1558"/>
    </row>
    <row r="230" spans="1:15" s="9" customFormat="1" ht="66" customHeight="1" thickBot="1" x14ac:dyDescent="0.3">
      <c r="A230" s="1568">
        <v>115</v>
      </c>
      <c r="B230" s="1554" t="s">
        <v>387</v>
      </c>
      <c r="C230" s="1554" t="s">
        <v>388</v>
      </c>
      <c r="D230" s="1554" t="s">
        <v>389</v>
      </c>
      <c r="E230" s="1554" t="s">
        <v>390</v>
      </c>
      <c r="F230" s="1554" t="s">
        <v>284</v>
      </c>
      <c r="G230" s="1554" t="s">
        <v>16</v>
      </c>
      <c r="H230" s="1553" t="s">
        <v>391</v>
      </c>
      <c r="I230" s="1554"/>
      <c r="J230" s="1558"/>
      <c r="K230" s="1558"/>
      <c r="L230" s="1558"/>
      <c r="M230" s="1558"/>
      <c r="N230" s="1558"/>
      <c r="O230" s="1558"/>
    </row>
    <row r="231" spans="1:15" s="9" customFormat="1" ht="65.25" customHeight="1" thickBot="1" x14ac:dyDescent="0.3">
      <c r="A231" s="1569"/>
      <c r="B231" s="1554"/>
      <c r="C231" s="1554"/>
      <c r="D231" s="1554"/>
      <c r="E231" s="1554"/>
      <c r="F231" s="1554"/>
      <c r="G231" s="1554"/>
      <c r="H231" s="1553"/>
      <c r="I231" s="1554"/>
      <c r="J231" s="1558"/>
      <c r="K231" s="1558"/>
      <c r="L231" s="1558"/>
      <c r="M231" s="1558"/>
      <c r="N231" s="1558"/>
      <c r="O231" s="1558"/>
    </row>
    <row r="232" spans="1:15" s="2" customFormat="1" ht="66" customHeight="1" thickBot="1" x14ac:dyDescent="0.3">
      <c r="A232" s="1568">
        <v>116</v>
      </c>
      <c r="B232" s="1554" t="s">
        <v>408</v>
      </c>
      <c r="C232" s="1554">
        <v>4</v>
      </c>
      <c r="D232" s="1554" t="s">
        <v>81</v>
      </c>
      <c r="E232" s="1554" t="s">
        <v>410</v>
      </c>
      <c r="F232" s="1554" t="s">
        <v>15</v>
      </c>
      <c r="G232" s="1554" t="s">
        <v>16</v>
      </c>
      <c r="H232" s="1553" t="s">
        <v>409</v>
      </c>
      <c r="I232" s="1554" t="s">
        <v>730</v>
      </c>
      <c r="J232" s="1558"/>
      <c r="K232" s="1558"/>
      <c r="L232" s="1558"/>
      <c r="M232" s="1558"/>
      <c r="N232" s="1558"/>
      <c r="O232" s="1558"/>
    </row>
    <row r="233" spans="1:15" s="2" customFormat="1" ht="66.75" customHeight="1" thickBot="1" x14ac:dyDescent="0.3">
      <c r="A233" s="1569"/>
      <c r="B233" s="1554"/>
      <c r="C233" s="1554"/>
      <c r="D233" s="1554"/>
      <c r="E233" s="1554"/>
      <c r="F233" s="1554"/>
      <c r="G233" s="1554"/>
      <c r="H233" s="1553"/>
      <c r="I233" s="1554"/>
      <c r="J233" s="1558"/>
      <c r="K233" s="1558"/>
      <c r="L233" s="1558"/>
      <c r="M233" s="1558"/>
      <c r="N233" s="1558"/>
      <c r="O233" s="1558"/>
    </row>
    <row r="234" spans="1:15" s="2" customFormat="1" ht="66" customHeight="1" thickBot="1" x14ac:dyDescent="0.3">
      <c r="A234" s="1568">
        <v>117</v>
      </c>
      <c r="B234" s="1554" t="s">
        <v>411</v>
      </c>
      <c r="C234" s="1554" t="s">
        <v>413</v>
      </c>
      <c r="D234" s="1554" t="s">
        <v>414</v>
      </c>
      <c r="E234" s="1554" t="s">
        <v>415</v>
      </c>
      <c r="F234" s="1554" t="s">
        <v>416</v>
      </c>
      <c r="G234" s="1554" t="s">
        <v>16</v>
      </c>
      <c r="H234" s="1553" t="s">
        <v>412</v>
      </c>
      <c r="I234" s="1554" t="s">
        <v>2284</v>
      </c>
      <c r="J234" s="1558"/>
      <c r="K234" s="1558"/>
      <c r="L234" s="1558"/>
      <c r="M234" s="1558"/>
      <c r="N234" s="1554"/>
      <c r="O234" s="1558"/>
    </row>
    <row r="235" spans="1:15" s="2" customFormat="1" ht="62.25" customHeight="1" thickBot="1" x14ac:dyDescent="0.3">
      <c r="A235" s="1569"/>
      <c r="B235" s="1554"/>
      <c r="C235" s="1554"/>
      <c r="D235" s="1554"/>
      <c r="E235" s="1554"/>
      <c r="F235" s="1554"/>
      <c r="G235" s="1554"/>
      <c r="H235" s="1553"/>
      <c r="I235" s="1554"/>
      <c r="J235" s="1558"/>
      <c r="K235" s="1558"/>
      <c r="L235" s="1558"/>
      <c r="M235" s="1558"/>
      <c r="N235" s="1554"/>
      <c r="O235" s="1558"/>
    </row>
    <row r="236" spans="1:15" s="2" customFormat="1" ht="66" customHeight="1" thickBot="1" x14ac:dyDescent="0.3">
      <c r="A236" s="1555">
        <v>118</v>
      </c>
      <c r="B236" s="1554" t="s">
        <v>417</v>
      </c>
      <c r="C236" s="1554">
        <v>4</v>
      </c>
      <c r="D236" s="1554" t="s">
        <v>37</v>
      </c>
      <c r="E236" s="1554" t="s">
        <v>419</v>
      </c>
      <c r="F236" s="1554" t="s">
        <v>345</v>
      </c>
      <c r="G236" s="1554" t="s">
        <v>16</v>
      </c>
      <c r="H236" s="1553" t="s">
        <v>418</v>
      </c>
      <c r="I236" s="1554" t="s">
        <v>730</v>
      </c>
      <c r="J236" s="1558"/>
      <c r="K236" s="1558"/>
      <c r="L236" s="1558"/>
      <c r="M236" s="1558"/>
      <c r="N236" s="1554"/>
      <c r="O236" s="1554"/>
    </row>
    <row r="237" spans="1:15" s="2" customFormat="1" ht="65.25" customHeight="1" thickBot="1" x14ac:dyDescent="0.3">
      <c r="A237" s="1556"/>
      <c r="B237" s="1554"/>
      <c r="C237" s="1554"/>
      <c r="D237" s="1554"/>
      <c r="E237" s="1554"/>
      <c r="F237" s="1554"/>
      <c r="G237" s="1554"/>
      <c r="H237" s="1553"/>
      <c r="I237" s="1554"/>
      <c r="J237" s="1558"/>
      <c r="K237" s="1558"/>
      <c r="L237" s="1558"/>
      <c r="M237" s="1558"/>
      <c r="N237" s="1554"/>
      <c r="O237" s="1554"/>
    </row>
    <row r="238" spans="1:15" s="2" customFormat="1" ht="66" customHeight="1" thickBot="1" x14ac:dyDescent="0.3">
      <c r="A238" s="149">
        <v>119</v>
      </c>
      <c r="B238" s="28" t="s">
        <v>420</v>
      </c>
      <c r="C238" s="28" t="s">
        <v>450</v>
      </c>
      <c r="D238" s="28" t="s">
        <v>89</v>
      </c>
      <c r="E238" s="28" t="s">
        <v>451</v>
      </c>
      <c r="F238" s="28" t="s">
        <v>456</v>
      </c>
      <c r="G238" s="28" t="s">
        <v>11</v>
      </c>
      <c r="H238" s="27" t="s">
        <v>452</v>
      </c>
      <c r="I238" s="671" t="s">
        <v>2467</v>
      </c>
      <c r="J238" s="30"/>
      <c r="K238" s="30"/>
      <c r="L238" s="30"/>
      <c r="M238" s="30"/>
      <c r="N238" s="28"/>
      <c r="O238" s="28"/>
    </row>
    <row r="239" spans="1:15" s="2" customFormat="1" ht="66" customHeight="1" thickBot="1" x14ac:dyDescent="0.3">
      <c r="A239" s="1557">
        <v>120</v>
      </c>
      <c r="B239" s="1554" t="s">
        <v>421</v>
      </c>
      <c r="C239" s="1554" t="s">
        <v>110</v>
      </c>
      <c r="D239" s="1554" t="s">
        <v>86</v>
      </c>
      <c r="E239" s="1554" t="s">
        <v>454</v>
      </c>
      <c r="F239" s="1554" t="s">
        <v>455</v>
      </c>
      <c r="G239" s="1554" t="s">
        <v>16</v>
      </c>
      <c r="H239" s="1553" t="s">
        <v>453</v>
      </c>
      <c r="I239" s="1554" t="s">
        <v>730</v>
      </c>
      <c r="J239" s="1558"/>
      <c r="K239" s="1558"/>
      <c r="L239" s="1558"/>
      <c r="M239" s="1558"/>
      <c r="N239" s="1554"/>
      <c r="O239" s="1554"/>
    </row>
    <row r="240" spans="1:15" s="2" customFormat="1" ht="62.25" customHeight="1" thickBot="1" x14ac:dyDescent="0.3">
      <c r="A240" s="1556"/>
      <c r="B240" s="1554"/>
      <c r="C240" s="1554"/>
      <c r="D240" s="1554"/>
      <c r="E240" s="1554"/>
      <c r="F240" s="1554"/>
      <c r="G240" s="1554"/>
      <c r="H240" s="1553"/>
      <c r="I240" s="1554"/>
      <c r="J240" s="1558"/>
      <c r="K240" s="1558"/>
      <c r="L240" s="1558"/>
      <c r="M240" s="1558"/>
      <c r="N240" s="1554"/>
      <c r="O240" s="1554"/>
    </row>
    <row r="241" spans="1:15" s="2" customFormat="1" ht="66" customHeight="1" thickBot="1" x14ac:dyDescent="0.3">
      <c r="A241" s="1555">
        <v>121</v>
      </c>
      <c r="B241" s="1554" t="s">
        <v>457</v>
      </c>
      <c r="C241" s="1554">
        <v>4</v>
      </c>
      <c r="D241" s="1554" t="s">
        <v>480</v>
      </c>
      <c r="E241" s="1554" t="s">
        <v>458</v>
      </c>
      <c r="F241" s="1554" t="s">
        <v>459</v>
      </c>
      <c r="G241" s="1554" t="s">
        <v>16</v>
      </c>
      <c r="H241" s="1553" t="s">
        <v>460</v>
      </c>
      <c r="I241" s="1554" t="s">
        <v>2299</v>
      </c>
      <c r="J241" s="1558"/>
      <c r="K241" s="1558"/>
      <c r="L241" s="1558"/>
      <c r="M241" s="1558"/>
      <c r="N241" s="1554"/>
      <c r="O241" s="1554"/>
    </row>
    <row r="242" spans="1:15" s="2" customFormat="1" ht="63" customHeight="1" thickBot="1" x14ac:dyDescent="0.3">
      <c r="A242" s="1556"/>
      <c r="B242" s="1554"/>
      <c r="C242" s="1554"/>
      <c r="D242" s="1554"/>
      <c r="E242" s="1554"/>
      <c r="F242" s="1554"/>
      <c r="G242" s="1554"/>
      <c r="H242" s="1553"/>
      <c r="I242" s="1554"/>
      <c r="J242" s="1558"/>
      <c r="K242" s="1558"/>
      <c r="L242" s="1558"/>
      <c r="M242" s="1558"/>
      <c r="N242" s="1554"/>
      <c r="O242" s="1554"/>
    </row>
    <row r="243" spans="1:15" s="2" customFormat="1" ht="66" customHeight="1" thickBot="1" x14ac:dyDescent="0.3">
      <c r="A243" s="1555">
        <v>122</v>
      </c>
      <c r="B243" s="1554" t="s">
        <v>461</v>
      </c>
      <c r="C243" s="1554" t="s">
        <v>179</v>
      </c>
      <c r="D243" s="1554" t="s">
        <v>178</v>
      </c>
      <c r="E243" s="1554" t="s">
        <v>177</v>
      </c>
      <c r="F243" s="1554" t="s">
        <v>462</v>
      </c>
      <c r="G243" s="1554" t="s">
        <v>16</v>
      </c>
      <c r="H243" s="1553" t="s">
        <v>463</v>
      </c>
      <c r="I243" s="1554" t="s">
        <v>730</v>
      </c>
      <c r="J243" s="1558"/>
      <c r="K243" s="1558"/>
      <c r="L243" s="1558"/>
      <c r="M243" s="1558"/>
      <c r="N243" s="1554"/>
      <c r="O243" s="1554"/>
    </row>
    <row r="244" spans="1:15" s="2" customFormat="1" ht="64.5" customHeight="1" thickBot="1" x14ac:dyDescent="0.3">
      <c r="A244" s="1556"/>
      <c r="B244" s="1554"/>
      <c r="C244" s="1554"/>
      <c r="D244" s="1554"/>
      <c r="E244" s="1554"/>
      <c r="F244" s="1554"/>
      <c r="G244" s="1554"/>
      <c r="H244" s="1553"/>
      <c r="I244" s="1554"/>
      <c r="J244" s="1558"/>
      <c r="K244" s="1558"/>
      <c r="L244" s="1558"/>
      <c r="M244" s="1558"/>
      <c r="N244" s="1554"/>
      <c r="O244" s="1554"/>
    </row>
    <row r="245" spans="1:15" s="2" customFormat="1" ht="66" customHeight="1" thickBot="1" x14ac:dyDescent="0.3">
      <c r="A245" s="1555">
        <v>123</v>
      </c>
      <c r="B245" s="1554" t="s">
        <v>464</v>
      </c>
      <c r="C245" s="1554">
        <v>4</v>
      </c>
      <c r="D245" s="1554" t="s">
        <v>1203</v>
      </c>
      <c r="E245" s="1554" t="s">
        <v>466</v>
      </c>
      <c r="F245" s="1554" t="s">
        <v>165</v>
      </c>
      <c r="G245" s="1554" t="s">
        <v>16</v>
      </c>
      <c r="H245" s="1553" t="s">
        <v>465</v>
      </c>
      <c r="I245" s="1554" t="s">
        <v>730</v>
      </c>
      <c r="J245" s="1558"/>
      <c r="K245" s="1558"/>
      <c r="L245" s="1558"/>
      <c r="M245" s="1558"/>
      <c r="N245" s="1554"/>
      <c r="O245" s="1554"/>
    </row>
    <row r="246" spans="1:15" s="2" customFormat="1" ht="63" customHeight="1" thickBot="1" x14ac:dyDescent="0.3">
      <c r="A246" s="1556"/>
      <c r="B246" s="1554"/>
      <c r="C246" s="1554"/>
      <c r="D246" s="1554"/>
      <c r="E246" s="1554"/>
      <c r="F246" s="1554"/>
      <c r="G246" s="1554"/>
      <c r="H246" s="1553"/>
      <c r="I246" s="1554"/>
      <c r="J246" s="1558"/>
      <c r="K246" s="1558"/>
      <c r="L246" s="1558"/>
      <c r="M246" s="1558"/>
      <c r="N246" s="1554"/>
      <c r="O246" s="1554"/>
    </row>
    <row r="247" spans="1:15" s="2" customFormat="1" ht="66" customHeight="1" thickBot="1" x14ac:dyDescent="0.3">
      <c r="A247" s="1555">
        <v>124</v>
      </c>
      <c r="B247" s="1554" t="s">
        <v>467</v>
      </c>
      <c r="C247" s="1554">
        <v>4</v>
      </c>
      <c r="D247" s="1554" t="s">
        <v>1201</v>
      </c>
      <c r="E247" s="1554" t="s">
        <v>275</v>
      </c>
      <c r="F247" s="1554" t="s">
        <v>469</v>
      </c>
      <c r="G247" s="1554" t="s">
        <v>16</v>
      </c>
      <c r="H247" s="1553" t="s">
        <v>468</v>
      </c>
      <c r="I247" s="1562"/>
      <c r="J247" s="1558"/>
      <c r="K247" s="1558"/>
      <c r="L247" s="1558"/>
      <c r="M247" s="1558"/>
      <c r="N247" s="1554"/>
      <c r="O247" s="1554"/>
    </row>
    <row r="248" spans="1:15" s="2" customFormat="1" ht="66.75" customHeight="1" thickBot="1" x14ac:dyDescent="0.3">
      <c r="A248" s="1556"/>
      <c r="B248" s="1554"/>
      <c r="C248" s="1554"/>
      <c r="D248" s="1554"/>
      <c r="E248" s="1554"/>
      <c r="F248" s="1554"/>
      <c r="G248" s="1554"/>
      <c r="H248" s="1553"/>
      <c r="I248" s="1562"/>
      <c r="J248" s="1558"/>
      <c r="K248" s="1558"/>
      <c r="L248" s="1558"/>
      <c r="M248" s="1558"/>
      <c r="N248" s="1554"/>
      <c r="O248" s="1554"/>
    </row>
    <row r="249" spans="1:15" s="2" customFormat="1" ht="66" customHeight="1" thickBot="1" x14ac:dyDescent="0.3">
      <c r="A249" s="149">
        <v>125</v>
      </c>
      <c r="B249" s="28" t="s">
        <v>485</v>
      </c>
      <c r="C249" s="28">
        <v>4</v>
      </c>
      <c r="D249" s="28" t="s">
        <v>83</v>
      </c>
      <c r="E249" s="28" t="s">
        <v>486</v>
      </c>
      <c r="F249" s="28" t="s">
        <v>488</v>
      </c>
      <c r="G249" s="28" t="s">
        <v>11</v>
      </c>
      <c r="H249" s="27" t="s">
        <v>487</v>
      </c>
      <c r="I249" s="673" t="s">
        <v>2291</v>
      </c>
      <c r="J249" s="30"/>
      <c r="K249" s="30"/>
      <c r="L249" s="30"/>
      <c r="M249" s="30"/>
      <c r="N249" s="28"/>
      <c r="O249" s="28"/>
    </row>
    <row r="250" spans="1:15" s="2" customFormat="1" ht="66" customHeight="1" thickBot="1" x14ac:dyDescent="0.3">
      <c r="A250" s="1557">
        <v>126</v>
      </c>
      <c r="B250" s="1554" t="s">
        <v>470</v>
      </c>
      <c r="C250" s="1554">
        <v>34</v>
      </c>
      <c r="D250" s="1554" t="s">
        <v>476</v>
      </c>
      <c r="E250" s="1554" t="s">
        <v>475</v>
      </c>
      <c r="F250" s="1554" t="s">
        <v>477</v>
      </c>
      <c r="G250" s="1554" t="s">
        <v>11</v>
      </c>
      <c r="H250" s="1553" t="s">
        <v>474</v>
      </c>
      <c r="I250" s="1554" t="s">
        <v>730</v>
      </c>
      <c r="J250" s="1558"/>
      <c r="K250" s="1558"/>
      <c r="L250" s="1558"/>
      <c r="M250" s="1558"/>
      <c r="N250" s="1554"/>
      <c r="O250" s="1554"/>
    </row>
    <row r="251" spans="1:15" s="2" customFormat="1" ht="64.5" customHeight="1" thickBot="1" x14ac:dyDescent="0.3">
      <c r="A251" s="1556"/>
      <c r="B251" s="1554"/>
      <c r="C251" s="1554"/>
      <c r="D251" s="1554"/>
      <c r="E251" s="1554"/>
      <c r="F251" s="1554"/>
      <c r="G251" s="1554"/>
      <c r="H251" s="1553"/>
      <c r="I251" s="1554"/>
      <c r="J251" s="1558"/>
      <c r="K251" s="1558"/>
      <c r="L251" s="1558"/>
      <c r="M251" s="1558"/>
      <c r="N251" s="1554"/>
      <c r="O251" s="1554"/>
    </row>
    <row r="252" spans="1:15" s="2" customFormat="1" ht="66" customHeight="1" thickBot="1" x14ac:dyDescent="0.3">
      <c r="A252" s="1555">
        <v>127</v>
      </c>
      <c r="B252" s="1554" t="s">
        <v>471</v>
      </c>
      <c r="C252" s="1554">
        <v>5</v>
      </c>
      <c r="D252" s="1554" t="s">
        <v>89</v>
      </c>
      <c r="E252" s="1554" t="s">
        <v>478</v>
      </c>
      <c r="F252" s="1554" t="s">
        <v>477</v>
      </c>
      <c r="G252" s="1554" t="s">
        <v>11</v>
      </c>
      <c r="H252" s="1553" t="s">
        <v>479</v>
      </c>
      <c r="I252" s="1554" t="s">
        <v>730</v>
      </c>
      <c r="J252" s="1558"/>
      <c r="K252" s="1558"/>
      <c r="L252" s="1558"/>
      <c r="M252" s="1558"/>
      <c r="N252" s="1554"/>
      <c r="O252" s="1554"/>
    </row>
    <row r="253" spans="1:15" s="2" customFormat="1" ht="67.5" customHeight="1" thickBot="1" x14ac:dyDescent="0.3">
      <c r="A253" s="1556"/>
      <c r="B253" s="1554"/>
      <c r="C253" s="1554"/>
      <c r="D253" s="1554"/>
      <c r="E253" s="1554"/>
      <c r="F253" s="1554"/>
      <c r="G253" s="1554"/>
      <c r="H253" s="1553"/>
      <c r="I253" s="1554"/>
      <c r="J253" s="1558"/>
      <c r="K253" s="1558"/>
      <c r="L253" s="1558"/>
      <c r="M253" s="1558"/>
      <c r="N253" s="1554"/>
      <c r="O253" s="1554"/>
    </row>
    <row r="254" spans="1:15" s="2" customFormat="1" ht="66" customHeight="1" thickBot="1" x14ac:dyDescent="0.3">
      <c r="A254" s="1555">
        <v>128</v>
      </c>
      <c r="B254" s="1554" t="s">
        <v>472</v>
      </c>
      <c r="C254" s="1554">
        <v>5</v>
      </c>
      <c r="D254" s="1554" t="s">
        <v>480</v>
      </c>
      <c r="E254" s="1554" t="s">
        <v>481</v>
      </c>
      <c r="F254" s="1554" t="s">
        <v>477</v>
      </c>
      <c r="G254" s="1554" t="s">
        <v>11</v>
      </c>
      <c r="H254" s="1553" t="s">
        <v>482</v>
      </c>
      <c r="I254" s="1554" t="s">
        <v>730</v>
      </c>
      <c r="J254" s="1558"/>
      <c r="K254" s="1558"/>
      <c r="L254" s="1558"/>
      <c r="M254" s="1558"/>
      <c r="N254" s="1554"/>
      <c r="O254" s="1554"/>
    </row>
    <row r="255" spans="1:15" s="2" customFormat="1" ht="66.75" customHeight="1" thickBot="1" x14ac:dyDescent="0.3">
      <c r="A255" s="1556"/>
      <c r="B255" s="1554"/>
      <c r="C255" s="1554"/>
      <c r="D255" s="1554"/>
      <c r="E255" s="1554"/>
      <c r="F255" s="1554"/>
      <c r="G255" s="1554"/>
      <c r="H255" s="1553"/>
      <c r="I255" s="1554"/>
      <c r="J255" s="1558"/>
      <c r="K255" s="1558"/>
      <c r="L255" s="1558"/>
      <c r="M255" s="1558"/>
      <c r="N255" s="1554"/>
      <c r="O255" s="1554"/>
    </row>
    <row r="256" spans="1:15" s="2" customFormat="1" ht="66" customHeight="1" thickBot="1" x14ac:dyDescent="0.3">
      <c r="A256" s="1555">
        <v>129</v>
      </c>
      <c r="B256" s="1554" t="s">
        <v>473</v>
      </c>
      <c r="C256" s="1554" t="s">
        <v>110</v>
      </c>
      <c r="D256" s="1554" t="s">
        <v>89</v>
      </c>
      <c r="E256" s="1554" t="s">
        <v>484</v>
      </c>
      <c r="F256" s="1554" t="s">
        <v>477</v>
      </c>
      <c r="G256" s="1554" t="s">
        <v>11</v>
      </c>
      <c r="H256" s="1553" t="s">
        <v>483</v>
      </c>
      <c r="I256" s="1564" t="s">
        <v>730</v>
      </c>
      <c r="J256" s="1558"/>
      <c r="K256" s="1558"/>
      <c r="L256" s="1558"/>
      <c r="M256" s="1558"/>
      <c r="N256" s="1554"/>
      <c r="O256" s="1554"/>
    </row>
    <row r="257" spans="1:15" s="2" customFormat="1" ht="65.25" customHeight="1" thickBot="1" x14ac:dyDescent="0.3">
      <c r="A257" s="1556"/>
      <c r="B257" s="1554"/>
      <c r="C257" s="1554"/>
      <c r="D257" s="1554"/>
      <c r="E257" s="1554"/>
      <c r="F257" s="1554"/>
      <c r="G257" s="1554"/>
      <c r="H257" s="1553"/>
      <c r="I257" s="1564"/>
      <c r="J257" s="1558"/>
      <c r="K257" s="1558"/>
      <c r="L257" s="1558"/>
      <c r="M257" s="1558"/>
      <c r="N257" s="1554"/>
      <c r="O257" s="1554"/>
    </row>
    <row r="258" spans="1:15" s="2" customFormat="1" ht="66" customHeight="1" thickBot="1" x14ac:dyDescent="0.3">
      <c r="A258" s="1555">
        <v>130</v>
      </c>
      <c r="B258" s="1554" t="s">
        <v>489</v>
      </c>
      <c r="C258" s="1554">
        <v>4</v>
      </c>
      <c r="D258" s="1554" t="s">
        <v>480</v>
      </c>
      <c r="E258" s="1554" t="s">
        <v>492</v>
      </c>
      <c r="F258" s="1554" t="s">
        <v>416</v>
      </c>
      <c r="G258" s="1554" t="s">
        <v>16</v>
      </c>
      <c r="H258" s="1553" t="s">
        <v>491</v>
      </c>
      <c r="I258" s="1564"/>
      <c r="J258" s="1558"/>
      <c r="K258" s="1558"/>
      <c r="L258" s="1558"/>
      <c r="M258" s="1558"/>
      <c r="N258" s="1554"/>
      <c r="O258" s="1554"/>
    </row>
    <row r="259" spans="1:15" s="2" customFormat="1" ht="67.5" customHeight="1" thickBot="1" x14ac:dyDescent="0.3">
      <c r="A259" s="1556"/>
      <c r="B259" s="1554"/>
      <c r="C259" s="1554"/>
      <c r="D259" s="1554"/>
      <c r="E259" s="1554"/>
      <c r="F259" s="1554"/>
      <c r="G259" s="1554"/>
      <c r="H259" s="1553"/>
      <c r="I259" s="1564"/>
      <c r="J259" s="1558"/>
      <c r="K259" s="1558"/>
      <c r="L259" s="1558"/>
      <c r="M259" s="1558"/>
      <c r="N259" s="1554"/>
      <c r="O259" s="1554"/>
    </row>
    <row r="260" spans="1:15" s="2" customFormat="1" ht="66" customHeight="1" thickBot="1" x14ac:dyDescent="0.3">
      <c r="A260" s="1555">
        <v>131</v>
      </c>
      <c r="B260" s="1554" t="s">
        <v>490</v>
      </c>
      <c r="C260" s="1554">
        <v>4</v>
      </c>
      <c r="D260" s="1554" t="s">
        <v>480</v>
      </c>
      <c r="E260" s="1554" t="s">
        <v>458</v>
      </c>
      <c r="F260" s="1554" t="s">
        <v>416</v>
      </c>
      <c r="G260" s="1554" t="s">
        <v>16</v>
      </c>
      <c r="H260" s="1553" t="s">
        <v>493</v>
      </c>
      <c r="I260" s="1564"/>
      <c r="J260" s="1558"/>
      <c r="K260" s="1558"/>
      <c r="L260" s="1558"/>
      <c r="M260" s="1558"/>
      <c r="N260" s="1554"/>
      <c r="O260" s="1554"/>
    </row>
    <row r="261" spans="1:15" s="2" customFormat="1" ht="65.25" customHeight="1" thickBot="1" x14ac:dyDescent="0.3">
      <c r="A261" s="1556"/>
      <c r="B261" s="1554"/>
      <c r="C261" s="1554"/>
      <c r="D261" s="1554"/>
      <c r="E261" s="1554"/>
      <c r="F261" s="1554"/>
      <c r="G261" s="1554"/>
      <c r="H261" s="1553"/>
      <c r="I261" s="1564"/>
      <c r="J261" s="1558"/>
      <c r="K261" s="1558"/>
      <c r="L261" s="1558"/>
      <c r="M261" s="1558"/>
      <c r="N261" s="1554"/>
      <c r="O261" s="1554"/>
    </row>
    <row r="262" spans="1:15" s="2" customFormat="1" ht="66" customHeight="1" thickBot="1" x14ac:dyDescent="0.3">
      <c r="A262" s="1555">
        <v>132</v>
      </c>
      <c r="B262" s="1554" t="s">
        <v>494</v>
      </c>
      <c r="C262" s="1554" t="s">
        <v>110</v>
      </c>
      <c r="D262" s="1554" t="s">
        <v>172</v>
      </c>
      <c r="E262" s="1554" t="s">
        <v>496</v>
      </c>
      <c r="F262" s="1554" t="s">
        <v>126</v>
      </c>
      <c r="G262" s="1554" t="s">
        <v>16</v>
      </c>
      <c r="H262" s="1553" t="s">
        <v>495</v>
      </c>
      <c r="I262" s="1562"/>
      <c r="J262" s="1558"/>
      <c r="K262" s="1558"/>
      <c r="L262" s="1558"/>
      <c r="M262" s="1558"/>
      <c r="N262" s="1554"/>
      <c r="O262" s="1554"/>
    </row>
    <row r="263" spans="1:15" s="2" customFormat="1" ht="63" customHeight="1" thickBot="1" x14ac:dyDescent="0.3">
      <c r="A263" s="1556"/>
      <c r="B263" s="1554"/>
      <c r="C263" s="1554"/>
      <c r="D263" s="1554"/>
      <c r="E263" s="1554"/>
      <c r="F263" s="1554"/>
      <c r="G263" s="1554"/>
      <c r="H263" s="1553"/>
      <c r="I263" s="1562"/>
      <c r="J263" s="1558"/>
      <c r="K263" s="1558"/>
      <c r="L263" s="1558"/>
      <c r="M263" s="1558"/>
      <c r="N263" s="1554"/>
      <c r="O263" s="1554"/>
    </row>
    <row r="264" spans="1:15" s="2" customFormat="1" ht="66" customHeight="1" thickBot="1" x14ac:dyDescent="0.3">
      <c r="A264" s="1555">
        <v>133</v>
      </c>
      <c r="B264" s="1554" t="s">
        <v>497</v>
      </c>
      <c r="C264" s="1554">
        <v>4</v>
      </c>
      <c r="D264" s="1554" t="s">
        <v>37</v>
      </c>
      <c r="E264" s="1554" t="s">
        <v>66</v>
      </c>
      <c r="F264" s="1554" t="s">
        <v>498</v>
      </c>
      <c r="G264" s="1554" t="s">
        <v>16</v>
      </c>
      <c r="H264" s="1553" t="s">
        <v>499</v>
      </c>
      <c r="I264" s="1564"/>
      <c r="J264" s="1558"/>
      <c r="K264" s="1558"/>
      <c r="L264" s="1558"/>
      <c r="M264" s="1558"/>
      <c r="N264" s="1554"/>
      <c r="O264" s="1554"/>
    </row>
    <row r="265" spans="1:15" s="2" customFormat="1" ht="60" customHeight="1" thickBot="1" x14ac:dyDescent="0.3">
      <c r="A265" s="1556"/>
      <c r="B265" s="1554"/>
      <c r="C265" s="1554"/>
      <c r="D265" s="1554"/>
      <c r="E265" s="1554"/>
      <c r="F265" s="1554"/>
      <c r="G265" s="1554"/>
      <c r="H265" s="1553"/>
      <c r="I265" s="1564"/>
      <c r="J265" s="1558"/>
      <c r="K265" s="1558"/>
      <c r="L265" s="1558"/>
      <c r="M265" s="1558"/>
      <c r="N265" s="1554"/>
      <c r="O265" s="1554"/>
    </row>
    <row r="266" spans="1:15" s="2" customFormat="1" ht="66" customHeight="1" thickBot="1" x14ac:dyDescent="0.3">
      <c r="A266" s="1555">
        <v>134</v>
      </c>
      <c r="B266" s="1554" t="s">
        <v>500</v>
      </c>
      <c r="C266" s="1554" t="s">
        <v>510</v>
      </c>
      <c r="D266" s="1554" t="s">
        <v>504</v>
      </c>
      <c r="E266" s="1554" t="s">
        <v>505</v>
      </c>
      <c r="F266" s="1554" t="s">
        <v>251</v>
      </c>
      <c r="G266" s="1554" t="s">
        <v>16</v>
      </c>
      <c r="H266" s="1553" t="s">
        <v>503</v>
      </c>
      <c r="I266" s="1562"/>
      <c r="J266" s="1558"/>
      <c r="K266" s="1558"/>
      <c r="L266" s="1558"/>
      <c r="M266" s="1558"/>
      <c r="N266" s="1554"/>
      <c r="O266" s="1554"/>
    </row>
    <row r="267" spans="1:15" s="2" customFormat="1" ht="66.75" customHeight="1" thickBot="1" x14ac:dyDescent="0.3">
      <c r="A267" s="1556"/>
      <c r="B267" s="1554"/>
      <c r="C267" s="1554"/>
      <c r="D267" s="1554"/>
      <c r="E267" s="1554"/>
      <c r="F267" s="1554"/>
      <c r="G267" s="1554"/>
      <c r="H267" s="1553"/>
      <c r="I267" s="1562"/>
      <c r="J267" s="1558"/>
      <c r="K267" s="1558"/>
      <c r="L267" s="1558"/>
      <c r="M267" s="1558"/>
      <c r="N267" s="1554"/>
      <c r="O267" s="1554"/>
    </row>
    <row r="268" spans="1:15" s="2" customFormat="1" ht="66" customHeight="1" thickBot="1" x14ac:dyDescent="0.3">
      <c r="A268" s="1555">
        <v>135</v>
      </c>
      <c r="B268" s="1554" t="s">
        <v>501</v>
      </c>
      <c r="C268" s="1554" t="s">
        <v>510</v>
      </c>
      <c r="D268" s="1554" t="s">
        <v>504</v>
      </c>
      <c r="E268" s="1554" t="s">
        <v>507</v>
      </c>
      <c r="F268" s="1554" t="s">
        <v>251</v>
      </c>
      <c r="G268" s="1554" t="s">
        <v>16</v>
      </c>
      <c r="H268" s="1553" t="s">
        <v>506</v>
      </c>
      <c r="I268" s="1562"/>
      <c r="J268" s="1558"/>
      <c r="K268" s="1558"/>
      <c r="L268" s="1558"/>
      <c r="M268" s="1558"/>
      <c r="N268" s="1554"/>
      <c r="O268" s="1554"/>
    </row>
    <row r="269" spans="1:15" s="2" customFormat="1" ht="64.5" customHeight="1" thickBot="1" x14ac:dyDescent="0.3">
      <c r="A269" s="1556"/>
      <c r="B269" s="1554"/>
      <c r="C269" s="1554"/>
      <c r="D269" s="1554"/>
      <c r="E269" s="1554"/>
      <c r="F269" s="1554"/>
      <c r="G269" s="1554"/>
      <c r="H269" s="1553"/>
      <c r="I269" s="1562"/>
      <c r="J269" s="1558"/>
      <c r="K269" s="1558"/>
      <c r="L269" s="1558"/>
      <c r="M269" s="1558"/>
      <c r="N269" s="1554"/>
      <c r="O269" s="1554"/>
    </row>
    <row r="270" spans="1:15" s="2" customFormat="1" ht="66" customHeight="1" thickBot="1" x14ac:dyDescent="0.3">
      <c r="A270" s="1555">
        <v>136</v>
      </c>
      <c r="B270" s="1554" t="s">
        <v>502</v>
      </c>
      <c r="C270" s="1554" t="s">
        <v>510</v>
      </c>
      <c r="D270" s="1554" t="s">
        <v>504</v>
      </c>
      <c r="E270" s="1554" t="s">
        <v>509</v>
      </c>
      <c r="F270" s="1554" t="s">
        <v>251</v>
      </c>
      <c r="G270" s="1554" t="s">
        <v>16</v>
      </c>
      <c r="H270" s="1553" t="s">
        <v>508</v>
      </c>
      <c r="I270" s="1562"/>
      <c r="J270" s="1558"/>
      <c r="K270" s="1558"/>
      <c r="L270" s="1558"/>
      <c r="M270" s="1558"/>
      <c r="N270" s="1554"/>
      <c r="O270" s="1554"/>
    </row>
    <row r="271" spans="1:15" s="2" customFormat="1" ht="65.25" customHeight="1" thickBot="1" x14ac:dyDescent="0.3">
      <c r="A271" s="1556"/>
      <c r="B271" s="1554"/>
      <c r="C271" s="1554"/>
      <c r="D271" s="1554"/>
      <c r="E271" s="1554"/>
      <c r="F271" s="1554"/>
      <c r="G271" s="1554"/>
      <c r="H271" s="1553"/>
      <c r="I271" s="1562"/>
      <c r="J271" s="1558"/>
      <c r="K271" s="1558"/>
      <c r="L271" s="1558"/>
      <c r="M271" s="1558"/>
      <c r="N271" s="1554"/>
      <c r="O271" s="1554"/>
    </row>
    <row r="272" spans="1:15" s="2" customFormat="1" ht="66" customHeight="1" thickBot="1" x14ac:dyDescent="0.3">
      <c r="A272" s="1555">
        <v>137</v>
      </c>
      <c r="B272" s="1554" t="s">
        <v>511</v>
      </c>
      <c r="C272" s="1554">
        <v>4</v>
      </c>
      <c r="D272" s="1554" t="s">
        <v>513</v>
      </c>
      <c r="E272" s="1554" t="s">
        <v>514</v>
      </c>
      <c r="F272" s="1554" t="s">
        <v>345</v>
      </c>
      <c r="G272" s="1554" t="s">
        <v>16</v>
      </c>
      <c r="H272" s="1553" t="s">
        <v>512</v>
      </c>
      <c r="I272" s="1554" t="s">
        <v>730</v>
      </c>
      <c r="J272" s="1558"/>
      <c r="K272" s="1558"/>
      <c r="L272" s="1558"/>
      <c r="M272" s="1558"/>
      <c r="N272" s="1554"/>
      <c r="O272" s="1554"/>
    </row>
    <row r="273" spans="1:15" s="2" customFormat="1" ht="76.5" customHeight="1" thickBot="1" x14ac:dyDescent="0.3">
      <c r="A273" s="1556"/>
      <c r="B273" s="1554"/>
      <c r="C273" s="1554"/>
      <c r="D273" s="1554"/>
      <c r="E273" s="1554"/>
      <c r="F273" s="1554"/>
      <c r="G273" s="1554"/>
      <c r="H273" s="1553"/>
      <c r="I273" s="1554"/>
      <c r="J273" s="1558"/>
      <c r="K273" s="1558"/>
      <c r="L273" s="1558"/>
      <c r="M273" s="1558"/>
      <c r="N273" s="1554"/>
      <c r="O273" s="1554"/>
    </row>
    <row r="274" spans="1:15" s="2" customFormat="1" ht="66" customHeight="1" thickBot="1" x14ac:dyDescent="0.3">
      <c r="A274" s="1555">
        <v>138</v>
      </c>
      <c r="B274" s="1554" t="s">
        <v>515</v>
      </c>
      <c r="C274" s="1554">
        <v>4</v>
      </c>
      <c r="D274" s="1554" t="s">
        <v>86</v>
      </c>
      <c r="E274" s="1554" t="s">
        <v>517</v>
      </c>
      <c r="F274" s="1554" t="s">
        <v>15</v>
      </c>
      <c r="G274" s="1554" t="s">
        <v>16</v>
      </c>
      <c r="H274" s="1553" t="s">
        <v>516</v>
      </c>
      <c r="I274" s="1554" t="s">
        <v>730</v>
      </c>
      <c r="J274" s="1558"/>
      <c r="K274" s="1558"/>
      <c r="L274" s="1558"/>
      <c r="M274" s="1558"/>
      <c r="N274" s="1554"/>
      <c r="O274" s="1554"/>
    </row>
    <row r="275" spans="1:15" s="2" customFormat="1" ht="63" customHeight="1" thickBot="1" x14ac:dyDescent="0.3">
      <c r="A275" s="1556"/>
      <c r="B275" s="1554"/>
      <c r="C275" s="1554"/>
      <c r="D275" s="1554"/>
      <c r="E275" s="1554"/>
      <c r="F275" s="1554"/>
      <c r="G275" s="1554"/>
      <c r="H275" s="1553"/>
      <c r="I275" s="1554"/>
      <c r="J275" s="1558"/>
      <c r="K275" s="1558"/>
      <c r="L275" s="1558"/>
      <c r="M275" s="1558"/>
      <c r="N275" s="1554"/>
      <c r="O275" s="1554"/>
    </row>
    <row r="276" spans="1:15" s="2" customFormat="1" ht="66" customHeight="1" thickBot="1" x14ac:dyDescent="0.3">
      <c r="A276" s="1555">
        <v>139</v>
      </c>
      <c r="B276" s="1554" t="s">
        <v>518</v>
      </c>
      <c r="C276" s="1554">
        <v>4</v>
      </c>
      <c r="D276" s="1554" t="s">
        <v>37</v>
      </c>
      <c r="E276" s="1554" t="s">
        <v>520</v>
      </c>
      <c r="F276" s="1554" t="s">
        <v>15</v>
      </c>
      <c r="G276" s="1554" t="s">
        <v>16</v>
      </c>
      <c r="H276" s="1553" t="s">
        <v>519</v>
      </c>
      <c r="I276" s="1564" t="s">
        <v>730</v>
      </c>
      <c r="J276" s="1558"/>
      <c r="K276" s="1558"/>
      <c r="L276" s="1558"/>
      <c r="M276" s="1558"/>
      <c r="N276" s="1554"/>
      <c r="O276" s="1554"/>
    </row>
    <row r="277" spans="1:15" s="2" customFormat="1" ht="65.25" customHeight="1" thickBot="1" x14ac:dyDescent="0.3">
      <c r="A277" s="1556"/>
      <c r="B277" s="1554"/>
      <c r="C277" s="1554"/>
      <c r="D277" s="1554"/>
      <c r="E277" s="1554"/>
      <c r="F277" s="1554"/>
      <c r="G277" s="1554"/>
      <c r="H277" s="1553"/>
      <c r="I277" s="1564"/>
      <c r="J277" s="1558"/>
      <c r="K277" s="1558"/>
      <c r="L277" s="1558"/>
      <c r="M277" s="1558"/>
      <c r="N277" s="1554"/>
      <c r="O277" s="1554"/>
    </row>
    <row r="278" spans="1:15" s="2" customFormat="1" ht="66" customHeight="1" thickBot="1" x14ac:dyDescent="0.3">
      <c r="A278" s="1555">
        <v>140</v>
      </c>
      <c r="B278" s="1554" t="s">
        <v>521</v>
      </c>
      <c r="C278" s="1554">
        <v>4</v>
      </c>
      <c r="D278" s="1554" t="s">
        <v>81</v>
      </c>
      <c r="E278" s="1554" t="s">
        <v>524</v>
      </c>
      <c r="F278" s="1554" t="s">
        <v>523</v>
      </c>
      <c r="G278" s="1554" t="s">
        <v>16</v>
      </c>
      <c r="H278" s="1553" t="s">
        <v>522</v>
      </c>
      <c r="I278" s="1554"/>
      <c r="J278" s="1558"/>
      <c r="K278" s="1558"/>
      <c r="L278" s="1558"/>
      <c r="M278" s="1558"/>
      <c r="N278" s="1554"/>
      <c r="O278" s="1554"/>
    </row>
    <row r="279" spans="1:15" s="2" customFormat="1" ht="66.75" customHeight="1" thickBot="1" x14ac:dyDescent="0.3">
      <c r="A279" s="1556"/>
      <c r="B279" s="1554"/>
      <c r="C279" s="1554"/>
      <c r="D279" s="1554"/>
      <c r="E279" s="1554"/>
      <c r="F279" s="1554"/>
      <c r="G279" s="1554"/>
      <c r="H279" s="1553"/>
      <c r="I279" s="1554"/>
      <c r="J279" s="1558"/>
      <c r="K279" s="1558"/>
      <c r="L279" s="1558"/>
      <c r="M279" s="1558"/>
      <c r="N279" s="1554"/>
      <c r="O279" s="1554"/>
    </row>
    <row r="280" spans="1:15" s="2" customFormat="1" ht="66" customHeight="1" thickBot="1" x14ac:dyDescent="0.3">
      <c r="A280" s="1555">
        <v>141</v>
      </c>
      <c r="B280" s="1554" t="s">
        <v>525</v>
      </c>
      <c r="C280" s="1554">
        <v>4</v>
      </c>
      <c r="D280" s="1554" t="s">
        <v>81</v>
      </c>
      <c r="E280" s="1554" t="s">
        <v>527</v>
      </c>
      <c r="F280" s="1554" t="s">
        <v>523</v>
      </c>
      <c r="G280" s="1554" t="s">
        <v>16</v>
      </c>
      <c r="H280" s="1553" t="s">
        <v>526</v>
      </c>
      <c r="I280" s="1554"/>
      <c r="J280" s="1558"/>
      <c r="K280" s="1558"/>
      <c r="L280" s="1558"/>
      <c r="M280" s="1558"/>
      <c r="N280" s="1554"/>
      <c r="O280" s="1554"/>
    </row>
    <row r="281" spans="1:15" s="2" customFormat="1" ht="66.75" customHeight="1" thickBot="1" x14ac:dyDescent="0.3">
      <c r="A281" s="1556"/>
      <c r="B281" s="1554"/>
      <c r="C281" s="1554"/>
      <c r="D281" s="1554"/>
      <c r="E281" s="1554"/>
      <c r="F281" s="1554"/>
      <c r="G281" s="1554"/>
      <c r="H281" s="1553"/>
      <c r="I281" s="1554"/>
      <c r="J281" s="1558"/>
      <c r="K281" s="1558"/>
      <c r="L281" s="1558"/>
      <c r="M281" s="1558"/>
      <c r="N281" s="1554"/>
      <c r="O281" s="1554"/>
    </row>
    <row r="282" spans="1:15" s="9" customFormat="1" ht="66" customHeight="1" thickBot="1" x14ac:dyDescent="0.3">
      <c r="A282" s="1555">
        <v>142</v>
      </c>
      <c r="B282" s="1554" t="s">
        <v>528</v>
      </c>
      <c r="C282" s="1554">
        <v>4</v>
      </c>
      <c r="D282" s="1554" t="s">
        <v>81</v>
      </c>
      <c r="E282" s="1554" t="s">
        <v>530</v>
      </c>
      <c r="F282" s="1554" t="s">
        <v>523</v>
      </c>
      <c r="G282" s="1554" t="s">
        <v>16</v>
      </c>
      <c r="H282" s="1553" t="s">
        <v>529</v>
      </c>
      <c r="I282" s="1554"/>
      <c r="J282" s="1558"/>
      <c r="K282" s="1558"/>
      <c r="L282" s="1558"/>
      <c r="M282" s="1558"/>
      <c r="N282" s="1554"/>
      <c r="O282" s="1554"/>
    </row>
    <row r="283" spans="1:15" s="9" customFormat="1" ht="63" customHeight="1" thickBot="1" x14ac:dyDescent="0.3">
      <c r="A283" s="1556"/>
      <c r="B283" s="1554"/>
      <c r="C283" s="1554"/>
      <c r="D283" s="1554"/>
      <c r="E283" s="1554"/>
      <c r="F283" s="1554"/>
      <c r="G283" s="1554"/>
      <c r="H283" s="1553"/>
      <c r="I283" s="1554"/>
      <c r="J283" s="1558"/>
      <c r="K283" s="1558"/>
      <c r="L283" s="1558"/>
      <c r="M283" s="1558"/>
      <c r="N283" s="1554"/>
      <c r="O283" s="1554"/>
    </row>
    <row r="284" spans="1:15" s="2" customFormat="1" ht="67.5" customHeight="1" thickBot="1" x14ac:dyDescent="0.3">
      <c r="A284" s="1555">
        <v>143</v>
      </c>
      <c r="B284" s="1554" t="s">
        <v>539</v>
      </c>
      <c r="C284" s="1554" t="s">
        <v>100</v>
      </c>
      <c r="D284" s="1554" t="s">
        <v>83</v>
      </c>
      <c r="E284" s="1554" t="s">
        <v>1242</v>
      </c>
      <c r="F284" s="1554" t="s">
        <v>1243</v>
      </c>
      <c r="G284" s="1554" t="s">
        <v>11</v>
      </c>
      <c r="H284" s="1553" t="s">
        <v>538</v>
      </c>
      <c r="I284" s="1562"/>
      <c r="J284" s="1558"/>
      <c r="K284" s="1558"/>
      <c r="L284" s="1558"/>
      <c r="M284" s="1558"/>
      <c r="N284" s="1554"/>
      <c r="O284" s="1554"/>
    </row>
    <row r="285" spans="1:15" s="2" customFormat="1" ht="63.75" customHeight="1" thickBot="1" x14ac:dyDescent="0.3">
      <c r="A285" s="1556"/>
      <c r="B285" s="1554"/>
      <c r="C285" s="1554"/>
      <c r="D285" s="1554"/>
      <c r="E285" s="1554"/>
      <c r="F285" s="1554"/>
      <c r="G285" s="1554"/>
      <c r="H285" s="1553"/>
      <c r="I285" s="1562"/>
      <c r="J285" s="1558"/>
      <c r="K285" s="1558"/>
      <c r="L285" s="1558"/>
      <c r="M285" s="1558"/>
      <c r="N285" s="1554"/>
      <c r="O285" s="1554"/>
    </row>
    <row r="286" spans="1:15" s="2" customFormat="1" ht="65.25" customHeight="1" thickBot="1" x14ac:dyDescent="0.3">
      <c r="A286" s="1555">
        <v>144</v>
      </c>
      <c r="B286" s="1554" t="s">
        <v>545</v>
      </c>
      <c r="C286" s="1554">
        <v>4</v>
      </c>
      <c r="D286" s="1554" t="s">
        <v>70</v>
      </c>
      <c r="E286" s="1554" t="s">
        <v>305</v>
      </c>
      <c r="F286" s="1554" t="s">
        <v>469</v>
      </c>
      <c r="G286" s="1554" t="s">
        <v>16</v>
      </c>
      <c r="H286" s="1553" t="s">
        <v>546</v>
      </c>
      <c r="I286" s="1554" t="s">
        <v>730</v>
      </c>
      <c r="J286" s="1558"/>
      <c r="K286" s="1558"/>
      <c r="L286" s="1558"/>
      <c r="M286" s="1558"/>
      <c r="N286" s="1554"/>
      <c r="O286" s="1554"/>
    </row>
    <row r="287" spans="1:15" s="2" customFormat="1" ht="60" customHeight="1" thickBot="1" x14ac:dyDescent="0.3">
      <c r="A287" s="1556"/>
      <c r="B287" s="1554"/>
      <c r="C287" s="1554"/>
      <c r="D287" s="1554"/>
      <c r="E287" s="1554"/>
      <c r="F287" s="1554"/>
      <c r="G287" s="1554"/>
      <c r="H287" s="1553"/>
      <c r="I287" s="1554"/>
      <c r="J287" s="1558"/>
      <c r="K287" s="1558"/>
      <c r="L287" s="1558"/>
      <c r="M287" s="1558"/>
      <c r="N287" s="1554"/>
      <c r="O287" s="1554"/>
    </row>
    <row r="288" spans="1:15" s="2" customFormat="1" ht="65.25" customHeight="1" thickBot="1" x14ac:dyDescent="0.3">
      <c r="A288" s="1555">
        <v>145</v>
      </c>
      <c r="B288" s="1554" t="s">
        <v>547</v>
      </c>
      <c r="C288" s="1554">
        <v>4</v>
      </c>
      <c r="D288" s="1554" t="s">
        <v>70</v>
      </c>
      <c r="E288" s="1554" t="s">
        <v>548</v>
      </c>
      <c r="F288" s="1554" t="s">
        <v>15</v>
      </c>
      <c r="G288" s="1554" t="s">
        <v>16</v>
      </c>
      <c r="H288" s="1553" t="s">
        <v>549</v>
      </c>
      <c r="I288" s="1554" t="s">
        <v>730</v>
      </c>
      <c r="J288" s="1558"/>
      <c r="K288" s="1558"/>
      <c r="L288" s="1558"/>
      <c r="M288" s="1558"/>
      <c r="N288" s="1554"/>
      <c r="O288" s="1554"/>
    </row>
    <row r="289" spans="1:15" s="2" customFormat="1" ht="67.5" customHeight="1" thickBot="1" x14ac:dyDescent="0.3">
      <c r="A289" s="1556"/>
      <c r="B289" s="1554"/>
      <c r="C289" s="1554"/>
      <c r="D289" s="1554"/>
      <c r="E289" s="1554"/>
      <c r="F289" s="1554"/>
      <c r="G289" s="1554"/>
      <c r="H289" s="1553"/>
      <c r="I289" s="1554"/>
      <c r="J289" s="1558"/>
      <c r="K289" s="1558"/>
      <c r="L289" s="1558"/>
      <c r="M289" s="1558"/>
      <c r="N289" s="1554"/>
      <c r="O289" s="1554"/>
    </row>
    <row r="290" spans="1:15" s="2" customFormat="1" ht="65.25" customHeight="1" thickBot="1" x14ac:dyDescent="0.3">
      <c r="A290" s="1555">
        <v>146</v>
      </c>
      <c r="B290" s="1554" t="s">
        <v>550</v>
      </c>
      <c r="C290" s="1554">
        <v>4</v>
      </c>
      <c r="D290" s="1554" t="s">
        <v>86</v>
      </c>
      <c r="E290" s="1554" t="s">
        <v>551</v>
      </c>
      <c r="F290" s="1554" t="s">
        <v>15</v>
      </c>
      <c r="G290" s="1554" t="s">
        <v>16</v>
      </c>
      <c r="H290" s="1553" t="s">
        <v>552</v>
      </c>
      <c r="I290" s="1554" t="s">
        <v>730</v>
      </c>
      <c r="J290" s="1558"/>
      <c r="K290" s="1558"/>
      <c r="L290" s="1558"/>
      <c r="M290" s="1558"/>
      <c r="N290" s="1554"/>
      <c r="O290" s="1554"/>
    </row>
    <row r="291" spans="1:15" s="2" customFormat="1" ht="63.75" customHeight="1" thickBot="1" x14ac:dyDescent="0.3">
      <c r="A291" s="1556"/>
      <c r="B291" s="1554"/>
      <c r="C291" s="1554"/>
      <c r="D291" s="1554"/>
      <c r="E291" s="1554"/>
      <c r="F291" s="1554"/>
      <c r="G291" s="1554"/>
      <c r="H291" s="1553"/>
      <c r="I291" s="1554"/>
      <c r="J291" s="1558"/>
      <c r="K291" s="1558"/>
      <c r="L291" s="1558"/>
      <c r="M291" s="1558"/>
      <c r="N291" s="1554"/>
      <c r="O291" s="1554"/>
    </row>
    <row r="292" spans="1:15" s="2" customFormat="1" ht="66" customHeight="1" thickBot="1" x14ac:dyDescent="0.3">
      <c r="A292" s="1555">
        <v>147</v>
      </c>
      <c r="B292" s="1554" t="s">
        <v>553</v>
      </c>
      <c r="C292" s="1554" t="s">
        <v>110</v>
      </c>
      <c r="D292" s="1554" t="s">
        <v>37</v>
      </c>
      <c r="E292" s="1554" t="s">
        <v>555</v>
      </c>
      <c r="F292" s="1554" t="s">
        <v>15</v>
      </c>
      <c r="G292" s="1554" t="s">
        <v>16</v>
      </c>
      <c r="H292" s="1553" t="s">
        <v>554</v>
      </c>
      <c r="I292" s="1564" t="s">
        <v>730</v>
      </c>
      <c r="J292" s="1558"/>
      <c r="K292" s="1558"/>
      <c r="L292" s="1558"/>
      <c r="M292" s="1558"/>
      <c r="N292" s="1554"/>
      <c r="O292" s="1554"/>
    </row>
    <row r="293" spans="1:15" s="2" customFormat="1" ht="63" customHeight="1" thickBot="1" x14ac:dyDescent="0.3">
      <c r="A293" s="1556"/>
      <c r="B293" s="1554"/>
      <c r="C293" s="1554"/>
      <c r="D293" s="1554"/>
      <c r="E293" s="1554"/>
      <c r="F293" s="1554"/>
      <c r="G293" s="1554"/>
      <c r="H293" s="1553"/>
      <c r="I293" s="1564"/>
      <c r="J293" s="1558"/>
      <c r="K293" s="1558"/>
      <c r="L293" s="1558"/>
      <c r="M293" s="1558"/>
      <c r="N293" s="1554"/>
      <c r="O293" s="1554"/>
    </row>
    <row r="294" spans="1:15" s="2" customFormat="1" ht="62.25" customHeight="1" thickBot="1" x14ac:dyDescent="0.3">
      <c r="A294" s="1555">
        <v>148</v>
      </c>
      <c r="B294" s="1554" t="s">
        <v>556</v>
      </c>
      <c r="C294" s="1554">
        <v>4</v>
      </c>
      <c r="D294" s="1554" t="s">
        <v>81</v>
      </c>
      <c r="E294" s="1554" t="s">
        <v>558</v>
      </c>
      <c r="F294" s="1554" t="s">
        <v>43</v>
      </c>
      <c r="G294" s="1554" t="s">
        <v>16</v>
      </c>
      <c r="H294" s="1553" t="s">
        <v>557</v>
      </c>
      <c r="I294" s="1554"/>
      <c r="J294" s="1558"/>
      <c r="K294" s="1558"/>
      <c r="L294" s="1558"/>
      <c r="M294" s="1558"/>
      <c r="N294" s="1554"/>
      <c r="O294" s="1554"/>
    </row>
    <row r="295" spans="1:15" s="2" customFormat="1" ht="69.75" customHeight="1" thickBot="1" x14ac:dyDescent="0.3">
      <c r="A295" s="1556"/>
      <c r="B295" s="1554"/>
      <c r="C295" s="1554"/>
      <c r="D295" s="1554"/>
      <c r="E295" s="1554"/>
      <c r="F295" s="1554"/>
      <c r="G295" s="1554"/>
      <c r="H295" s="1553"/>
      <c r="I295" s="1554"/>
      <c r="J295" s="1558"/>
      <c r="K295" s="1558"/>
      <c r="L295" s="1558"/>
      <c r="M295" s="1558"/>
      <c r="N295" s="1554"/>
      <c r="O295" s="1554"/>
    </row>
    <row r="296" spans="1:15" s="2" customFormat="1" ht="65.25" customHeight="1" thickBot="1" x14ac:dyDescent="0.3">
      <c r="A296" s="1555">
        <v>149</v>
      </c>
      <c r="B296" s="1554" t="s">
        <v>559</v>
      </c>
      <c r="C296" s="1554">
        <v>21</v>
      </c>
      <c r="D296" s="1554" t="s">
        <v>89</v>
      </c>
      <c r="E296" s="1554" t="s">
        <v>561</v>
      </c>
      <c r="F296" s="1554" t="s">
        <v>213</v>
      </c>
      <c r="G296" s="1554" t="s">
        <v>16</v>
      </c>
      <c r="H296" s="1553" t="s">
        <v>560</v>
      </c>
      <c r="I296" s="1554" t="s">
        <v>730</v>
      </c>
      <c r="J296" s="1558"/>
      <c r="K296" s="1558"/>
      <c r="L296" s="1558"/>
      <c r="M296" s="1558"/>
      <c r="N296" s="1554"/>
      <c r="O296" s="1554"/>
    </row>
    <row r="297" spans="1:15" s="2" customFormat="1" ht="62.25" customHeight="1" thickBot="1" x14ac:dyDescent="0.3">
      <c r="A297" s="1556"/>
      <c r="B297" s="1554"/>
      <c r="C297" s="1554"/>
      <c r="D297" s="1554"/>
      <c r="E297" s="1554"/>
      <c r="F297" s="1554"/>
      <c r="G297" s="1554"/>
      <c r="H297" s="1553"/>
      <c r="I297" s="1554"/>
      <c r="J297" s="1558"/>
      <c r="K297" s="1558"/>
      <c r="L297" s="1558"/>
      <c r="M297" s="1558"/>
      <c r="N297" s="1554"/>
      <c r="O297" s="1554"/>
    </row>
    <row r="298" spans="1:15" s="2" customFormat="1" ht="72.75" customHeight="1" thickBot="1" x14ac:dyDescent="0.3">
      <c r="A298" s="1555">
        <v>150</v>
      </c>
      <c r="B298" s="1554" t="s">
        <v>562</v>
      </c>
      <c r="C298" s="1554" t="s">
        <v>110</v>
      </c>
      <c r="D298" s="1554" t="s">
        <v>83</v>
      </c>
      <c r="E298" s="1554" t="s">
        <v>564</v>
      </c>
      <c r="F298" s="1554" t="s">
        <v>498</v>
      </c>
      <c r="G298" s="1554" t="s">
        <v>16</v>
      </c>
      <c r="H298" s="1553" t="s">
        <v>563</v>
      </c>
      <c r="I298" s="1562"/>
      <c r="J298" s="1558"/>
      <c r="K298" s="1558"/>
      <c r="L298" s="1558"/>
      <c r="M298" s="1558"/>
      <c r="N298" s="1554"/>
      <c r="O298" s="1554"/>
    </row>
    <row r="299" spans="1:15" s="2" customFormat="1" ht="61.5" customHeight="1" thickBot="1" x14ac:dyDescent="0.3">
      <c r="A299" s="1556"/>
      <c r="B299" s="1554"/>
      <c r="C299" s="1554"/>
      <c r="D299" s="1554"/>
      <c r="E299" s="1554"/>
      <c r="F299" s="1554"/>
      <c r="G299" s="1554"/>
      <c r="H299" s="1553"/>
      <c r="I299" s="1562"/>
      <c r="J299" s="1558"/>
      <c r="K299" s="1558"/>
      <c r="L299" s="1558"/>
      <c r="M299" s="1558"/>
      <c r="N299" s="1554"/>
      <c r="O299" s="1554"/>
    </row>
    <row r="300" spans="1:15" s="2" customFormat="1" ht="61.5" customHeight="1" thickBot="1" x14ac:dyDescent="0.3">
      <c r="A300" s="1555">
        <v>151</v>
      </c>
      <c r="B300" s="1554" t="s">
        <v>565</v>
      </c>
      <c r="C300" s="1554">
        <v>4</v>
      </c>
      <c r="D300" s="1554" t="s">
        <v>1231</v>
      </c>
      <c r="E300" s="1554" t="s">
        <v>28</v>
      </c>
      <c r="F300" s="1554" t="s">
        <v>469</v>
      </c>
      <c r="G300" s="1554" t="s">
        <v>16</v>
      </c>
      <c r="H300" s="1553" t="s">
        <v>566</v>
      </c>
      <c r="I300" s="1554" t="s">
        <v>730</v>
      </c>
      <c r="J300" s="1558"/>
      <c r="K300" s="1558"/>
      <c r="L300" s="1558"/>
      <c r="M300" s="1558"/>
      <c r="N300" s="1554"/>
      <c r="O300" s="1554"/>
    </row>
    <row r="301" spans="1:15" s="2" customFormat="1" ht="69.75" customHeight="1" thickBot="1" x14ac:dyDescent="0.3">
      <c r="A301" s="1556"/>
      <c r="B301" s="1554"/>
      <c r="C301" s="1554"/>
      <c r="D301" s="1554"/>
      <c r="E301" s="1554"/>
      <c r="F301" s="1554"/>
      <c r="G301" s="1554"/>
      <c r="H301" s="1553"/>
      <c r="I301" s="1554"/>
      <c r="J301" s="1558"/>
      <c r="K301" s="1558"/>
      <c r="L301" s="1558"/>
      <c r="M301" s="1558"/>
      <c r="N301" s="1554"/>
      <c r="O301" s="1554"/>
    </row>
    <row r="302" spans="1:15" s="2" customFormat="1" ht="67.5" customHeight="1" thickBot="1" x14ac:dyDescent="0.3">
      <c r="A302" s="1555">
        <v>152</v>
      </c>
      <c r="B302" s="1554" t="s">
        <v>603</v>
      </c>
      <c r="C302" s="1554">
        <v>4</v>
      </c>
      <c r="D302" s="1554" t="s">
        <v>83</v>
      </c>
      <c r="E302" s="1554" t="s">
        <v>540</v>
      </c>
      <c r="F302" s="1554" t="s">
        <v>541</v>
      </c>
      <c r="G302" s="1554" t="s">
        <v>11</v>
      </c>
      <c r="H302" s="1553" t="s">
        <v>542</v>
      </c>
      <c r="I302" s="1554" t="s">
        <v>2285</v>
      </c>
      <c r="J302" s="1558"/>
      <c r="K302" s="1558"/>
      <c r="L302" s="1558"/>
      <c r="M302" s="1558"/>
      <c r="N302" s="1554"/>
      <c r="O302" s="1554"/>
    </row>
    <row r="303" spans="1:15" s="2" customFormat="1" ht="61.5" customHeight="1" thickBot="1" x14ac:dyDescent="0.3">
      <c r="A303" s="1556"/>
      <c r="B303" s="1554"/>
      <c r="C303" s="1554"/>
      <c r="D303" s="1554"/>
      <c r="E303" s="1554"/>
      <c r="F303" s="1554"/>
      <c r="G303" s="1554"/>
      <c r="H303" s="1553"/>
      <c r="I303" s="1554"/>
      <c r="J303" s="1558"/>
      <c r="K303" s="1558"/>
      <c r="L303" s="1558"/>
      <c r="M303" s="1558"/>
      <c r="N303" s="1554"/>
      <c r="O303" s="1554"/>
    </row>
    <row r="304" spans="1:15" s="2" customFormat="1" ht="64.5" customHeight="1" thickBot="1" x14ac:dyDescent="0.3">
      <c r="A304" s="1555">
        <v>153</v>
      </c>
      <c r="B304" s="1554" t="s">
        <v>602</v>
      </c>
      <c r="C304" s="1554" t="s">
        <v>110</v>
      </c>
      <c r="D304" s="1554" t="s">
        <v>83</v>
      </c>
      <c r="E304" s="1554" t="s">
        <v>564</v>
      </c>
      <c r="F304" s="1554" t="s">
        <v>543</v>
      </c>
      <c r="G304" s="1554" t="s">
        <v>11</v>
      </c>
      <c r="H304" s="1553" t="s">
        <v>544</v>
      </c>
      <c r="I304" s="1562"/>
      <c r="J304" s="1558"/>
      <c r="K304" s="1558"/>
      <c r="L304" s="1558"/>
      <c r="M304" s="1558"/>
      <c r="N304" s="1554"/>
      <c r="O304" s="1554"/>
    </row>
    <row r="305" spans="1:15" s="2" customFormat="1" ht="69" customHeight="1" thickBot="1" x14ac:dyDescent="0.3">
      <c r="A305" s="1556"/>
      <c r="B305" s="1554"/>
      <c r="C305" s="1554"/>
      <c r="D305" s="1554"/>
      <c r="E305" s="1554"/>
      <c r="F305" s="1554"/>
      <c r="G305" s="1554"/>
      <c r="H305" s="1553"/>
      <c r="I305" s="1562"/>
      <c r="J305" s="1558"/>
      <c r="K305" s="1558"/>
      <c r="L305" s="1558"/>
      <c r="M305" s="1558"/>
      <c r="N305" s="1554"/>
      <c r="O305" s="1554"/>
    </row>
    <row r="306" spans="1:15" s="2" customFormat="1" ht="77.25" customHeight="1" thickBot="1" x14ac:dyDescent="0.3">
      <c r="A306" s="1555">
        <v>154</v>
      </c>
      <c r="B306" s="1554" t="s">
        <v>567</v>
      </c>
      <c r="C306" s="1554">
        <v>5</v>
      </c>
      <c r="D306" s="1554" t="s">
        <v>568</v>
      </c>
      <c r="E306" s="1554" t="s">
        <v>569</v>
      </c>
      <c r="F306" s="1554" t="s">
        <v>345</v>
      </c>
      <c r="G306" s="1554" t="s">
        <v>16</v>
      </c>
      <c r="H306" s="1553" t="s">
        <v>570</v>
      </c>
      <c r="I306" s="1562"/>
      <c r="J306" s="1558"/>
      <c r="K306" s="1558"/>
      <c r="L306" s="1558"/>
      <c r="M306" s="1558"/>
      <c r="N306" s="1554"/>
      <c r="O306" s="1554"/>
    </row>
    <row r="307" spans="1:15" s="2" customFormat="1" ht="63.75" customHeight="1" thickBot="1" x14ac:dyDescent="0.3">
      <c r="A307" s="1556"/>
      <c r="B307" s="1554"/>
      <c r="C307" s="1554"/>
      <c r="D307" s="1554"/>
      <c r="E307" s="1554"/>
      <c r="F307" s="1554"/>
      <c r="G307" s="1554"/>
      <c r="H307" s="1553"/>
      <c r="I307" s="1562"/>
      <c r="J307" s="1558"/>
      <c r="K307" s="1558"/>
      <c r="L307" s="1558"/>
      <c r="M307" s="1558"/>
      <c r="N307" s="1554"/>
      <c r="O307" s="1554"/>
    </row>
    <row r="308" spans="1:15" s="2" customFormat="1" ht="72.75" customHeight="1" thickBot="1" x14ac:dyDescent="0.3">
      <c r="A308" s="1555">
        <v>155</v>
      </c>
      <c r="B308" s="1554" t="s">
        <v>571</v>
      </c>
      <c r="C308" s="1554">
        <v>5</v>
      </c>
      <c r="D308" s="1554" t="s">
        <v>568</v>
      </c>
      <c r="E308" s="1554" t="s">
        <v>573</v>
      </c>
      <c r="F308" s="1554" t="s">
        <v>345</v>
      </c>
      <c r="G308" s="1554" t="s">
        <v>16</v>
      </c>
      <c r="H308" s="1553" t="s">
        <v>572</v>
      </c>
      <c r="I308" s="1562"/>
      <c r="J308" s="1558"/>
      <c r="K308" s="1558"/>
      <c r="L308" s="1558"/>
      <c r="M308" s="1558"/>
      <c r="N308" s="1554"/>
      <c r="O308" s="1554"/>
    </row>
    <row r="309" spans="1:15" s="2" customFormat="1" ht="66.75" customHeight="1" thickBot="1" x14ac:dyDescent="0.3">
      <c r="A309" s="1556"/>
      <c r="B309" s="1554"/>
      <c r="C309" s="1554"/>
      <c r="D309" s="1554"/>
      <c r="E309" s="1554"/>
      <c r="F309" s="1554"/>
      <c r="G309" s="1554"/>
      <c r="H309" s="1553"/>
      <c r="I309" s="1562"/>
      <c r="J309" s="1558"/>
      <c r="K309" s="1558"/>
      <c r="L309" s="1558"/>
      <c r="M309" s="1558"/>
      <c r="N309" s="1554"/>
      <c r="O309" s="1554"/>
    </row>
    <row r="310" spans="1:15" s="9" customFormat="1" ht="61.5" customHeight="1" thickBot="1" x14ac:dyDescent="0.3">
      <c r="A310" s="1555">
        <v>156</v>
      </c>
      <c r="B310" s="1554" t="s">
        <v>574</v>
      </c>
      <c r="C310" s="1554">
        <v>5</v>
      </c>
      <c r="D310" s="1554" t="s">
        <v>568</v>
      </c>
      <c r="E310" s="1554" t="s">
        <v>576</v>
      </c>
      <c r="F310" s="1554" t="s">
        <v>345</v>
      </c>
      <c r="G310" s="1554" t="s">
        <v>16</v>
      </c>
      <c r="H310" s="1553" t="s">
        <v>575</v>
      </c>
      <c r="I310" s="1554" t="s">
        <v>730</v>
      </c>
      <c r="J310" s="1558"/>
      <c r="K310" s="1558"/>
      <c r="L310" s="1558"/>
      <c r="M310" s="1558"/>
      <c r="N310" s="1554"/>
      <c r="O310" s="1554"/>
    </row>
    <row r="311" spans="1:15" s="9" customFormat="1" ht="73.5" customHeight="1" thickBot="1" x14ac:dyDescent="0.3">
      <c r="A311" s="1556"/>
      <c r="B311" s="1554"/>
      <c r="C311" s="1554"/>
      <c r="D311" s="1554"/>
      <c r="E311" s="1554"/>
      <c r="F311" s="1554"/>
      <c r="G311" s="1554"/>
      <c r="H311" s="1553"/>
      <c r="I311" s="1554"/>
      <c r="J311" s="1558"/>
      <c r="K311" s="1558"/>
      <c r="L311" s="1558"/>
      <c r="M311" s="1558"/>
      <c r="N311" s="1554"/>
      <c r="O311" s="1554"/>
    </row>
    <row r="312" spans="1:15" s="2" customFormat="1" ht="72" customHeight="1" thickBot="1" x14ac:dyDescent="0.3">
      <c r="A312" s="1555">
        <v>157</v>
      </c>
      <c r="B312" s="1554" t="s">
        <v>578</v>
      </c>
      <c r="C312" s="1554">
        <v>16</v>
      </c>
      <c r="D312" s="1554" t="s">
        <v>89</v>
      </c>
      <c r="E312" s="1554" t="s">
        <v>583</v>
      </c>
      <c r="F312" s="1554" t="s">
        <v>15</v>
      </c>
      <c r="G312" s="1554" t="s">
        <v>16</v>
      </c>
      <c r="H312" s="1553" t="s">
        <v>582</v>
      </c>
      <c r="I312" s="1564" t="s">
        <v>730</v>
      </c>
      <c r="J312" s="1558"/>
      <c r="K312" s="1558"/>
      <c r="L312" s="1558"/>
      <c r="M312" s="1558"/>
      <c r="N312" s="1554"/>
      <c r="O312" s="1554"/>
    </row>
    <row r="313" spans="1:15" s="2" customFormat="1" ht="60.75" customHeight="1" thickBot="1" x14ac:dyDescent="0.3">
      <c r="A313" s="1556"/>
      <c r="B313" s="1554"/>
      <c r="C313" s="1554"/>
      <c r="D313" s="1554"/>
      <c r="E313" s="1554"/>
      <c r="F313" s="1554"/>
      <c r="G313" s="1554"/>
      <c r="H313" s="1553"/>
      <c r="I313" s="1564"/>
      <c r="J313" s="1558"/>
      <c r="K313" s="1558"/>
      <c r="L313" s="1558"/>
      <c r="M313" s="1558"/>
      <c r="N313" s="1554"/>
      <c r="O313" s="1554"/>
    </row>
    <row r="314" spans="1:15" s="2" customFormat="1" ht="67.5" customHeight="1" thickBot="1" x14ac:dyDescent="0.3">
      <c r="A314" s="1555">
        <v>158</v>
      </c>
      <c r="B314" s="1554" t="s">
        <v>579</v>
      </c>
      <c r="C314" s="1554" t="s">
        <v>585</v>
      </c>
      <c r="D314" s="1554" t="s">
        <v>587</v>
      </c>
      <c r="E314" s="1554" t="s">
        <v>586</v>
      </c>
      <c r="F314" s="1554" t="s">
        <v>589</v>
      </c>
      <c r="G314" s="1554" t="s">
        <v>11</v>
      </c>
      <c r="H314" s="1553" t="s">
        <v>584</v>
      </c>
      <c r="I314" s="1554" t="s">
        <v>730</v>
      </c>
      <c r="J314" s="1558"/>
      <c r="K314" s="1558"/>
      <c r="L314" s="1558"/>
      <c r="M314" s="1558"/>
      <c r="N314" s="1554"/>
      <c r="O314" s="1554"/>
    </row>
    <row r="315" spans="1:15" s="2" customFormat="1" ht="63.75" customHeight="1" thickBot="1" x14ac:dyDescent="0.3">
      <c r="A315" s="1556"/>
      <c r="B315" s="1554"/>
      <c r="C315" s="1554"/>
      <c r="D315" s="1554"/>
      <c r="E315" s="1554"/>
      <c r="F315" s="1554"/>
      <c r="G315" s="1554"/>
      <c r="H315" s="1553"/>
      <c r="I315" s="1554"/>
      <c r="J315" s="1558"/>
      <c r="K315" s="1558"/>
      <c r="L315" s="1558"/>
      <c r="M315" s="1558"/>
      <c r="N315" s="1554"/>
      <c r="O315" s="1554"/>
    </row>
    <row r="316" spans="1:15" s="2" customFormat="1" ht="65.25" customHeight="1" thickBot="1" x14ac:dyDescent="0.3">
      <c r="A316" s="1555">
        <v>159</v>
      </c>
      <c r="B316" s="1554" t="s">
        <v>580</v>
      </c>
      <c r="C316" s="1554">
        <v>29</v>
      </c>
      <c r="D316" s="1554" t="s">
        <v>480</v>
      </c>
      <c r="E316" s="1554" t="s">
        <v>591</v>
      </c>
      <c r="F316" s="1554" t="s">
        <v>588</v>
      </c>
      <c r="G316" s="1554" t="s">
        <v>11</v>
      </c>
      <c r="H316" s="1553" t="s">
        <v>590</v>
      </c>
      <c r="I316" s="1564" t="s">
        <v>2364</v>
      </c>
      <c r="J316" s="1558"/>
      <c r="K316" s="1558"/>
      <c r="L316" s="1558"/>
      <c r="M316" s="1558"/>
      <c r="N316" s="1554"/>
      <c r="O316" s="1554"/>
    </row>
    <row r="317" spans="1:15" s="2" customFormat="1" ht="65.25" customHeight="1" thickBot="1" x14ac:dyDescent="0.3">
      <c r="A317" s="1556"/>
      <c r="B317" s="1554"/>
      <c r="C317" s="1554"/>
      <c r="D317" s="1554"/>
      <c r="E317" s="1554"/>
      <c r="F317" s="1554"/>
      <c r="G317" s="1554"/>
      <c r="H317" s="1553"/>
      <c r="I317" s="1562"/>
      <c r="J317" s="1558"/>
      <c r="K317" s="1558"/>
      <c r="L317" s="1558"/>
      <c r="M317" s="1558"/>
      <c r="N317" s="1554"/>
      <c r="O317" s="1554"/>
    </row>
    <row r="318" spans="1:15" s="2" customFormat="1" ht="67.5" customHeight="1" thickBot="1" x14ac:dyDescent="0.3">
      <c r="A318" s="1555">
        <v>160</v>
      </c>
      <c r="B318" s="1554" t="s">
        <v>581</v>
      </c>
      <c r="C318" s="1554" t="s">
        <v>585</v>
      </c>
      <c r="D318" s="1554" t="s">
        <v>587</v>
      </c>
      <c r="E318" s="1554" t="s">
        <v>593</v>
      </c>
      <c r="F318" s="1554" t="s">
        <v>846</v>
      </c>
      <c r="G318" s="1554" t="s">
        <v>11</v>
      </c>
      <c r="H318" s="1553" t="s">
        <v>592</v>
      </c>
      <c r="I318" s="1564" t="s">
        <v>2468</v>
      </c>
      <c r="J318" s="1558"/>
      <c r="K318" s="1558"/>
      <c r="L318" s="1558"/>
      <c r="M318" s="1558"/>
      <c r="N318" s="1554"/>
      <c r="O318" s="1554"/>
    </row>
    <row r="319" spans="1:15" s="2" customFormat="1" ht="62.25" customHeight="1" thickBot="1" x14ac:dyDescent="0.3">
      <c r="A319" s="1556"/>
      <c r="B319" s="1554"/>
      <c r="C319" s="1554"/>
      <c r="D319" s="1554"/>
      <c r="E319" s="1554"/>
      <c r="F319" s="1554"/>
      <c r="G319" s="1554"/>
      <c r="H319" s="1553"/>
      <c r="I319" s="1562"/>
      <c r="J319" s="1558"/>
      <c r="K319" s="1558"/>
      <c r="L319" s="1558"/>
      <c r="M319" s="1558"/>
      <c r="N319" s="1554"/>
      <c r="O319" s="1554"/>
    </row>
    <row r="320" spans="1:15" s="2" customFormat="1" ht="65.25" customHeight="1" thickBot="1" x14ac:dyDescent="0.3">
      <c r="A320" s="1555">
        <v>161</v>
      </c>
      <c r="B320" s="1554" t="s">
        <v>594</v>
      </c>
      <c r="C320" s="1554" t="s">
        <v>413</v>
      </c>
      <c r="D320" s="1554" t="s">
        <v>414</v>
      </c>
      <c r="E320" s="1554" t="s">
        <v>597</v>
      </c>
      <c r="F320" s="1554" t="s">
        <v>598</v>
      </c>
      <c r="G320" s="1554" t="s">
        <v>11</v>
      </c>
      <c r="H320" s="1553" t="s">
        <v>596</v>
      </c>
      <c r="I320" s="1564" t="s">
        <v>2284</v>
      </c>
      <c r="J320" s="1558"/>
      <c r="K320" s="1558"/>
      <c r="L320" s="1558"/>
      <c r="M320" s="1558"/>
      <c r="N320" s="1554"/>
      <c r="O320" s="1554"/>
    </row>
    <row r="321" spans="1:15" s="2" customFormat="1" ht="62.25" customHeight="1" thickBot="1" x14ac:dyDescent="0.3">
      <c r="A321" s="1556"/>
      <c r="B321" s="1554"/>
      <c r="C321" s="1554"/>
      <c r="D321" s="1554"/>
      <c r="E321" s="1554"/>
      <c r="F321" s="1554"/>
      <c r="G321" s="1554"/>
      <c r="H321" s="1553"/>
      <c r="I321" s="1562"/>
      <c r="J321" s="1558"/>
      <c r="K321" s="1558"/>
      <c r="L321" s="1558"/>
      <c r="M321" s="1558"/>
      <c r="N321" s="1554"/>
      <c r="O321" s="1554"/>
    </row>
    <row r="322" spans="1:15" s="9" customFormat="1" ht="67.5" customHeight="1" thickBot="1" x14ac:dyDescent="0.3">
      <c r="A322" s="1555">
        <v>162</v>
      </c>
      <c r="B322" s="1554" t="s">
        <v>595</v>
      </c>
      <c r="C322" s="1554">
        <v>4</v>
      </c>
      <c r="D322" s="1554" t="s">
        <v>83</v>
      </c>
      <c r="E322" s="1554" t="s">
        <v>601</v>
      </c>
      <c r="F322" s="1554" t="s">
        <v>600</v>
      </c>
      <c r="G322" s="1554" t="s">
        <v>11</v>
      </c>
      <c r="H322" s="1553" t="s">
        <v>599</v>
      </c>
      <c r="I322" s="1554"/>
      <c r="J322" s="1558"/>
      <c r="K322" s="1558"/>
      <c r="L322" s="1558"/>
      <c r="M322" s="1558"/>
      <c r="N322" s="1554"/>
      <c r="O322" s="1554"/>
    </row>
    <row r="323" spans="1:15" s="9" customFormat="1" ht="62.25" customHeight="1" thickBot="1" x14ac:dyDescent="0.3">
      <c r="A323" s="1556"/>
      <c r="B323" s="1554"/>
      <c r="C323" s="1554"/>
      <c r="D323" s="1554"/>
      <c r="E323" s="1554"/>
      <c r="F323" s="1554"/>
      <c r="G323" s="1554"/>
      <c r="H323" s="1553"/>
      <c r="I323" s="1554"/>
      <c r="J323" s="1558"/>
      <c r="K323" s="1558"/>
      <c r="L323" s="1558"/>
      <c r="M323" s="1558"/>
      <c r="N323" s="1554"/>
      <c r="O323" s="1554"/>
    </row>
    <row r="324" spans="1:15" s="2" customFormat="1" ht="67.5" customHeight="1" thickBot="1" x14ac:dyDescent="0.3">
      <c r="A324" s="1555">
        <v>163</v>
      </c>
      <c r="B324" s="1554" t="s">
        <v>604</v>
      </c>
      <c r="C324" s="1554">
        <v>21</v>
      </c>
      <c r="D324" s="1554" t="s">
        <v>389</v>
      </c>
      <c r="E324" s="1554" t="s">
        <v>608</v>
      </c>
      <c r="F324" s="1554" t="s">
        <v>607</v>
      </c>
      <c r="G324" s="1554" t="s">
        <v>11</v>
      </c>
      <c r="H324" s="1553" t="s">
        <v>606</v>
      </c>
      <c r="I324" s="1562"/>
      <c r="J324" s="1558"/>
      <c r="K324" s="1558"/>
      <c r="L324" s="1558"/>
      <c r="M324" s="1558"/>
      <c r="N324" s="1554"/>
      <c r="O324" s="1554"/>
    </row>
    <row r="325" spans="1:15" s="2" customFormat="1" ht="62.25" customHeight="1" thickBot="1" x14ac:dyDescent="0.3">
      <c r="A325" s="1556"/>
      <c r="B325" s="1554"/>
      <c r="C325" s="1554"/>
      <c r="D325" s="1554"/>
      <c r="E325" s="1554"/>
      <c r="F325" s="1554"/>
      <c r="G325" s="1554"/>
      <c r="H325" s="1553"/>
      <c r="I325" s="1562"/>
      <c r="J325" s="1558"/>
      <c r="K325" s="1558"/>
      <c r="L325" s="1558"/>
      <c r="M325" s="1558"/>
      <c r="N325" s="1554"/>
      <c r="O325" s="1554"/>
    </row>
    <row r="326" spans="1:15" s="2" customFormat="1" ht="67.5" customHeight="1" thickBot="1" x14ac:dyDescent="0.3">
      <c r="A326" s="1555">
        <v>164</v>
      </c>
      <c r="B326" s="1554" t="s">
        <v>605</v>
      </c>
      <c r="C326" s="1554">
        <v>21</v>
      </c>
      <c r="D326" s="1554" t="s">
        <v>389</v>
      </c>
      <c r="E326" s="1554" t="s">
        <v>1150</v>
      </c>
      <c r="F326" s="1554" t="s">
        <v>607</v>
      </c>
      <c r="G326" s="1554" t="s">
        <v>11</v>
      </c>
      <c r="H326" s="1553" t="s">
        <v>609</v>
      </c>
      <c r="I326" s="1554" t="s">
        <v>730</v>
      </c>
      <c r="J326" s="1558"/>
      <c r="K326" s="1558"/>
      <c r="L326" s="1558"/>
      <c r="M326" s="1558"/>
      <c r="N326" s="1567"/>
      <c r="O326" s="1554"/>
    </row>
    <row r="327" spans="1:15" s="2" customFormat="1" ht="62.25" customHeight="1" thickBot="1" x14ac:dyDescent="0.3">
      <c r="A327" s="1556"/>
      <c r="B327" s="1554"/>
      <c r="C327" s="1554"/>
      <c r="D327" s="1554"/>
      <c r="E327" s="1554"/>
      <c r="F327" s="1554"/>
      <c r="G327" s="1554"/>
      <c r="H327" s="1553"/>
      <c r="I327" s="1554"/>
      <c r="J327" s="1558"/>
      <c r="K327" s="1558"/>
      <c r="L327" s="1558"/>
      <c r="M327" s="1558"/>
      <c r="N327" s="1567"/>
      <c r="O327" s="1554"/>
    </row>
    <row r="328" spans="1:15" s="2" customFormat="1" ht="67.5" customHeight="1" thickBot="1" x14ac:dyDescent="0.3">
      <c r="A328" s="1555">
        <v>165</v>
      </c>
      <c r="B328" s="1554" t="s">
        <v>660</v>
      </c>
      <c r="C328" s="1554">
        <v>4</v>
      </c>
      <c r="D328" s="1554" t="s">
        <v>658</v>
      </c>
      <c r="E328" s="1554" t="s">
        <v>661</v>
      </c>
      <c r="F328" s="1554" t="s">
        <v>662</v>
      </c>
      <c r="G328" s="1554" t="s">
        <v>11</v>
      </c>
      <c r="H328" s="1553" t="s">
        <v>663</v>
      </c>
      <c r="I328" s="1562"/>
      <c r="J328" s="1558"/>
      <c r="K328" s="1558"/>
      <c r="L328" s="1558"/>
      <c r="M328" s="1558"/>
      <c r="N328" s="1554"/>
      <c r="O328" s="1554"/>
    </row>
    <row r="329" spans="1:15" s="2" customFormat="1" ht="62.25" customHeight="1" thickBot="1" x14ac:dyDescent="0.3">
      <c r="A329" s="1556"/>
      <c r="B329" s="1554"/>
      <c r="C329" s="1554"/>
      <c r="D329" s="1554"/>
      <c r="E329" s="1554"/>
      <c r="F329" s="1554"/>
      <c r="G329" s="1554"/>
      <c r="H329" s="1553"/>
      <c r="I329" s="1562"/>
      <c r="J329" s="1558"/>
      <c r="K329" s="1558"/>
      <c r="L329" s="1558"/>
      <c r="M329" s="1558"/>
      <c r="N329" s="1554"/>
      <c r="O329" s="1554"/>
    </row>
    <row r="330" spans="1:15" s="2" customFormat="1" ht="67.5" customHeight="1" thickBot="1" x14ac:dyDescent="0.3">
      <c r="A330" s="1555">
        <v>166</v>
      </c>
      <c r="B330" s="1554" t="s">
        <v>611</v>
      </c>
      <c r="C330" s="1554">
        <v>5</v>
      </c>
      <c r="D330" s="1554" t="s">
        <v>89</v>
      </c>
      <c r="E330" s="1554" t="s">
        <v>613</v>
      </c>
      <c r="F330" s="1554" t="s">
        <v>15</v>
      </c>
      <c r="G330" s="1554" t="s">
        <v>16</v>
      </c>
      <c r="H330" s="1553" t="s">
        <v>612</v>
      </c>
      <c r="I330" s="1564" t="s">
        <v>730</v>
      </c>
      <c r="J330" s="1558"/>
      <c r="K330" s="1558"/>
      <c r="L330" s="1558"/>
      <c r="M330" s="1558"/>
      <c r="N330" s="1554"/>
      <c r="O330" s="1554"/>
    </row>
    <row r="331" spans="1:15" s="2" customFormat="1" ht="63.75" customHeight="1" thickBot="1" x14ac:dyDescent="0.3">
      <c r="A331" s="1556"/>
      <c r="B331" s="1554"/>
      <c r="C331" s="1554"/>
      <c r="D331" s="1554"/>
      <c r="E331" s="1554"/>
      <c r="F331" s="1554"/>
      <c r="G331" s="1554"/>
      <c r="H331" s="1553"/>
      <c r="I331" s="1564"/>
      <c r="J331" s="1558"/>
      <c r="K331" s="1558"/>
      <c r="L331" s="1558"/>
      <c r="M331" s="1558"/>
      <c r="N331" s="1554"/>
      <c r="O331" s="1554"/>
    </row>
    <row r="332" spans="1:15" s="2" customFormat="1" ht="65.25" customHeight="1" thickBot="1" x14ac:dyDescent="0.3">
      <c r="A332" s="1555">
        <v>167</v>
      </c>
      <c r="B332" s="1554" t="s">
        <v>614</v>
      </c>
      <c r="C332" s="1554">
        <v>5</v>
      </c>
      <c r="D332" s="1554" t="s">
        <v>89</v>
      </c>
      <c r="E332" s="1554" t="s">
        <v>613</v>
      </c>
      <c r="F332" s="1554" t="s">
        <v>616</v>
      </c>
      <c r="G332" s="1554" t="s">
        <v>16</v>
      </c>
      <c r="H332" s="1553" t="s">
        <v>615</v>
      </c>
      <c r="I332" s="1564" t="s">
        <v>730</v>
      </c>
      <c r="J332" s="1558"/>
      <c r="K332" s="1558"/>
      <c r="L332" s="1558"/>
      <c r="M332" s="1558"/>
      <c r="N332" s="1554"/>
      <c r="O332" s="1554"/>
    </row>
    <row r="333" spans="1:15" s="2" customFormat="1" ht="65.25" customHeight="1" thickBot="1" x14ac:dyDescent="0.3">
      <c r="A333" s="1556"/>
      <c r="B333" s="1554"/>
      <c r="C333" s="1554"/>
      <c r="D333" s="1554"/>
      <c r="E333" s="1554"/>
      <c r="F333" s="1554"/>
      <c r="G333" s="1554"/>
      <c r="H333" s="1553"/>
      <c r="I333" s="1564"/>
      <c r="J333" s="1558"/>
      <c r="K333" s="1558"/>
      <c r="L333" s="1558"/>
      <c r="M333" s="1558"/>
      <c r="N333" s="1554"/>
      <c r="O333" s="1554"/>
    </row>
    <row r="334" spans="1:15" s="2" customFormat="1" ht="67.5" customHeight="1" thickBot="1" x14ac:dyDescent="0.3">
      <c r="A334" s="1555">
        <v>168</v>
      </c>
      <c r="B334" s="1554" t="s">
        <v>617</v>
      </c>
      <c r="C334" s="1554">
        <v>5</v>
      </c>
      <c r="D334" s="1554" t="s">
        <v>89</v>
      </c>
      <c r="E334" s="1554" t="s">
        <v>360</v>
      </c>
      <c r="F334" s="1554" t="s">
        <v>616</v>
      </c>
      <c r="G334" s="1554" t="s">
        <v>16</v>
      </c>
      <c r="H334" s="1553" t="s">
        <v>618</v>
      </c>
      <c r="I334" s="1554" t="s">
        <v>730</v>
      </c>
      <c r="J334" s="1558"/>
      <c r="K334" s="1558"/>
      <c r="L334" s="1558"/>
      <c r="M334" s="1558"/>
      <c r="N334" s="1554"/>
      <c r="O334" s="1554"/>
    </row>
    <row r="335" spans="1:15" s="2" customFormat="1" ht="62.25" customHeight="1" thickBot="1" x14ac:dyDescent="0.3">
      <c r="A335" s="1556"/>
      <c r="B335" s="1554"/>
      <c r="C335" s="1554"/>
      <c r="D335" s="1554"/>
      <c r="E335" s="1554"/>
      <c r="F335" s="1554"/>
      <c r="G335" s="1554"/>
      <c r="H335" s="1553"/>
      <c r="I335" s="1554"/>
      <c r="J335" s="1558"/>
      <c r="K335" s="1558"/>
      <c r="L335" s="1558"/>
      <c r="M335" s="1558"/>
      <c r="N335" s="1554"/>
      <c r="O335" s="1554"/>
    </row>
    <row r="336" spans="1:15" s="2" customFormat="1" ht="65.25" customHeight="1" thickBot="1" x14ac:dyDescent="0.3">
      <c r="A336" s="1555">
        <v>169</v>
      </c>
      <c r="B336" s="1554" t="s">
        <v>619</v>
      </c>
      <c r="C336" s="1554" t="s">
        <v>110</v>
      </c>
      <c r="D336" s="1554" t="s">
        <v>172</v>
      </c>
      <c r="E336" s="1554" t="s">
        <v>640</v>
      </c>
      <c r="F336" s="1554" t="s">
        <v>345</v>
      </c>
      <c r="G336" s="1554" t="s">
        <v>16</v>
      </c>
      <c r="H336" s="1553" t="s">
        <v>641</v>
      </c>
      <c r="I336" s="1562"/>
      <c r="J336" s="1558"/>
      <c r="K336" s="1558"/>
      <c r="L336" s="1558"/>
      <c r="M336" s="1558"/>
      <c r="N336" s="1554"/>
      <c r="O336" s="1554"/>
    </row>
    <row r="337" spans="1:15" s="2" customFormat="1" ht="66.75" customHeight="1" thickBot="1" x14ac:dyDescent="0.3">
      <c r="A337" s="1556"/>
      <c r="B337" s="1554"/>
      <c r="C337" s="1554"/>
      <c r="D337" s="1554"/>
      <c r="E337" s="1554"/>
      <c r="F337" s="1554"/>
      <c r="G337" s="1554"/>
      <c r="H337" s="1553"/>
      <c r="I337" s="1562"/>
      <c r="J337" s="1558"/>
      <c r="K337" s="1558"/>
      <c r="L337" s="1558"/>
      <c r="M337" s="1558"/>
      <c r="N337" s="1554"/>
      <c r="O337" s="1554"/>
    </row>
    <row r="338" spans="1:15" s="2" customFormat="1" ht="67.5" customHeight="1" thickBot="1" x14ac:dyDescent="0.3">
      <c r="A338" s="1555">
        <v>170</v>
      </c>
      <c r="B338" s="1554" t="s">
        <v>620</v>
      </c>
      <c r="C338" s="1554" t="s">
        <v>110</v>
      </c>
      <c r="D338" s="1554" t="s">
        <v>172</v>
      </c>
      <c r="E338" s="1554" t="s">
        <v>1147</v>
      </c>
      <c r="F338" s="1554" t="s">
        <v>126</v>
      </c>
      <c r="G338" s="1554" t="s">
        <v>16</v>
      </c>
      <c r="H338" s="1553" t="s">
        <v>621</v>
      </c>
      <c r="I338" s="1562"/>
      <c r="J338" s="1558"/>
      <c r="K338" s="1558"/>
      <c r="L338" s="1558"/>
      <c r="M338" s="1558"/>
      <c r="N338" s="1554"/>
      <c r="O338" s="1554"/>
    </row>
    <row r="339" spans="1:15" s="2" customFormat="1" ht="62.25" customHeight="1" thickBot="1" x14ac:dyDescent="0.3">
      <c r="A339" s="1556"/>
      <c r="B339" s="1554"/>
      <c r="C339" s="1554"/>
      <c r="D339" s="1554"/>
      <c r="E339" s="1554"/>
      <c r="F339" s="1554"/>
      <c r="G339" s="1554"/>
      <c r="H339" s="1553"/>
      <c r="I339" s="1562"/>
      <c r="J339" s="1558"/>
      <c r="K339" s="1558"/>
      <c r="L339" s="1558"/>
      <c r="M339" s="1558"/>
      <c r="N339" s="1554"/>
      <c r="O339" s="1554"/>
    </row>
    <row r="340" spans="1:15" s="2" customFormat="1" ht="67.5" customHeight="1" thickBot="1" x14ac:dyDescent="0.3">
      <c r="A340" s="1555">
        <v>171</v>
      </c>
      <c r="B340" s="1554" t="s">
        <v>622</v>
      </c>
      <c r="C340" s="1554">
        <v>4</v>
      </c>
      <c r="D340" s="1554" t="s">
        <v>480</v>
      </c>
      <c r="E340" s="1554" t="s">
        <v>458</v>
      </c>
      <c r="F340" s="1554" t="s">
        <v>624</v>
      </c>
      <c r="G340" s="1554" t="s">
        <v>11</v>
      </c>
      <c r="H340" s="1553" t="s">
        <v>623</v>
      </c>
      <c r="I340" s="1554" t="s">
        <v>2286</v>
      </c>
      <c r="J340" s="1558"/>
      <c r="K340" s="1558"/>
      <c r="L340" s="1558"/>
      <c r="M340" s="1558"/>
      <c r="N340" s="1554"/>
      <c r="O340" s="1554"/>
    </row>
    <row r="341" spans="1:15" s="2" customFormat="1" ht="63.75" customHeight="1" thickBot="1" x14ac:dyDescent="0.3">
      <c r="A341" s="1556"/>
      <c r="B341" s="1554"/>
      <c r="C341" s="1554"/>
      <c r="D341" s="1554"/>
      <c r="E341" s="1554"/>
      <c r="F341" s="1554"/>
      <c r="G341" s="1554"/>
      <c r="H341" s="1553"/>
      <c r="I341" s="1554"/>
      <c r="J341" s="1558"/>
      <c r="K341" s="1558"/>
      <c r="L341" s="1558"/>
      <c r="M341" s="1558"/>
      <c r="N341" s="1554"/>
      <c r="O341" s="1554"/>
    </row>
    <row r="342" spans="1:15" s="2" customFormat="1" ht="65.25" customHeight="1" thickBot="1" x14ac:dyDescent="0.3">
      <c r="A342" s="1555">
        <v>172</v>
      </c>
      <c r="B342" s="1554" t="s">
        <v>625</v>
      </c>
      <c r="C342" s="1554">
        <v>4</v>
      </c>
      <c r="D342" s="1554" t="s">
        <v>626</v>
      </c>
      <c r="E342" s="1554" t="s">
        <v>1146</v>
      </c>
      <c r="F342" s="1554" t="s">
        <v>628</v>
      </c>
      <c r="G342" s="1554" t="s">
        <v>16</v>
      </c>
      <c r="H342" s="1553" t="s">
        <v>627</v>
      </c>
      <c r="I342" s="1554" t="s">
        <v>730</v>
      </c>
      <c r="J342" s="1558"/>
      <c r="K342" s="1558"/>
      <c r="L342" s="1558"/>
      <c r="M342" s="1558"/>
      <c r="N342" s="1554"/>
      <c r="O342" s="1554"/>
    </row>
    <row r="343" spans="1:15" s="2" customFormat="1" ht="65.25" customHeight="1" thickBot="1" x14ac:dyDescent="0.3">
      <c r="A343" s="1556"/>
      <c r="B343" s="1554"/>
      <c r="C343" s="1554"/>
      <c r="D343" s="1554"/>
      <c r="E343" s="1554"/>
      <c r="F343" s="1554"/>
      <c r="G343" s="1554"/>
      <c r="H343" s="1553"/>
      <c r="I343" s="1554"/>
      <c r="J343" s="1558"/>
      <c r="K343" s="1558"/>
      <c r="L343" s="1558"/>
      <c r="M343" s="1558"/>
      <c r="N343" s="1554"/>
      <c r="O343" s="1554"/>
    </row>
    <row r="344" spans="1:15" s="2" customFormat="1" ht="67.5" customHeight="1" thickBot="1" x14ac:dyDescent="0.3">
      <c r="A344" s="1555">
        <v>173</v>
      </c>
      <c r="B344" s="1554" t="s">
        <v>629</v>
      </c>
      <c r="C344" s="1554">
        <v>4</v>
      </c>
      <c r="D344" s="1554" t="s">
        <v>37</v>
      </c>
      <c r="E344" s="1554" t="s">
        <v>631</v>
      </c>
      <c r="F344" s="1554" t="s">
        <v>15</v>
      </c>
      <c r="G344" s="1554" t="s">
        <v>16</v>
      </c>
      <c r="H344" s="1553" t="s">
        <v>630</v>
      </c>
      <c r="I344" s="1554" t="s">
        <v>730</v>
      </c>
      <c r="J344" s="1558"/>
      <c r="K344" s="1558"/>
      <c r="L344" s="1558"/>
      <c r="M344" s="1558"/>
      <c r="N344" s="1554"/>
      <c r="O344" s="1554"/>
    </row>
    <row r="345" spans="1:15" s="2" customFormat="1" ht="62.25" customHeight="1" thickBot="1" x14ac:dyDescent="0.3">
      <c r="A345" s="1556"/>
      <c r="B345" s="1554"/>
      <c r="C345" s="1554"/>
      <c r="D345" s="1554"/>
      <c r="E345" s="1554"/>
      <c r="F345" s="1554"/>
      <c r="G345" s="1554"/>
      <c r="H345" s="1553"/>
      <c r="I345" s="1554"/>
      <c r="J345" s="1558"/>
      <c r="K345" s="1558"/>
      <c r="L345" s="1558"/>
      <c r="M345" s="1558"/>
      <c r="N345" s="1554"/>
      <c r="O345" s="1554"/>
    </row>
    <row r="346" spans="1:15" s="2" customFormat="1" ht="65.25" customHeight="1" thickBot="1" x14ac:dyDescent="0.3">
      <c r="A346" s="1555">
        <v>174</v>
      </c>
      <c r="B346" s="1554" t="s">
        <v>632</v>
      </c>
      <c r="C346" s="1554">
        <v>4</v>
      </c>
      <c r="D346" s="1554" t="s">
        <v>83</v>
      </c>
      <c r="E346" s="1554" t="s">
        <v>634</v>
      </c>
      <c r="F346" s="1554" t="s">
        <v>616</v>
      </c>
      <c r="G346" s="1554" t="s">
        <v>16</v>
      </c>
      <c r="H346" s="1553" t="s">
        <v>633</v>
      </c>
      <c r="I346" s="1554" t="s">
        <v>730</v>
      </c>
      <c r="J346" s="1558"/>
      <c r="K346" s="1558"/>
      <c r="L346" s="1558"/>
      <c r="M346" s="1558"/>
      <c r="N346" s="1554"/>
      <c r="O346" s="1554"/>
    </row>
    <row r="347" spans="1:15" s="2" customFormat="1" ht="62.25" customHeight="1" thickBot="1" x14ac:dyDescent="0.3">
      <c r="A347" s="1556"/>
      <c r="B347" s="1554"/>
      <c r="C347" s="1554"/>
      <c r="D347" s="1554"/>
      <c r="E347" s="1554"/>
      <c r="F347" s="1554"/>
      <c r="G347" s="1554"/>
      <c r="H347" s="1553"/>
      <c r="I347" s="1554"/>
      <c r="J347" s="1558"/>
      <c r="K347" s="1558"/>
      <c r="L347" s="1558"/>
      <c r="M347" s="1558"/>
      <c r="N347" s="1554"/>
      <c r="O347" s="1554"/>
    </row>
    <row r="348" spans="1:15" s="2" customFormat="1" ht="67.5" customHeight="1" thickBot="1" x14ac:dyDescent="0.3">
      <c r="A348" s="1555">
        <v>175</v>
      </c>
      <c r="B348" s="1554" t="s">
        <v>635</v>
      </c>
      <c r="C348" s="1554">
        <v>4</v>
      </c>
      <c r="D348" s="1554" t="s">
        <v>187</v>
      </c>
      <c r="E348" s="1554" t="s">
        <v>637</v>
      </c>
      <c r="F348" s="1554" t="s">
        <v>72</v>
      </c>
      <c r="G348" s="1554" t="s">
        <v>16</v>
      </c>
      <c r="H348" s="1553" t="s">
        <v>636</v>
      </c>
      <c r="I348" s="1562" t="s">
        <v>2469</v>
      </c>
      <c r="J348" s="1558"/>
      <c r="K348" s="1558"/>
      <c r="L348" s="1558"/>
      <c r="M348" s="1558"/>
      <c r="N348" s="1554"/>
      <c r="O348" s="1554"/>
    </row>
    <row r="349" spans="1:15" s="2" customFormat="1" ht="62.25" customHeight="1" thickBot="1" x14ac:dyDescent="0.3">
      <c r="A349" s="1556"/>
      <c r="B349" s="1554"/>
      <c r="C349" s="1554"/>
      <c r="D349" s="1554"/>
      <c r="E349" s="1554"/>
      <c r="F349" s="1554"/>
      <c r="G349" s="1554"/>
      <c r="H349" s="1553"/>
      <c r="I349" s="1562"/>
      <c r="J349" s="1558"/>
      <c r="K349" s="1558"/>
      <c r="L349" s="1558"/>
      <c r="M349" s="1558"/>
      <c r="N349" s="1554"/>
      <c r="O349" s="1554"/>
    </row>
    <row r="350" spans="1:15" s="2" customFormat="1" ht="67.5" customHeight="1" thickBot="1" x14ac:dyDescent="0.3">
      <c r="A350" s="149">
        <v>176</v>
      </c>
      <c r="B350" s="28" t="s">
        <v>638</v>
      </c>
      <c r="C350" s="28">
        <v>33</v>
      </c>
      <c r="D350" s="28" t="s">
        <v>83</v>
      </c>
      <c r="E350" s="28" t="s">
        <v>1061</v>
      </c>
      <c r="F350" s="28" t="s">
        <v>165</v>
      </c>
      <c r="G350" s="28" t="s">
        <v>16</v>
      </c>
      <c r="H350" s="27" t="s">
        <v>639</v>
      </c>
      <c r="I350" s="673" t="s">
        <v>2287</v>
      </c>
      <c r="J350" s="30"/>
      <c r="K350" s="30"/>
      <c r="L350" s="30"/>
      <c r="M350" s="30"/>
      <c r="N350" s="28"/>
      <c r="O350" s="28"/>
    </row>
    <row r="351" spans="1:15" s="2" customFormat="1" ht="65.25" customHeight="1" thickBot="1" x14ac:dyDescent="0.3">
      <c r="A351" s="1557">
        <v>177</v>
      </c>
      <c r="B351" s="1554" t="s">
        <v>664</v>
      </c>
      <c r="C351" s="1554" t="s">
        <v>665</v>
      </c>
      <c r="D351" s="1554" t="s">
        <v>178</v>
      </c>
      <c r="E351" s="1554" t="s">
        <v>666</v>
      </c>
      <c r="F351" s="1554" t="s">
        <v>704</v>
      </c>
      <c r="G351" s="1554" t="s">
        <v>16</v>
      </c>
      <c r="H351" s="1553" t="s">
        <v>667</v>
      </c>
      <c r="I351" s="1554" t="s">
        <v>730</v>
      </c>
      <c r="J351" s="1558"/>
      <c r="K351" s="1558"/>
      <c r="L351" s="1558"/>
      <c r="M351" s="1558"/>
      <c r="N351" s="1554"/>
      <c r="O351" s="1554"/>
    </row>
    <row r="352" spans="1:15" s="2" customFormat="1" ht="65.25" customHeight="1" thickBot="1" x14ac:dyDescent="0.3">
      <c r="A352" s="1556"/>
      <c r="B352" s="1554"/>
      <c r="C352" s="1554"/>
      <c r="D352" s="1554"/>
      <c r="E352" s="1554"/>
      <c r="F352" s="1554"/>
      <c r="G352" s="1554"/>
      <c r="H352" s="1553"/>
      <c r="I352" s="1554"/>
      <c r="J352" s="1558"/>
      <c r="K352" s="1558"/>
      <c r="L352" s="1558"/>
      <c r="M352" s="1558"/>
      <c r="N352" s="1554"/>
      <c r="O352" s="1554"/>
    </row>
    <row r="353" spans="1:15" s="2" customFormat="1" ht="67.5" customHeight="1" thickBot="1" x14ac:dyDescent="0.3">
      <c r="A353" s="1555">
        <v>178</v>
      </c>
      <c r="B353" s="1554" t="s">
        <v>642</v>
      </c>
      <c r="C353" s="1554" t="s">
        <v>110</v>
      </c>
      <c r="D353" s="1554" t="s">
        <v>86</v>
      </c>
      <c r="E353" s="1554" t="s">
        <v>644</v>
      </c>
      <c r="F353" s="1554" t="s">
        <v>645</v>
      </c>
      <c r="G353" s="1554" t="s">
        <v>16</v>
      </c>
      <c r="H353" s="1553" t="s">
        <v>643</v>
      </c>
      <c r="I353" s="1554" t="s">
        <v>2475</v>
      </c>
      <c r="J353" s="1558"/>
      <c r="K353" s="1558"/>
      <c r="L353" s="1558"/>
      <c r="M353" s="1558"/>
      <c r="N353" s="1554"/>
      <c r="O353" s="1554"/>
    </row>
    <row r="354" spans="1:15" s="2" customFormat="1" ht="62.25" customHeight="1" thickBot="1" x14ac:dyDescent="0.3">
      <c r="A354" s="1556"/>
      <c r="B354" s="1554"/>
      <c r="C354" s="1554"/>
      <c r="D354" s="1554"/>
      <c r="E354" s="1554"/>
      <c r="F354" s="1554"/>
      <c r="G354" s="1554"/>
      <c r="H354" s="1553"/>
      <c r="I354" s="1554"/>
      <c r="J354" s="1558"/>
      <c r="K354" s="1558"/>
      <c r="L354" s="1558"/>
      <c r="M354" s="1558"/>
      <c r="N354" s="1554"/>
      <c r="O354" s="1554"/>
    </row>
    <row r="355" spans="1:15" s="2" customFormat="1" ht="65.25" customHeight="1" thickBot="1" x14ac:dyDescent="0.3">
      <c r="A355" s="1555">
        <v>179</v>
      </c>
      <c r="B355" s="1554" t="s">
        <v>646</v>
      </c>
      <c r="C355" s="1554" t="s">
        <v>649</v>
      </c>
      <c r="D355" s="1554" t="s">
        <v>650</v>
      </c>
      <c r="E355" s="1554" t="s">
        <v>648</v>
      </c>
      <c r="F355" s="1554" t="s">
        <v>213</v>
      </c>
      <c r="G355" s="1554" t="s">
        <v>16</v>
      </c>
      <c r="H355" s="1553" t="s">
        <v>647</v>
      </c>
      <c r="I355" s="1554" t="s">
        <v>2470</v>
      </c>
      <c r="J355" s="1558"/>
      <c r="K355" s="1558"/>
      <c r="L355" s="1558"/>
      <c r="M355" s="1558"/>
      <c r="N355" s="1554"/>
      <c r="O355" s="1554"/>
    </row>
    <row r="356" spans="1:15" s="2" customFormat="1" ht="62.25" customHeight="1" thickBot="1" x14ac:dyDescent="0.3">
      <c r="A356" s="1556"/>
      <c r="B356" s="1554"/>
      <c r="C356" s="1554"/>
      <c r="D356" s="1554"/>
      <c r="E356" s="1554"/>
      <c r="F356" s="1554"/>
      <c r="G356" s="1554"/>
      <c r="H356" s="1553"/>
      <c r="I356" s="1554"/>
      <c r="J356" s="1558"/>
      <c r="K356" s="1558"/>
      <c r="L356" s="1558"/>
      <c r="M356" s="1558"/>
      <c r="N356" s="1554"/>
      <c r="O356" s="1554"/>
    </row>
    <row r="357" spans="1:15" s="2" customFormat="1" ht="67.5" customHeight="1" thickBot="1" x14ac:dyDescent="0.3">
      <c r="A357" s="1555">
        <v>180</v>
      </c>
      <c r="B357" s="1554" t="s">
        <v>651</v>
      </c>
      <c r="C357" s="1554" t="s">
        <v>654</v>
      </c>
      <c r="D357" s="1554" t="s">
        <v>655</v>
      </c>
      <c r="E357" s="1554" t="s">
        <v>652</v>
      </c>
      <c r="F357" s="1554" t="s">
        <v>213</v>
      </c>
      <c r="G357" s="1554" t="s">
        <v>16</v>
      </c>
      <c r="H357" s="1553" t="s">
        <v>653</v>
      </c>
      <c r="I357" s="1554" t="s">
        <v>730</v>
      </c>
      <c r="J357" s="1558"/>
      <c r="K357" s="1558"/>
      <c r="L357" s="1558"/>
      <c r="M357" s="1558"/>
      <c r="N357" s="1554"/>
      <c r="O357" s="1554"/>
    </row>
    <row r="358" spans="1:15" s="2" customFormat="1" ht="62.25" customHeight="1" thickBot="1" x14ac:dyDescent="0.3">
      <c r="A358" s="1556"/>
      <c r="B358" s="1554"/>
      <c r="C358" s="1554"/>
      <c r="D358" s="1554"/>
      <c r="E358" s="1554"/>
      <c r="F358" s="1554"/>
      <c r="G358" s="1554"/>
      <c r="H358" s="1553"/>
      <c r="I358" s="1554"/>
      <c r="J358" s="1558"/>
      <c r="K358" s="1558"/>
      <c r="L358" s="1558"/>
      <c r="M358" s="1558"/>
      <c r="N358" s="1554"/>
      <c r="O358" s="1554"/>
    </row>
    <row r="359" spans="1:15" s="9" customFormat="1" ht="67.5" customHeight="1" thickBot="1" x14ac:dyDescent="0.3">
      <c r="A359" s="1555">
        <v>181</v>
      </c>
      <c r="B359" s="1554" t="s">
        <v>656</v>
      </c>
      <c r="C359" s="1554">
        <v>4</v>
      </c>
      <c r="D359" s="1554" t="s">
        <v>658</v>
      </c>
      <c r="E359" s="1554" t="s">
        <v>659</v>
      </c>
      <c r="F359" s="1554" t="s">
        <v>213</v>
      </c>
      <c r="G359" s="1554" t="s">
        <v>16</v>
      </c>
      <c r="H359" s="1553" t="s">
        <v>657</v>
      </c>
      <c r="I359" s="1562"/>
      <c r="J359" s="1558"/>
      <c r="K359" s="1558"/>
      <c r="L359" s="1558"/>
      <c r="M359" s="1558"/>
      <c r="N359" s="1554"/>
      <c r="O359" s="1554"/>
    </row>
    <row r="360" spans="1:15" s="9" customFormat="1" ht="62.25" customHeight="1" thickBot="1" x14ac:dyDescent="0.3">
      <c r="A360" s="1556"/>
      <c r="B360" s="1554"/>
      <c r="C360" s="1554"/>
      <c r="D360" s="1554"/>
      <c r="E360" s="1554"/>
      <c r="F360" s="1554"/>
      <c r="G360" s="1554"/>
      <c r="H360" s="1553"/>
      <c r="I360" s="1562"/>
      <c r="J360" s="1558"/>
      <c r="K360" s="1558"/>
      <c r="L360" s="1558"/>
      <c r="M360" s="1558"/>
      <c r="N360" s="1554"/>
      <c r="O360" s="1554"/>
    </row>
    <row r="361" spans="1:15" s="2" customFormat="1" ht="67.5" customHeight="1" thickBot="1" x14ac:dyDescent="0.3">
      <c r="A361" s="1555">
        <v>182</v>
      </c>
      <c r="B361" s="1554" t="s">
        <v>668</v>
      </c>
      <c r="C361" s="1554">
        <v>4</v>
      </c>
      <c r="D361" s="1554" t="s">
        <v>89</v>
      </c>
      <c r="E361" s="1554" t="s">
        <v>670</v>
      </c>
      <c r="F361" s="1554" t="s">
        <v>669</v>
      </c>
      <c r="G361" s="1554" t="s">
        <v>11</v>
      </c>
      <c r="H361" s="1553" t="s">
        <v>671</v>
      </c>
      <c r="I361" s="1554" t="s">
        <v>730</v>
      </c>
      <c r="J361" s="1558"/>
      <c r="K361" s="1558"/>
      <c r="L361" s="1558"/>
      <c r="M361" s="1558"/>
      <c r="N361" s="1554"/>
      <c r="O361" s="1554"/>
    </row>
    <row r="362" spans="1:15" s="2" customFormat="1" ht="62.25" customHeight="1" thickBot="1" x14ac:dyDescent="0.3">
      <c r="A362" s="1556"/>
      <c r="B362" s="1554"/>
      <c r="C362" s="1554"/>
      <c r="D362" s="1554"/>
      <c r="E362" s="1554"/>
      <c r="F362" s="1554"/>
      <c r="G362" s="1554"/>
      <c r="H362" s="1553"/>
      <c r="I362" s="1554"/>
      <c r="J362" s="1558"/>
      <c r="K362" s="1558"/>
      <c r="L362" s="1558"/>
      <c r="M362" s="1558"/>
      <c r="N362" s="1554"/>
      <c r="O362" s="1554"/>
    </row>
    <row r="363" spans="1:15" ht="47.25" customHeight="1" thickBot="1" x14ac:dyDescent="0.3">
      <c r="A363" s="1555">
        <v>183</v>
      </c>
      <c r="B363" s="1554" t="s">
        <v>707</v>
      </c>
      <c r="C363" s="1554">
        <v>4</v>
      </c>
      <c r="D363" s="1554" t="s">
        <v>37</v>
      </c>
      <c r="E363" s="1554" t="s">
        <v>1117</v>
      </c>
      <c r="F363" s="1554" t="s">
        <v>708</v>
      </c>
      <c r="G363" s="1554" t="s">
        <v>11</v>
      </c>
      <c r="H363" s="1553" t="s">
        <v>709</v>
      </c>
      <c r="I363" s="1554" t="s">
        <v>730</v>
      </c>
      <c r="J363" s="1558"/>
      <c r="K363" s="1558"/>
      <c r="L363" s="1558"/>
      <c r="M363" s="1558"/>
      <c r="N363" s="1554"/>
      <c r="O363" s="1554"/>
    </row>
    <row r="364" spans="1:15" ht="82.5" customHeight="1" thickBot="1" x14ac:dyDescent="0.3">
      <c r="A364" s="1556"/>
      <c r="B364" s="1554"/>
      <c r="C364" s="1554"/>
      <c r="D364" s="1554"/>
      <c r="E364" s="1554"/>
      <c r="F364" s="1554"/>
      <c r="G364" s="1554"/>
      <c r="H364" s="1553"/>
      <c r="I364" s="1554"/>
      <c r="J364" s="1558"/>
      <c r="K364" s="1558"/>
      <c r="L364" s="1558"/>
      <c r="M364" s="1558"/>
      <c r="N364" s="1554"/>
      <c r="O364" s="1554"/>
    </row>
    <row r="365" spans="1:15" ht="63.75" customHeight="1" thickBot="1" x14ac:dyDescent="0.3">
      <c r="A365" s="1555">
        <v>184</v>
      </c>
      <c r="B365" s="1554" t="s">
        <v>672</v>
      </c>
      <c r="C365" s="1554" t="s">
        <v>110</v>
      </c>
      <c r="D365" s="1554" t="s">
        <v>172</v>
      </c>
      <c r="E365" s="1554" t="s">
        <v>1116</v>
      </c>
      <c r="F365" s="1554" t="s">
        <v>673</v>
      </c>
      <c r="G365" s="1554" t="s">
        <v>11</v>
      </c>
      <c r="H365" s="1553" t="s">
        <v>117</v>
      </c>
      <c r="I365" s="1554"/>
      <c r="J365" s="1558"/>
      <c r="K365" s="1558"/>
      <c r="L365" s="1558"/>
      <c r="M365" s="1558"/>
      <c r="N365" s="1554"/>
      <c r="O365" s="1554"/>
    </row>
    <row r="366" spans="1:15" ht="66" customHeight="1" thickBot="1" x14ac:dyDescent="0.3">
      <c r="A366" s="1556"/>
      <c r="B366" s="1554"/>
      <c r="C366" s="1554"/>
      <c r="D366" s="1554"/>
      <c r="E366" s="1554"/>
      <c r="F366" s="1554"/>
      <c r="G366" s="1554"/>
      <c r="H366" s="1553"/>
      <c r="I366" s="1554"/>
      <c r="J366" s="1558"/>
      <c r="K366" s="1558"/>
      <c r="L366" s="1558"/>
      <c r="M366" s="1558"/>
      <c r="N366" s="1554"/>
      <c r="O366" s="1554"/>
    </row>
    <row r="367" spans="1:15" ht="48.75" customHeight="1" thickBot="1" x14ac:dyDescent="0.3">
      <c r="A367" s="1555">
        <v>185</v>
      </c>
      <c r="B367" s="1554" t="s">
        <v>674</v>
      </c>
      <c r="C367" s="1554">
        <v>4</v>
      </c>
      <c r="D367" s="1554" t="s">
        <v>83</v>
      </c>
      <c r="E367" s="1554" t="s">
        <v>577</v>
      </c>
      <c r="F367" s="1554" t="s">
        <v>676</v>
      </c>
      <c r="G367" s="1554" t="s">
        <v>11</v>
      </c>
      <c r="H367" s="1553" t="s">
        <v>675</v>
      </c>
      <c r="I367" s="1554"/>
      <c r="J367" s="1558"/>
      <c r="K367" s="1558"/>
      <c r="L367" s="1558"/>
      <c r="M367" s="1558"/>
      <c r="N367" s="1554"/>
      <c r="O367" s="1554"/>
    </row>
    <row r="368" spans="1:15" ht="80.25" customHeight="1" thickBot="1" x14ac:dyDescent="0.3">
      <c r="A368" s="1556"/>
      <c r="B368" s="1554"/>
      <c r="C368" s="1554"/>
      <c r="D368" s="1554"/>
      <c r="E368" s="1554"/>
      <c r="F368" s="1554"/>
      <c r="G368" s="1554"/>
      <c r="H368" s="1553"/>
      <c r="I368" s="1554"/>
      <c r="J368" s="1558"/>
      <c r="K368" s="1558"/>
      <c r="L368" s="1558"/>
      <c r="M368" s="1558"/>
      <c r="N368" s="1554"/>
      <c r="O368" s="1554"/>
    </row>
    <row r="369" spans="1:15" s="2" customFormat="1" ht="67.5" customHeight="1" thickBot="1" x14ac:dyDescent="0.3">
      <c r="A369" s="1555">
        <v>186</v>
      </c>
      <c r="B369" s="1554" t="s">
        <v>677</v>
      </c>
      <c r="C369" s="1554">
        <v>4</v>
      </c>
      <c r="D369" s="1554" t="s">
        <v>679</v>
      </c>
      <c r="E369" s="1554" t="s">
        <v>1115</v>
      </c>
      <c r="F369" s="1554" t="s">
        <v>680</v>
      </c>
      <c r="G369" s="1554" t="s">
        <v>16</v>
      </c>
      <c r="H369" s="1553" t="s">
        <v>678</v>
      </c>
      <c r="I369" s="1554"/>
      <c r="J369" s="1558"/>
      <c r="K369" s="1558"/>
      <c r="L369" s="1558"/>
      <c r="M369" s="1558"/>
      <c r="N369" s="1554"/>
      <c r="O369" s="1554"/>
    </row>
    <row r="370" spans="1:15" s="2" customFormat="1" ht="62.25" customHeight="1" thickBot="1" x14ac:dyDescent="0.3">
      <c r="A370" s="1556"/>
      <c r="B370" s="1554"/>
      <c r="C370" s="1554"/>
      <c r="D370" s="1554"/>
      <c r="E370" s="1554"/>
      <c r="F370" s="1554"/>
      <c r="G370" s="1554"/>
      <c r="H370" s="1553"/>
      <c r="I370" s="1554"/>
      <c r="J370" s="1558"/>
      <c r="K370" s="1558"/>
      <c r="L370" s="1558"/>
      <c r="M370" s="1558"/>
      <c r="N370" s="1554"/>
      <c r="O370" s="1554"/>
    </row>
    <row r="371" spans="1:15" s="2" customFormat="1" ht="65.25" customHeight="1" thickBot="1" x14ac:dyDescent="0.3">
      <c r="A371" s="1555">
        <v>187</v>
      </c>
      <c r="B371" s="1554" t="s">
        <v>681</v>
      </c>
      <c r="C371" s="1554">
        <v>4</v>
      </c>
      <c r="D371" s="1554" t="s">
        <v>70</v>
      </c>
      <c r="E371" s="1554" t="s">
        <v>683</v>
      </c>
      <c r="F371" s="1554" t="s">
        <v>72</v>
      </c>
      <c r="G371" s="1554" t="s">
        <v>16</v>
      </c>
      <c r="H371" s="1553" t="s">
        <v>682</v>
      </c>
      <c r="I371" s="1554" t="s">
        <v>730</v>
      </c>
      <c r="J371" s="1558"/>
      <c r="K371" s="1558"/>
      <c r="L371" s="1558"/>
      <c r="M371" s="1558"/>
      <c r="N371" s="1554"/>
      <c r="O371" s="1554"/>
    </row>
    <row r="372" spans="1:15" s="2" customFormat="1" ht="62.25" customHeight="1" thickBot="1" x14ac:dyDescent="0.3">
      <c r="A372" s="1556"/>
      <c r="B372" s="1554"/>
      <c r="C372" s="1554"/>
      <c r="D372" s="1554"/>
      <c r="E372" s="1554"/>
      <c r="F372" s="1554"/>
      <c r="G372" s="1554"/>
      <c r="H372" s="1553"/>
      <c r="I372" s="1554"/>
      <c r="J372" s="1558"/>
      <c r="K372" s="1558"/>
      <c r="L372" s="1558"/>
      <c r="M372" s="1558"/>
      <c r="N372" s="1554"/>
      <c r="O372" s="1554"/>
    </row>
    <row r="373" spans="1:15" s="2" customFormat="1" ht="67.5" customHeight="1" thickBot="1" x14ac:dyDescent="0.3">
      <c r="A373" s="1555">
        <v>188</v>
      </c>
      <c r="B373" s="1554" t="s">
        <v>684</v>
      </c>
      <c r="C373" s="1554">
        <v>4</v>
      </c>
      <c r="D373" s="1554" t="s">
        <v>686</v>
      </c>
      <c r="E373" s="1554" t="s">
        <v>661</v>
      </c>
      <c r="F373" s="1554" t="s">
        <v>266</v>
      </c>
      <c r="G373" s="1554" t="s">
        <v>16</v>
      </c>
      <c r="H373" s="1553" t="s">
        <v>685</v>
      </c>
      <c r="I373" s="1554" t="s">
        <v>730</v>
      </c>
      <c r="J373" s="1558"/>
      <c r="K373" s="1558"/>
      <c r="L373" s="1558"/>
      <c r="M373" s="1558"/>
      <c r="N373" s="1554"/>
      <c r="O373" s="1554"/>
    </row>
    <row r="374" spans="1:15" s="2" customFormat="1" ht="62.25" customHeight="1" thickBot="1" x14ac:dyDescent="0.3">
      <c r="A374" s="1556"/>
      <c r="B374" s="1554"/>
      <c r="C374" s="1554"/>
      <c r="D374" s="1554"/>
      <c r="E374" s="1554"/>
      <c r="F374" s="1554"/>
      <c r="G374" s="1554"/>
      <c r="H374" s="1553"/>
      <c r="I374" s="1554"/>
      <c r="J374" s="1558"/>
      <c r="K374" s="1558"/>
      <c r="L374" s="1558"/>
      <c r="M374" s="1558"/>
      <c r="N374" s="1554"/>
      <c r="O374" s="1554"/>
    </row>
    <row r="375" spans="1:15" s="2" customFormat="1" ht="67.5" customHeight="1" thickBot="1" x14ac:dyDescent="0.3">
      <c r="A375" s="1555">
        <v>189</v>
      </c>
      <c r="B375" s="1554" t="s">
        <v>687</v>
      </c>
      <c r="C375" s="1554">
        <v>4</v>
      </c>
      <c r="D375" s="1554" t="s">
        <v>689</v>
      </c>
      <c r="E375" s="1554" t="s">
        <v>690</v>
      </c>
      <c r="F375" s="1554" t="s">
        <v>266</v>
      </c>
      <c r="G375" s="1554" t="s">
        <v>16</v>
      </c>
      <c r="H375" s="1553" t="s">
        <v>688</v>
      </c>
      <c r="I375" s="1554" t="s">
        <v>730</v>
      </c>
      <c r="J375" s="1558"/>
      <c r="K375" s="1558"/>
      <c r="L375" s="1558"/>
      <c r="M375" s="1558"/>
      <c r="N375" s="1554"/>
      <c r="O375" s="1554"/>
    </row>
    <row r="376" spans="1:15" s="2" customFormat="1" ht="62.25" customHeight="1" thickBot="1" x14ac:dyDescent="0.3">
      <c r="A376" s="1556"/>
      <c r="B376" s="1554"/>
      <c r="C376" s="1554"/>
      <c r="D376" s="1554"/>
      <c r="E376" s="1554"/>
      <c r="F376" s="1554"/>
      <c r="G376" s="1554"/>
      <c r="H376" s="1553"/>
      <c r="I376" s="1554"/>
      <c r="J376" s="1558"/>
      <c r="K376" s="1558"/>
      <c r="L376" s="1558"/>
      <c r="M376" s="1558"/>
      <c r="N376" s="1554"/>
      <c r="O376" s="1554"/>
    </row>
    <row r="377" spans="1:15" s="2" customFormat="1" ht="67.5" customHeight="1" thickBot="1" x14ac:dyDescent="0.3">
      <c r="A377" s="1555">
        <v>190</v>
      </c>
      <c r="B377" s="1554" t="s">
        <v>691</v>
      </c>
      <c r="C377" s="1554" t="s">
        <v>110</v>
      </c>
      <c r="D377" s="1554" t="s">
        <v>172</v>
      </c>
      <c r="E377" s="1554" t="s">
        <v>693</v>
      </c>
      <c r="F377" s="1554" t="s">
        <v>362</v>
      </c>
      <c r="G377" s="1554" t="s">
        <v>16</v>
      </c>
      <c r="H377" s="1553" t="s">
        <v>692</v>
      </c>
      <c r="I377" s="1554"/>
      <c r="J377" s="1558"/>
      <c r="K377" s="1558"/>
      <c r="L377" s="1558"/>
      <c r="M377" s="1558"/>
      <c r="N377" s="1554"/>
      <c r="O377" s="1554"/>
    </row>
    <row r="378" spans="1:15" s="2" customFormat="1" ht="62.25" customHeight="1" thickBot="1" x14ac:dyDescent="0.3">
      <c r="A378" s="1556"/>
      <c r="B378" s="1554"/>
      <c r="C378" s="1554"/>
      <c r="D378" s="1554"/>
      <c r="E378" s="1554"/>
      <c r="F378" s="1554"/>
      <c r="G378" s="1554"/>
      <c r="H378" s="1553"/>
      <c r="I378" s="1554"/>
      <c r="J378" s="1558"/>
      <c r="K378" s="1558"/>
      <c r="L378" s="1558"/>
      <c r="M378" s="1558"/>
      <c r="N378" s="1554"/>
      <c r="O378" s="1554"/>
    </row>
    <row r="379" spans="1:15" ht="47.25" customHeight="1" thickBot="1" x14ac:dyDescent="0.3">
      <c r="A379" s="1555">
        <v>191</v>
      </c>
      <c r="B379" s="1554" t="s">
        <v>694</v>
      </c>
      <c r="C379" s="1554">
        <v>4</v>
      </c>
      <c r="D379" s="1554" t="s">
        <v>23</v>
      </c>
      <c r="E379" s="1554" t="s">
        <v>696</v>
      </c>
      <c r="F379" s="1554" t="s">
        <v>213</v>
      </c>
      <c r="G379" s="1554" t="s">
        <v>16</v>
      </c>
      <c r="H379" s="1553" t="s">
        <v>695</v>
      </c>
      <c r="I379" s="1554" t="s">
        <v>730</v>
      </c>
      <c r="J379" s="1558"/>
      <c r="K379" s="1558"/>
      <c r="L379" s="1558"/>
      <c r="M379" s="1558"/>
      <c r="N379" s="1554"/>
      <c r="O379" s="1554"/>
    </row>
    <row r="380" spans="1:15" ht="85.5" customHeight="1" thickBot="1" x14ac:dyDescent="0.3">
      <c r="A380" s="1556"/>
      <c r="B380" s="1554"/>
      <c r="C380" s="1554"/>
      <c r="D380" s="1554"/>
      <c r="E380" s="1554"/>
      <c r="F380" s="1554"/>
      <c r="G380" s="1554"/>
      <c r="H380" s="1553"/>
      <c r="I380" s="1554"/>
      <c r="J380" s="1558"/>
      <c r="K380" s="1558"/>
      <c r="L380" s="1558"/>
      <c r="M380" s="1558"/>
      <c r="N380" s="1554"/>
      <c r="O380" s="1554"/>
    </row>
    <row r="381" spans="1:15" ht="47.25" customHeight="1" thickBot="1" x14ac:dyDescent="0.3">
      <c r="A381" s="1555">
        <v>192</v>
      </c>
      <c r="B381" s="1554" t="s">
        <v>697</v>
      </c>
      <c r="C381" s="1554" t="s">
        <v>179</v>
      </c>
      <c r="D381" s="1554" t="s">
        <v>699</v>
      </c>
      <c r="E381" s="1554" t="s">
        <v>700</v>
      </c>
      <c r="F381" s="1554" t="s">
        <v>15</v>
      </c>
      <c r="G381" s="1554" t="s">
        <v>16</v>
      </c>
      <c r="H381" s="1553" t="s">
        <v>698</v>
      </c>
      <c r="I381" s="1554" t="s">
        <v>730</v>
      </c>
      <c r="J381" s="1558"/>
      <c r="K381" s="1558"/>
      <c r="L381" s="1558"/>
      <c r="M381" s="1558"/>
      <c r="N381" s="1554"/>
      <c r="O381" s="1554"/>
    </row>
    <row r="382" spans="1:15" ht="88.5" customHeight="1" thickBot="1" x14ac:dyDescent="0.3">
      <c r="A382" s="1556"/>
      <c r="B382" s="1554"/>
      <c r="C382" s="1554"/>
      <c r="D382" s="1554"/>
      <c r="E382" s="1554"/>
      <c r="F382" s="1554"/>
      <c r="G382" s="1554"/>
      <c r="H382" s="1553"/>
      <c r="I382" s="1554"/>
      <c r="J382" s="1558"/>
      <c r="K382" s="1558"/>
      <c r="L382" s="1558"/>
      <c r="M382" s="1558"/>
      <c r="N382" s="1554"/>
      <c r="O382" s="1554"/>
    </row>
    <row r="383" spans="1:15" ht="47.25" customHeight="1" thickBot="1" x14ac:dyDescent="0.3">
      <c r="A383" s="1555">
        <v>193</v>
      </c>
      <c r="B383" s="1554" t="s">
        <v>701</v>
      </c>
      <c r="C383" s="1554">
        <v>4</v>
      </c>
      <c r="D383" s="1554" t="s">
        <v>37</v>
      </c>
      <c r="E383" s="1554" t="s">
        <v>703</v>
      </c>
      <c r="F383" s="1554" t="s">
        <v>15</v>
      </c>
      <c r="G383" s="1554" t="s">
        <v>16</v>
      </c>
      <c r="H383" s="1553" t="s">
        <v>702</v>
      </c>
      <c r="I383" s="1554" t="s">
        <v>730</v>
      </c>
      <c r="J383" s="1558"/>
      <c r="K383" s="1558"/>
      <c r="L383" s="1558"/>
      <c r="M383" s="1558"/>
      <c r="N383" s="1554"/>
      <c r="O383" s="1554"/>
    </row>
    <row r="384" spans="1:15" ht="87" customHeight="1" thickBot="1" x14ac:dyDescent="0.3">
      <c r="A384" s="1556"/>
      <c r="B384" s="1554"/>
      <c r="C384" s="1554"/>
      <c r="D384" s="1554"/>
      <c r="E384" s="1554"/>
      <c r="F384" s="1554"/>
      <c r="G384" s="1554"/>
      <c r="H384" s="1553"/>
      <c r="I384" s="1554"/>
      <c r="J384" s="1558"/>
      <c r="K384" s="1558"/>
      <c r="L384" s="1558"/>
      <c r="M384" s="1558"/>
      <c r="N384" s="1554"/>
      <c r="O384" s="1554"/>
    </row>
    <row r="385" spans="1:15" s="2" customFormat="1" ht="67.5" customHeight="1" thickBot="1" x14ac:dyDescent="0.3">
      <c r="A385" s="1555">
        <v>194</v>
      </c>
      <c r="B385" s="1554" t="s">
        <v>710</v>
      </c>
      <c r="C385" s="1554">
        <v>4</v>
      </c>
      <c r="D385" s="1554" t="s">
        <v>1201</v>
      </c>
      <c r="E385" s="1554" t="s">
        <v>711</v>
      </c>
      <c r="F385" s="1554" t="s">
        <v>213</v>
      </c>
      <c r="G385" s="1554" t="s">
        <v>16</v>
      </c>
      <c r="H385" s="1553" t="s">
        <v>712</v>
      </c>
      <c r="I385" s="1564" t="s">
        <v>730</v>
      </c>
      <c r="J385" s="1558"/>
      <c r="K385" s="1558"/>
      <c r="L385" s="1558"/>
      <c r="M385" s="1558"/>
      <c r="N385" s="1554"/>
      <c r="O385" s="1554"/>
    </row>
    <row r="386" spans="1:15" s="2" customFormat="1" ht="62.25" customHeight="1" thickBot="1" x14ac:dyDescent="0.3">
      <c r="A386" s="1556"/>
      <c r="B386" s="1554"/>
      <c r="C386" s="1554"/>
      <c r="D386" s="1554"/>
      <c r="E386" s="1554"/>
      <c r="F386" s="1554"/>
      <c r="G386" s="1554"/>
      <c r="H386" s="1553"/>
      <c r="I386" s="1564"/>
      <c r="J386" s="1558"/>
      <c r="K386" s="1558"/>
      <c r="L386" s="1558"/>
      <c r="M386" s="1558"/>
      <c r="N386" s="1554"/>
      <c r="O386" s="1554"/>
    </row>
    <row r="387" spans="1:15" ht="47.25" customHeight="1" thickBot="1" x14ac:dyDescent="0.3">
      <c r="A387" s="1555">
        <v>195</v>
      </c>
      <c r="B387" s="1554" t="s">
        <v>714</v>
      </c>
      <c r="C387" s="1554">
        <v>4</v>
      </c>
      <c r="D387" s="1554" t="s">
        <v>83</v>
      </c>
      <c r="E387" s="1554" t="s">
        <v>84</v>
      </c>
      <c r="F387" s="1554" t="s">
        <v>15</v>
      </c>
      <c r="G387" s="1554" t="s">
        <v>16</v>
      </c>
      <c r="H387" s="1553" t="s">
        <v>713</v>
      </c>
      <c r="I387" s="1554"/>
      <c r="J387" s="1558"/>
      <c r="K387" s="1558"/>
      <c r="L387" s="1558"/>
      <c r="M387" s="1558"/>
      <c r="N387" s="1554"/>
      <c r="O387" s="1554"/>
    </row>
    <row r="388" spans="1:15" ht="88.5" customHeight="1" thickBot="1" x14ac:dyDescent="0.3">
      <c r="A388" s="1556"/>
      <c r="B388" s="1554"/>
      <c r="C388" s="1554"/>
      <c r="D388" s="1554"/>
      <c r="E388" s="1554"/>
      <c r="F388" s="1554"/>
      <c r="G388" s="1554"/>
      <c r="H388" s="1553"/>
      <c r="I388" s="1554"/>
      <c r="J388" s="1558"/>
      <c r="K388" s="1558"/>
      <c r="L388" s="1558"/>
      <c r="M388" s="1558"/>
      <c r="N388" s="1554"/>
      <c r="O388" s="1554"/>
    </row>
    <row r="389" spans="1:15" ht="47.25" customHeight="1" thickBot="1" x14ac:dyDescent="0.3">
      <c r="A389" s="1555">
        <v>196</v>
      </c>
      <c r="B389" s="1554" t="s">
        <v>716</v>
      </c>
      <c r="C389" s="1554">
        <v>33</v>
      </c>
      <c r="D389" s="1554" t="s">
        <v>83</v>
      </c>
      <c r="E389" s="1554" t="s">
        <v>87</v>
      </c>
      <c r="F389" s="1554" t="s">
        <v>15</v>
      </c>
      <c r="G389" s="1554" t="s">
        <v>16</v>
      </c>
      <c r="H389" s="1553" t="s">
        <v>715</v>
      </c>
      <c r="I389" s="1554" t="s">
        <v>2476</v>
      </c>
      <c r="J389" s="1558"/>
      <c r="K389" s="1558"/>
      <c r="L389" s="1558"/>
      <c r="M389" s="1558"/>
      <c r="N389" s="1554"/>
      <c r="O389" s="1554"/>
    </row>
    <row r="390" spans="1:15" ht="90" customHeight="1" thickBot="1" x14ac:dyDescent="0.3">
      <c r="A390" s="1556"/>
      <c r="B390" s="1554"/>
      <c r="C390" s="1554"/>
      <c r="D390" s="1554"/>
      <c r="E390" s="1554"/>
      <c r="F390" s="1554"/>
      <c r="G390" s="1554"/>
      <c r="H390" s="1553"/>
      <c r="I390" s="1554"/>
      <c r="J390" s="1558"/>
      <c r="K390" s="1558"/>
      <c r="L390" s="1558"/>
      <c r="M390" s="1558"/>
      <c r="N390" s="1554"/>
      <c r="O390" s="1554"/>
    </row>
    <row r="391" spans="1:15" ht="47.25" customHeight="1" thickBot="1" x14ac:dyDescent="0.3">
      <c r="A391" s="1555">
        <v>197</v>
      </c>
      <c r="B391" s="1554" t="s">
        <v>705</v>
      </c>
      <c r="C391" s="1554">
        <v>4</v>
      </c>
      <c r="D391" s="1554" t="s">
        <v>658</v>
      </c>
      <c r="E391" s="1554" t="s">
        <v>246</v>
      </c>
      <c r="F391" s="1554" t="s">
        <v>213</v>
      </c>
      <c r="G391" s="1554" t="s">
        <v>16</v>
      </c>
      <c r="H391" s="1553" t="s">
        <v>706</v>
      </c>
      <c r="I391" s="1554" t="s">
        <v>730</v>
      </c>
      <c r="J391" s="1558"/>
      <c r="K391" s="1558"/>
      <c r="L391" s="1558"/>
      <c r="M391" s="1558"/>
      <c r="N391" s="1554"/>
      <c r="O391" s="1554"/>
    </row>
    <row r="392" spans="1:15" ht="90" customHeight="1" thickBot="1" x14ac:dyDescent="0.3">
      <c r="A392" s="1556"/>
      <c r="B392" s="1554"/>
      <c r="C392" s="1554"/>
      <c r="D392" s="1554"/>
      <c r="E392" s="1554"/>
      <c r="F392" s="1554"/>
      <c r="G392" s="1554"/>
      <c r="H392" s="1553"/>
      <c r="I392" s="1554"/>
      <c r="J392" s="1558"/>
      <c r="K392" s="1558"/>
      <c r="L392" s="1558"/>
      <c r="M392" s="1558"/>
      <c r="N392" s="1554"/>
      <c r="O392" s="1554"/>
    </row>
    <row r="393" spans="1:15" ht="47.25" customHeight="1" thickBot="1" x14ac:dyDescent="0.3">
      <c r="A393" s="1555">
        <v>198</v>
      </c>
      <c r="B393" s="1554" t="s">
        <v>720</v>
      </c>
      <c r="C393" s="1554">
        <v>4</v>
      </c>
      <c r="D393" s="1554" t="s">
        <v>658</v>
      </c>
      <c r="E393" s="1554" t="s">
        <v>722</v>
      </c>
      <c r="F393" s="1554" t="s">
        <v>213</v>
      </c>
      <c r="G393" s="1554" t="s">
        <v>16</v>
      </c>
      <c r="H393" s="1553" t="s">
        <v>721</v>
      </c>
      <c r="I393" s="1564" t="s">
        <v>730</v>
      </c>
      <c r="J393" s="1558"/>
      <c r="K393" s="1558"/>
      <c r="L393" s="1558"/>
      <c r="M393" s="1558"/>
      <c r="N393" s="1554"/>
      <c r="O393" s="1554"/>
    </row>
    <row r="394" spans="1:15" ht="84" customHeight="1" thickBot="1" x14ac:dyDescent="0.3">
      <c r="A394" s="1556"/>
      <c r="B394" s="1554"/>
      <c r="C394" s="1554"/>
      <c r="D394" s="1554"/>
      <c r="E394" s="1554"/>
      <c r="F394" s="1554"/>
      <c r="G394" s="1554"/>
      <c r="H394" s="1553"/>
      <c r="I394" s="1564"/>
      <c r="J394" s="1558"/>
      <c r="K394" s="1558"/>
      <c r="L394" s="1558"/>
      <c r="M394" s="1558"/>
      <c r="N394" s="1554"/>
      <c r="O394" s="1554"/>
    </row>
    <row r="395" spans="1:15" s="10" customFormat="1" ht="47.25" customHeight="1" thickBot="1" x14ac:dyDescent="0.3">
      <c r="A395" s="1555">
        <v>199</v>
      </c>
      <c r="B395" s="1554" t="s">
        <v>719</v>
      </c>
      <c r="C395" s="1554">
        <v>4</v>
      </c>
      <c r="D395" s="1554" t="s">
        <v>658</v>
      </c>
      <c r="E395" s="1554" t="s">
        <v>1114</v>
      </c>
      <c r="F395" s="1554" t="s">
        <v>718</v>
      </c>
      <c r="G395" s="1554" t="s">
        <v>11</v>
      </c>
      <c r="H395" s="1553" t="s">
        <v>717</v>
      </c>
      <c r="I395" s="1564" t="s">
        <v>2288</v>
      </c>
      <c r="J395" s="1558"/>
      <c r="K395" s="1558"/>
      <c r="L395" s="1558"/>
      <c r="M395" s="1558"/>
      <c r="N395" s="1554"/>
      <c r="O395" s="1554"/>
    </row>
    <row r="396" spans="1:15" s="10" customFormat="1" ht="94.5" customHeight="1" thickBot="1" x14ac:dyDescent="0.3">
      <c r="A396" s="1556"/>
      <c r="B396" s="1554"/>
      <c r="C396" s="1554"/>
      <c r="D396" s="1554"/>
      <c r="E396" s="1554"/>
      <c r="F396" s="1554"/>
      <c r="G396" s="1554"/>
      <c r="H396" s="1553"/>
      <c r="I396" s="1564"/>
      <c r="J396" s="1558"/>
      <c r="K396" s="1558"/>
      <c r="L396" s="1558"/>
      <c r="M396" s="1558"/>
      <c r="N396" s="1554"/>
      <c r="O396" s="1554"/>
    </row>
    <row r="397" spans="1:15" ht="63" customHeight="1" thickBot="1" x14ac:dyDescent="0.3">
      <c r="A397" s="1555">
        <v>200</v>
      </c>
      <c r="B397" s="1554" t="s">
        <v>723</v>
      </c>
      <c r="C397" s="1554" t="s">
        <v>110</v>
      </c>
      <c r="D397" s="1554" t="s">
        <v>86</v>
      </c>
      <c r="E397" s="1554" t="s">
        <v>725</v>
      </c>
      <c r="F397" s="1554" t="s">
        <v>266</v>
      </c>
      <c r="G397" s="1554" t="s">
        <v>16</v>
      </c>
      <c r="H397" s="1553" t="s">
        <v>724</v>
      </c>
      <c r="I397" s="1554"/>
      <c r="J397" s="1558"/>
      <c r="K397" s="1558"/>
      <c r="L397" s="1558"/>
      <c r="M397" s="1558"/>
      <c r="N397" s="1554"/>
      <c r="O397" s="1554"/>
    </row>
    <row r="398" spans="1:15" ht="65.25" customHeight="1" thickBot="1" x14ac:dyDescent="0.3">
      <c r="A398" s="1556"/>
      <c r="B398" s="1554"/>
      <c r="C398" s="1554"/>
      <c r="D398" s="1554"/>
      <c r="E398" s="1554"/>
      <c r="F398" s="1554"/>
      <c r="G398" s="1554"/>
      <c r="H398" s="1553"/>
      <c r="I398" s="1554"/>
      <c r="J398" s="1558"/>
      <c r="K398" s="1558"/>
      <c r="L398" s="1558"/>
      <c r="M398" s="1558"/>
      <c r="N398" s="1554"/>
      <c r="O398" s="1554"/>
    </row>
    <row r="399" spans="1:15" ht="47.25" customHeight="1" thickBot="1" x14ac:dyDescent="0.3">
      <c r="A399" s="1555">
        <v>201</v>
      </c>
      <c r="B399" s="1554" t="s">
        <v>791</v>
      </c>
      <c r="C399" s="1554">
        <v>4</v>
      </c>
      <c r="D399" s="1554" t="s">
        <v>83</v>
      </c>
      <c r="E399" s="1554" t="s">
        <v>1113</v>
      </c>
      <c r="F399" s="1554" t="s">
        <v>794</v>
      </c>
      <c r="G399" s="1554" t="s">
        <v>11</v>
      </c>
      <c r="H399" s="1553" t="s">
        <v>793</v>
      </c>
      <c r="I399" s="1562"/>
      <c r="J399" s="1558"/>
      <c r="K399" s="1558"/>
      <c r="L399" s="1558"/>
      <c r="M399" s="1558"/>
      <c r="N399" s="1554"/>
      <c r="O399" s="1554"/>
    </row>
    <row r="400" spans="1:15" ht="83.25" customHeight="1" thickBot="1" x14ac:dyDescent="0.3">
      <c r="A400" s="1556"/>
      <c r="B400" s="1554"/>
      <c r="C400" s="1554"/>
      <c r="D400" s="1554"/>
      <c r="E400" s="1554"/>
      <c r="F400" s="1554"/>
      <c r="G400" s="1554"/>
      <c r="H400" s="1553"/>
      <c r="I400" s="1562"/>
      <c r="J400" s="1558"/>
      <c r="K400" s="1558"/>
      <c r="L400" s="1558"/>
      <c r="M400" s="1558"/>
      <c r="N400" s="1554"/>
      <c r="O400" s="1554"/>
    </row>
    <row r="401" spans="1:15" ht="67.5" customHeight="1" thickBot="1" x14ac:dyDescent="0.3">
      <c r="A401" s="1555">
        <v>202</v>
      </c>
      <c r="B401" s="1554" t="s">
        <v>792</v>
      </c>
      <c r="C401" s="1554" t="s">
        <v>726</v>
      </c>
      <c r="D401" s="1554" t="s">
        <v>83</v>
      </c>
      <c r="E401" s="1554" t="s">
        <v>1112</v>
      </c>
      <c r="F401" s="1554" t="s">
        <v>98</v>
      </c>
      <c r="G401" s="1554" t="s">
        <v>16</v>
      </c>
      <c r="H401" s="1553" t="s">
        <v>727</v>
      </c>
      <c r="I401" s="1564" t="s">
        <v>2289</v>
      </c>
      <c r="J401" s="1558"/>
      <c r="K401" s="1558"/>
      <c r="L401" s="1558"/>
      <c r="M401" s="1558"/>
      <c r="N401" s="1554"/>
      <c r="O401" s="1554"/>
    </row>
    <row r="402" spans="1:15" ht="64.5" customHeight="1" thickBot="1" x14ac:dyDescent="0.3">
      <c r="A402" s="1556"/>
      <c r="B402" s="1554"/>
      <c r="C402" s="1554"/>
      <c r="D402" s="1554"/>
      <c r="E402" s="1554"/>
      <c r="F402" s="1554"/>
      <c r="G402" s="1554"/>
      <c r="H402" s="1553"/>
      <c r="I402" s="1564"/>
      <c r="J402" s="1558"/>
      <c r="K402" s="1558"/>
      <c r="L402" s="1558"/>
      <c r="M402" s="1558"/>
      <c r="N402" s="1554"/>
      <c r="O402" s="1554"/>
    </row>
    <row r="403" spans="1:15" s="2" customFormat="1" ht="65.25" customHeight="1" thickBot="1" x14ac:dyDescent="0.3">
      <c r="A403" s="1555">
        <v>203</v>
      </c>
      <c r="B403" s="1554" t="s">
        <v>729</v>
      </c>
      <c r="C403" s="1554">
        <v>4</v>
      </c>
      <c r="D403" s="1554" t="s">
        <v>83</v>
      </c>
      <c r="E403" s="1554" t="s">
        <v>732</v>
      </c>
      <c r="F403" s="1554" t="s">
        <v>645</v>
      </c>
      <c r="G403" s="1554" t="s">
        <v>16</v>
      </c>
      <c r="H403" s="1553" t="s">
        <v>731</v>
      </c>
      <c r="I403" s="1554" t="s">
        <v>2290</v>
      </c>
      <c r="J403" s="1558"/>
      <c r="K403" s="1558"/>
      <c r="L403" s="1558"/>
      <c r="M403" s="1558"/>
      <c r="N403" s="1554"/>
      <c r="O403" s="1554"/>
    </row>
    <row r="404" spans="1:15" s="2" customFormat="1" ht="62.25" customHeight="1" thickBot="1" x14ac:dyDescent="0.3">
      <c r="A404" s="1556"/>
      <c r="B404" s="1554"/>
      <c r="C404" s="1554"/>
      <c r="D404" s="1554"/>
      <c r="E404" s="1554"/>
      <c r="F404" s="1554"/>
      <c r="G404" s="1554"/>
      <c r="H404" s="1553"/>
      <c r="I404" s="1554"/>
      <c r="J404" s="1558"/>
      <c r="K404" s="1558"/>
      <c r="L404" s="1558"/>
      <c r="M404" s="1558"/>
      <c r="N404" s="1554"/>
      <c r="O404" s="1554"/>
    </row>
    <row r="405" spans="1:15" s="2" customFormat="1" ht="67.5" customHeight="1" thickBot="1" x14ac:dyDescent="0.3">
      <c r="A405" s="149">
        <v>204</v>
      </c>
      <c r="B405" s="28" t="s">
        <v>733</v>
      </c>
      <c r="C405" s="28">
        <v>4</v>
      </c>
      <c r="D405" s="28" t="s">
        <v>83</v>
      </c>
      <c r="E405" s="28" t="s">
        <v>486</v>
      </c>
      <c r="F405" s="28" t="s">
        <v>645</v>
      </c>
      <c r="G405" s="28" t="s">
        <v>16</v>
      </c>
      <c r="H405" s="27" t="s">
        <v>734</v>
      </c>
      <c r="I405" s="671" t="s">
        <v>2291</v>
      </c>
      <c r="J405" s="30"/>
      <c r="K405" s="30"/>
      <c r="L405" s="30"/>
      <c r="M405" s="30"/>
      <c r="N405" s="28"/>
      <c r="O405" s="28"/>
    </row>
    <row r="406" spans="1:15" s="2" customFormat="1" ht="67.5" customHeight="1" thickBot="1" x14ac:dyDescent="0.3">
      <c r="A406" s="1557">
        <v>205</v>
      </c>
      <c r="B406" s="1554" t="s">
        <v>735</v>
      </c>
      <c r="C406" s="1554">
        <v>4</v>
      </c>
      <c r="D406" s="1554" t="s">
        <v>83</v>
      </c>
      <c r="E406" s="1554" t="s">
        <v>737</v>
      </c>
      <c r="F406" s="1554" t="s">
        <v>645</v>
      </c>
      <c r="G406" s="1554" t="s">
        <v>16</v>
      </c>
      <c r="H406" s="1553" t="s">
        <v>736</v>
      </c>
      <c r="I406" s="1554"/>
      <c r="J406" s="1558"/>
      <c r="K406" s="1558"/>
      <c r="L406" s="1558"/>
      <c r="M406" s="1558"/>
      <c r="N406" s="1554"/>
      <c r="O406" s="1554"/>
    </row>
    <row r="407" spans="1:15" s="2" customFormat="1" ht="62.25" customHeight="1" thickBot="1" x14ac:dyDescent="0.3">
      <c r="A407" s="1556"/>
      <c r="B407" s="1554"/>
      <c r="C407" s="1554"/>
      <c r="D407" s="1554"/>
      <c r="E407" s="1554"/>
      <c r="F407" s="1554"/>
      <c r="G407" s="1554"/>
      <c r="H407" s="1553"/>
      <c r="I407" s="1554"/>
      <c r="J407" s="1558"/>
      <c r="K407" s="1558"/>
      <c r="L407" s="1558"/>
      <c r="M407" s="1558"/>
      <c r="N407" s="1554"/>
      <c r="O407" s="1554"/>
    </row>
    <row r="408" spans="1:15" s="2" customFormat="1" ht="67.5" customHeight="1" thickBot="1" x14ac:dyDescent="0.3">
      <c r="A408" s="1555">
        <v>206</v>
      </c>
      <c r="B408" s="1554" t="s">
        <v>738</v>
      </c>
      <c r="C408" s="1554" t="s">
        <v>110</v>
      </c>
      <c r="D408" s="1554" t="s">
        <v>658</v>
      </c>
      <c r="E408" s="1554" t="s">
        <v>740</v>
      </c>
      <c r="F408" s="1554" t="s">
        <v>645</v>
      </c>
      <c r="G408" s="1554" t="s">
        <v>16</v>
      </c>
      <c r="H408" s="1553" t="s">
        <v>739</v>
      </c>
      <c r="I408" s="1554"/>
      <c r="J408" s="1558"/>
      <c r="K408" s="1558"/>
      <c r="L408" s="1558"/>
      <c r="M408" s="1558"/>
      <c r="N408" s="1554"/>
      <c r="O408" s="1554"/>
    </row>
    <row r="409" spans="1:15" s="2" customFormat="1" ht="62.25" customHeight="1" thickBot="1" x14ac:dyDescent="0.3">
      <c r="A409" s="1556"/>
      <c r="B409" s="1554"/>
      <c r="C409" s="1554"/>
      <c r="D409" s="1554"/>
      <c r="E409" s="1554"/>
      <c r="F409" s="1554"/>
      <c r="G409" s="1554"/>
      <c r="H409" s="1553"/>
      <c r="I409" s="1554"/>
      <c r="J409" s="1558"/>
      <c r="K409" s="1558"/>
      <c r="L409" s="1558"/>
      <c r="M409" s="1558"/>
      <c r="N409" s="1554"/>
      <c r="O409" s="1554"/>
    </row>
    <row r="410" spans="1:15" ht="47.25" customHeight="1" thickBot="1" x14ac:dyDescent="0.3">
      <c r="A410" s="1555">
        <v>207</v>
      </c>
      <c r="B410" s="1554" t="s">
        <v>741</v>
      </c>
      <c r="C410" s="1554">
        <v>4</v>
      </c>
      <c r="D410" s="1554" t="s">
        <v>83</v>
      </c>
      <c r="E410" s="1554" t="s">
        <v>742</v>
      </c>
      <c r="F410" s="1554" t="s">
        <v>645</v>
      </c>
      <c r="G410" s="1554" t="s">
        <v>16</v>
      </c>
      <c r="H410" s="1553" t="s">
        <v>731</v>
      </c>
      <c r="I410" s="1554" t="s">
        <v>2292</v>
      </c>
      <c r="J410" s="1558"/>
      <c r="K410" s="1558"/>
      <c r="L410" s="1558"/>
      <c r="M410" s="1558"/>
      <c r="N410" s="1554"/>
      <c r="O410" s="1554"/>
    </row>
    <row r="411" spans="1:15" ht="78.75" customHeight="1" thickBot="1" x14ac:dyDescent="0.3">
      <c r="A411" s="1556"/>
      <c r="B411" s="1554"/>
      <c r="C411" s="1554"/>
      <c r="D411" s="1554"/>
      <c r="E411" s="1554"/>
      <c r="F411" s="1554"/>
      <c r="G411" s="1554"/>
      <c r="H411" s="1553"/>
      <c r="I411" s="1554"/>
      <c r="J411" s="1558"/>
      <c r="K411" s="1558"/>
      <c r="L411" s="1558"/>
      <c r="M411" s="1558"/>
      <c r="N411" s="1554"/>
      <c r="O411" s="1554"/>
    </row>
    <row r="412" spans="1:15" ht="47.25" customHeight="1" thickBot="1" x14ac:dyDescent="0.3">
      <c r="A412" s="149">
        <v>208</v>
      </c>
      <c r="B412" s="28" t="s">
        <v>743</v>
      </c>
      <c r="C412" s="28">
        <v>4</v>
      </c>
      <c r="D412" s="28" t="s">
        <v>83</v>
      </c>
      <c r="E412" s="28" t="s">
        <v>745</v>
      </c>
      <c r="F412" s="28" t="s">
        <v>645</v>
      </c>
      <c r="G412" s="28" t="s">
        <v>16</v>
      </c>
      <c r="H412" s="27" t="s">
        <v>744</v>
      </c>
      <c r="I412" s="671" t="s">
        <v>2293</v>
      </c>
      <c r="J412" s="30"/>
      <c r="K412" s="30"/>
      <c r="L412" s="30"/>
      <c r="M412" s="30"/>
      <c r="N412" s="28"/>
      <c r="O412" s="28"/>
    </row>
    <row r="413" spans="1:15" ht="47.25" customHeight="1" thickBot="1" x14ac:dyDescent="0.3">
      <c r="A413" s="1557">
        <v>209</v>
      </c>
      <c r="B413" s="1554" t="s">
        <v>746</v>
      </c>
      <c r="C413" s="1554">
        <v>4</v>
      </c>
      <c r="D413" s="1554" t="s">
        <v>83</v>
      </c>
      <c r="E413" s="1554" t="s">
        <v>748</v>
      </c>
      <c r="F413" s="1554" t="s">
        <v>645</v>
      </c>
      <c r="G413" s="1554" t="s">
        <v>16</v>
      </c>
      <c r="H413" s="1553" t="s">
        <v>747</v>
      </c>
      <c r="I413" s="1554"/>
      <c r="J413" s="1558"/>
      <c r="K413" s="1558"/>
      <c r="L413" s="1558"/>
      <c r="M413" s="1558"/>
      <c r="N413" s="1554"/>
      <c r="O413" s="1554"/>
    </row>
    <row r="414" spans="1:15" ht="87" customHeight="1" thickBot="1" x14ac:dyDescent="0.3">
      <c r="A414" s="1556"/>
      <c r="B414" s="1554"/>
      <c r="C414" s="1554"/>
      <c r="D414" s="1554"/>
      <c r="E414" s="1554"/>
      <c r="F414" s="1554"/>
      <c r="G414" s="1554"/>
      <c r="H414" s="1553"/>
      <c r="I414" s="1554"/>
      <c r="J414" s="1558"/>
      <c r="K414" s="1558"/>
      <c r="L414" s="1558"/>
      <c r="M414" s="1558"/>
      <c r="N414" s="1554"/>
      <c r="O414" s="1554"/>
    </row>
    <row r="415" spans="1:15" s="2" customFormat="1" ht="65.25" customHeight="1" thickBot="1" x14ac:dyDescent="0.3">
      <c r="A415" s="1555">
        <v>210</v>
      </c>
      <c r="B415" s="1554" t="s">
        <v>749</v>
      </c>
      <c r="C415" s="1554">
        <v>4</v>
      </c>
      <c r="D415" s="1554" t="s">
        <v>83</v>
      </c>
      <c r="E415" s="1554" t="s">
        <v>751</v>
      </c>
      <c r="F415" s="1554" t="s">
        <v>645</v>
      </c>
      <c r="G415" s="1554" t="s">
        <v>16</v>
      </c>
      <c r="H415" s="1553" t="s">
        <v>750</v>
      </c>
      <c r="I415" s="1554"/>
      <c r="J415" s="1558"/>
      <c r="K415" s="1558"/>
      <c r="L415" s="1558"/>
      <c r="M415" s="1558"/>
      <c r="N415" s="1554"/>
      <c r="O415" s="1554"/>
    </row>
    <row r="416" spans="1:15" s="2" customFormat="1" ht="78.75" customHeight="1" thickBot="1" x14ac:dyDescent="0.3">
      <c r="A416" s="1556"/>
      <c r="B416" s="1554"/>
      <c r="C416" s="1554"/>
      <c r="D416" s="1554"/>
      <c r="E416" s="1554"/>
      <c r="F416" s="1554"/>
      <c r="G416" s="1554"/>
      <c r="H416" s="1553"/>
      <c r="I416" s="1554"/>
      <c r="J416" s="1558"/>
      <c r="K416" s="1558"/>
      <c r="L416" s="1558"/>
      <c r="M416" s="1558"/>
      <c r="N416" s="1554"/>
      <c r="O416" s="1554"/>
    </row>
    <row r="417" spans="1:15" s="2" customFormat="1" ht="67.5" customHeight="1" thickBot="1" x14ac:dyDescent="0.3">
      <c r="A417" s="1555">
        <v>211</v>
      </c>
      <c r="B417" s="1554" t="s">
        <v>789</v>
      </c>
      <c r="C417" s="1554">
        <v>4</v>
      </c>
      <c r="D417" s="1554" t="s">
        <v>83</v>
      </c>
      <c r="E417" s="1554" t="s">
        <v>1111</v>
      </c>
      <c r="F417" s="1554" t="s">
        <v>785</v>
      </c>
      <c r="G417" s="1554" t="s">
        <v>11</v>
      </c>
      <c r="H417" s="1553" t="s">
        <v>790</v>
      </c>
      <c r="I417" s="1562"/>
      <c r="J417" s="1558"/>
      <c r="K417" s="1558"/>
      <c r="L417" s="1558"/>
      <c r="M417" s="1558"/>
      <c r="N417" s="1554"/>
      <c r="O417" s="1554"/>
    </row>
    <row r="418" spans="1:15" s="2" customFormat="1" ht="62.25" customHeight="1" thickBot="1" x14ac:dyDescent="0.3">
      <c r="A418" s="1556"/>
      <c r="B418" s="1554"/>
      <c r="C418" s="1554"/>
      <c r="D418" s="1554"/>
      <c r="E418" s="1554"/>
      <c r="F418" s="1554"/>
      <c r="G418" s="1554"/>
      <c r="H418" s="1553"/>
      <c r="I418" s="1562"/>
      <c r="J418" s="1558"/>
      <c r="K418" s="1558"/>
      <c r="L418" s="1558"/>
      <c r="M418" s="1558"/>
      <c r="N418" s="1554"/>
      <c r="O418" s="1554"/>
    </row>
    <row r="419" spans="1:15" s="2" customFormat="1" ht="67.5" customHeight="1" thickBot="1" x14ac:dyDescent="0.3">
      <c r="A419" s="1555">
        <v>212</v>
      </c>
      <c r="B419" s="1554" t="s">
        <v>788</v>
      </c>
      <c r="C419" s="1554">
        <v>4</v>
      </c>
      <c r="D419" s="1554" t="s">
        <v>83</v>
      </c>
      <c r="E419" s="1554" t="s">
        <v>1110</v>
      </c>
      <c r="F419" s="1554" t="s">
        <v>785</v>
      </c>
      <c r="G419" s="1554" t="s">
        <v>11</v>
      </c>
      <c r="H419" s="1553" t="s">
        <v>787</v>
      </c>
      <c r="I419" s="1562"/>
      <c r="J419" s="1558"/>
      <c r="K419" s="1558"/>
      <c r="L419" s="1558"/>
      <c r="M419" s="1558"/>
      <c r="N419" s="1554"/>
      <c r="O419" s="1554"/>
    </row>
    <row r="420" spans="1:15" s="2" customFormat="1" ht="62.25" customHeight="1" thickBot="1" x14ac:dyDescent="0.3">
      <c r="A420" s="1556"/>
      <c r="B420" s="1554"/>
      <c r="C420" s="1554"/>
      <c r="D420" s="1554"/>
      <c r="E420" s="1554"/>
      <c r="F420" s="1554"/>
      <c r="G420" s="1554"/>
      <c r="H420" s="1553"/>
      <c r="I420" s="1562"/>
      <c r="J420" s="1558"/>
      <c r="K420" s="1558"/>
      <c r="L420" s="1558"/>
      <c r="M420" s="1558"/>
      <c r="N420" s="1554"/>
      <c r="O420" s="1554"/>
    </row>
    <row r="421" spans="1:15" s="2" customFormat="1" ht="67.5" customHeight="1" thickBot="1" x14ac:dyDescent="0.3">
      <c r="A421" s="1555">
        <v>213</v>
      </c>
      <c r="B421" s="1554" t="s">
        <v>786</v>
      </c>
      <c r="C421" s="1554">
        <v>4</v>
      </c>
      <c r="D421" s="1554" t="s">
        <v>83</v>
      </c>
      <c r="E421" s="1554" t="s">
        <v>1109</v>
      </c>
      <c r="F421" s="1554" t="s">
        <v>785</v>
      </c>
      <c r="G421" s="1554" t="s">
        <v>11</v>
      </c>
      <c r="H421" s="1553" t="s">
        <v>784</v>
      </c>
      <c r="I421" s="1562"/>
      <c r="J421" s="1558"/>
      <c r="K421" s="1558"/>
      <c r="L421" s="1558"/>
      <c r="M421" s="1558"/>
      <c r="N421" s="1554"/>
      <c r="O421" s="1554"/>
    </row>
    <row r="422" spans="1:15" s="2" customFormat="1" ht="62.25" customHeight="1" thickBot="1" x14ac:dyDescent="0.3">
      <c r="A422" s="1556"/>
      <c r="B422" s="1554"/>
      <c r="C422" s="1554"/>
      <c r="D422" s="1554"/>
      <c r="E422" s="1554"/>
      <c r="F422" s="1554"/>
      <c r="G422" s="1554"/>
      <c r="H422" s="1553"/>
      <c r="I422" s="1562"/>
      <c r="J422" s="1558"/>
      <c r="K422" s="1558"/>
      <c r="L422" s="1558"/>
      <c r="M422" s="1558"/>
      <c r="N422" s="1554"/>
      <c r="O422" s="1554"/>
    </row>
    <row r="423" spans="1:15" ht="47.25" customHeight="1" thickBot="1" x14ac:dyDescent="0.3">
      <c r="A423" s="1555">
        <v>214</v>
      </c>
      <c r="B423" s="1554" t="s">
        <v>782</v>
      </c>
      <c r="C423" s="1554">
        <v>4</v>
      </c>
      <c r="D423" s="1554" t="s">
        <v>83</v>
      </c>
      <c r="E423" s="1554" t="s">
        <v>1108</v>
      </c>
      <c r="F423" s="1554" t="s">
        <v>776</v>
      </c>
      <c r="G423" s="1554" t="s">
        <v>11</v>
      </c>
      <c r="H423" s="1553" t="s">
        <v>783</v>
      </c>
      <c r="I423" s="1562"/>
      <c r="J423" s="1558"/>
      <c r="K423" s="1558"/>
      <c r="L423" s="1558"/>
      <c r="M423" s="1558"/>
      <c r="N423" s="1554"/>
      <c r="O423" s="1554"/>
    </row>
    <row r="424" spans="1:15" ht="83.25" customHeight="1" thickBot="1" x14ac:dyDescent="0.3">
      <c r="A424" s="1556"/>
      <c r="B424" s="1554"/>
      <c r="C424" s="1554"/>
      <c r="D424" s="1554"/>
      <c r="E424" s="1554"/>
      <c r="F424" s="1554"/>
      <c r="G424" s="1554"/>
      <c r="H424" s="1553"/>
      <c r="I424" s="1562"/>
      <c r="J424" s="1558"/>
      <c r="K424" s="1558"/>
      <c r="L424" s="1558"/>
      <c r="M424" s="1558"/>
      <c r="N424" s="1554"/>
      <c r="O424" s="1554"/>
    </row>
    <row r="425" spans="1:15" ht="47.25" customHeight="1" thickBot="1" x14ac:dyDescent="0.3">
      <c r="A425" s="1555">
        <v>215</v>
      </c>
      <c r="B425" s="1554" t="s">
        <v>752</v>
      </c>
      <c r="C425" s="1554">
        <v>33</v>
      </c>
      <c r="D425" s="1554" t="s">
        <v>89</v>
      </c>
      <c r="E425" s="1554" t="s">
        <v>754</v>
      </c>
      <c r="F425" s="1554" t="s">
        <v>15</v>
      </c>
      <c r="G425" s="1554" t="s">
        <v>16</v>
      </c>
      <c r="H425" s="1553" t="s">
        <v>753</v>
      </c>
      <c r="I425" s="1554"/>
      <c r="J425" s="1558"/>
      <c r="K425" s="1558"/>
      <c r="L425" s="1558"/>
      <c r="M425" s="1558"/>
      <c r="N425" s="1554"/>
      <c r="O425" s="1554"/>
    </row>
    <row r="426" spans="1:15" ht="87" customHeight="1" thickBot="1" x14ac:dyDescent="0.3">
      <c r="A426" s="1556"/>
      <c r="B426" s="1554"/>
      <c r="C426" s="1554"/>
      <c r="D426" s="1554"/>
      <c r="E426" s="1554"/>
      <c r="F426" s="1554"/>
      <c r="G426" s="1554"/>
      <c r="H426" s="1553"/>
      <c r="I426" s="1554"/>
      <c r="J426" s="1558"/>
      <c r="K426" s="1558"/>
      <c r="L426" s="1558"/>
      <c r="M426" s="1558"/>
      <c r="N426" s="1554"/>
      <c r="O426" s="1554"/>
    </row>
    <row r="427" spans="1:15" ht="47.25" customHeight="1" thickBot="1" x14ac:dyDescent="0.3">
      <c r="A427" s="1555">
        <v>216</v>
      </c>
      <c r="B427" s="1554" t="s">
        <v>755</v>
      </c>
      <c r="C427" s="1554" t="s">
        <v>179</v>
      </c>
      <c r="D427" s="1554" t="s">
        <v>758</v>
      </c>
      <c r="E427" s="1554" t="s">
        <v>757</v>
      </c>
      <c r="F427" s="1554" t="s">
        <v>15</v>
      </c>
      <c r="G427" s="1554" t="s">
        <v>16</v>
      </c>
      <c r="H427" s="1553" t="s">
        <v>756</v>
      </c>
      <c r="I427" s="1554"/>
      <c r="J427" s="1558"/>
      <c r="K427" s="1558"/>
      <c r="L427" s="1558"/>
      <c r="M427" s="1558"/>
      <c r="N427" s="1554"/>
      <c r="O427" s="1554"/>
    </row>
    <row r="428" spans="1:15" ht="87.75" customHeight="1" thickBot="1" x14ac:dyDescent="0.3">
      <c r="A428" s="1556"/>
      <c r="B428" s="1554"/>
      <c r="C428" s="1554"/>
      <c r="D428" s="1554"/>
      <c r="E428" s="1554"/>
      <c r="F428" s="1554"/>
      <c r="G428" s="1554"/>
      <c r="H428" s="1553"/>
      <c r="I428" s="1554"/>
      <c r="J428" s="1558"/>
      <c r="K428" s="1558"/>
      <c r="L428" s="1558"/>
      <c r="M428" s="1558"/>
      <c r="N428" s="1554"/>
      <c r="O428" s="1554"/>
    </row>
    <row r="429" spans="1:15" s="2" customFormat="1" ht="65.25" customHeight="1" thickBot="1" x14ac:dyDescent="0.3">
      <c r="A429" s="1555">
        <v>217</v>
      </c>
      <c r="B429" s="1554" t="s">
        <v>759</v>
      </c>
      <c r="C429" s="1554">
        <v>4</v>
      </c>
      <c r="D429" s="1554" t="s">
        <v>27</v>
      </c>
      <c r="E429" s="1554" t="s">
        <v>761</v>
      </c>
      <c r="F429" s="1554" t="s">
        <v>15</v>
      </c>
      <c r="G429" s="1554" t="s">
        <v>16</v>
      </c>
      <c r="H429" s="1553" t="s">
        <v>760</v>
      </c>
      <c r="I429" s="1554"/>
      <c r="J429" s="1558"/>
      <c r="K429" s="1558"/>
      <c r="L429" s="1558"/>
      <c r="M429" s="1558"/>
      <c r="N429" s="1554"/>
      <c r="O429" s="1554"/>
    </row>
    <row r="430" spans="1:15" s="2" customFormat="1" ht="62.25" customHeight="1" thickBot="1" x14ac:dyDescent="0.3">
      <c r="A430" s="1556"/>
      <c r="B430" s="1554"/>
      <c r="C430" s="1554"/>
      <c r="D430" s="1554"/>
      <c r="E430" s="1554"/>
      <c r="F430" s="1554"/>
      <c r="G430" s="1554"/>
      <c r="H430" s="1553"/>
      <c r="I430" s="1554"/>
      <c r="J430" s="1558"/>
      <c r="K430" s="1558"/>
      <c r="L430" s="1558"/>
      <c r="M430" s="1558"/>
      <c r="N430" s="1554"/>
      <c r="O430" s="1554"/>
    </row>
    <row r="431" spans="1:15" s="2" customFormat="1" ht="67.5" customHeight="1" thickBot="1" x14ac:dyDescent="0.3">
      <c r="A431" s="1555">
        <v>218</v>
      </c>
      <c r="B431" s="1554" t="s">
        <v>762</v>
      </c>
      <c r="C431" s="1554">
        <v>4</v>
      </c>
      <c r="D431" s="1554" t="s">
        <v>658</v>
      </c>
      <c r="E431" s="1554" t="s">
        <v>764</v>
      </c>
      <c r="F431" s="1554" t="s">
        <v>213</v>
      </c>
      <c r="G431" s="1554" t="s">
        <v>16</v>
      </c>
      <c r="H431" s="1553" t="s">
        <v>763</v>
      </c>
      <c r="I431" s="1554"/>
      <c r="J431" s="1558"/>
      <c r="K431" s="1558"/>
      <c r="L431" s="1558"/>
      <c r="M431" s="1558"/>
      <c r="N431" s="1554"/>
      <c r="O431" s="1554"/>
    </row>
    <row r="432" spans="1:15" s="2" customFormat="1" ht="62.25" customHeight="1" thickBot="1" x14ac:dyDescent="0.3">
      <c r="A432" s="1556"/>
      <c r="B432" s="1554"/>
      <c r="C432" s="1554"/>
      <c r="D432" s="1554"/>
      <c r="E432" s="1554"/>
      <c r="F432" s="1554"/>
      <c r="G432" s="1554"/>
      <c r="H432" s="1553"/>
      <c r="I432" s="1554"/>
      <c r="J432" s="1558"/>
      <c r="K432" s="1558"/>
      <c r="L432" s="1558"/>
      <c r="M432" s="1558"/>
      <c r="N432" s="1554"/>
      <c r="O432" s="1554"/>
    </row>
    <row r="433" spans="1:15" s="2" customFormat="1" ht="67.5" customHeight="1" thickBot="1" x14ac:dyDescent="0.3">
      <c r="A433" s="1555">
        <v>219</v>
      </c>
      <c r="B433" s="1554" t="s">
        <v>781</v>
      </c>
      <c r="C433" s="1554">
        <v>4</v>
      </c>
      <c r="D433" s="1554" t="s">
        <v>83</v>
      </c>
      <c r="E433" s="1554" t="s">
        <v>1107</v>
      </c>
      <c r="F433" s="1554" t="s">
        <v>776</v>
      </c>
      <c r="G433" s="1554" t="s">
        <v>11</v>
      </c>
      <c r="H433" s="1553" t="s">
        <v>780</v>
      </c>
      <c r="I433" s="1562"/>
      <c r="J433" s="1558"/>
      <c r="K433" s="1558"/>
      <c r="L433" s="1558"/>
      <c r="M433" s="1558"/>
      <c r="N433" s="1554"/>
      <c r="O433" s="1554"/>
    </row>
    <row r="434" spans="1:15" s="2" customFormat="1" ht="62.25" customHeight="1" thickBot="1" x14ac:dyDescent="0.3">
      <c r="A434" s="1556"/>
      <c r="B434" s="1554"/>
      <c r="C434" s="1554"/>
      <c r="D434" s="1554"/>
      <c r="E434" s="1554"/>
      <c r="F434" s="1554"/>
      <c r="G434" s="1554"/>
      <c r="H434" s="1553"/>
      <c r="I434" s="1562"/>
      <c r="J434" s="1558"/>
      <c r="K434" s="1558"/>
      <c r="L434" s="1558"/>
      <c r="M434" s="1558"/>
      <c r="N434" s="1554"/>
      <c r="O434" s="1554"/>
    </row>
    <row r="435" spans="1:15" s="2" customFormat="1" ht="67.5" customHeight="1" thickBot="1" x14ac:dyDescent="0.3">
      <c r="A435" s="1555">
        <v>220</v>
      </c>
      <c r="B435" s="1554" t="s">
        <v>778</v>
      </c>
      <c r="C435" s="1554">
        <v>4</v>
      </c>
      <c r="D435" s="1554" t="s">
        <v>83</v>
      </c>
      <c r="E435" s="1554" t="s">
        <v>1106</v>
      </c>
      <c r="F435" s="1554" t="s">
        <v>776</v>
      </c>
      <c r="G435" s="1554" t="s">
        <v>11</v>
      </c>
      <c r="H435" s="1553" t="s">
        <v>779</v>
      </c>
      <c r="I435" s="1562"/>
      <c r="J435" s="1558"/>
      <c r="K435" s="1558"/>
      <c r="L435" s="1558"/>
      <c r="M435" s="1558"/>
      <c r="N435" s="1554"/>
      <c r="O435" s="1554"/>
    </row>
    <row r="436" spans="1:15" s="2" customFormat="1" ht="62.25" customHeight="1" thickBot="1" x14ac:dyDescent="0.3">
      <c r="A436" s="1556"/>
      <c r="B436" s="1554"/>
      <c r="C436" s="1554"/>
      <c r="D436" s="1554"/>
      <c r="E436" s="1554"/>
      <c r="F436" s="1554"/>
      <c r="G436" s="1554"/>
      <c r="H436" s="1553"/>
      <c r="I436" s="1562"/>
      <c r="J436" s="1558"/>
      <c r="K436" s="1558"/>
      <c r="L436" s="1558"/>
      <c r="M436" s="1558"/>
      <c r="N436" s="1554"/>
      <c r="O436" s="1554"/>
    </row>
    <row r="437" spans="1:15" ht="47.25" customHeight="1" thickBot="1" x14ac:dyDescent="0.3">
      <c r="A437" s="1555">
        <v>221</v>
      </c>
      <c r="B437" s="1554" t="s">
        <v>777</v>
      </c>
      <c r="C437" s="1554">
        <v>4</v>
      </c>
      <c r="D437" s="1554" t="s">
        <v>83</v>
      </c>
      <c r="E437" s="1554" t="s">
        <v>1105</v>
      </c>
      <c r="F437" s="1554" t="s">
        <v>776</v>
      </c>
      <c r="G437" s="1554" t="s">
        <v>11</v>
      </c>
      <c r="H437" s="1553" t="s">
        <v>775</v>
      </c>
      <c r="I437" s="1554"/>
      <c r="J437" s="1558"/>
      <c r="K437" s="1558"/>
      <c r="L437" s="1558"/>
      <c r="M437" s="1558"/>
      <c r="N437" s="1554"/>
      <c r="O437" s="1554"/>
    </row>
    <row r="438" spans="1:15" ht="81" customHeight="1" thickBot="1" x14ac:dyDescent="0.3">
      <c r="A438" s="1556"/>
      <c r="B438" s="1554"/>
      <c r="C438" s="1554"/>
      <c r="D438" s="1554"/>
      <c r="E438" s="1554"/>
      <c r="F438" s="1554"/>
      <c r="G438" s="1554"/>
      <c r="H438" s="1553"/>
      <c r="I438" s="1554"/>
      <c r="J438" s="1558"/>
      <c r="K438" s="1558"/>
      <c r="L438" s="1558"/>
      <c r="M438" s="1558"/>
      <c r="N438" s="1554"/>
      <c r="O438" s="1554"/>
    </row>
    <row r="439" spans="1:15" ht="64.5" customHeight="1" thickBot="1" x14ac:dyDescent="0.3">
      <c r="A439" s="149">
        <v>222</v>
      </c>
      <c r="B439" s="28" t="s">
        <v>765</v>
      </c>
      <c r="C439" s="28" t="s">
        <v>110</v>
      </c>
      <c r="D439" s="28" t="s">
        <v>689</v>
      </c>
      <c r="E439" s="28" t="s">
        <v>767</v>
      </c>
      <c r="F439" s="28" t="s">
        <v>768</v>
      </c>
      <c r="G439" s="28" t="s">
        <v>16</v>
      </c>
      <c r="H439" s="27" t="s">
        <v>766</v>
      </c>
      <c r="I439" s="671" t="s">
        <v>2294</v>
      </c>
      <c r="J439" s="30"/>
      <c r="K439" s="30"/>
      <c r="L439" s="30"/>
      <c r="M439" s="30"/>
      <c r="N439" s="28"/>
      <c r="O439" s="28"/>
    </row>
    <row r="440" spans="1:15" s="2" customFormat="1" ht="67.5" customHeight="1" thickBot="1" x14ac:dyDescent="0.3">
      <c r="A440" s="1557">
        <v>223</v>
      </c>
      <c r="B440" s="1554" t="s">
        <v>769</v>
      </c>
      <c r="C440" s="1554" t="s">
        <v>110</v>
      </c>
      <c r="D440" s="1554" t="s">
        <v>83</v>
      </c>
      <c r="E440" s="1554" t="s">
        <v>772</v>
      </c>
      <c r="F440" s="1554" t="s">
        <v>616</v>
      </c>
      <c r="G440" s="1554" t="s">
        <v>16</v>
      </c>
      <c r="H440" s="1553" t="s">
        <v>771</v>
      </c>
      <c r="I440" s="1554"/>
      <c r="J440" s="1558"/>
      <c r="K440" s="1558"/>
      <c r="L440" s="1558"/>
      <c r="M440" s="1558"/>
      <c r="N440" s="1554"/>
      <c r="O440" s="1554"/>
    </row>
    <row r="441" spans="1:15" s="2" customFormat="1" ht="62.25" customHeight="1" thickBot="1" x14ac:dyDescent="0.3">
      <c r="A441" s="1556"/>
      <c r="B441" s="1554"/>
      <c r="C441" s="1554"/>
      <c r="D441" s="1554"/>
      <c r="E441" s="1554"/>
      <c r="F441" s="1554"/>
      <c r="G441" s="1554"/>
      <c r="H441" s="1553"/>
      <c r="I441" s="1554"/>
      <c r="J441" s="1558"/>
      <c r="K441" s="1558"/>
      <c r="L441" s="1558"/>
      <c r="M441" s="1558"/>
      <c r="N441" s="1554"/>
      <c r="O441" s="1554"/>
    </row>
    <row r="442" spans="1:15" s="10" customFormat="1" ht="66" customHeight="1" thickBot="1" x14ac:dyDescent="0.3">
      <c r="A442" s="1555">
        <v>224</v>
      </c>
      <c r="B442" s="1554" t="s">
        <v>770</v>
      </c>
      <c r="C442" s="1554">
        <v>4</v>
      </c>
      <c r="D442" s="1554" t="s">
        <v>172</v>
      </c>
      <c r="E442" s="1554" t="s">
        <v>774</v>
      </c>
      <c r="F442" s="1554" t="s">
        <v>24</v>
      </c>
      <c r="G442" s="1554" t="s">
        <v>16</v>
      </c>
      <c r="H442" s="1553" t="s">
        <v>773</v>
      </c>
      <c r="I442" s="1554"/>
      <c r="J442" s="1558"/>
      <c r="K442" s="1558"/>
      <c r="L442" s="1558"/>
      <c r="M442" s="1558"/>
      <c r="N442" s="1554"/>
      <c r="O442" s="1554"/>
    </row>
    <row r="443" spans="1:15" s="10" customFormat="1" ht="61.5" customHeight="1" thickBot="1" x14ac:dyDescent="0.3">
      <c r="A443" s="1556"/>
      <c r="B443" s="1554"/>
      <c r="C443" s="1554"/>
      <c r="D443" s="1554"/>
      <c r="E443" s="1554"/>
      <c r="F443" s="1554"/>
      <c r="G443" s="1554"/>
      <c r="H443" s="1553"/>
      <c r="I443" s="1554"/>
      <c r="J443" s="1558"/>
      <c r="K443" s="1558"/>
      <c r="L443" s="1558"/>
      <c r="M443" s="1558"/>
      <c r="N443" s="1554"/>
      <c r="O443" s="1554"/>
    </row>
    <row r="444" spans="1:15" s="2" customFormat="1" ht="67.5" customHeight="1" thickBot="1" x14ac:dyDescent="0.3">
      <c r="A444" s="1555">
        <v>225</v>
      </c>
      <c r="B444" s="1554" t="s">
        <v>796</v>
      </c>
      <c r="C444" s="1554" t="s">
        <v>110</v>
      </c>
      <c r="D444" s="1554" t="s">
        <v>27</v>
      </c>
      <c r="E444" s="1554" t="s">
        <v>795</v>
      </c>
      <c r="F444" s="1554" t="s">
        <v>15</v>
      </c>
      <c r="G444" s="1554" t="s">
        <v>16</v>
      </c>
      <c r="H444" s="1553" t="s">
        <v>797</v>
      </c>
      <c r="I444" s="1554"/>
      <c r="J444" s="1554" t="s">
        <v>1026</v>
      </c>
      <c r="K444" s="1554" t="s">
        <v>1026</v>
      </c>
      <c r="L444" s="1554" t="s">
        <v>1026</v>
      </c>
      <c r="M444" s="1554" t="s">
        <v>1026</v>
      </c>
      <c r="N444" s="1554"/>
      <c r="O444" s="1554"/>
    </row>
    <row r="445" spans="1:15" s="2" customFormat="1" ht="62.25" customHeight="1" thickBot="1" x14ac:dyDescent="0.3">
      <c r="A445" s="1556"/>
      <c r="B445" s="1554"/>
      <c r="C445" s="1554"/>
      <c r="D445" s="1554"/>
      <c r="E445" s="1554"/>
      <c r="F445" s="1554"/>
      <c r="G445" s="1554"/>
      <c r="H445" s="1553"/>
      <c r="I445" s="1554"/>
      <c r="J445" s="1554"/>
      <c r="K445" s="1554"/>
      <c r="L445" s="1554"/>
      <c r="M445" s="1554"/>
      <c r="N445" s="1554"/>
      <c r="O445" s="1554"/>
    </row>
    <row r="446" spans="1:15" ht="47.25" customHeight="1" thickBot="1" x14ac:dyDescent="0.3">
      <c r="A446" s="1555">
        <v>226</v>
      </c>
      <c r="B446" s="1554" t="s">
        <v>798</v>
      </c>
      <c r="C446" s="1554">
        <v>5</v>
      </c>
      <c r="D446" s="1554" t="s">
        <v>658</v>
      </c>
      <c r="E446" s="1554" t="s">
        <v>569</v>
      </c>
      <c r="F446" s="1554" t="s">
        <v>213</v>
      </c>
      <c r="G446" s="1554" t="s">
        <v>16</v>
      </c>
      <c r="H446" s="1553" t="s">
        <v>799</v>
      </c>
      <c r="I446" s="1554"/>
      <c r="J446" s="1558"/>
      <c r="K446" s="1558"/>
      <c r="L446" s="1558"/>
      <c r="M446" s="1558"/>
      <c r="N446" s="1554"/>
      <c r="O446" s="1554"/>
    </row>
    <row r="447" spans="1:15" ht="87.75" customHeight="1" thickBot="1" x14ac:dyDescent="0.3">
      <c r="A447" s="1556"/>
      <c r="B447" s="1554"/>
      <c r="C447" s="1554"/>
      <c r="D447" s="1554"/>
      <c r="E447" s="1554"/>
      <c r="F447" s="1554"/>
      <c r="G447" s="1554"/>
      <c r="H447" s="1553"/>
      <c r="I447" s="1554"/>
      <c r="J447" s="1558"/>
      <c r="K447" s="1558"/>
      <c r="L447" s="1558"/>
      <c r="M447" s="1558"/>
      <c r="N447" s="1554"/>
      <c r="O447" s="1554"/>
    </row>
    <row r="448" spans="1:15" s="2" customFormat="1" ht="67.5" customHeight="1" thickBot="1" x14ac:dyDescent="0.3">
      <c r="A448" s="1555">
        <v>227</v>
      </c>
      <c r="B448" s="1554" t="s">
        <v>801</v>
      </c>
      <c r="C448" s="1554">
        <v>5</v>
      </c>
      <c r="D448" s="1554" t="s">
        <v>37</v>
      </c>
      <c r="E448" s="1554" t="s">
        <v>803</v>
      </c>
      <c r="F448" s="1554" t="s">
        <v>213</v>
      </c>
      <c r="G448" s="1554" t="s">
        <v>16</v>
      </c>
      <c r="H448" s="1553" t="s">
        <v>802</v>
      </c>
      <c r="I448" s="1554" t="s">
        <v>2295</v>
      </c>
      <c r="J448" s="1558"/>
      <c r="K448" s="1558"/>
      <c r="L448" s="1558"/>
      <c r="M448" s="1558"/>
      <c r="N448" s="1554"/>
      <c r="O448" s="1554"/>
    </row>
    <row r="449" spans="1:15" s="2" customFormat="1" ht="62.25" customHeight="1" thickBot="1" x14ac:dyDescent="0.3">
      <c r="A449" s="1556"/>
      <c r="B449" s="1554"/>
      <c r="C449" s="1554"/>
      <c r="D449" s="1554"/>
      <c r="E449" s="1554"/>
      <c r="F449" s="1554"/>
      <c r="G449" s="1554"/>
      <c r="H449" s="1553"/>
      <c r="I449" s="1554"/>
      <c r="J449" s="1558"/>
      <c r="K449" s="1558"/>
      <c r="L449" s="1558"/>
      <c r="M449" s="1558"/>
      <c r="N449" s="1554"/>
      <c r="O449" s="1554"/>
    </row>
    <row r="450" spans="1:15" ht="47.25" customHeight="1" thickBot="1" x14ac:dyDescent="0.3">
      <c r="A450" s="149">
        <v>228</v>
      </c>
      <c r="B450" s="28" t="s">
        <v>804</v>
      </c>
      <c r="C450" s="28">
        <v>4</v>
      </c>
      <c r="D450" s="28" t="s">
        <v>86</v>
      </c>
      <c r="E450" s="28" t="s">
        <v>353</v>
      </c>
      <c r="F450" s="28" t="s">
        <v>266</v>
      </c>
      <c r="G450" s="28" t="s">
        <v>16</v>
      </c>
      <c r="H450" s="27" t="s">
        <v>805</v>
      </c>
      <c r="I450" s="673" t="s">
        <v>2418</v>
      </c>
      <c r="J450" s="30"/>
      <c r="K450" s="30"/>
      <c r="L450" s="30"/>
      <c r="M450" s="30"/>
      <c r="N450" s="28"/>
      <c r="O450" s="28"/>
    </row>
    <row r="451" spans="1:15" s="2" customFormat="1" ht="67.5" customHeight="1" thickBot="1" x14ac:dyDescent="0.3">
      <c r="A451" s="1557">
        <v>229</v>
      </c>
      <c r="B451" s="1554" t="s">
        <v>807</v>
      </c>
      <c r="C451" s="1554">
        <v>4</v>
      </c>
      <c r="D451" s="1554" t="s">
        <v>83</v>
      </c>
      <c r="E451" s="1554" t="s">
        <v>1104</v>
      </c>
      <c r="F451" s="1554" t="s">
        <v>808</v>
      </c>
      <c r="G451" s="1554" t="s">
        <v>11</v>
      </c>
      <c r="H451" s="1553" t="s">
        <v>806</v>
      </c>
      <c r="I451" s="1554"/>
      <c r="J451" s="1558"/>
      <c r="K451" s="1558"/>
      <c r="L451" s="1558"/>
      <c r="M451" s="1558"/>
      <c r="N451" s="1554"/>
      <c r="O451" s="1554"/>
    </row>
    <row r="452" spans="1:15" s="2" customFormat="1" ht="62.25" customHeight="1" thickBot="1" x14ac:dyDescent="0.3">
      <c r="A452" s="1556"/>
      <c r="B452" s="1554"/>
      <c r="C452" s="1554"/>
      <c r="D452" s="1554"/>
      <c r="E452" s="1554"/>
      <c r="F452" s="1554"/>
      <c r="G452" s="1554"/>
      <c r="H452" s="1553"/>
      <c r="I452" s="1554"/>
      <c r="J452" s="1558"/>
      <c r="K452" s="1558"/>
      <c r="L452" s="1558"/>
      <c r="M452" s="1558"/>
      <c r="N452" s="1554"/>
      <c r="O452" s="1554"/>
    </row>
    <row r="453" spans="1:15" s="2" customFormat="1" ht="67.5" customHeight="1" thickBot="1" x14ac:dyDescent="0.3">
      <c r="A453" s="1555">
        <v>230</v>
      </c>
      <c r="B453" s="1554" t="s">
        <v>810</v>
      </c>
      <c r="C453" s="1554">
        <v>4</v>
      </c>
      <c r="D453" s="1554" t="s">
        <v>83</v>
      </c>
      <c r="E453" s="1554" t="s">
        <v>1103</v>
      </c>
      <c r="F453" s="1554" t="s">
        <v>808</v>
      </c>
      <c r="G453" s="1554" t="s">
        <v>11</v>
      </c>
      <c r="H453" s="1553" t="s">
        <v>809</v>
      </c>
      <c r="I453" s="1554"/>
      <c r="J453" s="1558"/>
      <c r="K453" s="1558"/>
      <c r="L453" s="1558"/>
      <c r="M453" s="1558"/>
      <c r="N453" s="1554"/>
      <c r="O453" s="1554"/>
    </row>
    <row r="454" spans="1:15" s="2" customFormat="1" ht="62.25" customHeight="1" thickBot="1" x14ac:dyDescent="0.3">
      <c r="A454" s="1556"/>
      <c r="B454" s="1554"/>
      <c r="C454" s="1554"/>
      <c r="D454" s="1554"/>
      <c r="E454" s="1554"/>
      <c r="F454" s="1554"/>
      <c r="G454" s="1554"/>
      <c r="H454" s="1553"/>
      <c r="I454" s="1554"/>
      <c r="J454" s="1558"/>
      <c r="K454" s="1558"/>
      <c r="L454" s="1558"/>
      <c r="M454" s="1558"/>
      <c r="N454" s="1554"/>
      <c r="O454" s="1554"/>
    </row>
    <row r="455" spans="1:15" s="2" customFormat="1" ht="67.5" customHeight="1" thickBot="1" x14ac:dyDescent="0.3">
      <c r="A455" s="1555">
        <v>231</v>
      </c>
      <c r="B455" s="1554" t="s">
        <v>811</v>
      </c>
      <c r="C455" s="1554">
        <v>4</v>
      </c>
      <c r="D455" s="1554" t="s">
        <v>83</v>
      </c>
      <c r="E455" s="1554" t="s">
        <v>1102</v>
      </c>
      <c r="F455" s="1554" t="s">
        <v>808</v>
      </c>
      <c r="G455" s="1554" t="s">
        <v>11</v>
      </c>
      <c r="H455" s="1553" t="s">
        <v>812</v>
      </c>
      <c r="I455" s="1554"/>
      <c r="J455" s="1558"/>
      <c r="K455" s="1558"/>
      <c r="L455" s="1558"/>
      <c r="M455" s="1558"/>
      <c r="N455" s="1554"/>
      <c r="O455" s="1554"/>
    </row>
    <row r="456" spans="1:15" s="2" customFormat="1" ht="62.25" customHeight="1" thickBot="1" x14ac:dyDescent="0.3">
      <c r="A456" s="1556"/>
      <c r="B456" s="1554"/>
      <c r="C456" s="1554"/>
      <c r="D456" s="1554"/>
      <c r="E456" s="1554"/>
      <c r="F456" s="1554"/>
      <c r="G456" s="1554"/>
      <c r="H456" s="1553"/>
      <c r="I456" s="1554"/>
      <c r="J456" s="1558"/>
      <c r="K456" s="1558"/>
      <c r="L456" s="1558"/>
      <c r="M456" s="1558"/>
      <c r="N456" s="1554"/>
      <c r="O456" s="1554"/>
    </row>
    <row r="457" spans="1:15" ht="47.25" customHeight="1" thickBot="1" x14ac:dyDescent="0.3">
      <c r="A457" s="1555">
        <v>232</v>
      </c>
      <c r="B457" s="1554" t="s">
        <v>815</v>
      </c>
      <c r="C457" s="1554">
        <v>4</v>
      </c>
      <c r="D457" s="1554" t="s">
        <v>83</v>
      </c>
      <c r="E457" s="1554" t="s">
        <v>1100</v>
      </c>
      <c r="F457" s="1554" t="s">
        <v>813</v>
      </c>
      <c r="G457" s="1554" t="s">
        <v>11</v>
      </c>
      <c r="H457" s="1553" t="s">
        <v>814</v>
      </c>
      <c r="I457" s="1554"/>
      <c r="J457" s="1558"/>
      <c r="K457" s="1558"/>
      <c r="L457" s="1558"/>
      <c r="M457" s="1558"/>
      <c r="N457" s="1554"/>
      <c r="O457" s="1554"/>
    </row>
    <row r="458" spans="1:15" ht="81" customHeight="1" thickBot="1" x14ac:dyDescent="0.3">
      <c r="A458" s="1556"/>
      <c r="B458" s="1554"/>
      <c r="C458" s="1554"/>
      <c r="D458" s="1554"/>
      <c r="E458" s="1554"/>
      <c r="F458" s="1554"/>
      <c r="G458" s="1554"/>
      <c r="H458" s="1553"/>
      <c r="I458" s="1554"/>
      <c r="J458" s="1558"/>
      <c r="K458" s="1558"/>
      <c r="L458" s="1558"/>
      <c r="M458" s="1558"/>
      <c r="N458" s="1554"/>
      <c r="O458" s="1554"/>
    </row>
    <row r="459" spans="1:15" ht="47.25" customHeight="1" thickBot="1" x14ac:dyDescent="0.3">
      <c r="A459" s="1555">
        <v>233</v>
      </c>
      <c r="B459" s="1554" t="s">
        <v>817</v>
      </c>
      <c r="C459" s="1554">
        <v>4</v>
      </c>
      <c r="D459" s="1554" t="s">
        <v>83</v>
      </c>
      <c r="E459" s="1554" t="s">
        <v>1101</v>
      </c>
      <c r="F459" s="1554" t="s">
        <v>813</v>
      </c>
      <c r="G459" s="1554" t="s">
        <v>11</v>
      </c>
      <c r="H459" s="1553" t="s">
        <v>816</v>
      </c>
      <c r="I459" s="1554"/>
      <c r="J459" s="1558"/>
      <c r="K459" s="1558"/>
      <c r="L459" s="1558"/>
      <c r="M459" s="1558"/>
      <c r="N459" s="1554"/>
      <c r="O459" s="1554"/>
    </row>
    <row r="460" spans="1:15" ht="81" customHeight="1" thickBot="1" x14ac:dyDescent="0.3">
      <c r="A460" s="1556"/>
      <c r="B460" s="1554"/>
      <c r="C460" s="1554"/>
      <c r="D460" s="1554"/>
      <c r="E460" s="1554"/>
      <c r="F460" s="1554"/>
      <c r="G460" s="1554"/>
      <c r="H460" s="1553"/>
      <c r="I460" s="1554"/>
      <c r="J460" s="1558"/>
      <c r="K460" s="1558"/>
      <c r="L460" s="1558"/>
      <c r="M460" s="1558"/>
      <c r="N460" s="1554"/>
      <c r="O460" s="1554"/>
    </row>
    <row r="461" spans="1:15" ht="47.25" customHeight="1" thickBot="1" x14ac:dyDescent="0.3">
      <c r="A461" s="1555">
        <v>234</v>
      </c>
      <c r="B461" s="1554" t="s">
        <v>819</v>
      </c>
      <c r="C461" s="1554">
        <v>4</v>
      </c>
      <c r="D461" s="1554" t="s">
        <v>83</v>
      </c>
      <c r="E461" s="1554" t="s">
        <v>1643</v>
      </c>
      <c r="F461" s="1554" t="s">
        <v>813</v>
      </c>
      <c r="G461" s="1554" t="s">
        <v>11</v>
      </c>
      <c r="H461" s="1553" t="s">
        <v>818</v>
      </c>
      <c r="I461" s="1554" t="s">
        <v>730</v>
      </c>
      <c r="J461" s="1558"/>
      <c r="K461" s="1558"/>
      <c r="L461" s="1558"/>
      <c r="M461" s="1558"/>
      <c r="N461" s="1554"/>
      <c r="O461" s="1554"/>
    </row>
    <row r="462" spans="1:15" ht="81" customHeight="1" thickBot="1" x14ac:dyDescent="0.3">
      <c r="A462" s="1556"/>
      <c r="B462" s="1554"/>
      <c r="C462" s="1554"/>
      <c r="D462" s="1554"/>
      <c r="E462" s="1554"/>
      <c r="F462" s="1554"/>
      <c r="G462" s="1554"/>
      <c r="H462" s="1553"/>
      <c r="I462" s="1554"/>
      <c r="J462" s="1558"/>
      <c r="K462" s="1558"/>
      <c r="L462" s="1558"/>
      <c r="M462" s="1558"/>
      <c r="N462" s="1554"/>
      <c r="O462" s="1554"/>
    </row>
    <row r="463" spans="1:15" ht="47.25" customHeight="1" thickBot="1" x14ac:dyDescent="0.3">
      <c r="A463" s="1555">
        <v>235</v>
      </c>
      <c r="B463" s="1554" t="s">
        <v>821</v>
      </c>
      <c r="C463" s="1554">
        <v>4</v>
      </c>
      <c r="D463" s="1554" t="s">
        <v>83</v>
      </c>
      <c r="E463" s="1554" t="s">
        <v>1099</v>
      </c>
      <c r="F463" s="1554" t="s">
        <v>813</v>
      </c>
      <c r="G463" s="1554" t="s">
        <v>11</v>
      </c>
      <c r="H463" s="1553" t="s">
        <v>820</v>
      </c>
      <c r="I463" s="1554" t="s">
        <v>730</v>
      </c>
      <c r="J463" s="1558"/>
      <c r="K463" s="1558"/>
      <c r="L463" s="1558"/>
      <c r="M463" s="1558"/>
      <c r="N463" s="1554"/>
      <c r="O463" s="1554"/>
    </row>
    <row r="464" spans="1:15" ht="84" customHeight="1" thickBot="1" x14ac:dyDescent="0.3">
      <c r="A464" s="1556"/>
      <c r="B464" s="1554"/>
      <c r="C464" s="1554"/>
      <c r="D464" s="1554"/>
      <c r="E464" s="1554"/>
      <c r="F464" s="1554"/>
      <c r="G464" s="1554"/>
      <c r="H464" s="1553"/>
      <c r="I464" s="1554"/>
      <c r="J464" s="1558"/>
      <c r="K464" s="1558"/>
      <c r="L464" s="1558"/>
      <c r="M464" s="1558"/>
      <c r="N464" s="1554"/>
      <c r="O464" s="1554"/>
    </row>
    <row r="465" spans="1:15" ht="47.25" customHeight="1" thickBot="1" x14ac:dyDescent="0.3">
      <c r="A465" s="1555">
        <v>236</v>
      </c>
      <c r="B465" s="1554" t="s">
        <v>822</v>
      </c>
      <c r="C465" s="1554">
        <v>30</v>
      </c>
      <c r="D465" s="1554" t="s">
        <v>824</v>
      </c>
      <c r="E465" s="1554" t="s">
        <v>825</v>
      </c>
      <c r="F465" s="1554" t="s">
        <v>826</v>
      </c>
      <c r="G465" s="1554" t="s">
        <v>11</v>
      </c>
      <c r="H465" s="1553" t="s">
        <v>823</v>
      </c>
      <c r="I465" s="1554"/>
      <c r="J465" s="1558"/>
      <c r="K465" s="1558"/>
      <c r="L465" s="1558"/>
      <c r="M465" s="1558"/>
      <c r="N465" s="1554"/>
      <c r="O465" s="1554"/>
    </row>
    <row r="466" spans="1:15" ht="87.75" customHeight="1" thickBot="1" x14ac:dyDescent="0.3">
      <c r="A466" s="1556"/>
      <c r="B466" s="1554"/>
      <c r="C466" s="1554"/>
      <c r="D466" s="1554"/>
      <c r="E466" s="1554"/>
      <c r="F466" s="1554"/>
      <c r="G466" s="1554"/>
      <c r="H466" s="1553"/>
      <c r="I466" s="1554"/>
      <c r="J466" s="1558"/>
      <c r="K466" s="1558"/>
      <c r="L466" s="1558"/>
      <c r="M466" s="1558"/>
      <c r="N466" s="1554"/>
      <c r="O466" s="1554"/>
    </row>
    <row r="467" spans="1:15" s="2" customFormat="1" ht="67.5" customHeight="1" thickBot="1" x14ac:dyDescent="0.3">
      <c r="A467" s="1555">
        <v>237</v>
      </c>
      <c r="B467" s="1554" t="s">
        <v>827</v>
      </c>
      <c r="C467" s="1554">
        <v>4</v>
      </c>
      <c r="D467" s="1554" t="s">
        <v>83</v>
      </c>
      <c r="E467" s="1554" t="s">
        <v>829</v>
      </c>
      <c r="F467" s="1554" t="s">
        <v>830</v>
      </c>
      <c r="G467" s="1554" t="s">
        <v>11</v>
      </c>
      <c r="H467" s="1553" t="s">
        <v>828</v>
      </c>
      <c r="I467" s="1554"/>
      <c r="J467" s="1558"/>
      <c r="K467" s="1558"/>
      <c r="L467" s="1558"/>
      <c r="M467" s="1558"/>
      <c r="N467" s="1554"/>
      <c r="O467" s="1554"/>
    </row>
    <row r="468" spans="1:15" s="2" customFormat="1" ht="62.25" customHeight="1" thickBot="1" x14ac:dyDescent="0.3">
      <c r="A468" s="1556"/>
      <c r="B468" s="1554"/>
      <c r="C468" s="1554"/>
      <c r="D468" s="1554"/>
      <c r="E468" s="1554"/>
      <c r="F468" s="1554"/>
      <c r="G468" s="1554"/>
      <c r="H468" s="1553"/>
      <c r="I468" s="1554"/>
      <c r="J468" s="1558"/>
      <c r="K468" s="1558"/>
      <c r="L468" s="1558"/>
      <c r="M468" s="1558"/>
      <c r="N468" s="1554"/>
      <c r="O468" s="1554"/>
    </row>
    <row r="469" spans="1:15" ht="47.25" customHeight="1" thickBot="1" x14ac:dyDescent="0.3">
      <c r="A469" s="149">
        <v>238</v>
      </c>
      <c r="B469" s="28" t="s">
        <v>831</v>
      </c>
      <c r="C469" s="28" t="s">
        <v>585</v>
      </c>
      <c r="D469" s="28" t="s">
        <v>260</v>
      </c>
      <c r="E469" s="28" t="s">
        <v>833</v>
      </c>
      <c r="F469" s="28" t="s">
        <v>768</v>
      </c>
      <c r="G469" s="28" t="s">
        <v>16</v>
      </c>
      <c r="H469" s="27" t="s">
        <v>832</v>
      </c>
      <c r="I469" s="671" t="s">
        <v>2296</v>
      </c>
      <c r="J469" s="30"/>
      <c r="K469" s="30"/>
      <c r="L469" s="30"/>
      <c r="M469" s="30"/>
      <c r="N469" s="28"/>
      <c r="O469" s="28"/>
    </row>
    <row r="470" spans="1:15" s="2" customFormat="1" ht="67.5" customHeight="1" thickBot="1" x14ac:dyDescent="0.3">
      <c r="A470" s="1557">
        <v>239</v>
      </c>
      <c r="B470" s="1554" t="s">
        <v>834</v>
      </c>
      <c r="C470" s="1554">
        <v>5</v>
      </c>
      <c r="D470" s="1554" t="s">
        <v>837</v>
      </c>
      <c r="E470" s="1554" t="s">
        <v>836</v>
      </c>
      <c r="F470" s="1554" t="s">
        <v>15</v>
      </c>
      <c r="G470" s="1554" t="s">
        <v>16</v>
      </c>
      <c r="H470" s="1553" t="s">
        <v>835</v>
      </c>
      <c r="I470" s="1554"/>
      <c r="J470" s="1558"/>
      <c r="K470" s="1558"/>
      <c r="L470" s="1558"/>
      <c r="M470" s="1558"/>
      <c r="N470" s="1554"/>
      <c r="O470" s="1554"/>
    </row>
    <row r="471" spans="1:15" s="2" customFormat="1" ht="62.25" customHeight="1" thickBot="1" x14ac:dyDescent="0.3">
      <c r="A471" s="1556"/>
      <c r="B471" s="1554"/>
      <c r="C471" s="1554"/>
      <c r="D471" s="1554"/>
      <c r="E471" s="1554"/>
      <c r="F471" s="1554"/>
      <c r="G471" s="1554"/>
      <c r="H471" s="1553"/>
      <c r="I471" s="1554"/>
      <c r="J471" s="1558"/>
      <c r="K471" s="1558"/>
      <c r="L471" s="1558"/>
      <c r="M471" s="1558"/>
      <c r="N471" s="1554"/>
      <c r="O471" s="1554"/>
    </row>
    <row r="472" spans="1:15" s="10" customFormat="1" ht="65.25" customHeight="1" thickBot="1" x14ac:dyDescent="0.3">
      <c r="A472" s="1555">
        <v>240</v>
      </c>
      <c r="B472" s="1554" t="s">
        <v>838</v>
      </c>
      <c r="C472" s="1554">
        <v>4</v>
      </c>
      <c r="D472" s="1554" t="s">
        <v>626</v>
      </c>
      <c r="E472" s="1554" t="s">
        <v>1098</v>
      </c>
      <c r="F472" s="1554" t="s">
        <v>840</v>
      </c>
      <c r="G472" s="1554" t="s">
        <v>11</v>
      </c>
      <c r="H472" s="1553" t="s">
        <v>839</v>
      </c>
      <c r="I472" s="1564" t="s">
        <v>730</v>
      </c>
      <c r="J472" s="1558"/>
      <c r="K472" s="1558"/>
      <c r="L472" s="1558"/>
      <c r="M472" s="1558"/>
      <c r="N472" s="1554"/>
      <c r="O472" s="1554"/>
    </row>
    <row r="473" spans="1:15" s="10" customFormat="1" ht="63" customHeight="1" thickBot="1" x14ac:dyDescent="0.3">
      <c r="A473" s="1556"/>
      <c r="B473" s="1554"/>
      <c r="C473" s="1554"/>
      <c r="D473" s="1554"/>
      <c r="E473" s="1554"/>
      <c r="F473" s="1554"/>
      <c r="G473" s="1554"/>
      <c r="H473" s="1553"/>
      <c r="I473" s="1564"/>
      <c r="J473" s="1558"/>
      <c r="K473" s="1558"/>
      <c r="L473" s="1558"/>
      <c r="M473" s="1558"/>
      <c r="N473" s="1554"/>
      <c r="O473" s="1554"/>
    </row>
    <row r="474" spans="1:15" s="2" customFormat="1" ht="67.5" customHeight="1" thickBot="1" x14ac:dyDescent="0.3">
      <c r="A474" s="1555">
        <v>241</v>
      </c>
      <c r="B474" s="1554" t="s">
        <v>841</v>
      </c>
      <c r="C474" s="1554">
        <v>4</v>
      </c>
      <c r="D474" s="1554" t="s">
        <v>37</v>
      </c>
      <c r="E474" s="1554" t="s">
        <v>843</v>
      </c>
      <c r="F474" s="1554" t="s">
        <v>15</v>
      </c>
      <c r="G474" s="1554" t="s">
        <v>16</v>
      </c>
      <c r="H474" s="1553" t="s">
        <v>842</v>
      </c>
      <c r="I474" s="1554"/>
      <c r="J474" s="1558"/>
      <c r="K474" s="1558"/>
      <c r="L474" s="1558"/>
      <c r="M474" s="1558"/>
      <c r="N474" s="1554"/>
      <c r="O474" s="1554"/>
    </row>
    <row r="475" spans="1:15" s="2" customFormat="1" ht="62.25" customHeight="1" thickBot="1" x14ac:dyDescent="0.3">
      <c r="A475" s="1556"/>
      <c r="B475" s="1554"/>
      <c r="C475" s="1554"/>
      <c r="D475" s="1554"/>
      <c r="E475" s="1554"/>
      <c r="F475" s="1554"/>
      <c r="G475" s="1554"/>
      <c r="H475" s="1553"/>
      <c r="I475" s="1554"/>
      <c r="J475" s="1558"/>
      <c r="K475" s="1558"/>
      <c r="L475" s="1558"/>
      <c r="M475" s="1558"/>
      <c r="N475" s="1554"/>
      <c r="O475" s="1554"/>
    </row>
    <row r="476" spans="1:15" ht="47.25" customHeight="1" thickBot="1" x14ac:dyDescent="0.3">
      <c r="A476" s="1555">
        <v>242</v>
      </c>
      <c r="B476" s="1554" t="s">
        <v>844</v>
      </c>
      <c r="C476" s="1554">
        <v>33</v>
      </c>
      <c r="D476" s="1554" t="s">
        <v>83</v>
      </c>
      <c r="E476" s="1554" t="s">
        <v>754</v>
      </c>
      <c r="F476" s="1554" t="s">
        <v>165</v>
      </c>
      <c r="G476" s="1554" t="s">
        <v>16</v>
      </c>
      <c r="H476" s="1553" t="s">
        <v>845</v>
      </c>
      <c r="I476" s="1562"/>
      <c r="J476" s="1558"/>
      <c r="K476" s="1558"/>
      <c r="L476" s="1558"/>
      <c r="M476" s="1558"/>
      <c r="N476" s="1554"/>
      <c r="O476" s="1554"/>
    </row>
    <row r="477" spans="1:15" ht="87.75" customHeight="1" thickBot="1" x14ac:dyDescent="0.3">
      <c r="A477" s="1556"/>
      <c r="B477" s="1554"/>
      <c r="C477" s="1554"/>
      <c r="D477" s="1554"/>
      <c r="E477" s="1554"/>
      <c r="F477" s="1554"/>
      <c r="G477" s="1554"/>
      <c r="H477" s="1553"/>
      <c r="I477" s="1562"/>
      <c r="J477" s="1558"/>
      <c r="K477" s="1558"/>
      <c r="L477" s="1558"/>
      <c r="M477" s="1558"/>
      <c r="N477" s="1554"/>
      <c r="O477" s="1554"/>
    </row>
    <row r="478" spans="1:15" ht="47.25" customHeight="1" thickBot="1" x14ac:dyDescent="0.3">
      <c r="A478" s="1555">
        <v>243</v>
      </c>
      <c r="B478" s="1554" t="s">
        <v>848</v>
      </c>
      <c r="C478" s="1554" t="s">
        <v>850</v>
      </c>
      <c r="D478" s="1554" t="s">
        <v>83</v>
      </c>
      <c r="E478" s="1554" t="s">
        <v>849</v>
      </c>
      <c r="F478" s="1554" t="s">
        <v>165</v>
      </c>
      <c r="G478" s="1554" t="s">
        <v>16</v>
      </c>
      <c r="H478" s="1553" t="s">
        <v>851</v>
      </c>
      <c r="I478" s="1554"/>
      <c r="J478" s="1558"/>
      <c r="K478" s="1558"/>
      <c r="L478" s="1558"/>
      <c r="M478" s="1558"/>
      <c r="N478" s="1554"/>
      <c r="O478" s="1554"/>
    </row>
    <row r="479" spans="1:15" ht="87.75" customHeight="1" thickBot="1" x14ac:dyDescent="0.3">
      <c r="A479" s="1556"/>
      <c r="B479" s="1554"/>
      <c r="C479" s="1554"/>
      <c r="D479" s="1554"/>
      <c r="E479" s="1554"/>
      <c r="F479" s="1554"/>
      <c r="G479" s="1554"/>
      <c r="H479" s="1553"/>
      <c r="I479" s="1554"/>
      <c r="J479" s="1558"/>
      <c r="K479" s="1558"/>
      <c r="L479" s="1558"/>
      <c r="M479" s="1558"/>
      <c r="N479" s="1554"/>
      <c r="O479" s="1554"/>
    </row>
    <row r="480" spans="1:15" s="2" customFormat="1" ht="67.5" customHeight="1" thickBot="1" x14ac:dyDescent="0.3">
      <c r="A480" s="1555">
        <v>244</v>
      </c>
      <c r="B480" s="1554" t="s">
        <v>863</v>
      </c>
      <c r="C480" s="1554">
        <v>4</v>
      </c>
      <c r="D480" s="1554" t="s">
        <v>172</v>
      </c>
      <c r="E480" s="1554" t="s">
        <v>1097</v>
      </c>
      <c r="F480" s="1554" t="s">
        <v>865</v>
      </c>
      <c r="G480" s="1554" t="s">
        <v>11</v>
      </c>
      <c r="H480" s="1553" t="s">
        <v>864</v>
      </c>
      <c r="I480" s="1554"/>
      <c r="J480" s="1558"/>
      <c r="K480" s="1558"/>
      <c r="L480" s="1558"/>
      <c r="M480" s="1558"/>
      <c r="N480" s="1554"/>
      <c r="O480" s="1554"/>
    </row>
    <row r="481" spans="1:15" s="2" customFormat="1" ht="62.25" customHeight="1" thickBot="1" x14ac:dyDescent="0.3">
      <c r="A481" s="1556"/>
      <c r="B481" s="1554"/>
      <c r="C481" s="1554"/>
      <c r="D481" s="1554"/>
      <c r="E481" s="1554"/>
      <c r="F481" s="1554"/>
      <c r="G481" s="1554"/>
      <c r="H481" s="1553"/>
      <c r="I481" s="1554"/>
      <c r="J481" s="1558"/>
      <c r="K481" s="1558"/>
      <c r="L481" s="1558"/>
      <c r="M481" s="1558"/>
      <c r="N481" s="1554"/>
      <c r="O481" s="1554"/>
    </row>
    <row r="482" spans="1:15" ht="64.5" customHeight="1" thickBot="1" x14ac:dyDescent="0.3">
      <c r="A482" s="1555">
        <v>245</v>
      </c>
      <c r="B482" s="1554" t="s">
        <v>852</v>
      </c>
      <c r="C482" s="1554">
        <v>4</v>
      </c>
      <c r="D482" s="1554" t="s">
        <v>187</v>
      </c>
      <c r="E482" s="1554" t="s">
        <v>637</v>
      </c>
      <c r="F482" s="1554" t="s">
        <v>72</v>
      </c>
      <c r="G482" s="1554" t="s">
        <v>16</v>
      </c>
      <c r="H482" s="1553" t="s">
        <v>853</v>
      </c>
      <c r="I482" s="1564" t="s">
        <v>2471</v>
      </c>
      <c r="J482" s="1558"/>
      <c r="K482" s="1558"/>
      <c r="L482" s="1558"/>
      <c r="M482" s="1558"/>
      <c r="N482" s="1554"/>
      <c r="O482" s="1554"/>
    </row>
    <row r="483" spans="1:15" ht="65.25" customHeight="1" thickBot="1" x14ac:dyDescent="0.3">
      <c r="A483" s="1556"/>
      <c r="B483" s="1554"/>
      <c r="C483" s="1554"/>
      <c r="D483" s="1554"/>
      <c r="E483" s="1554"/>
      <c r="F483" s="1554"/>
      <c r="G483" s="1554"/>
      <c r="H483" s="1553"/>
      <c r="I483" s="1562"/>
      <c r="J483" s="1558"/>
      <c r="K483" s="1558"/>
      <c r="L483" s="1558"/>
      <c r="M483" s="1558"/>
      <c r="N483" s="1554"/>
      <c r="O483" s="1554"/>
    </row>
    <row r="484" spans="1:15" s="2" customFormat="1" ht="67.5" customHeight="1" thickBot="1" x14ac:dyDescent="0.3">
      <c r="A484" s="149">
        <v>246</v>
      </c>
      <c r="B484" s="28" t="s">
        <v>854</v>
      </c>
      <c r="C484" s="28">
        <v>5</v>
      </c>
      <c r="D484" s="28" t="s">
        <v>89</v>
      </c>
      <c r="E484" s="28" t="s">
        <v>360</v>
      </c>
      <c r="F484" s="28" t="s">
        <v>856</v>
      </c>
      <c r="G484" s="28" t="s">
        <v>16</v>
      </c>
      <c r="H484" s="27" t="s">
        <v>855</v>
      </c>
      <c r="I484" s="671" t="s">
        <v>2291</v>
      </c>
      <c r="J484" s="30"/>
      <c r="K484" s="30"/>
      <c r="L484" s="30"/>
      <c r="M484" s="30"/>
      <c r="N484" s="28"/>
      <c r="O484" s="28"/>
    </row>
    <row r="485" spans="1:15" ht="47.25" customHeight="1" thickBot="1" x14ac:dyDescent="0.3">
      <c r="A485" s="1557">
        <v>247</v>
      </c>
      <c r="B485" s="1554" t="s">
        <v>857</v>
      </c>
      <c r="C485" s="1554" t="s">
        <v>110</v>
      </c>
      <c r="D485" s="1554" t="s">
        <v>83</v>
      </c>
      <c r="E485" s="1554" t="s">
        <v>859</v>
      </c>
      <c r="F485" s="1554" t="s">
        <v>856</v>
      </c>
      <c r="G485" s="1554" t="s">
        <v>16</v>
      </c>
      <c r="H485" s="1553" t="s">
        <v>858</v>
      </c>
      <c r="I485" s="1562"/>
      <c r="J485" s="1558"/>
      <c r="K485" s="1558"/>
      <c r="L485" s="1558"/>
      <c r="M485" s="1558"/>
      <c r="N485" s="1554"/>
      <c r="O485" s="1554"/>
    </row>
    <row r="486" spans="1:15" ht="87.75" customHeight="1" thickBot="1" x14ac:dyDescent="0.3">
      <c r="A486" s="1556"/>
      <c r="B486" s="1554"/>
      <c r="C486" s="1554"/>
      <c r="D486" s="1554"/>
      <c r="E486" s="1554"/>
      <c r="F486" s="1554"/>
      <c r="G486" s="1554"/>
      <c r="H486" s="1553"/>
      <c r="I486" s="1562"/>
      <c r="J486" s="1558"/>
      <c r="K486" s="1558"/>
      <c r="L486" s="1558"/>
      <c r="M486" s="1558"/>
      <c r="N486" s="1554"/>
      <c r="O486" s="1554"/>
    </row>
    <row r="487" spans="1:15" s="2" customFormat="1" ht="67.5" customHeight="1" thickBot="1" x14ac:dyDescent="0.3">
      <c r="A487" s="1555">
        <v>248</v>
      </c>
      <c r="B487" s="1554" t="s">
        <v>860</v>
      </c>
      <c r="C487" s="1554" t="s">
        <v>110</v>
      </c>
      <c r="D487" s="1554" t="s">
        <v>83</v>
      </c>
      <c r="E487" s="1554" t="s">
        <v>862</v>
      </c>
      <c r="F487" s="1554" t="s">
        <v>856</v>
      </c>
      <c r="G487" s="1554" t="s">
        <v>16</v>
      </c>
      <c r="H487" s="1553" t="s">
        <v>861</v>
      </c>
      <c r="I487" s="1554"/>
      <c r="J487" s="1558"/>
      <c r="K487" s="1558"/>
      <c r="L487" s="1558"/>
      <c r="M487" s="1558"/>
      <c r="N487" s="1554"/>
      <c r="O487" s="1554"/>
    </row>
    <row r="488" spans="1:15" s="2" customFormat="1" ht="62.25" customHeight="1" thickBot="1" x14ac:dyDescent="0.3">
      <c r="A488" s="1556"/>
      <c r="B488" s="1554"/>
      <c r="C488" s="1554"/>
      <c r="D488" s="1554"/>
      <c r="E488" s="1554"/>
      <c r="F488" s="1554"/>
      <c r="G488" s="1554"/>
      <c r="H488" s="1553"/>
      <c r="I488" s="1554"/>
      <c r="J488" s="1558"/>
      <c r="K488" s="1558"/>
      <c r="L488" s="1558"/>
      <c r="M488" s="1558"/>
      <c r="N488" s="1554"/>
      <c r="O488" s="1554"/>
    </row>
    <row r="489" spans="1:15" s="2" customFormat="1" ht="67.5" customHeight="1" thickBot="1" x14ac:dyDescent="0.3">
      <c r="A489" s="149">
        <v>249</v>
      </c>
      <c r="B489" s="28" t="s">
        <v>866</v>
      </c>
      <c r="C489" s="28">
        <v>4</v>
      </c>
      <c r="D489" s="28" t="s">
        <v>172</v>
      </c>
      <c r="E489" s="28" t="s">
        <v>867</v>
      </c>
      <c r="F489" s="28" t="s">
        <v>869</v>
      </c>
      <c r="G489" s="28" t="s">
        <v>11</v>
      </c>
      <c r="H489" s="27" t="s">
        <v>868</v>
      </c>
      <c r="I489" s="671" t="s">
        <v>2297</v>
      </c>
      <c r="J489" s="30"/>
      <c r="K489" s="30"/>
      <c r="L489" s="30"/>
      <c r="M489" s="30"/>
      <c r="N489" s="28"/>
      <c r="O489" s="28"/>
    </row>
    <row r="490" spans="1:15" s="9" customFormat="1" ht="67.5" customHeight="1" thickBot="1" x14ac:dyDescent="0.3">
      <c r="A490" s="1557">
        <v>250</v>
      </c>
      <c r="B490" s="1554" t="s">
        <v>870</v>
      </c>
      <c r="C490" s="1554" t="s">
        <v>179</v>
      </c>
      <c r="D490" s="1554" t="s">
        <v>260</v>
      </c>
      <c r="E490" s="1554" t="s">
        <v>872</v>
      </c>
      <c r="F490" s="1554" t="s">
        <v>15</v>
      </c>
      <c r="G490" s="1554" t="s">
        <v>16</v>
      </c>
      <c r="H490" s="1553" t="s">
        <v>871</v>
      </c>
      <c r="I490" s="1554" t="s">
        <v>2291</v>
      </c>
      <c r="J490" s="1558"/>
      <c r="K490" s="1558"/>
      <c r="L490" s="1558"/>
      <c r="M490" s="1558"/>
      <c r="N490" s="1554"/>
      <c r="O490" s="1554"/>
    </row>
    <row r="491" spans="1:15" s="9" customFormat="1" ht="62.25" customHeight="1" thickBot="1" x14ac:dyDescent="0.3">
      <c r="A491" s="1556"/>
      <c r="B491" s="1554"/>
      <c r="C491" s="1554"/>
      <c r="D491" s="1554"/>
      <c r="E491" s="1554"/>
      <c r="F491" s="1554"/>
      <c r="G491" s="1554"/>
      <c r="H491" s="1553"/>
      <c r="I491" s="1554"/>
      <c r="J491" s="1558"/>
      <c r="K491" s="1558"/>
      <c r="L491" s="1558"/>
      <c r="M491" s="1558"/>
      <c r="N491" s="1554"/>
      <c r="O491" s="1554"/>
    </row>
    <row r="492" spans="1:15" s="2" customFormat="1" ht="67.5" customHeight="1" thickBot="1" x14ac:dyDescent="0.3">
      <c r="A492" s="1555">
        <v>251</v>
      </c>
      <c r="B492" s="1554" t="s">
        <v>877</v>
      </c>
      <c r="C492" s="1554">
        <v>4</v>
      </c>
      <c r="D492" s="1554" t="s">
        <v>880</v>
      </c>
      <c r="E492" s="1554" t="s">
        <v>879</v>
      </c>
      <c r="F492" s="1554" t="s">
        <v>24</v>
      </c>
      <c r="G492" s="1554" t="s">
        <v>16</v>
      </c>
      <c r="H492" s="1553" t="s">
        <v>878</v>
      </c>
      <c r="I492" s="1554" t="s">
        <v>2472</v>
      </c>
      <c r="J492" s="1558"/>
      <c r="K492" s="1558"/>
      <c r="L492" s="1558"/>
      <c r="M492" s="1558"/>
      <c r="N492" s="1554"/>
      <c r="O492" s="1554"/>
    </row>
    <row r="493" spans="1:15" s="2" customFormat="1" ht="62.25" customHeight="1" thickBot="1" x14ac:dyDescent="0.3">
      <c r="A493" s="1556"/>
      <c r="B493" s="1554"/>
      <c r="C493" s="1554"/>
      <c r="D493" s="1554"/>
      <c r="E493" s="1554"/>
      <c r="F493" s="1554"/>
      <c r="G493" s="1554"/>
      <c r="H493" s="1553"/>
      <c r="I493" s="1554"/>
      <c r="J493" s="1558"/>
      <c r="K493" s="1558"/>
      <c r="L493" s="1558"/>
      <c r="M493" s="1558"/>
      <c r="N493" s="1554"/>
      <c r="O493" s="1554"/>
    </row>
    <row r="494" spans="1:15" ht="47.25" customHeight="1" thickBot="1" x14ac:dyDescent="0.3">
      <c r="A494" s="1555">
        <v>252</v>
      </c>
      <c r="B494" s="1554" t="s">
        <v>881</v>
      </c>
      <c r="C494" s="1554">
        <v>4</v>
      </c>
      <c r="D494" s="1554" t="s">
        <v>172</v>
      </c>
      <c r="E494" s="1554" t="s">
        <v>883</v>
      </c>
      <c r="F494" s="1554" t="s">
        <v>24</v>
      </c>
      <c r="G494" s="1554" t="s">
        <v>16</v>
      </c>
      <c r="H494" s="1553" t="s">
        <v>882</v>
      </c>
      <c r="I494" s="1562"/>
      <c r="J494" s="1558"/>
      <c r="K494" s="1558"/>
      <c r="L494" s="1558"/>
      <c r="M494" s="1558"/>
      <c r="N494" s="1554"/>
      <c r="O494" s="1554"/>
    </row>
    <row r="495" spans="1:15" ht="87.75" customHeight="1" thickBot="1" x14ac:dyDescent="0.3">
      <c r="A495" s="1556"/>
      <c r="B495" s="1554"/>
      <c r="C495" s="1554"/>
      <c r="D495" s="1554"/>
      <c r="E495" s="1554"/>
      <c r="F495" s="1554"/>
      <c r="G495" s="1554"/>
      <c r="H495" s="1553"/>
      <c r="I495" s="1562"/>
      <c r="J495" s="1558"/>
      <c r="K495" s="1558"/>
      <c r="L495" s="1558"/>
      <c r="M495" s="1558"/>
      <c r="N495" s="1554"/>
      <c r="O495" s="1554"/>
    </row>
    <row r="496" spans="1:15" s="2" customFormat="1" ht="67.5" customHeight="1" thickBot="1" x14ac:dyDescent="0.3">
      <c r="A496" s="149">
        <v>253</v>
      </c>
      <c r="B496" s="28" t="s">
        <v>884</v>
      </c>
      <c r="C496" s="28" t="s">
        <v>179</v>
      </c>
      <c r="D496" s="28" t="s">
        <v>886</v>
      </c>
      <c r="E496" s="28" t="s">
        <v>887</v>
      </c>
      <c r="F496" s="28" t="s">
        <v>983</v>
      </c>
      <c r="G496" s="28" t="s">
        <v>11</v>
      </c>
      <c r="H496" s="27" t="s">
        <v>885</v>
      </c>
      <c r="I496" s="671" t="s">
        <v>2298</v>
      </c>
      <c r="J496" s="30"/>
      <c r="K496" s="30"/>
      <c r="L496" s="30"/>
      <c r="M496" s="30"/>
      <c r="N496" s="28"/>
      <c r="O496" s="28"/>
    </row>
    <row r="497" spans="1:15" s="2" customFormat="1" ht="67.5" customHeight="1" thickBot="1" x14ac:dyDescent="0.3">
      <c r="A497" s="1557">
        <v>254</v>
      </c>
      <c r="B497" s="1554" t="s">
        <v>888</v>
      </c>
      <c r="C497" s="1554">
        <v>4</v>
      </c>
      <c r="D497" s="1554" t="s">
        <v>83</v>
      </c>
      <c r="E497" s="1554" t="s">
        <v>890</v>
      </c>
      <c r="F497" s="1554" t="s">
        <v>891</v>
      </c>
      <c r="G497" s="1554" t="s">
        <v>11</v>
      </c>
      <c r="H497" s="1553" t="s">
        <v>889</v>
      </c>
      <c r="I497" s="1554" t="s">
        <v>2291</v>
      </c>
      <c r="J497" s="1558"/>
      <c r="K497" s="1558"/>
      <c r="L497" s="1558"/>
      <c r="M497" s="1558"/>
      <c r="N497" s="1554"/>
      <c r="O497" s="1554"/>
    </row>
    <row r="498" spans="1:15" s="2" customFormat="1" ht="62.25" customHeight="1" thickBot="1" x14ac:dyDescent="0.3">
      <c r="A498" s="1556"/>
      <c r="B498" s="1554"/>
      <c r="C498" s="1554"/>
      <c r="D498" s="1554"/>
      <c r="E498" s="1554"/>
      <c r="F498" s="1554"/>
      <c r="G498" s="1554"/>
      <c r="H498" s="1553"/>
      <c r="I498" s="1554"/>
      <c r="J498" s="1558"/>
      <c r="K498" s="1558"/>
      <c r="L498" s="1558"/>
      <c r="M498" s="1558"/>
      <c r="N498" s="1554"/>
      <c r="O498" s="1554"/>
    </row>
    <row r="499" spans="1:15" s="2" customFormat="1" ht="67.5" customHeight="1" thickBot="1" x14ac:dyDescent="0.3">
      <c r="A499" s="1555">
        <v>255</v>
      </c>
      <c r="B499" s="1554" t="s">
        <v>892</v>
      </c>
      <c r="C499" s="1554">
        <v>4</v>
      </c>
      <c r="D499" s="1554" t="s">
        <v>837</v>
      </c>
      <c r="E499" s="1554" t="s">
        <v>894</v>
      </c>
      <c r="F499" s="1554" t="s">
        <v>213</v>
      </c>
      <c r="G499" s="1554" t="s">
        <v>16</v>
      </c>
      <c r="H499" s="1553" t="s">
        <v>893</v>
      </c>
      <c r="I499" s="1554"/>
      <c r="J499" s="1558"/>
      <c r="K499" s="1558"/>
      <c r="L499" s="1558"/>
      <c r="M499" s="1558"/>
      <c r="N499" s="1554"/>
      <c r="O499" s="1554"/>
    </row>
    <row r="500" spans="1:15" s="2" customFormat="1" ht="62.25" customHeight="1" thickBot="1" x14ac:dyDescent="0.3">
      <c r="A500" s="1556"/>
      <c r="B500" s="1554"/>
      <c r="C500" s="1554"/>
      <c r="D500" s="1554"/>
      <c r="E500" s="1554"/>
      <c r="F500" s="1554"/>
      <c r="G500" s="1554"/>
      <c r="H500" s="1553"/>
      <c r="I500" s="1554"/>
      <c r="J500" s="1558"/>
      <c r="K500" s="1558"/>
      <c r="L500" s="1558"/>
      <c r="M500" s="1558"/>
      <c r="N500" s="1554"/>
      <c r="O500" s="1554"/>
    </row>
    <row r="501" spans="1:15" s="2" customFormat="1" ht="67.5" customHeight="1" thickBot="1" x14ac:dyDescent="0.3">
      <c r="A501" s="1555">
        <v>256</v>
      </c>
      <c r="B501" s="1554" t="s">
        <v>896</v>
      </c>
      <c r="C501" s="1554">
        <v>4</v>
      </c>
      <c r="D501" s="1554" t="s">
        <v>900</v>
      </c>
      <c r="E501" s="1554" t="s">
        <v>899</v>
      </c>
      <c r="F501" s="1554" t="s">
        <v>898</v>
      </c>
      <c r="G501" s="1554" t="s">
        <v>16</v>
      </c>
      <c r="H501" s="1553" t="s">
        <v>897</v>
      </c>
      <c r="I501" s="1554"/>
      <c r="J501" s="1558"/>
      <c r="K501" s="1558"/>
      <c r="L501" s="1558"/>
      <c r="M501" s="1558"/>
      <c r="N501" s="1554"/>
      <c r="O501" s="1554"/>
    </row>
    <row r="502" spans="1:15" s="2" customFormat="1" ht="62.25" customHeight="1" thickBot="1" x14ac:dyDescent="0.3">
      <c r="A502" s="1556"/>
      <c r="B502" s="1554"/>
      <c r="C502" s="1554"/>
      <c r="D502" s="1554"/>
      <c r="E502" s="1554"/>
      <c r="F502" s="1554"/>
      <c r="G502" s="1554"/>
      <c r="H502" s="1553"/>
      <c r="I502" s="1554"/>
      <c r="J502" s="1558"/>
      <c r="K502" s="1558"/>
      <c r="L502" s="1558"/>
      <c r="M502" s="1558"/>
      <c r="N502" s="1554"/>
      <c r="O502" s="1554"/>
    </row>
    <row r="503" spans="1:15" s="2" customFormat="1" ht="67.5" customHeight="1" thickBot="1" x14ac:dyDescent="0.3">
      <c r="A503" s="1555">
        <v>257</v>
      </c>
      <c r="B503" s="1554" t="s">
        <v>901</v>
      </c>
      <c r="C503" s="1554" t="s">
        <v>110</v>
      </c>
      <c r="D503" s="1554" t="s">
        <v>903</v>
      </c>
      <c r="E503" s="1554" t="s">
        <v>382</v>
      </c>
      <c r="F503" s="1554" t="s">
        <v>345</v>
      </c>
      <c r="G503" s="1554" t="s">
        <v>16</v>
      </c>
      <c r="H503" s="1553" t="s">
        <v>902</v>
      </c>
      <c r="I503" s="1554"/>
      <c r="J503" s="1558"/>
      <c r="K503" s="1558"/>
      <c r="L503" s="1558"/>
      <c r="M503" s="1558"/>
      <c r="N503" s="1554"/>
      <c r="O503" s="1554"/>
    </row>
    <row r="504" spans="1:15" s="2" customFormat="1" ht="62.25" customHeight="1" thickBot="1" x14ac:dyDescent="0.3">
      <c r="A504" s="1556"/>
      <c r="B504" s="1554"/>
      <c r="C504" s="1554"/>
      <c r="D504" s="1554"/>
      <c r="E504" s="1554"/>
      <c r="F504" s="1554"/>
      <c r="G504" s="1554"/>
      <c r="H504" s="1553"/>
      <c r="I504" s="1554"/>
      <c r="J504" s="1558"/>
      <c r="K504" s="1558"/>
      <c r="L504" s="1558"/>
      <c r="M504" s="1558"/>
      <c r="N504" s="1554"/>
      <c r="O504" s="1554"/>
    </row>
    <row r="505" spans="1:15" s="2" customFormat="1" ht="67.5" customHeight="1" thickBot="1" x14ac:dyDescent="0.3">
      <c r="A505" s="1555">
        <v>258</v>
      </c>
      <c r="B505" s="1554" t="s">
        <v>909</v>
      </c>
      <c r="C505" s="1554">
        <v>4</v>
      </c>
      <c r="D505" s="1554" t="s">
        <v>172</v>
      </c>
      <c r="E505" s="1554" t="s">
        <v>911</v>
      </c>
      <c r="F505" s="1554" t="s">
        <v>24</v>
      </c>
      <c r="G505" s="1554" t="s">
        <v>16</v>
      </c>
      <c r="H505" s="1553" t="s">
        <v>910</v>
      </c>
      <c r="I505" s="1554"/>
      <c r="J505" s="1558"/>
      <c r="K505" s="1558"/>
      <c r="L505" s="1558"/>
      <c r="M505" s="1558"/>
      <c r="N505" s="1554"/>
      <c r="O505" s="1554"/>
    </row>
    <row r="506" spans="1:15" s="2" customFormat="1" ht="62.25" customHeight="1" thickBot="1" x14ac:dyDescent="0.3">
      <c r="A506" s="1556"/>
      <c r="B506" s="1554"/>
      <c r="C506" s="1554"/>
      <c r="D506" s="1554"/>
      <c r="E506" s="1554"/>
      <c r="F506" s="1554"/>
      <c r="G506" s="1554"/>
      <c r="H506" s="1553"/>
      <c r="I506" s="1554"/>
      <c r="J506" s="1558"/>
      <c r="K506" s="1558"/>
      <c r="L506" s="1558"/>
      <c r="M506" s="1558"/>
      <c r="N506" s="1554"/>
      <c r="O506" s="1554"/>
    </row>
    <row r="507" spans="1:15" s="2" customFormat="1" ht="67.5" customHeight="1" thickBot="1" x14ac:dyDescent="0.3">
      <c r="A507" s="1555">
        <v>259</v>
      </c>
      <c r="B507" s="1554" t="s">
        <v>912</v>
      </c>
      <c r="C507" s="1554">
        <v>4</v>
      </c>
      <c r="D507" s="1554" t="s">
        <v>172</v>
      </c>
      <c r="E507" s="1554" t="s">
        <v>913</v>
      </c>
      <c r="F507" s="1554" t="s">
        <v>24</v>
      </c>
      <c r="G507" s="1554" t="s">
        <v>16</v>
      </c>
      <c r="H507" s="1553" t="s">
        <v>914</v>
      </c>
      <c r="I507" s="1554"/>
      <c r="J507" s="1558"/>
      <c r="K507" s="1558"/>
      <c r="L507" s="1558"/>
      <c r="M507" s="1558"/>
      <c r="N507" s="1554"/>
      <c r="O507" s="1554"/>
    </row>
    <row r="508" spans="1:15" s="2" customFormat="1" ht="62.25" customHeight="1" thickBot="1" x14ac:dyDescent="0.3">
      <c r="A508" s="1556"/>
      <c r="B508" s="1554"/>
      <c r="C508" s="1554"/>
      <c r="D508" s="1554"/>
      <c r="E508" s="1554"/>
      <c r="F508" s="1554"/>
      <c r="G508" s="1554"/>
      <c r="H508" s="1553"/>
      <c r="I508" s="1554"/>
      <c r="J508" s="1558"/>
      <c r="K508" s="1558"/>
      <c r="L508" s="1558"/>
      <c r="M508" s="1558"/>
      <c r="N508" s="1554"/>
      <c r="O508" s="1554"/>
    </row>
    <row r="509" spans="1:15" s="2" customFormat="1" ht="67.5" customHeight="1" thickBot="1" x14ac:dyDescent="0.3">
      <c r="A509" s="1555">
        <v>260</v>
      </c>
      <c r="B509" s="1554" t="s">
        <v>915</v>
      </c>
      <c r="C509" s="1554">
        <v>30</v>
      </c>
      <c r="D509" s="1554" t="s">
        <v>83</v>
      </c>
      <c r="E509" s="1554" t="s">
        <v>1270</v>
      </c>
      <c r="F509" s="1554" t="s">
        <v>916</v>
      </c>
      <c r="G509" s="1554" t="s">
        <v>11</v>
      </c>
      <c r="H509" s="1553" t="s">
        <v>917</v>
      </c>
      <c r="I509" s="1554"/>
      <c r="J509" s="1558"/>
      <c r="K509" s="1558"/>
      <c r="L509" s="1558"/>
      <c r="M509" s="1558"/>
      <c r="N509" s="1554"/>
      <c r="O509" s="1554"/>
    </row>
    <row r="510" spans="1:15" s="2" customFormat="1" ht="62.25" customHeight="1" thickBot="1" x14ac:dyDescent="0.3">
      <c r="A510" s="1556"/>
      <c r="B510" s="1554"/>
      <c r="C510" s="1554"/>
      <c r="D510" s="1554"/>
      <c r="E510" s="1554"/>
      <c r="F510" s="1554"/>
      <c r="G510" s="1554"/>
      <c r="H510" s="1553"/>
      <c r="I510" s="1554"/>
      <c r="J510" s="1558"/>
      <c r="K510" s="1558"/>
      <c r="L510" s="1558"/>
      <c r="M510" s="1558"/>
      <c r="N510" s="1554"/>
      <c r="O510" s="1554"/>
    </row>
    <row r="511" spans="1:15" s="9" customFormat="1" ht="67.5" customHeight="1" thickBot="1" x14ac:dyDescent="0.3">
      <c r="A511" s="1555">
        <v>261</v>
      </c>
      <c r="B511" s="1554" t="s">
        <v>918</v>
      </c>
      <c r="C511" s="1554">
        <v>4</v>
      </c>
      <c r="D511" s="1554" t="s">
        <v>187</v>
      </c>
      <c r="E511" s="1554" t="s">
        <v>1269</v>
      </c>
      <c r="F511" s="1554" t="s">
        <v>416</v>
      </c>
      <c r="G511" s="1554" t="s">
        <v>16</v>
      </c>
      <c r="H511" s="1553" t="s">
        <v>919</v>
      </c>
      <c r="I511" s="1554" t="s">
        <v>2299</v>
      </c>
      <c r="J511" s="1558"/>
      <c r="K511" s="1558"/>
      <c r="L511" s="1558"/>
      <c r="M511" s="1558"/>
      <c r="N511" s="1554"/>
      <c r="O511" s="1554"/>
    </row>
    <row r="512" spans="1:15" s="9" customFormat="1" ht="62.25" customHeight="1" thickBot="1" x14ac:dyDescent="0.3">
      <c r="A512" s="1556"/>
      <c r="B512" s="1554"/>
      <c r="C512" s="1554"/>
      <c r="D512" s="1554"/>
      <c r="E512" s="1554"/>
      <c r="F512" s="1554"/>
      <c r="G512" s="1554"/>
      <c r="H512" s="1553"/>
      <c r="I512" s="1554"/>
      <c r="J512" s="1558"/>
      <c r="K512" s="1558"/>
      <c r="L512" s="1558"/>
      <c r="M512" s="1558"/>
      <c r="N512" s="1554"/>
      <c r="O512" s="1554"/>
    </row>
    <row r="513" spans="1:15" s="2" customFormat="1" ht="67.5" customHeight="1" thickBot="1" x14ac:dyDescent="0.3">
      <c r="A513" s="1555">
        <v>262</v>
      </c>
      <c r="B513" s="1554" t="s">
        <v>920</v>
      </c>
      <c r="C513" s="1554" t="s">
        <v>110</v>
      </c>
      <c r="D513" s="1554" t="s">
        <v>172</v>
      </c>
      <c r="E513" s="1554" t="s">
        <v>693</v>
      </c>
      <c r="F513" s="1554" t="s">
        <v>15</v>
      </c>
      <c r="G513" s="1554" t="s">
        <v>16</v>
      </c>
      <c r="H513" s="1553" t="s">
        <v>921</v>
      </c>
      <c r="I513" s="1554"/>
      <c r="J513" s="1558"/>
      <c r="K513" s="1558"/>
      <c r="L513" s="1558"/>
      <c r="M513" s="1558"/>
      <c r="N513" s="1554"/>
      <c r="O513" s="1554"/>
    </row>
    <row r="514" spans="1:15" s="2" customFormat="1" ht="62.25" customHeight="1" thickBot="1" x14ac:dyDescent="0.3">
      <c r="A514" s="1556"/>
      <c r="B514" s="1554"/>
      <c r="C514" s="1554"/>
      <c r="D514" s="1554"/>
      <c r="E514" s="1554"/>
      <c r="F514" s="1554"/>
      <c r="G514" s="1554"/>
      <c r="H514" s="1553"/>
      <c r="I514" s="1554"/>
      <c r="J514" s="1558"/>
      <c r="K514" s="1558"/>
      <c r="L514" s="1558"/>
      <c r="M514" s="1558"/>
      <c r="N514" s="1554"/>
      <c r="O514" s="1554"/>
    </row>
    <row r="515" spans="1:15" s="2" customFormat="1" ht="67.5" customHeight="1" thickBot="1" x14ac:dyDescent="0.3">
      <c r="A515" s="1555">
        <v>263</v>
      </c>
      <c r="B515" s="1554" t="s">
        <v>922</v>
      </c>
      <c r="C515" s="1554">
        <v>4</v>
      </c>
      <c r="D515" s="1554" t="s">
        <v>83</v>
      </c>
      <c r="E515" s="1554" t="s">
        <v>925</v>
      </c>
      <c r="F515" s="1554" t="s">
        <v>924</v>
      </c>
      <c r="G515" s="1554" t="s">
        <v>11</v>
      </c>
      <c r="H515" s="1553" t="s">
        <v>923</v>
      </c>
      <c r="I515" s="1554" t="s">
        <v>730</v>
      </c>
      <c r="J515" s="1558"/>
      <c r="K515" s="1558"/>
      <c r="L515" s="1558"/>
      <c r="M515" s="1558"/>
      <c r="N515" s="1554"/>
      <c r="O515" s="1554"/>
    </row>
    <row r="516" spans="1:15" s="2" customFormat="1" ht="62.25" customHeight="1" thickBot="1" x14ac:dyDescent="0.3">
      <c r="A516" s="1556"/>
      <c r="B516" s="1554"/>
      <c r="C516" s="1554"/>
      <c r="D516" s="1554"/>
      <c r="E516" s="1554"/>
      <c r="F516" s="1554"/>
      <c r="G516" s="1554"/>
      <c r="H516" s="1553"/>
      <c r="I516" s="1554"/>
      <c r="J516" s="1558"/>
      <c r="K516" s="1558"/>
      <c r="L516" s="1558"/>
      <c r="M516" s="1558"/>
      <c r="N516" s="1554"/>
      <c r="O516" s="1554"/>
    </row>
    <row r="517" spans="1:15" s="2" customFormat="1" ht="67.5" customHeight="1" thickBot="1" x14ac:dyDescent="0.3">
      <c r="A517" s="149">
        <v>264</v>
      </c>
      <c r="B517" s="28" t="s">
        <v>926</v>
      </c>
      <c r="C517" s="28" t="s">
        <v>119</v>
      </c>
      <c r="D517" s="28" t="s">
        <v>83</v>
      </c>
      <c r="E517" s="28" t="s">
        <v>927</v>
      </c>
      <c r="F517" s="28" t="s">
        <v>929</v>
      </c>
      <c r="G517" s="28" t="s">
        <v>11</v>
      </c>
      <c r="H517" s="27" t="s">
        <v>928</v>
      </c>
      <c r="I517" s="671" t="s">
        <v>2291</v>
      </c>
      <c r="J517" s="30"/>
      <c r="K517" s="30"/>
      <c r="L517" s="30"/>
      <c r="M517" s="30"/>
      <c r="N517" s="28"/>
      <c r="O517" s="28"/>
    </row>
    <row r="518" spans="1:15" s="2" customFormat="1" ht="67.5" customHeight="1" thickBot="1" x14ac:dyDescent="0.3">
      <c r="A518" s="1557">
        <v>265</v>
      </c>
      <c r="B518" s="1554" t="s">
        <v>938</v>
      </c>
      <c r="C518" s="1554">
        <v>4</v>
      </c>
      <c r="D518" s="1554" t="s">
        <v>172</v>
      </c>
      <c r="E518" s="1554" t="s">
        <v>2477</v>
      </c>
      <c r="F518" s="1554" t="s">
        <v>941</v>
      </c>
      <c r="G518" s="1554" t="s">
        <v>11</v>
      </c>
      <c r="H518" s="1553" t="s">
        <v>940</v>
      </c>
      <c r="I518" s="1554"/>
      <c r="J518" s="1558"/>
      <c r="K518" s="1558"/>
      <c r="L518" s="1558"/>
      <c r="M518" s="1558"/>
      <c r="N518" s="1554"/>
      <c r="O518" s="1554"/>
    </row>
    <row r="519" spans="1:15" s="2" customFormat="1" ht="62.25" customHeight="1" thickBot="1" x14ac:dyDescent="0.3">
      <c r="A519" s="1556"/>
      <c r="B519" s="1554"/>
      <c r="C519" s="1554"/>
      <c r="D519" s="1554"/>
      <c r="E519" s="1554"/>
      <c r="F519" s="1554"/>
      <c r="G519" s="1554"/>
      <c r="H519" s="1553"/>
      <c r="I519" s="1554"/>
      <c r="J519" s="1558"/>
      <c r="K519" s="1558"/>
      <c r="L519" s="1558"/>
      <c r="M519" s="1558"/>
      <c r="N519" s="1554"/>
      <c r="O519" s="1554"/>
    </row>
    <row r="520" spans="1:15" s="2" customFormat="1" ht="67.5" customHeight="1" thickBot="1" x14ac:dyDescent="0.3">
      <c r="A520" s="1555">
        <v>266</v>
      </c>
      <c r="B520" s="1554" t="s">
        <v>939</v>
      </c>
      <c r="C520" s="1554">
        <v>4</v>
      </c>
      <c r="D520" s="1554" t="s">
        <v>172</v>
      </c>
      <c r="E520" s="1554" t="s">
        <v>2477</v>
      </c>
      <c r="F520" s="1554" t="s">
        <v>943</v>
      </c>
      <c r="G520" s="1554" t="s">
        <v>11</v>
      </c>
      <c r="H520" s="1553" t="s">
        <v>942</v>
      </c>
      <c r="I520" s="1554"/>
      <c r="J520" s="1558"/>
      <c r="K520" s="1558"/>
      <c r="L520" s="1558"/>
      <c r="M520" s="1558"/>
      <c r="N520" s="1554"/>
      <c r="O520" s="1554"/>
    </row>
    <row r="521" spans="1:15" s="2" customFormat="1" ht="62.25" customHeight="1" thickBot="1" x14ac:dyDescent="0.3">
      <c r="A521" s="1556"/>
      <c r="B521" s="1554"/>
      <c r="C521" s="1554"/>
      <c r="D521" s="1554"/>
      <c r="E521" s="1554"/>
      <c r="F521" s="1554"/>
      <c r="G521" s="1554"/>
      <c r="H521" s="1553"/>
      <c r="I521" s="1554"/>
      <c r="J521" s="1558"/>
      <c r="K521" s="1558"/>
      <c r="L521" s="1558"/>
      <c r="M521" s="1558"/>
      <c r="N521" s="1554"/>
      <c r="O521" s="1554"/>
    </row>
    <row r="522" spans="1:15" s="2" customFormat="1" ht="67.5" customHeight="1" thickBot="1" x14ac:dyDescent="0.3">
      <c r="A522" s="1555">
        <v>267</v>
      </c>
      <c r="B522" s="1554" t="s">
        <v>930</v>
      </c>
      <c r="C522" s="1554" t="s">
        <v>933</v>
      </c>
      <c r="D522" s="1554" t="s">
        <v>83</v>
      </c>
      <c r="E522" s="1554" t="s">
        <v>2478</v>
      </c>
      <c r="F522" s="1554" t="s">
        <v>76</v>
      </c>
      <c r="G522" s="1554" t="s">
        <v>16</v>
      </c>
      <c r="H522" s="1553" t="s">
        <v>931</v>
      </c>
      <c r="I522" s="1554"/>
      <c r="J522" s="1558"/>
      <c r="K522" s="1558"/>
      <c r="L522" s="1558"/>
      <c r="M522" s="1558"/>
      <c r="N522" s="1554"/>
      <c r="O522" s="1554"/>
    </row>
    <row r="523" spans="1:15" s="2" customFormat="1" ht="62.25" customHeight="1" thickBot="1" x14ac:dyDescent="0.3">
      <c r="A523" s="1556"/>
      <c r="B523" s="1554"/>
      <c r="C523" s="1554"/>
      <c r="D523" s="1554"/>
      <c r="E523" s="1554"/>
      <c r="F523" s="1554"/>
      <c r="G523" s="1554"/>
      <c r="H523" s="1553"/>
      <c r="I523" s="1554"/>
      <c r="J523" s="1558"/>
      <c r="K523" s="1558"/>
      <c r="L523" s="1558"/>
      <c r="M523" s="1558"/>
      <c r="N523" s="1554"/>
      <c r="O523" s="1554"/>
    </row>
    <row r="524" spans="1:15" s="2" customFormat="1" ht="67.5" customHeight="1" thickBot="1" x14ac:dyDescent="0.3">
      <c r="A524" s="1555">
        <v>268</v>
      </c>
      <c r="B524" s="1554" t="s">
        <v>934</v>
      </c>
      <c r="C524" s="1554">
        <v>4</v>
      </c>
      <c r="D524" s="1554" t="s">
        <v>389</v>
      </c>
      <c r="E524" s="1554" t="s">
        <v>2479</v>
      </c>
      <c r="F524" s="1554" t="s">
        <v>937</v>
      </c>
      <c r="G524" s="1554" t="s">
        <v>11</v>
      </c>
      <c r="H524" s="1553" t="s">
        <v>935</v>
      </c>
      <c r="I524" s="1554" t="s">
        <v>2298</v>
      </c>
      <c r="J524" s="1558"/>
      <c r="K524" s="1558"/>
      <c r="L524" s="1558"/>
      <c r="M524" s="1558"/>
      <c r="N524" s="1554"/>
      <c r="O524" s="1554"/>
    </row>
    <row r="525" spans="1:15" s="2" customFormat="1" ht="62.25" customHeight="1" thickBot="1" x14ac:dyDescent="0.3">
      <c r="A525" s="1556"/>
      <c r="B525" s="1554"/>
      <c r="C525" s="1554"/>
      <c r="D525" s="1554"/>
      <c r="E525" s="1554"/>
      <c r="F525" s="1554"/>
      <c r="G525" s="1554"/>
      <c r="H525" s="1553"/>
      <c r="I525" s="1554"/>
      <c r="J525" s="1558"/>
      <c r="K525" s="1558"/>
      <c r="L525" s="1558"/>
      <c r="M525" s="1558"/>
      <c r="N525" s="1554"/>
      <c r="O525" s="1554"/>
    </row>
    <row r="526" spans="1:15" s="2" customFormat="1" ht="67.5" customHeight="1" thickBot="1" x14ac:dyDescent="0.3">
      <c r="A526" s="1555">
        <v>269</v>
      </c>
      <c r="B526" s="1554" t="s">
        <v>944</v>
      </c>
      <c r="C526" s="1554">
        <v>4</v>
      </c>
      <c r="D526" s="1554" t="s">
        <v>172</v>
      </c>
      <c r="E526" s="1554" t="s">
        <v>947</v>
      </c>
      <c r="F526" s="1554" t="s">
        <v>946</v>
      </c>
      <c r="G526" s="1554" t="s">
        <v>11</v>
      </c>
      <c r="H526" s="1553" t="s">
        <v>945</v>
      </c>
      <c r="I526" s="1554" t="s">
        <v>730</v>
      </c>
      <c r="J526" s="1558"/>
      <c r="K526" s="1558"/>
      <c r="L526" s="1558"/>
      <c r="M526" s="1558"/>
      <c r="N526" s="1554"/>
      <c r="O526" s="1554"/>
    </row>
    <row r="527" spans="1:15" s="2" customFormat="1" ht="62.25" customHeight="1" thickBot="1" x14ac:dyDescent="0.3">
      <c r="A527" s="1556"/>
      <c r="B527" s="1554"/>
      <c r="C527" s="1554"/>
      <c r="D527" s="1554"/>
      <c r="E527" s="1554"/>
      <c r="F527" s="1554"/>
      <c r="G527" s="1554"/>
      <c r="H527" s="1553"/>
      <c r="I527" s="1554"/>
      <c r="J527" s="1558"/>
      <c r="K527" s="1558"/>
      <c r="L527" s="1558"/>
      <c r="M527" s="1558"/>
      <c r="N527" s="1554"/>
      <c r="O527" s="1554"/>
    </row>
    <row r="528" spans="1:15" s="9" customFormat="1" ht="67.5" customHeight="1" thickBot="1" x14ac:dyDescent="0.3">
      <c r="A528" s="1555">
        <v>270</v>
      </c>
      <c r="B528" s="1554" t="s">
        <v>948</v>
      </c>
      <c r="C528" s="1554" t="s">
        <v>110</v>
      </c>
      <c r="D528" s="1554" t="s">
        <v>83</v>
      </c>
      <c r="E528" s="1554" t="s">
        <v>2480</v>
      </c>
      <c r="F528" s="1554" t="s">
        <v>951</v>
      </c>
      <c r="G528" s="1554" t="s">
        <v>11</v>
      </c>
      <c r="H528" s="1553" t="s">
        <v>950</v>
      </c>
      <c r="I528" s="1554" t="s">
        <v>2298</v>
      </c>
      <c r="J528" s="1558"/>
      <c r="K528" s="1558"/>
      <c r="L528" s="1558"/>
      <c r="M528" s="1558"/>
      <c r="N528" s="1554"/>
      <c r="O528" s="1554"/>
    </row>
    <row r="529" spans="1:15" s="9" customFormat="1" ht="62.25" customHeight="1" thickBot="1" x14ac:dyDescent="0.3">
      <c r="A529" s="1556"/>
      <c r="B529" s="1554"/>
      <c r="C529" s="1554"/>
      <c r="D529" s="1554"/>
      <c r="E529" s="1554"/>
      <c r="F529" s="1554"/>
      <c r="G529" s="1554"/>
      <c r="H529" s="1553"/>
      <c r="I529" s="1554"/>
      <c r="J529" s="1558"/>
      <c r="K529" s="1558"/>
      <c r="L529" s="1558"/>
      <c r="M529" s="1558"/>
      <c r="N529" s="1554"/>
      <c r="O529" s="1554"/>
    </row>
    <row r="530" spans="1:15" s="2" customFormat="1" ht="67.5" customHeight="1" thickBot="1" x14ac:dyDescent="0.3">
      <c r="A530" s="1555">
        <v>271</v>
      </c>
      <c r="B530" s="1554" t="s">
        <v>952</v>
      </c>
      <c r="C530" s="1554">
        <v>5</v>
      </c>
      <c r="D530" s="1554" t="s">
        <v>83</v>
      </c>
      <c r="E530" s="1554" t="s">
        <v>1096</v>
      </c>
      <c r="F530" s="1554" t="s">
        <v>953</v>
      </c>
      <c r="G530" s="1554" t="s">
        <v>11</v>
      </c>
      <c r="H530" s="1553" t="s">
        <v>954</v>
      </c>
      <c r="I530" s="1554"/>
      <c r="J530" s="1558"/>
      <c r="K530" s="1558"/>
      <c r="L530" s="1558"/>
      <c r="M530" s="1558"/>
      <c r="N530" s="1554"/>
      <c r="O530" s="1554"/>
    </row>
    <row r="531" spans="1:15" s="2" customFormat="1" ht="62.25" customHeight="1" thickBot="1" x14ac:dyDescent="0.3">
      <c r="A531" s="1556"/>
      <c r="B531" s="1554"/>
      <c r="C531" s="1554"/>
      <c r="D531" s="1554"/>
      <c r="E531" s="1554"/>
      <c r="F531" s="1554"/>
      <c r="G531" s="1554"/>
      <c r="H531" s="1553"/>
      <c r="I531" s="1554"/>
      <c r="J531" s="1558"/>
      <c r="K531" s="1558"/>
      <c r="L531" s="1558"/>
      <c r="M531" s="1558"/>
      <c r="N531" s="1554"/>
      <c r="O531" s="1554"/>
    </row>
    <row r="532" spans="1:15" s="2" customFormat="1" ht="67.5" customHeight="1" thickBot="1" x14ac:dyDescent="0.3">
      <c r="A532" s="1555">
        <v>272</v>
      </c>
      <c r="B532" s="1554" t="s">
        <v>955</v>
      </c>
      <c r="C532" s="1554">
        <v>4</v>
      </c>
      <c r="D532" s="1554" t="s">
        <v>957</v>
      </c>
      <c r="E532" s="1554" t="s">
        <v>956</v>
      </c>
      <c r="F532" s="1554" t="s">
        <v>959</v>
      </c>
      <c r="G532" s="1554" t="s">
        <v>11</v>
      </c>
      <c r="H532" s="1553" t="s">
        <v>958</v>
      </c>
      <c r="I532" s="1554" t="s">
        <v>730</v>
      </c>
      <c r="J532" s="1558"/>
      <c r="K532" s="1558"/>
      <c r="L532" s="1558"/>
      <c r="M532" s="1558"/>
      <c r="N532" s="1554"/>
      <c r="O532" s="1554"/>
    </row>
    <row r="533" spans="1:15" s="2" customFormat="1" ht="62.25" customHeight="1" thickBot="1" x14ac:dyDescent="0.3">
      <c r="A533" s="1556"/>
      <c r="B533" s="1554"/>
      <c r="C533" s="1554"/>
      <c r="D533" s="1554"/>
      <c r="E533" s="1554"/>
      <c r="F533" s="1554"/>
      <c r="G533" s="1554"/>
      <c r="H533" s="1553"/>
      <c r="I533" s="1554"/>
      <c r="J533" s="1558"/>
      <c r="K533" s="1558"/>
      <c r="L533" s="1558"/>
      <c r="M533" s="1558"/>
      <c r="N533" s="1554"/>
      <c r="O533" s="1554"/>
    </row>
    <row r="534" spans="1:15" s="2" customFormat="1" ht="67.5" customHeight="1" thickBot="1" x14ac:dyDescent="0.3">
      <c r="A534" s="1555">
        <v>273</v>
      </c>
      <c r="B534" s="1554" t="s">
        <v>960</v>
      </c>
      <c r="C534" s="1554">
        <v>4</v>
      </c>
      <c r="D534" s="1554" t="s">
        <v>172</v>
      </c>
      <c r="E534" s="1554" t="s">
        <v>962</v>
      </c>
      <c r="F534" s="1554" t="s">
        <v>961</v>
      </c>
      <c r="G534" s="1554" t="s">
        <v>11</v>
      </c>
      <c r="H534" s="1553" t="s">
        <v>963</v>
      </c>
      <c r="I534" s="1554" t="s">
        <v>2300</v>
      </c>
      <c r="J534" s="1558"/>
      <c r="K534" s="1558"/>
      <c r="L534" s="1558"/>
      <c r="M534" s="1558"/>
      <c r="N534" s="1554"/>
      <c r="O534" s="1554"/>
    </row>
    <row r="535" spans="1:15" s="2" customFormat="1" ht="62.25" customHeight="1" thickBot="1" x14ac:dyDescent="0.3">
      <c r="A535" s="1556"/>
      <c r="B535" s="1554"/>
      <c r="C535" s="1554"/>
      <c r="D535" s="1554"/>
      <c r="E535" s="1554"/>
      <c r="F535" s="1554"/>
      <c r="G535" s="1554"/>
      <c r="H535" s="1553"/>
      <c r="I535" s="1554"/>
      <c r="J535" s="1558"/>
      <c r="K535" s="1558"/>
      <c r="L535" s="1558"/>
      <c r="M535" s="1558"/>
      <c r="N535" s="1554"/>
      <c r="O535" s="1554"/>
    </row>
    <row r="536" spans="1:15" s="2" customFormat="1" ht="67.5" customHeight="1" thickBot="1" x14ac:dyDescent="0.3">
      <c r="A536" s="1555">
        <v>274</v>
      </c>
      <c r="B536" s="1554" t="s">
        <v>976</v>
      </c>
      <c r="C536" s="1554">
        <v>4</v>
      </c>
      <c r="D536" s="1554" t="s">
        <v>81</v>
      </c>
      <c r="E536" s="1554" t="s">
        <v>978</v>
      </c>
      <c r="F536" s="1554" t="s">
        <v>979</v>
      </c>
      <c r="G536" s="1554" t="s">
        <v>11</v>
      </c>
      <c r="H536" s="1553" t="s">
        <v>977</v>
      </c>
      <c r="I536" s="1554" t="s">
        <v>2301</v>
      </c>
      <c r="J536" s="1558"/>
      <c r="K536" s="1558"/>
      <c r="L536" s="1558"/>
      <c r="M536" s="1558"/>
      <c r="N536" s="1554"/>
      <c r="O536" s="1554"/>
    </row>
    <row r="537" spans="1:15" s="2" customFormat="1" ht="62.25" customHeight="1" thickBot="1" x14ac:dyDescent="0.3">
      <c r="A537" s="1556"/>
      <c r="B537" s="1554"/>
      <c r="C537" s="1554"/>
      <c r="D537" s="1554"/>
      <c r="E537" s="1554"/>
      <c r="F537" s="1554"/>
      <c r="G537" s="1554"/>
      <c r="H537" s="1553"/>
      <c r="I537" s="1554"/>
      <c r="J537" s="1558"/>
      <c r="K537" s="1558"/>
      <c r="L537" s="1558"/>
      <c r="M537" s="1558"/>
      <c r="N537" s="1554"/>
      <c r="O537" s="1554"/>
    </row>
    <row r="538" spans="1:15" s="2" customFormat="1" ht="67.5" customHeight="1" thickBot="1" x14ac:dyDescent="0.3">
      <c r="A538" s="1555">
        <v>275</v>
      </c>
      <c r="B538" s="1554" t="s">
        <v>964</v>
      </c>
      <c r="C538" s="1554">
        <v>5</v>
      </c>
      <c r="D538" s="1554" t="s">
        <v>83</v>
      </c>
      <c r="E538" s="1554" t="s">
        <v>966</v>
      </c>
      <c r="F538" s="1554" t="s">
        <v>856</v>
      </c>
      <c r="G538" s="1554" t="s">
        <v>16</v>
      </c>
      <c r="H538" s="1553" t="s">
        <v>965</v>
      </c>
      <c r="I538" s="1554" t="s">
        <v>730</v>
      </c>
      <c r="J538" s="1558"/>
      <c r="K538" s="1558"/>
      <c r="L538" s="1558"/>
      <c r="M538" s="1558"/>
      <c r="N538" s="1554"/>
      <c r="O538" s="1554"/>
    </row>
    <row r="539" spans="1:15" s="2" customFormat="1" ht="62.25" customHeight="1" thickBot="1" x14ac:dyDescent="0.3">
      <c r="A539" s="1556"/>
      <c r="B539" s="1554"/>
      <c r="C539" s="1554"/>
      <c r="D539" s="1554"/>
      <c r="E539" s="1554"/>
      <c r="F539" s="1554"/>
      <c r="G539" s="1554"/>
      <c r="H539" s="1553"/>
      <c r="I539" s="1554"/>
      <c r="J539" s="1558"/>
      <c r="K539" s="1558"/>
      <c r="L539" s="1558"/>
      <c r="M539" s="1558"/>
      <c r="N539" s="1554"/>
      <c r="O539" s="1554"/>
    </row>
    <row r="540" spans="1:15" s="2" customFormat="1" ht="67.5" customHeight="1" thickBot="1" x14ac:dyDescent="0.3">
      <c r="A540" s="1555">
        <v>276</v>
      </c>
      <c r="B540" s="1554" t="s">
        <v>967</v>
      </c>
      <c r="C540" s="1554">
        <v>16</v>
      </c>
      <c r="D540" s="1554" t="s">
        <v>40</v>
      </c>
      <c r="E540" s="1554" t="s">
        <v>969</v>
      </c>
      <c r="F540" s="1554" t="s">
        <v>15</v>
      </c>
      <c r="G540" s="1554" t="s">
        <v>16</v>
      </c>
      <c r="H540" s="1553" t="s">
        <v>968</v>
      </c>
      <c r="I540" s="1554" t="s">
        <v>730</v>
      </c>
      <c r="J540" s="1558"/>
      <c r="K540" s="1558"/>
      <c r="L540" s="1558"/>
      <c r="M540" s="1558"/>
      <c r="N540" s="1554"/>
      <c r="O540" s="1554"/>
    </row>
    <row r="541" spans="1:15" s="2" customFormat="1" ht="62.25" customHeight="1" thickBot="1" x14ac:dyDescent="0.3">
      <c r="A541" s="1556"/>
      <c r="B541" s="1554"/>
      <c r="C541" s="1554"/>
      <c r="D541" s="1554"/>
      <c r="E541" s="1554"/>
      <c r="F541" s="1554"/>
      <c r="G541" s="1554"/>
      <c r="H541" s="1553"/>
      <c r="I541" s="1554"/>
      <c r="J541" s="1558"/>
      <c r="K541" s="1558"/>
      <c r="L541" s="1558"/>
      <c r="M541" s="1558"/>
      <c r="N541" s="1554"/>
      <c r="O541" s="1554"/>
    </row>
    <row r="542" spans="1:15" s="2" customFormat="1" ht="67.5" customHeight="1" thickBot="1" x14ac:dyDescent="0.3">
      <c r="A542" s="1555">
        <v>277</v>
      </c>
      <c r="B542" s="1554" t="s">
        <v>970</v>
      </c>
      <c r="C542" s="1554">
        <v>4</v>
      </c>
      <c r="D542" s="1554" t="s">
        <v>70</v>
      </c>
      <c r="E542" s="1554" t="s">
        <v>972</v>
      </c>
      <c r="F542" s="1554" t="s">
        <v>213</v>
      </c>
      <c r="G542" s="1554" t="s">
        <v>16</v>
      </c>
      <c r="H542" s="1553" t="s">
        <v>971</v>
      </c>
      <c r="I542" s="1554"/>
      <c r="J542" s="1558"/>
      <c r="K542" s="1558"/>
      <c r="L542" s="1558"/>
      <c r="M542" s="1558"/>
      <c r="N542" s="1554"/>
      <c r="O542" s="1554"/>
    </row>
    <row r="543" spans="1:15" s="2" customFormat="1" ht="62.25" customHeight="1" thickBot="1" x14ac:dyDescent="0.3">
      <c r="A543" s="1556"/>
      <c r="B543" s="1554"/>
      <c r="C543" s="1554"/>
      <c r="D543" s="1554"/>
      <c r="E543" s="1554"/>
      <c r="F543" s="1554"/>
      <c r="G543" s="1554"/>
      <c r="H543" s="1553"/>
      <c r="I543" s="1554"/>
      <c r="J543" s="1558"/>
      <c r="K543" s="1558"/>
      <c r="L543" s="1558"/>
      <c r="M543" s="1558"/>
      <c r="N543" s="1554"/>
      <c r="O543" s="1554"/>
    </row>
    <row r="544" spans="1:15" s="2" customFormat="1" ht="67.5" customHeight="1" thickBot="1" x14ac:dyDescent="0.3">
      <c r="A544" s="1555">
        <v>278</v>
      </c>
      <c r="B544" s="1554" t="s">
        <v>973</v>
      </c>
      <c r="C544" s="1554" t="s">
        <v>110</v>
      </c>
      <c r="D544" s="1554" t="s">
        <v>86</v>
      </c>
      <c r="E544" s="1554" t="s">
        <v>975</v>
      </c>
      <c r="F544" s="1554" t="s">
        <v>213</v>
      </c>
      <c r="G544" s="1554" t="s">
        <v>16</v>
      </c>
      <c r="H544" s="1553" t="s">
        <v>974</v>
      </c>
      <c r="I544" s="1554" t="s">
        <v>2291</v>
      </c>
      <c r="J544" s="1558"/>
      <c r="K544" s="1558"/>
      <c r="L544" s="1558"/>
      <c r="M544" s="1558"/>
      <c r="N544" s="1554"/>
      <c r="O544" s="1554"/>
    </row>
    <row r="545" spans="1:15" s="2" customFormat="1" ht="62.25" customHeight="1" thickBot="1" x14ac:dyDescent="0.3">
      <c r="A545" s="1556"/>
      <c r="B545" s="1554"/>
      <c r="C545" s="1554"/>
      <c r="D545" s="1554"/>
      <c r="E545" s="1554"/>
      <c r="F545" s="1554"/>
      <c r="G545" s="1554"/>
      <c r="H545" s="1553"/>
      <c r="I545" s="1554"/>
      <c r="J545" s="1558"/>
      <c r="K545" s="1558"/>
      <c r="L545" s="1558"/>
      <c r="M545" s="1558"/>
      <c r="N545" s="1554"/>
      <c r="O545" s="1554"/>
    </row>
    <row r="546" spans="1:15" s="2" customFormat="1" ht="67.5" customHeight="1" thickBot="1" x14ac:dyDescent="0.3">
      <c r="A546" s="1555">
        <v>279</v>
      </c>
      <c r="B546" s="1554" t="s">
        <v>980</v>
      </c>
      <c r="C546" s="1554">
        <v>4</v>
      </c>
      <c r="D546" s="1554" t="s">
        <v>70</v>
      </c>
      <c r="E546" s="1554" t="s">
        <v>981</v>
      </c>
      <c r="F546" s="1554" t="s">
        <v>72</v>
      </c>
      <c r="G546" s="1554" t="s">
        <v>16</v>
      </c>
      <c r="H546" s="1553" t="s">
        <v>982</v>
      </c>
      <c r="I546" s="1554" t="s">
        <v>2302</v>
      </c>
      <c r="J546" s="1558"/>
      <c r="K546" s="1558"/>
      <c r="L546" s="1558"/>
      <c r="M546" s="1558"/>
      <c r="N546" s="1554"/>
      <c r="O546" s="1554"/>
    </row>
    <row r="547" spans="1:15" s="2" customFormat="1" ht="62.25" customHeight="1" thickBot="1" x14ac:dyDescent="0.3">
      <c r="A547" s="1556"/>
      <c r="B547" s="1554"/>
      <c r="C547" s="1554"/>
      <c r="D547" s="1554"/>
      <c r="E547" s="1554"/>
      <c r="F547" s="1554"/>
      <c r="G547" s="1554"/>
      <c r="H547" s="1553"/>
      <c r="I547" s="1554"/>
      <c r="J547" s="1558"/>
      <c r="K547" s="1558"/>
      <c r="L547" s="1558"/>
      <c r="M547" s="1558"/>
      <c r="N547" s="1554"/>
      <c r="O547" s="1554"/>
    </row>
    <row r="548" spans="1:15" s="2" customFormat="1" ht="67.5" customHeight="1" thickBot="1" x14ac:dyDescent="0.3">
      <c r="A548" s="1555">
        <v>280</v>
      </c>
      <c r="B548" s="1554" t="s">
        <v>1011</v>
      </c>
      <c r="C548" s="1554">
        <v>22</v>
      </c>
      <c r="D548" s="1554" t="s">
        <v>83</v>
      </c>
      <c r="E548" s="1554" t="s">
        <v>1012</v>
      </c>
      <c r="F548" s="1554" t="s">
        <v>1013</v>
      </c>
      <c r="G548" s="1554" t="s">
        <v>11</v>
      </c>
      <c r="H548" s="1553" t="s">
        <v>1095</v>
      </c>
      <c r="I548" s="1554" t="s">
        <v>2303</v>
      </c>
      <c r="J548" s="1558"/>
      <c r="K548" s="1558"/>
      <c r="L548" s="1558"/>
      <c r="M548" s="1558"/>
      <c r="N548" s="1554"/>
      <c r="O548" s="1554"/>
    </row>
    <row r="549" spans="1:15" s="2" customFormat="1" ht="62.25" customHeight="1" thickBot="1" x14ac:dyDescent="0.3">
      <c r="A549" s="1556"/>
      <c r="B549" s="1554"/>
      <c r="C549" s="1554"/>
      <c r="D549" s="1554"/>
      <c r="E549" s="1554"/>
      <c r="F549" s="1554"/>
      <c r="G549" s="1554"/>
      <c r="H549" s="1553"/>
      <c r="I549" s="1554"/>
      <c r="J549" s="1558"/>
      <c r="K549" s="1558"/>
      <c r="L549" s="1558"/>
      <c r="M549" s="1558"/>
      <c r="N549" s="1554"/>
      <c r="O549" s="1554"/>
    </row>
    <row r="550" spans="1:15" s="2" customFormat="1" ht="67.5" customHeight="1" thickBot="1" x14ac:dyDescent="0.3">
      <c r="A550" s="1555">
        <v>281</v>
      </c>
      <c r="B550" s="1554" t="s">
        <v>1004</v>
      </c>
      <c r="C550" s="1554" t="s">
        <v>110</v>
      </c>
      <c r="D550" s="1554" t="s">
        <v>83</v>
      </c>
      <c r="E550" s="1554" t="s">
        <v>1094</v>
      </c>
      <c r="F550" s="1554" t="s">
        <v>1005</v>
      </c>
      <c r="G550" s="1554" t="s">
        <v>11</v>
      </c>
      <c r="H550" s="1553" t="s">
        <v>1006</v>
      </c>
      <c r="I550" s="1554" t="s">
        <v>2311</v>
      </c>
      <c r="J550" s="1558"/>
      <c r="K550" s="1558"/>
      <c r="L550" s="1558"/>
      <c r="M550" s="1558"/>
      <c r="N550" s="1554"/>
      <c r="O550" s="1554"/>
    </row>
    <row r="551" spans="1:15" s="2" customFormat="1" ht="62.25" customHeight="1" thickBot="1" x14ac:dyDescent="0.3">
      <c r="A551" s="1556"/>
      <c r="B551" s="1554"/>
      <c r="C551" s="1554"/>
      <c r="D551" s="1554"/>
      <c r="E551" s="1554"/>
      <c r="F551" s="1554"/>
      <c r="G551" s="1554"/>
      <c r="H551" s="1553"/>
      <c r="I551" s="1554"/>
      <c r="J551" s="1558"/>
      <c r="K551" s="1558"/>
      <c r="L551" s="1558"/>
      <c r="M551" s="1558"/>
      <c r="N551" s="1554"/>
      <c r="O551" s="1554"/>
    </row>
    <row r="552" spans="1:15" s="2" customFormat="1" ht="67.5" customHeight="1" thickBot="1" x14ac:dyDescent="0.3">
      <c r="A552" s="149">
        <v>282</v>
      </c>
      <c r="B552" s="28" t="s">
        <v>1014</v>
      </c>
      <c r="C552" s="28">
        <v>5</v>
      </c>
      <c r="D552" s="28" t="s">
        <v>1015</v>
      </c>
      <c r="E552" s="28" t="s">
        <v>1093</v>
      </c>
      <c r="F552" s="28" t="s">
        <v>1016</v>
      </c>
      <c r="G552" s="28" t="s">
        <v>11</v>
      </c>
      <c r="H552" s="27" t="s">
        <v>1017</v>
      </c>
      <c r="I552" s="671" t="s">
        <v>2304</v>
      </c>
      <c r="J552" s="30"/>
      <c r="K552" s="30"/>
      <c r="L552" s="30"/>
      <c r="M552" s="30"/>
      <c r="N552" s="28"/>
      <c r="O552" s="28"/>
    </row>
    <row r="553" spans="1:15" s="2" customFormat="1" ht="67.5" customHeight="1" thickBot="1" x14ac:dyDescent="0.3">
      <c r="A553" s="1557">
        <v>283</v>
      </c>
      <c r="B553" s="1554" t="s">
        <v>984</v>
      </c>
      <c r="C553" s="1554" t="s">
        <v>110</v>
      </c>
      <c r="D553" s="1554" t="s">
        <v>89</v>
      </c>
      <c r="E553" s="1554" t="s">
        <v>451</v>
      </c>
      <c r="F553" s="1554" t="s">
        <v>986</v>
      </c>
      <c r="G553" s="1554" t="s">
        <v>11</v>
      </c>
      <c r="H553" s="1553" t="s">
        <v>985</v>
      </c>
      <c r="I553" s="1554" t="s">
        <v>2305</v>
      </c>
      <c r="J553" s="1558"/>
      <c r="K553" s="1558"/>
      <c r="L553" s="1558"/>
      <c r="M553" s="1558"/>
      <c r="N553" s="1554"/>
      <c r="O553" s="1554"/>
    </row>
    <row r="554" spans="1:15" s="2" customFormat="1" ht="62.25" customHeight="1" thickBot="1" x14ac:dyDescent="0.3">
      <c r="A554" s="1556"/>
      <c r="B554" s="1554"/>
      <c r="C554" s="1554"/>
      <c r="D554" s="1554"/>
      <c r="E554" s="1554"/>
      <c r="F554" s="1554"/>
      <c r="G554" s="1554"/>
      <c r="H554" s="1553"/>
      <c r="I554" s="1554"/>
      <c r="J554" s="1558"/>
      <c r="K554" s="1558"/>
      <c r="L554" s="1558"/>
      <c r="M554" s="1558"/>
      <c r="N554" s="1554"/>
      <c r="O554" s="1554"/>
    </row>
    <row r="555" spans="1:15" s="2" customFormat="1" ht="67.5" customHeight="1" thickBot="1" x14ac:dyDescent="0.3">
      <c r="A555" s="1555">
        <v>284</v>
      </c>
      <c r="B555" s="1554" t="s">
        <v>987</v>
      </c>
      <c r="C555" s="1554">
        <v>4</v>
      </c>
      <c r="D555" s="1554" t="s">
        <v>172</v>
      </c>
      <c r="E555" s="1554" t="s">
        <v>988</v>
      </c>
      <c r="F555" s="1554" t="s">
        <v>24</v>
      </c>
      <c r="G555" s="1554" t="s">
        <v>16</v>
      </c>
      <c r="H555" s="1553" t="s">
        <v>989</v>
      </c>
      <c r="I555" s="1554" t="s">
        <v>730</v>
      </c>
      <c r="J555" s="1558"/>
      <c r="K555" s="1558"/>
      <c r="L555" s="1558"/>
      <c r="M555" s="1558"/>
      <c r="N555" s="1554"/>
      <c r="O555" s="1554"/>
    </row>
    <row r="556" spans="1:15" s="2" customFormat="1" ht="62.25" customHeight="1" thickBot="1" x14ac:dyDescent="0.3">
      <c r="A556" s="1556"/>
      <c r="B556" s="1554"/>
      <c r="C556" s="1554"/>
      <c r="D556" s="1554"/>
      <c r="E556" s="1554"/>
      <c r="F556" s="1554"/>
      <c r="G556" s="1554"/>
      <c r="H556" s="1553"/>
      <c r="I556" s="1554"/>
      <c r="J556" s="1558"/>
      <c r="K556" s="1558"/>
      <c r="L556" s="1558"/>
      <c r="M556" s="1558"/>
      <c r="N556" s="1554"/>
      <c r="O556" s="1554"/>
    </row>
    <row r="557" spans="1:15" s="2" customFormat="1" ht="67.5" customHeight="1" thickBot="1" x14ac:dyDescent="0.3">
      <c r="A557" s="1555">
        <v>285</v>
      </c>
      <c r="B557" s="1554" t="s">
        <v>1018</v>
      </c>
      <c r="C557" s="1554">
        <v>4</v>
      </c>
      <c r="D557" s="1554" t="s">
        <v>81</v>
      </c>
      <c r="E557" s="1554" t="s">
        <v>1148</v>
      </c>
      <c r="F557" s="1554" t="s">
        <v>1019</v>
      </c>
      <c r="G557" s="1554" t="s">
        <v>11</v>
      </c>
      <c r="H557" s="1553" t="s">
        <v>1020</v>
      </c>
      <c r="I557" s="1554" t="s">
        <v>2288</v>
      </c>
      <c r="J557" s="1558"/>
      <c r="K557" s="1558"/>
      <c r="L557" s="1558"/>
      <c r="M557" s="1558"/>
      <c r="N557" s="1554"/>
      <c r="O557" s="1554"/>
    </row>
    <row r="558" spans="1:15" s="2" customFormat="1" ht="62.25" customHeight="1" thickBot="1" x14ac:dyDescent="0.3">
      <c r="A558" s="1556"/>
      <c r="B558" s="1554"/>
      <c r="C558" s="1554"/>
      <c r="D558" s="1554"/>
      <c r="E558" s="1554"/>
      <c r="F558" s="1554"/>
      <c r="G558" s="1554"/>
      <c r="H558" s="1553"/>
      <c r="I558" s="1554"/>
      <c r="J558" s="1558"/>
      <c r="K558" s="1558"/>
      <c r="L558" s="1558"/>
      <c r="M558" s="1558"/>
      <c r="N558" s="1554"/>
      <c r="O558" s="1554"/>
    </row>
    <row r="559" spans="1:15" s="2" customFormat="1" ht="67.5" customHeight="1" thickBot="1" x14ac:dyDescent="0.3">
      <c r="A559" s="1555">
        <v>286</v>
      </c>
      <c r="B559" s="1554" t="s">
        <v>1000</v>
      </c>
      <c r="C559" s="1554" t="s">
        <v>1001</v>
      </c>
      <c r="D559" s="1554" t="s">
        <v>178</v>
      </c>
      <c r="E559" s="1554" t="s">
        <v>1002</v>
      </c>
      <c r="F559" s="1554" t="s">
        <v>283</v>
      </c>
      <c r="G559" s="1554" t="s">
        <v>16</v>
      </c>
      <c r="H559" s="1553" t="s">
        <v>1003</v>
      </c>
      <c r="I559" s="1554" t="s">
        <v>2306</v>
      </c>
      <c r="J559" s="1558"/>
      <c r="K559" s="1558"/>
      <c r="L559" s="1558"/>
      <c r="M559" s="1558"/>
      <c r="N559" s="1554"/>
      <c r="O559" s="1554"/>
    </row>
    <row r="560" spans="1:15" s="2" customFormat="1" ht="62.25" customHeight="1" collapsed="1" thickBot="1" x14ac:dyDescent="0.3">
      <c r="A560" s="1556"/>
      <c r="B560" s="1554"/>
      <c r="C560" s="1554"/>
      <c r="D560" s="1554"/>
      <c r="E560" s="1554"/>
      <c r="F560" s="1554"/>
      <c r="G560" s="1554"/>
      <c r="H560" s="1553"/>
      <c r="I560" s="1554"/>
      <c r="J560" s="1558"/>
      <c r="K560" s="1558"/>
      <c r="L560" s="1558"/>
      <c r="M560" s="1558"/>
      <c r="N560" s="1554"/>
      <c r="O560" s="1554"/>
    </row>
    <row r="561" spans="1:16" s="2" customFormat="1" ht="67.5" customHeight="1" thickBot="1" x14ac:dyDescent="0.3">
      <c r="A561" s="1555">
        <v>287</v>
      </c>
      <c r="B561" s="1554" t="s">
        <v>990</v>
      </c>
      <c r="C561" s="1554">
        <v>4</v>
      </c>
      <c r="D561" s="1554" t="s">
        <v>172</v>
      </c>
      <c r="E561" s="1554" t="s">
        <v>992</v>
      </c>
      <c r="F561" s="1554" t="s">
        <v>173</v>
      </c>
      <c r="G561" s="1554" t="s">
        <v>16</v>
      </c>
      <c r="H561" s="1553" t="s">
        <v>991</v>
      </c>
      <c r="I561" s="1554"/>
      <c r="J561" s="1558"/>
      <c r="K561" s="1558"/>
      <c r="L561" s="1558"/>
      <c r="M561" s="1558"/>
      <c r="N561" s="1554"/>
      <c r="O561" s="1554"/>
    </row>
    <row r="562" spans="1:16" s="2" customFormat="1" ht="62.25" customHeight="1" thickBot="1" x14ac:dyDescent="0.3">
      <c r="A562" s="1556"/>
      <c r="B562" s="1554"/>
      <c r="C562" s="1554"/>
      <c r="D562" s="1554"/>
      <c r="E562" s="1554"/>
      <c r="F562" s="1554"/>
      <c r="G562" s="1554"/>
      <c r="H562" s="1553"/>
      <c r="I562" s="1554"/>
      <c r="J562" s="1558"/>
      <c r="K562" s="1558"/>
      <c r="L562" s="1558"/>
      <c r="M562" s="1558"/>
      <c r="N562" s="1554"/>
      <c r="O562" s="1554"/>
    </row>
    <row r="563" spans="1:16" s="2" customFormat="1" ht="67.5" customHeight="1" thickBot="1" x14ac:dyDescent="0.3">
      <c r="A563" s="149">
        <v>288</v>
      </c>
      <c r="B563" s="28" t="s">
        <v>993</v>
      </c>
      <c r="C563" s="28" t="s">
        <v>110</v>
      </c>
      <c r="D563" s="28" t="s">
        <v>89</v>
      </c>
      <c r="E563" s="28" t="s">
        <v>451</v>
      </c>
      <c r="F563" s="28" t="s">
        <v>856</v>
      </c>
      <c r="G563" s="28" t="s">
        <v>16</v>
      </c>
      <c r="H563" s="27" t="s">
        <v>994</v>
      </c>
      <c r="I563" s="671" t="s">
        <v>2305</v>
      </c>
      <c r="J563" s="30"/>
      <c r="K563" s="30"/>
      <c r="L563" s="30"/>
      <c r="M563" s="30"/>
      <c r="N563" s="28"/>
      <c r="O563" s="28"/>
    </row>
    <row r="564" spans="1:16" s="2" customFormat="1" ht="67.5" customHeight="1" thickBot="1" x14ac:dyDescent="0.3">
      <c r="A564" s="1557">
        <v>289</v>
      </c>
      <c r="B564" s="1554" t="s">
        <v>995</v>
      </c>
      <c r="C564" s="1554">
        <v>16</v>
      </c>
      <c r="D564" s="1554" t="s">
        <v>89</v>
      </c>
      <c r="E564" s="1554" t="s">
        <v>728</v>
      </c>
      <c r="F564" s="1554" t="s">
        <v>997</v>
      </c>
      <c r="G564" s="1554" t="s">
        <v>11</v>
      </c>
      <c r="H564" s="1553" t="s">
        <v>996</v>
      </c>
      <c r="I564" s="1554" t="s">
        <v>2307</v>
      </c>
      <c r="J564" s="1558"/>
      <c r="K564" s="1558"/>
      <c r="L564" s="1558"/>
      <c r="M564" s="1558"/>
      <c r="N564" s="1554"/>
      <c r="O564" s="1554"/>
    </row>
    <row r="565" spans="1:16" s="2" customFormat="1" ht="62.25" customHeight="1" thickBot="1" x14ac:dyDescent="0.3">
      <c r="A565" s="1556"/>
      <c r="B565" s="1554"/>
      <c r="C565" s="1554"/>
      <c r="D565" s="1554"/>
      <c r="E565" s="1554"/>
      <c r="F565" s="1554"/>
      <c r="G565" s="1554"/>
      <c r="H565" s="1553"/>
      <c r="I565" s="1554"/>
      <c r="J565" s="1558"/>
      <c r="K565" s="1558"/>
      <c r="L565" s="1558"/>
      <c r="M565" s="1558"/>
      <c r="N565" s="1554"/>
      <c r="O565" s="1554"/>
    </row>
    <row r="566" spans="1:16" s="2" customFormat="1" ht="67.5" customHeight="1" thickBot="1" x14ac:dyDescent="0.3">
      <c r="A566" s="1555">
        <v>290</v>
      </c>
      <c r="B566" s="1554" t="s">
        <v>1007</v>
      </c>
      <c r="C566" s="1554">
        <v>4</v>
      </c>
      <c r="D566" s="1554" t="s">
        <v>23</v>
      </c>
      <c r="E566" s="1554" t="s">
        <v>1009</v>
      </c>
      <c r="F566" s="1554" t="s">
        <v>1010</v>
      </c>
      <c r="G566" s="1554" t="s">
        <v>11</v>
      </c>
      <c r="H566" s="1553" t="s">
        <v>1008</v>
      </c>
      <c r="I566" s="1554" t="s">
        <v>2308</v>
      </c>
      <c r="J566" s="1558"/>
      <c r="K566" s="1558"/>
      <c r="L566" s="1558"/>
      <c r="M566" s="1558"/>
      <c r="N566" s="1554"/>
      <c r="O566" s="1554"/>
    </row>
    <row r="567" spans="1:16" s="2" customFormat="1" ht="62.25" customHeight="1" thickBot="1" x14ac:dyDescent="0.3">
      <c r="A567" s="1556"/>
      <c r="B567" s="1554"/>
      <c r="C567" s="1554"/>
      <c r="D567" s="1554"/>
      <c r="E567" s="1554"/>
      <c r="F567" s="1554"/>
      <c r="G567" s="1554"/>
      <c r="H567" s="1553"/>
      <c r="I567" s="1554"/>
      <c r="J567" s="1558"/>
      <c r="K567" s="1558"/>
      <c r="L567" s="1558"/>
      <c r="M567" s="1558"/>
      <c r="N567" s="1554"/>
      <c r="O567" s="1554"/>
    </row>
    <row r="568" spans="1:16" s="2" customFormat="1" ht="67.5" customHeight="1" thickBot="1" x14ac:dyDescent="0.3">
      <c r="A568" s="149">
        <v>291</v>
      </c>
      <c r="B568" s="28" t="s">
        <v>1028</v>
      </c>
      <c r="C568" s="28">
        <v>4</v>
      </c>
      <c r="D568" s="28" t="s">
        <v>172</v>
      </c>
      <c r="E568" s="28" t="s">
        <v>1029</v>
      </c>
      <c r="F568" s="28" t="s">
        <v>1030</v>
      </c>
      <c r="G568" s="28" t="s">
        <v>11</v>
      </c>
      <c r="H568" s="27" t="s">
        <v>1031</v>
      </c>
      <c r="I568" s="671" t="s">
        <v>2309</v>
      </c>
      <c r="J568" s="30"/>
      <c r="K568" s="30"/>
      <c r="L568" s="30"/>
      <c r="M568" s="30"/>
      <c r="N568" s="28"/>
      <c r="O568" s="28"/>
    </row>
    <row r="569" spans="1:16" s="2" customFormat="1" ht="67.5" customHeight="1" thickBot="1" x14ac:dyDescent="0.3">
      <c r="A569" s="1557">
        <v>292</v>
      </c>
      <c r="B569" s="1554" t="s">
        <v>1032</v>
      </c>
      <c r="C569" s="1554">
        <v>29</v>
      </c>
      <c r="D569" s="1554" t="s">
        <v>86</v>
      </c>
      <c r="E569" s="1554" t="s">
        <v>1033</v>
      </c>
      <c r="F569" s="1554" t="s">
        <v>1034</v>
      </c>
      <c r="G569" s="1554" t="s">
        <v>16</v>
      </c>
      <c r="H569" s="1553" t="s">
        <v>1035</v>
      </c>
      <c r="I569" s="1554" t="s">
        <v>2310</v>
      </c>
      <c r="J569" s="1558"/>
      <c r="K569" s="1558"/>
      <c r="L569" s="1558"/>
      <c r="M569" s="1558"/>
      <c r="N569" s="1554"/>
      <c r="O569" s="1554"/>
      <c r="P569" s="2" t="s">
        <v>1244</v>
      </c>
    </row>
    <row r="570" spans="1:16" s="2" customFormat="1" ht="62.25" customHeight="1" thickBot="1" x14ac:dyDescent="0.3">
      <c r="A570" s="1556"/>
      <c r="B570" s="1554"/>
      <c r="C570" s="1554"/>
      <c r="D570" s="1554"/>
      <c r="E570" s="1554"/>
      <c r="F570" s="1554"/>
      <c r="G570" s="1554"/>
      <c r="H570" s="1553"/>
      <c r="I570" s="1554"/>
      <c r="J570" s="1558"/>
      <c r="K570" s="1558"/>
      <c r="L570" s="1558"/>
      <c r="M570" s="1558"/>
      <c r="N570" s="1554"/>
      <c r="O570" s="1554"/>
    </row>
    <row r="571" spans="1:16" s="2" customFormat="1" ht="67.5" customHeight="1" thickBot="1" x14ac:dyDescent="0.3">
      <c r="A571" s="149">
        <v>293</v>
      </c>
      <c r="B571" s="28" t="s">
        <v>1036</v>
      </c>
      <c r="C571" s="28" t="s">
        <v>1037</v>
      </c>
      <c r="D571" s="28" t="s">
        <v>1038</v>
      </c>
      <c r="E571" s="28" t="s">
        <v>1039</v>
      </c>
      <c r="F571" s="28" t="s">
        <v>1034</v>
      </c>
      <c r="G571" s="28" t="s">
        <v>16</v>
      </c>
      <c r="H571" s="27" t="s">
        <v>1040</v>
      </c>
      <c r="I571" s="671" t="s">
        <v>2473</v>
      </c>
      <c r="J571" s="30"/>
      <c r="K571" s="30"/>
      <c r="L571" s="30"/>
      <c r="M571" s="30"/>
      <c r="N571" s="28"/>
      <c r="O571" s="28"/>
      <c r="P571" s="2" t="s">
        <v>1244</v>
      </c>
    </row>
    <row r="572" spans="1:16" s="2" customFormat="1" ht="67.5" customHeight="1" thickBot="1" x14ac:dyDescent="0.3">
      <c r="A572" s="1557">
        <v>294</v>
      </c>
      <c r="B572" s="1554" t="s">
        <v>1041</v>
      </c>
      <c r="C572" s="1554">
        <v>4</v>
      </c>
      <c r="D572" s="1554" t="s">
        <v>172</v>
      </c>
      <c r="E572" s="1554" t="s">
        <v>1042</v>
      </c>
      <c r="F572" s="1554" t="s">
        <v>159</v>
      </c>
      <c r="G572" s="1554" t="s">
        <v>16</v>
      </c>
      <c r="H572" s="1553" t="s">
        <v>1043</v>
      </c>
      <c r="I572" s="1554"/>
      <c r="J572" s="1558"/>
      <c r="K572" s="1558"/>
      <c r="L572" s="1558"/>
      <c r="M572" s="1558"/>
      <c r="N572" s="1554"/>
      <c r="O572" s="1554"/>
    </row>
    <row r="573" spans="1:16" s="2" customFormat="1" ht="62.25" customHeight="1" thickBot="1" x14ac:dyDescent="0.3">
      <c r="A573" s="1556"/>
      <c r="B573" s="1554"/>
      <c r="C573" s="1554"/>
      <c r="D573" s="1554"/>
      <c r="E573" s="1554"/>
      <c r="F573" s="1554"/>
      <c r="G573" s="1554"/>
      <c r="H573" s="1553"/>
      <c r="I573" s="1554"/>
      <c r="J573" s="1558"/>
      <c r="K573" s="1558"/>
      <c r="L573" s="1558"/>
      <c r="M573" s="1558"/>
      <c r="N573" s="1554"/>
      <c r="O573" s="1554"/>
    </row>
    <row r="574" spans="1:16" s="2" customFormat="1" ht="67.5" customHeight="1" thickBot="1" x14ac:dyDescent="0.3">
      <c r="A574" s="1555">
        <v>295</v>
      </c>
      <c r="B574" s="1554" t="s">
        <v>1044</v>
      </c>
      <c r="C574" s="1554">
        <v>4</v>
      </c>
      <c r="D574" s="1554" t="s">
        <v>1045</v>
      </c>
      <c r="E574" s="1554" t="s">
        <v>800</v>
      </c>
      <c r="F574" s="1554" t="s">
        <v>15</v>
      </c>
      <c r="G574" s="1554" t="s">
        <v>16</v>
      </c>
      <c r="H574" s="1553" t="s">
        <v>1046</v>
      </c>
      <c r="I574" s="1554"/>
      <c r="J574" s="1558"/>
      <c r="K574" s="1558"/>
      <c r="L574" s="1558"/>
      <c r="M574" s="1558"/>
      <c r="N574" s="1554"/>
      <c r="O574" s="1554"/>
    </row>
    <row r="575" spans="1:16" s="2" customFormat="1" ht="62.25" customHeight="1" thickBot="1" x14ac:dyDescent="0.3">
      <c r="A575" s="1556"/>
      <c r="B575" s="1554"/>
      <c r="C575" s="1554"/>
      <c r="D575" s="1554"/>
      <c r="E575" s="1554"/>
      <c r="F575" s="1554"/>
      <c r="G575" s="1554"/>
      <c r="H575" s="1553"/>
      <c r="I575" s="1554"/>
      <c r="J575" s="1558"/>
      <c r="K575" s="1558"/>
      <c r="L575" s="1558"/>
      <c r="M575" s="1558"/>
      <c r="N575" s="1554"/>
      <c r="O575" s="1554"/>
    </row>
    <row r="576" spans="1:16" s="2" customFormat="1" ht="67.5" customHeight="1" thickBot="1" x14ac:dyDescent="0.3">
      <c r="A576" s="149">
        <v>296</v>
      </c>
      <c r="B576" s="28" t="s">
        <v>1047</v>
      </c>
      <c r="C576" s="28" t="s">
        <v>110</v>
      </c>
      <c r="D576" s="28" t="s">
        <v>344</v>
      </c>
      <c r="E576" s="28" t="s">
        <v>1048</v>
      </c>
      <c r="F576" s="28" t="s">
        <v>1049</v>
      </c>
      <c r="G576" s="28" t="s">
        <v>11</v>
      </c>
      <c r="H576" s="27" t="s">
        <v>1050</v>
      </c>
      <c r="I576" s="671" t="s">
        <v>2311</v>
      </c>
      <c r="J576" s="30"/>
      <c r="K576" s="30"/>
      <c r="L576" s="30"/>
      <c r="M576" s="30"/>
      <c r="N576" s="28"/>
      <c r="O576" s="28"/>
    </row>
    <row r="577" spans="1:16" s="2" customFormat="1" ht="67.5" customHeight="1" thickBot="1" x14ac:dyDescent="0.3">
      <c r="A577" s="1557">
        <v>297</v>
      </c>
      <c r="B577" s="1554" t="s">
        <v>1051</v>
      </c>
      <c r="C577" s="1554">
        <v>29.33</v>
      </c>
      <c r="D577" s="1554" t="s">
        <v>86</v>
      </c>
      <c r="E577" s="1554" t="s">
        <v>1052</v>
      </c>
      <c r="F577" s="1554" t="s">
        <v>645</v>
      </c>
      <c r="G577" s="1554" t="s">
        <v>16</v>
      </c>
      <c r="H577" s="1553" t="s">
        <v>1053</v>
      </c>
      <c r="I577" s="1554" t="s">
        <v>2312</v>
      </c>
      <c r="J577" s="1558"/>
      <c r="K577" s="1558"/>
      <c r="L577" s="1558"/>
      <c r="M577" s="1558"/>
      <c r="N577" s="1554"/>
      <c r="O577" s="1554"/>
      <c r="P577" s="2" t="s">
        <v>1244</v>
      </c>
    </row>
    <row r="578" spans="1:16" s="2" customFormat="1" ht="62.25" customHeight="1" thickBot="1" x14ac:dyDescent="0.3">
      <c r="A578" s="1556"/>
      <c r="B578" s="1554"/>
      <c r="C578" s="1554"/>
      <c r="D578" s="1554"/>
      <c r="E578" s="1554"/>
      <c r="F578" s="1554"/>
      <c r="G578" s="1554"/>
      <c r="H578" s="1553"/>
      <c r="I578" s="1554"/>
      <c r="J578" s="1558"/>
      <c r="K578" s="1558"/>
      <c r="L578" s="1558"/>
      <c r="M578" s="1558"/>
      <c r="N578" s="1554"/>
      <c r="O578" s="1554"/>
    </row>
    <row r="579" spans="1:16" s="2" customFormat="1" ht="67.5" customHeight="1" thickBot="1" x14ac:dyDescent="0.3">
      <c r="A579" s="1555">
        <v>298</v>
      </c>
      <c r="B579" s="1554" t="s">
        <v>1054</v>
      </c>
      <c r="C579" s="1554">
        <v>4</v>
      </c>
      <c r="D579" s="1554" t="s">
        <v>480</v>
      </c>
      <c r="E579" s="1554" t="s">
        <v>879</v>
      </c>
      <c r="F579" s="1554" t="s">
        <v>416</v>
      </c>
      <c r="G579" s="1554" t="s">
        <v>16</v>
      </c>
      <c r="H579" s="1553" t="s">
        <v>1055</v>
      </c>
      <c r="I579" s="1554"/>
      <c r="J579" s="1558"/>
      <c r="K579" s="1558"/>
      <c r="L579" s="1558"/>
      <c r="M579" s="1558"/>
      <c r="N579" s="1554"/>
      <c r="O579" s="1554"/>
    </row>
    <row r="580" spans="1:16" s="2" customFormat="1" ht="62.25" customHeight="1" thickBot="1" x14ac:dyDescent="0.3">
      <c r="A580" s="1556"/>
      <c r="B580" s="1554"/>
      <c r="C580" s="1554"/>
      <c r="D580" s="1554"/>
      <c r="E580" s="1554"/>
      <c r="F580" s="1554"/>
      <c r="G580" s="1554"/>
      <c r="H580" s="1553"/>
      <c r="I580" s="1554"/>
      <c r="J580" s="1558"/>
      <c r="K580" s="1558"/>
      <c r="L580" s="1558"/>
      <c r="M580" s="1558"/>
      <c r="N580" s="1554"/>
      <c r="O580" s="1554"/>
    </row>
    <row r="581" spans="1:16" s="2" customFormat="1" ht="67.5" customHeight="1" thickBot="1" x14ac:dyDescent="0.3">
      <c r="A581" s="1555">
        <v>299</v>
      </c>
      <c r="B581" s="1554" t="s">
        <v>1056</v>
      </c>
      <c r="C581" s="1554">
        <v>4</v>
      </c>
      <c r="D581" s="1554" t="s">
        <v>89</v>
      </c>
      <c r="E581" s="1554" t="s">
        <v>1057</v>
      </c>
      <c r="F581" s="1554" t="s">
        <v>1058</v>
      </c>
      <c r="G581" s="1554" t="s">
        <v>11</v>
      </c>
      <c r="H581" s="1553" t="s">
        <v>1059</v>
      </c>
      <c r="I581" s="1554" t="s">
        <v>2313</v>
      </c>
      <c r="J581" s="1558"/>
      <c r="K581" s="1558"/>
      <c r="L581" s="1558"/>
      <c r="M581" s="1558"/>
      <c r="N581" s="1554"/>
      <c r="O581" s="1554"/>
    </row>
    <row r="582" spans="1:16" s="2" customFormat="1" ht="62.25" customHeight="1" thickBot="1" x14ac:dyDescent="0.3">
      <c r="A582" s="1556"/>
      <c r="B582" s="1554"/>
      <c r="C582" s="1554"/>
      <c r="D582" s="1554"/>
      <c r="E582" s="1554"/>
      <c r="F582" s="1554"/>
      <c r="G582" s="1554"/>
      <c r="H582" s="1553"/>
      <c r="I582" s="1554"/>
      <c r="J582" s="1558"/>
      <c r="K582" s="1558"/>
      <c r="L582" s="1558"/>
      <c r="M582" s="1558"/>
      <c r="N582" s="1554"/>
      <c r="O582" s="1554"/>
    </row>
    <row r="583" spans="1:16" s="2" customFormat="1" ht="67.5" customHeight="1" thickBot="1" x14ac:dyDescent="0.3">
      <c r="A583" s="1555">
        <v>300</v>
      </c>
      <c r="B583" s="1554" t="s">
        <v>1079</v>
      </c>
      <c r="C583" s="1554">
        <v>4</v>
      </c>
      <c r="D583" s="1554" t="s">
        <v>1081</v>
      </c>
      <c r="E583" s="1554" t="s">
        <v>1083</v>
      </c>
      <c r="F583" s="1554" t="s">
        <v>1082</v>
      </c>
      <c r="G583" s="1554" t="s">
        <v>11</v>
      </c>
      <c r="H583" s="1553" t="s">
        <v>1080</v>
      </c>
      <c r="I583" s="1554" t="s">
        <v>730</v>
      </c>
      <c r="J583" s="1558"/>
      <c r="K583" s="1558"/>
      <c r="L583" s="1558"/>
      <c r="M583" s="1558"/>
      <c r="N583" s="1554"/>
      <c r="O583" s="1554"/>
    </row>
    <row r="584" spans="1:16" s="2" customFormat="1" ht="62.25" customHeight="1" thickBot="1" x14ac:dyDescent="0.3">
      <c r="A584" s="1556"/>
      <c r="B584" s="1554"/>
      <c r="C584" s="1554"/>
      <c r="D584" s="1554"/>
      <c r="E584" s="1554"/>
      <c r="F584" s="1554"/>
      <c r="G584" s="1554"/>
      <c r="H584" s="1553"/>
      <c r="I584" s="1554"/>
      <c r="J584" s="1558"/>
      <c r="K584" s="1558"/>
      <c r="L584" s="1558"/>
      <c r="M584" s="1558"/>
      <c r="N584" s="1554"/>
      <c r="O584" s="1554"/>
    </row>
    <row r="585" spans="1:16" s="2" customFormat="1" ht="67.5" customHeight="1" thickBot="1" x14ac:dyDescent="0.3">
      <c r="A585" s="149">
        <v>301</v>
      </c>
      <c r="B585" s="28" t="s">
        <v>1084</v>
      </c>
      <c r="C585" s="28">
        <v>4</v>
      </c>
      <c r="D585" s="28" t="s">
        <v>89</v>
      </c>
      <c r="E585" s="28" t="s">
        <v>359</v>
      </c>
      <c r="F585" s="28" t="s">
        <v>1092</v>
      </c>
      <c r="G585" s="28" t="s">
        <v>11</v>
      </c>
      <c r="H585" s="27" t="s">
        <v>1085</v>
      </c>
      <c r="I585" s="671" t="s">
        <v>2314</v>
      </c>
      <c r="J585" s="30"/>
      <c r="K585" s="30"/>
      <c r="L585" s="30"/>
      <c r="M585" s="30"/>
      <c r="N585" s="29"/>
      <c r="O585" s="28"/>
    </row>
    <row r="586" spans="1:16" s="2" customFormat="1" ht="67.5" customHeight="1" thickBot="1" x14ac:dyDescent="0.3">
      <c r="A586" s="1557">
        <v>302</v>
      </c>
      <c r="B586" s="1554" t="s">
        <v>1086</v>
      </c>
      <c r="C586" s="1554">
        <v>21</v>
      </c>
      <c r="D586" s="1554" t="s">
        <v>89</v>
      </c>
      <c r="E586" s="1554" t="s">
        <v>1088</v>
      </c>
      <c r="F586" s="1554" t="s">
        <v>1089</v>
      </c>
      <c r="G586" s="1554" t="s">
        <v>16</v>
      </c>
      <c r="H586" s="1553" t="s">
        <v>1087</v>
      </c>
      <c r="I586" s="1554" t="s">
        <v>730</v>
      </c>
      <c r="J586" s="1558"/>
      <c r="K586" s="1558"/>
      <c r="L586" s="1558"/>
      <c r="M586" s="1558"/>
      <c r="N586" s="1554"/>
      <c r="O586" s="1554"/>
    </row>
    <row r="587" spans="1:16" s="2" customFormat="1" ht="62.25" customHeight="1" thickBot="1" x14ac:dyDescent="0.3">
      <c r="A587" s="1556"/>
      <c r="B587" s="1554"/>
      <c r="C587" s="1554"/>
      <c r="D587" s="1554"/>
      <c r="E587" s="1554"/>
      <c r="F587" s="1554"/>
      <c r="G587" s="1554"/>
      <c r="H587" s="1553"/>
      <c r="I587" s="1554"/>
      <c r="J587" s="1558"/>
      <c r="K587" s="1558"/>
      <c r="L587" s="1558"/>
      <c r="M587" s="1558"/>
      <c r="N587" s="1554"/>
      <c r="O587" s="1554"/>
    </row>
    <row r="588" spans="1:16" s="2" customFormat="1" ht="67.5" customHeight="1" thickBot="1" x14ac:dyDescent="0.3">
      <c r="A588" s="149">
        <v>303</v>
      </c>
      <c r="B588" s="28" t="s">
        <v>1090</v>
      </c>
      <c r="C588" s="28">
        <v>4</v>
      </c>
      <c r="D588" s="28" t="s">
        <v>37</v>
      </c>
      <c r="E588" s="28" t="s">
        <v>1068</v>
      </c>
      <c r="F588" s="28" t="s">
        <v>856</v>
      </c>
      <c r="G588" s="28" t="s">
        <v>16</v>
      </c>
      <c r="H588" s="27" t="s">
        <v>1091</v>
      </c>
      <c r="I588" s="671" t="s">
        <v>2315</v>
      </c>
      <c r="J588" s="30"/>
      <c r="K588" s="30"/>
      <c r="L588" s="30"/>
      <c r="M588" s="30"/>
      <c r="N588" s="28"/>
      <c r="O588" s="28"/>
    </row>
    <row r="589" spans="1:16" s="2" customFormat="1" ht="67.5" customHeight="1" thickBot="1" x14ac:dyDescent="0.3">
      <c r="A589" s="1557">
        <v>304</v>
      </c>
      <c r="B589" s="1554" t="s">
        <v>1118</v>
      </c>
      <c r="C589" s="1554">
        <v>16</v>
      </c>
      <c r="D589" s="1554" t="s">
        <v>54</v>
      </c>
      <c r="E589" s="1554" t="s">
        <v>1120</v>
      </c>
      <c r="F589" s="1554" t="s">
        <v>1034</v>
      </c>
      <c r="G589" s="1554" t="s">
        <v>16</v>
      </c>
      <c r="H589" s="1553" t="s">
        <v>1119</v>
      </c>
      <c r="I589" s="1554"/>
      <c r="J589" s="1558"/>
      <c r="K589" s="1558"/>
      <c r="L589" s="1558"/>
      <c r="M589" s="1558"/>
      <c r="N589" s="1554"/>
      <c r="O589" s="1554"/>
    </row>
    <row r="590" spans="1:16" s="2" customFormat="1" ht="62.25" customHeight="1" thickBot="1" x14ac:dyDescent="0.3">
      <c r="A590" s="1556"/>
      <c r="B590" s="1554"/>
      <c r="C590" s="1554"/>
      <c r="D590" s="1554"/>
      <c r="E590" s="1554"/>
      <c r="F590" s="1554"/>
      <c r="G590" s="1554"/>
      <c r="H590" s="1553"/>
      <c r="I590" s="1554"/>
      <c r="J590" s="1558"/>
      <c r="K590" s="1558"/>
      <c r="L590" s="1558"/>
      <c r="M590" s="1558"/>
      <c r="N590" s="1554"/>
      <c r="O590" s="1554"/>
    </row>
    <row r="591" spans="1:16" s="2" customFormat="1" ht="67.5" customHeight="1" thickBot="1" x14ac:dyDescent="0.3">
      <c r="A591" s="1555">
        <v>305</v>
      </c>
      <c r="B591" s="1554" t="s">
        <v>1121</v>
      </c>
      <c r="C591" s="1554">
        <v>16</v>
      </c>
      <c r="D591" s="1554" t="s">
        <v>54</v>
      </c>
      <c r="E591" s="1554" t="s">
        <v>1120</v>
      </c>
      <c r="F591" s="1554" t="s">
        <v>1034</v>
      </c>
      <c r="G591" s="1554" t="s">
        <v>16</v>
      </c>
      <c r="H591" s="1553" t="s">
        <v>1122</v>
      </c>
      <c r="I591" s="1554" t="s">
        <v>730</v>
      </c>
      <c r="J591" s="1558"/>
      <c r="K591" s="1558"/>
      <c r="L591" s="1558"/>
      <c r="M591" s="1558"/>
      <c r="N591" s="1554"/>
      <c r="O591" s="1554"/>
    </row>
    <row r="592" spans="1:16" s="2" customFormat="1" ht="62.25" customHeight="1" thickBot="1" x14ac:dyDescent="0.3">
      <c r="A592" s="1556"/>
      <c r="B592" s="1554"/>
      <c r="C592" s="1554"/>
      <c r="D592" s="1554"/>
      <c r="E592" s="1554"/>
      <c r="F592" s="1554"/>
      <c r="G592" s="1554"/>
      <c r="H592" s="1553"/>
      <c r="I592" s="1554"/>
      <c r="J592" s="1558"/>
      <c r="K592" s="1558"/>
      <c r="L592" s="1558"/>
      <c r="M592" s="1558"/>
      <c r="N592" s="1554"/>
      <c r="O592" s="1554"/>
    </row>
    <row r="593" spans="1:15" s="2" customFormat="1" ht="67.5" customHeight="1" thickBot="1" x14ac:dyDescent="0.3">
      <c r="A593" s="149">
        <v>306</v>
      </c>
      <c r="B593" s="28" t="s">
        <v>1123</v>
      </c>
      <c r="C593" s="28">
        <v>16</v>
      </c>
      <c r="D593" s="28" t="s">
        <v>1164</v>
      </c>
      <c r="E593" s="28" t="s">
        <v>1125</v>
      </c>
      <c r="F593" s="28" t="s">
        <v>1126</v>
      </c>
      <c r="G593" s="28" t="s">
        <v>11</v>
      </c>
      <c r="H593" s="27" t="s">
        <v>1124</v>
      </c>
      <c r="I593" s="671" t="s">
        <v>2316</v>
      </c>
      <c r="J593" s="30"/>
      <c r="K593" s="30"/>
      <c r="L593" s="30"/>
      <c r="M593" s="30"/>
      <c r="N593" s="28"/>
      <c r="O593" s="28"/>
    </row>
    <row r="594" spans="1:15" s="2" customFormat="1" ht="67.5" customHeight="1" thickBot="1" x14ac:dyDescent="0.3">
      <c r="A594" s="1557">
        <v>307</v>
      </c>
      <c r="B594" s="1554" t="s">
        <v>1127</v>
      </c>
      <c r="C594" s="1554">
        <v>34</v>
      </c>
      <c r="D594" s="1554" t="s">
        <v>86</v>
      </c>
      <c r="E594" s="1554" t="s">
        <v>1129</v>
      </c>
      <c r="F594" s="1554" t="s">
        <v>1089</v>
      </c>
      <c r="G594" s="1554" t="s">
        <v>16</v>
      </c>
      <c r="H594" s="1553" t="s">
        <v>1128</v>
      </c>
      <c r="I594" s="1554" t="s">
        <v>730</v>
      </c>
      <c r="J594" s="1558"/>
      <c r="K594" s="1558"/>
      <c r="L594" s="1558"/>
      <c r="M594" s="1558"/>
      <c r="N594" s="1554"/>
      <c r="O594" s="1554"/>
    </row>
    <row r="595" spans="1:15" s="2" customFormat="1" ht="62.25" customHeight="1" thickBot="1" x14ac:dyDescent="0.3">
      <c r="A595" s="1556"/>
      <c r="B595" s="1554"/>
      <c r="C595" s="1554"/>
      <c r="D595" s="1554"/>
      <c r="E595" s="1554"/>
      <c r="F595" s="1554"/>
      <c r="G595" s="1554"/>
      <c r="H595" s="1553"/>
      <c r="I595" s="1554"/>
      <c r="J595" s="1558"/>
      <c r="K595" s="1558"/>
      <c r="L595" s="1558"/>
      <c r="M595" s="1558"/>
      <c r="N595" s="1554"/>
      <c r="O595" s="1554"/>
    </row>
    <row r="596" spans="1:15" s="2" customFormat="1" ht="67.5" customHeight="1" thickBot="1" x14ac:dyDescent="0.3">
      <c r="A596" s="1555">
        <v>308</v>
      </c>
      <c r="B596" s="1554" t="s">
        <v>1130</v>
      </c>
      <c r="C596" s="1554">
        <v>4</v>
      </c>
      <c r="D596" s="1554" t="s">
        <v>172</v>
      </c>
      <c r="E596" s="1554" t="s">
        <v>1060</v>
      </c>
      <c r="F596" s="1554" t="s">
        <v>173</v>
      </c>
      <c r="G596" s="1554" t="s">
        <v>16</v>
      </c>
      <c r="H596" s="1553" t="s">
        <v>1131</v>
      </c>
      <c r="I596" s="1554" t="s">
        <v>730</v>
      </c>
      <c r="J596" s="1558"/>
      <c r="K596" s="1558"/>
      <c r="L596" s="1558"/>
      <c r="M596" s="1558"/>
      <c r="N596" s="1554"/>
      <c r="O596" s="1554"/>
    </row>
    <row r="597" spans="1:15" s="2" customFormat="1" ht="62.25" customHeight="1" thickBot="1" x14ac:dyDescent="0.3">
      <c r="A597" s="1556"/>
      <c r="B597" s="1554"/>
      <c r="C597" s="1554"/>
      <c r="D597" s="1554"/>
      <c r="E597" s="1554"/>
      <c r="F597" s="1554"/>
      <c r="G597" s="1554"/>
      <c r="H597" s="1553"/>
      <c r="I597" s="1554"/>
      <c r="J597" s="1558"/>
      <c r="K597" s="1558"/>
      <c r="L597" s="1558"/>
      <c r="M597" s="1558"/>
      <c r="N597" s="1554"/>
      <c r="O597" s="1554"/>
    </row>
    <row r="598" spans="1:15" s="2" customFormat="1" ht="67.5" customHeight="1" thickBot="1" x14ac:dyDescent="0.3">
      <c r="A598" s="1555">
        <v>309</v>
      </c>
      <c r="B598" s="1554" t="s">
        <v>1132</v>
      </c>
      <c r="C598" s="1554">
        <v>27</v>
      </c>
      <c r="D598" s="1554" t="s">
        <v>37</v>
      </c>
      <c r="E598" s="1554" t="s">
        <v>1409</v>
      </c>
      <c r="F598" s="1554" t="s">
        <v>1089</v>
      </c>
      <c r="G598" s="1554" t="s">
        <v>16</v>
      </c>
      <c r="H598" s="1553" t="s">
        <v>1133</v>
      </c>
      <c r="I598" s="1554" t="s">
        <v>730</v>
      </c>
      <c r="J598" s="1558"/>
      <c r="K598" s="1558"/>
      <c r="L598" s="1558"/>
      <c r="M598" s="1558"/>
      <c r="N598" s="1554"/>
      <c r="O598" s="1554"/>
    </row>
    <row r="599" spans="1:15" s="2" customFormat="1" ht="62.25" customHeight="1" thickBot="1" x14ac:dyDescent="0.3">
      <c r="A599" s="1556"/>
      <c r="B599" s="1554"/>
      <c r="C599" s="1554"/>
      <c r="D599" s="1554"/>
      <c r="E599" s="1554"/>
      <c r="F599" s="1554"/>
      <c r="G599" s="1554"/>
      <c r="H599" s="1553"/>
      <c r="I599" s="1554"/>
      <c r="J599" s="1558"/>
      <c r="K599" s="1558"/>
      <c r="L599" s="1558"/>
      <c r="M599" s="1558"/>
      <c r="N599" s="1554"/>
      <c r="O599" s="1554"/>
    </row>
    <row r="600" spans="1:15" s="2" customFormat="1" ht="67.5" customHeight="1" thickBot="1" x14ac:dyDescent="0.3">
      <c r="A600" s="1555">
        <v>310</v>
      </c>
      <c r="B600" s="1554" t="s">
        <v>1134</v>
      </c>
      <c r="C600" s="1554">
        <v>16</v>
      </c>
      <c r="D600" s="1554" t="s">
        <v>40</v>
      </c>
      <c r="E600" s="1554" t="s">
        <v>1136</v>
      </c>
      <c r="F600" s="1554" t="s">
        <v>1137</v>
      </c>
      <c r="G600" s="1554" t="s">
        <v>11</v>
      </c>
      <c r="H600" s="1553" t="s">
        <v>1135</v>
      </c>
      <c r="I600" s="1554" t="s">
        <v>2317</v>
      </c>
      <c r="J600" s="1558"/>
      <c r="K600" s="1558"/>
      <c r="L600" s="1558"/>
      <c r="M600" s="1558"/>
      <c r="N600" s="1554"/>
      <c r="O600" s="1554"/>
    </row>
    <row r="601" spans="1:15" s="2" customFormat="1" ht="62.25" customHeight="1" thickBot="1" x14ac:dyDescent="0.3">
      <c r="A601" s="1556"/>
      <c r="B601" s="1554"/>
      <c r="C601" s="1554"/>
      <c r="D601" s="1554"/>
      <c r="E601" s="1554"/>
      <c r="F601" s="1554"/>
      <c r="G601" s="1554"/>
      <c r="H601" s="1553"/>
      <c r="I601" s="1554"/>
      <c r="J601" s="1558"/>
      <c r="K601" s="1558"/>
      <c r="L601" s="1558"/>
      <c r="M601" s="1558"/>
      <c r="N601" s="1554"/>
      <c r="O601" s="1554"/>
    </row>
    <row r="602" spans="1:15" s="2" customFormat="1" ht="67.5" customHeight="1" thickBot="1" x14ac:dyDescent="0.3">
      <c r="A602" s="1555">
        <v>311</v>
      </c>
      <c r="B602" s="1554" t="s">
        <v>1138</v>
      </c>
      <c r="C602" s="1554">
        <v>34</v>
      </c>
      <c r="D602" s="1554" t="s">
        <v>40</v>
      </c>
      <c r="E602" s="1554" t="s">
        <v>1141</v>
      </c>
      <c r="F602" s="1554" t="s">
        <v>1140</v>
      </c>
      <c r="G602" s="1554" t="s">
        <v>16</v>
      </c>
      <c r="H602" s="1553" t="s">
        <v>1139</v>
      </c>
      <c r="I602" s="1554" t="s">
        <v>730</v>
      </c>
      <c r="J602" s="1558"/>
      <c r="K602" s="1558"/>
      <c r="L602" s="1558"/>
      <c r="M602" s="1558"/>
      <c r="N602" s="1554"/>
      <c r="O602" s="1554"/>
    </row>
    <row r="603" spans="1:15" s="2" customFormat="1" ht="62.25" customHeight="1" thickBot="1" x14ac:dyDescent="0.3">
      <c r="A603" s="1556"/>
      <c r="B603" s="1554"/>
      <c r="C603" s="1554"/>
      <c r="D603" s="1554"/>
      <c r="E603" s="1554"/>
      <c r="F603" s="1554"/>
      <c r="G603" s="1554"/>
      <c r="H603" s="1553"/>
      <c r="I603" s="1554"/>
      <c r="J603" s="1558"/>
      <c r="K603" s="1558"/>
      <c r="L603" s="1558"/>
      <c r="M603" s="1558"/>
      <c r="N603" s="1554"/>
      <c r="O603" s="1554"/>
    </row>
    <row r="604" spans="1:15" s="2" customFormat="1" ht="67.5" customHeight="1" thickBot="1" x14ac:dyDescent="0.3">
      <c r="A604" s="1555">
        <v>312</v>
      </c>
      <c r="B604" s="1554" t="s">
        <v>1142</v>
      </c>
      <c r="C604" s="1554">
        <v>16</v>
      </c>
      <c r="D604" s="1554" t="s">
        <v>40</v>
      </c>
      <c r="E604" s="1554" t="s">
        <v>1145</v>
      </c>
      <c r="F604" s="1554" t="s">
        <v>1144</v>
      </c>
      <c r="G604" s="1554" t="s">
        <v>11</v>
      </c>
      <c r="H604" s="1553" t="s">
        <v>1143</v>
      </c>
      <c r="I604" s="1554" t="s">
        <v>2318</v>
      </c>
      <c r="J604" s="1558"/>
      <c r="K604" s="1558"/>
      <c r="L604" s="1558"/>
      <c r="M604" s="1558"/>
      <c r="N604" s="1554"/>
      <c r="O604" s="1554"/>
    </row>
    <row r="605" spans="1:15" s="2" customFormat="1" ht="62.25" customHeight="1" thickBot="1" x14ac:dyDescent="0.3">
      <c r="A605" s="1556"/>
      <c r="B605" s="1554"/>
      <c r="C605" s="1554"/>
      <c r="D605" s="1554"/>
      <c r="E605" s="1554"/>
      <c r="F605" s="1554"/>
      <c r="G605" s="1554"/>
      <c r="H605" s="1553"/>
      <c r="I605" s="1554"/>
      <c r="J605" s="1558"/>
      <c r="K605" s="1558"/>
      <c r="L605" s="1558"/>
      <c r="M605" s="1558"/>
      <c r="N605" s="1554"/>
      <c r="O605" s="1554"/>
    </row>
    <row r="606" spans="1:15" s="2" customFormat="1" ht="67.5" customHeight="1" thickBot="1" x14ac:dyDescent="0.3">
      <c r="A606" s="149">
        <v>313</v>
      </c>
      <c r="B606" s="28" t="s">
        <v>1151</v>
      </c>
      <c r="C606" s="28">
        <v>5</v>
      </c>
      <c r="D606" s="28" t="s">
        <v>86</v>
      </c>
      <c r="E606" s="28" t="s">
        <v>1153</v>
      </c>
      <c r="F606" s="28" t="s">
        <v>1154</v>
      </c>
      <c r="G606" s="28" t="s">
        <v>11</v>
      </c>
      <c r="H606" s="27" t="s">
        <v>1152</v>
      </c>
      <c r="I606" s="671" t="s">
        <v>2319</v>
      </c>
      <c r="J606" s="30"/>
      <c r="K606" s="30"/>
      <c r="L606" s="30"/>
      <c r="M606" s="30"/>
      <c r="N606" s="28"/>
      <c r="O606" s="28"/>
    </row>
    <row r="607" spans="1:15" s="2" customFormat="1" ht="67.5" customHeight="1" thickBot="1" x14ac:dyDescent="0.3">
      <c r="A607" s="1557">
        <v>314</v>
      </c>
      <c r="B607" s="1554" t="s">
        <v>1157</v>
      </c>
      <c r="C607" s="1554">
        <v>21</v>
      </c>
      <c r="D607" s="1554" t="s">
        <v>480</v>
      </c>
      <c r="E607" s="1554" t="s">
        <v>1159</v>
      </c>
      <c r="F607" s="1554" t="s">
        <v>1160</v>
      </c>
      <c r="G607" s="1554" t="s">
        <v>16</v>
      </c>
      <c r="H607" s="1553" t="s">
        <v>1158</v>
      </c>
      <c r="I607" s="1554" t="s">
        <v>730</v>
      </c>
      <c r="J607" s="1558"/>
      <c r="K607" s="1558"/>
      <c r="L607" s="1558"/>
      <c r="M607" s="1558"/>
      <c r="N607" s="1554"/>
      <c r="O607" s="1554"/>
    </row>
    <row r="608" spans="1:15" s="2" customFormat="1" ht="62.25" customHeight="1" thickBot="1" x14ac:dyDescent="0.3">
      <c r="A608" s="1556"/>
      <c r="B608" s="1554"/>
      <c r="C608" s="1554"/>
      <c r="D608" s="1554"/>
      <c r="E608" s="1554"/>
      <c r="F608" s="1554"/>
      <c r="G608" s="1554"/>
      <c r="H608" s="1553"/>
      <c r="I608" s="1554"/>
      <c r="J608" s="1558"/>
      <c r="K608" s="1558"/>
      <c r="L608" s="1558"/>
      <c r="M608" s="1558"/>
      <c r="N608" s="1554"/>
      <c r="O608" s="1554"/>
    </row>
    <row r="609" spans="1:15" s="2" customFormat="1" ht="67.5" customHeight="1" thickBot="1" x14ac:dyDescent="0.3">
      <c r="A609" s="1555">
        <v>315</v>
      </c>
      <c r="B609" s="1554" t="s">
        <v>1161</v>
      </c>
      <c r="C609" s="1554">
        <v>4</v>
      </c>
      <c r="D609" s="1554" t="s">
        <v>172</v>
      </c>
      <c r="E609" s="1554" t="s">
        <v>1064</v>
      </c>
      <c r="F609" s="1554" t="s">
        <v>1163</v>
      </c>
      <c r="G609" s="1554" t="s">
        <v>16</v>
      </c>
      <c r="H609" s="1553" t="s">
        <v>1162</v>
      </c>
      <c r="I609" s="1554" t="s">
        <v>2320</v>
      </c>
      <c r="J609" s="1558"/>
      <c r="K609" s="1558"/>
      <c r="L609" s="1558"/>
      <c r="M609" s="1558"/>
      <c r="N609" s="1554"/>
      <c r="O609" s="1554"/>
    </row>
    <row r="610" spans="1:15" s="2" customFormat="1" ht="62.25" customHeight="1" thickBot="1" x14ac:dyDescent="0.3">
      <c r="A610" s="1556"/>
      <c r="B610" s="1554"/>
      <c r="C610" s="1554"/>
      <c r="D610" s="1554"/>
      <c r="E610" s="1554"/>
      <c r="F610" s="1554"/>
      <c r="G610" s="1554"/>
      <c r="H610" s="1553"/>
      <c r="I610" s="1554"/>
      <c r="J610" s="1558"/>
      <c r="K610" s="1558"/>
      <c r="L610" s="1558"/>
      <c r="M610" s="1558"/>
      <c r="N610" s="1554"/>
      <c r="O610" s="1554"/>
    </row>
    <row r="611" spans="1:15" s="2" customFormat="1" ht="67.5" customHeight="1" thickBot="1" x14ac:dyDescent="0.3">
      <c r="A611" s="1555">
        <v>316</v>
      </c>
      <c r="B611" s="1554" t="s">
        <v>1165</v>
      </c>
      <c r="C611" s="1554">
        <v>64</v>
      </c>
      <c r="D611" s="1554" t="s">
        <v>37</v>
      </c>
      <c r="E611" s="1554" t="s">
        <v>1167</v>
      </c>
      <c r="F611" s="1554" t="s">
        <v>1140</v>
      </c>
      <c r="G611" s="1554" t="s">
        <v>16</v>
      </c>
      <c r="H611" s="1553" t="s">
        <v>1166</v>
      </c>
      <c r="I611" s="1554" t="s">
        <v>730</v>
      </c>
      <c r="J611" s="1558"/>
      <c r="K611" s="1558"/>
      <c r="L611" s="1558"/>
      <c r="M611" s="1558"/>
      <c r="N611" s="1554"/>
      <c r="O611" s="1554"/>
    </row>
    <row r="612" spans="1:15" s="2" customFormat="1" ht="62.25" customHeight="1" thickBot="1" x14ac:dyDescent="0.3">
      <c r="A612" s="1556"/>
      <c r="B612" s="1554"/>
      <c r="C612" s="1554"/>
      <c r="D612" s="1554"/>
      <c r="E612" s="1554"/>
      <c r="F612" s="1554"/>
      <c r="G612" s="1554"/>
      <c r="H612" s="1553"/>
      <c r="I612" s="1554"/>
      <c r="J612" s="1558"/>
      <c r="K612" s="1558"/>
      <c r="L612" s="1558"/>
      <c r="M612" s="1558"/>
      <c r="N612" s="1554"/>
      <c r="O612" s="1554"/>
    </row>
    <row r="613" spans="1:15" s="2" customFormat="1" ht="67.5" customHeight="1" thickBot="1" x14ac:dyDescent="0.3">
      <c r="A613" s="149">
        <v>317</v>
      </c>
      <c r="B613" s="28" t="s">
        <v>1168</v>
      </c>
      <c r="C613" s="28">
        <v>4</v>
      </c>
      <c r="D613" s="28" t="s">
        <v>344</v>
      </c>
      <c r="E613" s="28" t="s">
        <v>1277</v>
      </c>
      <c r="F613" s="28" t="s">
        <v>1170</v>
      </c>
      <c r="G613" s="28" t="s">
        <v>11</v>
      </c>
      <c r="H613" s="27" t="s">
        <v>1169</v>
      </c>
      <c r="I613" s="671" t="s">
        <v>2321</v>
      </c>
      <c r="J613" s="30"/>
      <c r="K613" s="30"/>
      <c r="L613" s="30"/>
      <c r="M613" s="30"/>
      <c r="N613" s="28"/>
      <c r="O613" s="28"/>
    </row>
    <row r="614" spans="1:15" s="2" customFormat="1" ht="67.5" customHeight="1" thickBot="1" x14ac:dyDescent="0.3">
      <c r="A614" s="1557">
        <v>318</v>
      </c>
      <c r="B614" s="1554" t="s">
        <v>1180</v>
      </c>
      <c r="C614" s="1554">
        <v>4</v>
      </c>
      <c r="D614" s="1554" t="s">
        <v>344</v>
      </c>
      <c r="E614" s="1554" t="s">
        <v>1182</v>
      </c>
      <c r="F614" s="1554" t="s">
        <v>1254</v>
      </c>
      <c r="G614" s="1554" t="s">
        <v>11</v>
      </c>
      <c r="H614" s="1553" t="s">
        <v>1181</v>
      </c>
      <c r="I614" s="1554" t="s">
        <v>2321</v>
      </c>
      <c r="J614" s="1558"/>
      <c r="K614" s="1558"/>
      <c r="L614" s="1558"/>
      <c r="M614" s="1558"/>
      <c r="N614" s="1554"/>
      <c r="O614" s="1554"/>
    </row>
    <row r="615" spans="1:15" s="2" customFormat="1" ht="62.25" customHeight="1" thickBot="1" x14ac:dyDescent="0.3">
      <c r="A615" s="1556"/>
      <c r="B615" s="1554"/>
      <c r="C615" s="1554"/>
      <c r="D615" s="1554"/>
      <c r="E615" s="1554"/>
      <c r="F615" s="1554"/>
      <c r="G615" s="1554"/>
      <c r="H615" s="1553"/>
      <c r="I615" s="1554"/>
      <c r="J615" s="1558"/>
      <c r="K615" s="1558"/>
      <c r="L615" s="1558"/>
      <c r="M615" s="1558"/>
      <c r="N615" s="1554"/>
      <c r="O615" s="1554"/>
    </row>
    <row r="616" spans="1:15" s="2" customFormat="1" ht="67.5" customHeight="1" thickBot="1" x14ac:dyDescent="0.3">
      <c r="A616" s="1555">
        <v>319</v>
      </c>
      <c r="B616" s="1554" t="s">
        <v>1183</v>
      </c>
      <c r="C616" s="1554">
        <v>4</v>
      </c>
      <c r="D616" s="1554" t="s">
        <v>37</v>
      </c>
      <c r="E616" s="1554" t="s">
        <v>381</v>
      </c>
      <c r="F616" s="1554" t="s">
        <v>1140</v>
      </c>
      <c r="G616" s="1554" t="s">
        <v>16</v>
      </c>
      <c r="H616" s="1553" t="s">
        <v>1184</v>
      </c>
      <c r="I616" s="1554" t="s">
        <v>730</v>
      </c>
      <c r="J616" s="1558"/>
      <c r="K616" s="1558"/>
      <c r="L616" s="1558"/>
      <c r="M616" s="1558"/>
      <c r="N616" s="1554"/>
      <c r="O616" s="1554"/>
    </row>
    <row r="617" spans="1:15" s="2" customFormat="1" ht="62.25" customHeight="1" thickBot="1" x14ac:dyDescent="0.3">
      <c r="A617" s="1556"/>
      <c r="B617" s="1554"/>
      <c r="C617" s="1554"/>
      <c r="D617" s="1554"/>
      <c r="E617" s="1554"/>
      <c r="F617" s="1554"/>
      <c r="G617" s="1554"/>
      <c r="H617" s="1553"/>
      <c r="I617" s="1554"/>
      <c r="J617" s="1558"/>
      <c r="K617" s="1558"/>
      <c r="L617" s="1558"/>
      <c r="M617" s="1558"/>
      <c r="N617" s="1554"/>
      <c r="O617" s="1554"/>
    </row>
    <row r="618" spans="1:15" s="2" customFormat="1" ht="67.5" customHeight="1" thickBot="1" x14ac:dyDescent="0.3">
      <c r="A618" s="1555">
        <v>320</v>
      </c>
      <c r="B618" s="1554" t="s">
        <v>1185</v>
      </c>
      <c r="C618" s="1554" t="s">
        <v>110</v>
      </c>
      <c r="D618" s="1554" t="s">
        <v>172</v>
      </c>
      <c r="E618" s="1554" t="s">
        <v>1187</v>
      </c>
      <c r="F618" s="1554" t="s">
        <v>126</v>
      </c>
      <c r="G618" s="1554" t="s">
        <v>16</v>
      </c>
      <c r="H618" s="1553" t="s">
        <v>1186</v>
      </c>
      <c r="I618" s="1554"/>
      <c r="J618" s="1558"/>
      <c r="K618" s="1558"/>
      <c r="L618" s="1558"/>
      <c r="M618" s="1558"/>
      <c r="N618" s="1554"/>
      <c r="O618" s="1554"/>
    </row>
    <row r="619" spans="1:15" s="2" customFormat="1" ht="62.25" customHeight="1" thickBot="1" x14ac:dyDescent="0.3">
      <c r="A619" s="1556"/>
      <c r="B619" s="1554"/>
      <c r="C619" s="1554"/>
      <c r="D619" s="1554"/>
      <c r="E619" s="1554"/>
      <c r="F619" s="1554"/>
      <c r="G619" s="1554"/>
      <c r="H619" s="1553"/>
      <c r="I619" s="1554"/>
      <c r="J619" s="1558"/>
      <c r="K619" s="1558"/>
      <c r="L619" s="1558"/>
      <c r="M619" s="1558"/>
      <c r="N619" s="1554"/>
      <c r="O619" s="1554"/>
    </row>
    <row r="620" spans="1:15" s="2" customFormat="1" ht="67.5" customHeight="1" thickBot="1" x14ac:dyDescent="0.3">
      <c r="A620" s="149">
        <v>321</v>
      </c>
      <c r="B620" s="28" t="s">
        <v>1188</v>
      </c>
      <c r="C620" s="28">
        <v>4</v>
      </c>
      <c r="D620" s="28" t="s">
        <v>172</v>
      </c>
      <c r="E620" s="28" t="s">
        <v>1190</v>
      </c>
      <c r="F620" s="28" t="s">
        <v>768</v>
      </c>
      <c r="G620" s="28" t="s">
        <v>16</v>
      </c>
      <c r="H620" s="27" t="s">
        <v>1189</v>
      </c>
      <c r="I620" s="671" t="s">
        <v>2322</v>
      </c>
      <c r="J620" s="30"/>
      <c r="K620" s="30"/>
      <c r="L620" s="30"/>
      <c r="M620" s="30"/>
      <c r="N620" s="28"/>
      <c r="O620" s="28"/>
    </row>
    <row r="621" spans="1:15" s="2" customFormat="1" ht="67.5" customHeight="1" thickBot="1" x14ac:dyDescent="0.3">
      <c r="A621" s="1557">
        <v>322</v>
      </c>
      <c r="B621" s="1554" t="s">
        <v>1192</v>
      </c>
      <c r="C621" s="1554">
        <v>4</v>
      </c>
      <c r="D621" s="1554" t="s">
        <v>172</v>
      </c>
      <c r="E621" s="1554" t="s">
        <v>1194</v>
      </c>
      <c r="F621" s="1554" t="s">
        <v>1195</v>
      </c>
      <c r="G621" s="1554" t="s">
        <v>16</v>
      </c>
      <c r="H621" s="1553" t="s">
        <v>1193</v>
      </c>
      <c r="I621" s="1554"/>
      <c r="J621" s="1558"/>
      <c r="K621" s="1558"/>
      <c r="L621" s="1558"/>
      <c r="M621" s="1558"/>
      <c r="N621" s="1554"/>
      <c r="O621" s="1554"/>
    </row>
    <row r="622" spans="1:15" s="2" customFormat="1" ht="62.25" customHeight="1" thickBot="1" x14ac:dyDescent="0.3">
      <c r="A622" s="1556"/>
      <c r="B622" s="1554"/>
      <c r="C622" s="1554"/>
      <c r="D622" s="1554"/>
      <c r="E622" s="1554"/>
      <c r="F622" s="1554"/>
      <c r="G622" s="1554"/>
      <c r="H622" s="1553"/>
      <c r="I622" s="1554"/>
      <c r="J622" s="1558"/>
      <c r="K622" s="1558"/>
      <c r="L622" s="1558"/>
      <c r="M622" s="1558"/>
      <c r="N622" s="1554"/>
      <c r="O622" s="1554"/>
    </row>
    <row r="623" spans="1:15" s="2" customFormat="1" ht="67.5" customHeight="1" thickBot="1" x14ac:dyDescent="0.3">
      <c r="A623" s="1555">
        <v>323</v>
      </c>
      <c r="B623" s="1554" t="s">
        <v>1196</v>
      </c>
      <c r="C623" s="1554" t="s">
        <v>1198</v>
      </c>
      <c r="D623" s="1554" t="s">
        <v>40</v>
      </c>
      <c r="E623" s="1554" t="s">
        <v>1197</v>
      </c>
      <c r="F623" s="1554" t="s">
        <v>1199</v>
      </c>
      <c r="G623" s="1554" t="s">
        <v>16</v>
      </c>
      <c r="H623" s="1553" t="s">
        <v>1200</v>
      </c>
      <c r="I623" s="1554" t="s">
        <v>730</v>
      </c>
      <c r="J623" s="1558"/>
      <c r="K623" s="1558"/>
      <c r="L623" s="1558"/>
      <c r="M623" s="1558"/>
      <c r="N623" s="1554"/>
      <c r="O623" s="1554"/>
    </row>
    <row r="624" spans="1:15" s="2" customFormat="1" ht="62.25" customHeight="1" thickBot="1" x14ac:dyDescent="0.3">
      <c r="A624" s="1556"/>
      <c r="B624" s="1554"/>
      <c r="C624" s="1554"/>
      <c r="D624" s="1554"/>
      <c r="E624" s="1554"/>
      <c r="F624" s="1554"/>
      <c r="G624" s="1554"/>
      <c r="H624" s="1553"/>
      <c r="I624" s="1554"/>
      <c r="J624" s="1558"/>
      <c r="K624" s="1558"/>
      <c r="L624" s="1558"/>
      <c r="M624" s="1558"/>
      <c r="N624" s="1554"/>
      <c r="O624" s="1554"/>
    </row>
    <row r="625" spans="1:15" s="2" customFormat="1" ht="67.5" customHeight="1" thickBot="1" x14ac:dyDescent="0.3">
      <c r="A625" s="1555">
        <v>324</v>
      </c>
      <c r="B625" s="1554" t="s">
        <v>1215</v>
      </c>
      <c r="C625" s="1554" t="s">
        <v>110</v>
      </c>
      <c r="D625" s="1554" t="s">
        <v>37</v>
      </c>
      <c r="E625" s="1554" t="s">
        <v>1063</v>
      </c>
      <c r="F625" s="1554" t="s">
        <v>1217</v>
      </c>
      <c r="G625" s="1554" t="s">
        <v>11</v>
      </c>
      <c r="H625" s="1553" t="s">
        <v>1216</v>
      </c>
      <c r="I625" s="1554" t="s">
        <v>730</v>
      </c>
      <c r="J625" s="1558"/>
      <c r="K625" s="1558"/>
      <c r="L625" s="1558"/>
      <c r="M625" s="1558"/>
      <c r="N625" s="1554"/>
      <c r="O625" s="1554"/>
    </row>
    <row r="626" spans="1:15" s="2" customFormat="1" ht="62.25" customHeight="1" thickBot="1" x14ac:dyDescent="0.3">
      <c r="A626" s="1556"/>
      <c r="B626" s="1554"/>
      <c r="C626" s="1554"/>
      <c r="D626" s="1554"/>
      <c r="E626" s="1554"/>
      <c r="F626" s="1554"/>
      <c r="G626" s="1554"/>
      <c r="H626" s="1553"/>
      <c r="I626" s="1554"/>
      <c r="J626" s="1558"/>
      <c r="K626" s="1558"/>
      <c r="L626" s="1558"/>
      <c r="M626" s="1558"/>
      <c r="N626" s="1554"/>
      <c r="O626" s="1554"/>
    </row>
    <row r="627" spans="1:15" s="2" customFormat="1" ht="67.5" customHeight="1" thickBot="1" x14ac:dyDescent="0.3">
      <c r="A627" s="1555">
        <v>325</v>
      </c>
      <c r="B627" s="1554" t="s">
        <v>1218</v>
      </c>
      <c r="C627" s="1554">
        <v>4</v>
      </c>
      <c r="D627" s="1554" t="s">
        <v>172</v>
      </c>
      <c r="E627" s="1554" t="s">
        <v>908</v>
      </c>
      <c r="F627" s="1554" t="s">
        <v>1220</v>
      </c>
      <c r="G627" s="1554" t="s">
        <v>16</v>
      </c>
      <c r="H627" s="1553" t="s">
        <v>1219</v>
      </c>
      <c r="I627" s="1554" t="s">
        <v>730</v>
      </c>
      <c r="J627" s="1558"/>
      <c r="K627" s="1558"/>
      <c r="L627" s="1558"/>
      <c r="M627" s="1558"/>
      <c r="N627" s="1554"/>
      <c r="O627" s="1554"/>
    </row>
    <row r="628" spans="1:15" s="2" customFormat="1" ht="62.25" customHeight="1" thickBot="1" x14ac:dyDescent="0.3">
      <c r="A628" s="1556"/>
      <c r="B628" s="1554"/>
      <c r="C628" s="1554"/>
      <c r="D628" s="1554"/>
      <c r="E628" s="1554"/>
      <c r="F628" s="1554"/>
      <c r="G628" s="1554"/>
      <c r="H628" s="1553"/>
      <c r="I628" s="1554"/>
      <c r="J628" s="1558"/>
      <c r="K628" s="1558"/>
      <c r="L628" s="1558"/>
      <c r="M628" s="1558"/>
      <c r="N628" s="1554"/>
      <c r="O628" s="1554"/>
    </row>
    <row r="629" spans="1:15" s="2" customFormat="1" ht="67.5" customHeight="1" thickBot="1" x14ac:dyDescent="0.3">
      <c r="A629" s="1555">
        <v>326</v>
      </c>
      <c r="B629" s="1554" t="s">
        <v>1233</v>
      </c>
      <c r="C629" s="1554">
        <v>4</v>
      </c>
      <c r="D629" s="1554" t="s">
        <v>389</v>
      </c>
      <c r="E629" s="1554" t="s">
        <v>1235</v>
      </c>
      <c r="F629" s="1554" t="s">
        <v>1236</v>
      </c>
      <c r="G629" s="1554" t="s">
        <v>11</v>
      </c>
      <c r="H629" s="1553" t="s">
        <v>1234</v>
      </c>
      <c r="I629" s="1554" t="s">
        <v>730</v>
      </c>
      <c r="J629" s="1558"/>
      <c r="K629" s="1558"/>
      <c r="L629" s="1558"/>
      <c r="M629" s="1558"/>
      <c r="N629" s="1554"/>
      <c r="O629" s="1554"/>
    </row>
    <row r="630" spans="1:15" s="2" customFormat="1" ht="62.25" customHeight="1" thickBot="1" x14ac:dyDescent="0.3">
      <c r="A630" s="1556"/>
      <c r="B630" s="1554"/>
      <c r="C630" s="1554"/>
      <c r="D630" s="1554"/>
      <c r="E630" s="1554"/>
      <c r="F630" s="1554"/>
      <c r="G630" s="1554"/>
      <c r="H630" s="1553"/>
      <c r="I630" s="1554"/>
      <c r="J630" s="1558"/>
      <c r="K630" s="1558"/>
      <c r="L630" s="1558"/>
      <c r="M630" s="1558"/>
      <c r="N630" s="1554"/>
      <c r="O630" s="1554"/>
    </row>
    <row r="631" spans="1:15" s="2" customFormat="1" ht="67.5" customHeight="1" thickBot="1" x14ac:dyDescent="0.3">
      <c r="A631" s="1555">
        <v>327</v>
      </c>
      <c r="B631" s="1554" t="s">
        <v>1245</v>
      </c>
      <c r="C631" s="1554">
        <v>4</v>
      </c>
      <c r="D631" s="1554" t="s">
        <v>37</v>
      </c>
      <c r="E631" s="1554" t="s">
        <v>1247</v>
      </c>
      <c r="F631" s="1554" t="s">
        <v>856</v>
      </c>
      <c r="G631" s="1554" t="s">
        <v>16</v>
      </c>
      <c r="H631" s="1553" t="s">
        <v>1246</v>
      </c>
      <c r="I631" s="1554" t="s">
        <v>2323</v>
      </c>
      <c r="J631" s="1558"/>
      <c r="K631" s="1558"/>
      <c r="L631" s="1558"/>
      <c r="M631" s="1558"/>
      <c r="N631" s="1554"/>
      <c r="O631" s="1554"/>
    </row>
    <row r="632" spans="1:15" s="2" customFormat="1" ht="62.25" customHeight="1" thickBot="1" x14ac:dyDescent="0.3">
      <c r="A632" s="1556"/>
      <c r="B632" s="1554"/>
      <c r="C632" s="1554"/>
      <c r="D632" s="1554"/>
      <c r="E632" s="1554"/>
      <c r="F632" s="1554"/>
      <c r="G632" s="1554"/>
      <c r="H632" s="1553"/>
      <c r="I632" s="1554"/>
      <c r="J632" s="1558"/>
      <c r="K632" s="1558"/>
      <c r="L632" s="1558"/>
      <c r="M632" s="1558"/>
      <c r="N632" s="1554"/>
      <c r="O632" s="1554"/>
    </row>
    <row r="633" spans="1:15" s="2" customFormat="1" ht="67.5" customHeight="1" thickBot="1" x14ac:dyDescent="0.3">
      <c r="A633" s="149">
        <v>328</v>
      </c>
      <c r="B633" s="28" t="s">
        <v>1248</v>
      </c>
      <c r="C633" s="28">
        <v>4</v>
      </c>
      <c r="D633" s="28" t="s">
        <v>37</v>
      </c>
      <c r="E633" s="28" t="s">
        <v>1069</v>
      </c>
      <c r="F633" s="28" t="s">
        <v>856</v>
      </c>
      <c r="G633" s="28" t="s">
        <v>16</v>
      </c>
      <c r="H633" s="27" t="s">
        <v>1249</v>
      </c>
      <c r="I633" s="671" t="s">
        <v>2324</v>
      </c>
      <c r="J633" s="30"/>
      <c r="K633" s="30"/>
      <c r="L633" s="30"/>
      <c r="M633" s="30"/>
      <c r="N633" s="28"/>
      <c r="O633" s="28"/>
    </row>
    <row r="634" spans="1:15" s="2" customFormat="1" ht="67.5" customHeight="1" thickBot="1" x14ac:dyDescent="0.3">
      <c r="A634" s="1557">
        <v>329</v>
      </c>
      <c r="B634" s="1554" t="s">
        <v>1250</v>
      </c>
      <c r="C634" s="1554">
        <v>4</v>
      </c>
      <c r="D634" s="1554" t="s">
        <v>172</v>
      </c>
      <c r="E634" s="1554" t="s">
        <v>610</v>
      </c>
      <c r="F634" s="1554" t="s">
        <v>1195</v>
      </c>
      <c r="G634" s="1554" t="s">
        <v>16</v>
      </c>
      <c r="H634" s="1553" t="s">
        <v>1251</v>
      </c>
      <c r="I634" s="1554" t="s">
        <v>730</v>
      </c>
      <c r="J634" s="1558"/>
      <c r="K634" s="1558"/>
      <c r="L634" s="1558"/>
      <c r="M634" s="1558"/>
      <c r="N634" s="1554"/>
      <c r="O634" s="1554"/>
    </row>
    <row r="635" spans="1:15" s="2" customFormat="1" ht="62.25" customHeight="1" thickBot="1" x14ac:dyDescent="0.3">
      <c r="A635" s="1556"/>
      <c r="B635" s="1554"/>
      <c r="C635" s="1554"/>
      <c r="D635" s="1554"/>
      <c r="E635" s="1554"/>
      <c r="F635" s="1554"/>
      <c r="G635" s="1554"/>
      <c r="H635" s="1553"/>
      <c r="I635" s="1554"/>
      <c r="J635" s="1558"/>
      <c r="K635" s="1558"/>
      <c r="L635" s="1558"/>
      <c r="M635" s="1558"/>
      <c r="N635" s="1554"/>
      <c r="O635" s="1554"/>
    </row>
    <row r="636" spans="1:15" s="2" customFormat="1" ht="67.5" customHeight="1" thickBot="1" x14ac:dyDescent="0.3">
      <c r="A636" s="1555">
        <v>330</v>
      </c>
      <c r="B636" s="1554" t="s">
        <v>1252</v>
      </c>
      <c r="C636" s="1554">
        <v>33</v>
      </c>
      <c r="D636" s="1554" t="s">
        <v>89</v>
      </c>
      <c r="E636" s="1554" t="s">
        <v>1276</v>
      </c>
      <c r="F636" s="1554" t="s">
        <v>165</v>
      </c>
      <c r="G636" s="1554" t="s">
        <v>16</v>
      </c>
      <c r="H636" s="1553" t="s">
        <v>1253</v>
      </c>
      <c r="I636" s="1554" t="s">
        <v>2325</v>
      </c>
      <c r="J636" s="1558"/>
      <c r="K636" s="1558"/>
      <c r="L636" s="1558"/>
      <c r="M636" s="1558"/>
      <c r="N636" s="1554"/>
      <c r="O636" s="1554"/>
    </row>
    <row r="637" spans="1:15" s="2" customFormat="1" ht="62.25" customHeight="1" thickBot="1" x14ac:dyDescent="0.3">
      <c r="A637" s="1556"/>
      <c r="B637" s="1554"/>
      <c r="C637" s="1554"/>
      <c r="D637" s="1554"/>
      <c r="E637" s="1554"/>
      <c r="F637" s="1554"/>
      <c r="G637" s="1554"/>
      <c r="H637" s="1553"/>
      <c r="I637" s="1554"/>
      <c r="J637" s="1558"/>
      <c r="K637" s="1558"/>
      <c r="L637" s="1558"/>
      <c r="M637" s="1558"/>
      <c r="N637" s="1554"/>
      <c r="O637" s="1554"/>
    </row>
    <row r="638" spans="1:15" s="2" customFormat="1" ht="67.5" customHeight="1" thickBot="1" x14ac:dyDescent="0.3">
      <c r="A638" s="1555">
        <v>331</v>
      </c>
      <c r="B638" s="1554" t="s">
        <v>1255</v>
      </c>
      <c r="C638" s="1554">
        <v>31</v>
      </c>
      <c r="D638" s="1554" t="s">
        <v>89</v>
      </c>
      <c r="E638" s="1554" t="s">
        <v>1062</v>
      </c>
      <c r="F638" s="1554" t="s">
        <v>1140</v>
      </c>
      <c r="G638" s="1554" t="s">
        <v>16</v>
      </c>
      <c r="H638" s="1553" t="s">
        <v>1256</v>
      </c>
      <c r="I638" s="1554" t="s">
        <v>730</v>
      </c>
      <c r="J638" s="1558"/>
      <c r="K638" s="1558"/>
      <c r="L638" s="1558"/>
      <c r="M638" s="1558"/>
      <c r="N638" s="1554"/>
      <c r="O638" s="1554"/>
    </row>
    <row r="639" spans="1:15" s="2" customFormat="1" ht="62.25" customHeight="1" thickBot="1" x14ac:dyDescent="0.3">
      <c r="A639" s="1556"/>
      <c r="B639" s="1554"/>
      <c r="C639" s="1554"/>
      <c r="D639" s="1554"/>
      <c r="E639" s="1554"/>
      <c r="F639" s="1554"/>
      <c r="G639" s="1554"/>
      <c r="H639" s="1553"/>
      <c r="I639" s="1554"/>
      <c r="J639" s="1558"/>
      <c r="K639" s="1558"/>
      <c r="L639" s="1558"/>
      <c r="M639" s="1558"/>
      <c r="N639" s="1554"/>
      <c r="O639" s="1554"/>
    </row>
    <row r="640" spans="1:15" s="2" customFormat="1" ht="67.5" customHeight="1" thickBot="1" x14ac:dyDescent="0.3">
      <c r="A640" s="1555">
        <v>332</v>
      </c>
      <c r="B640" s="1554" t="s">
        <v>1257</v>
      </c>
      <c r="C640" s="1554">
        <v>4</v>
      </c>
      <c r="D640" s="1554" t="s">
        <v>172</v>
      </c>
      <c r="E640" s="1554" t="s">
        <v>1259</v>
      </c>
      <c r="F640" s="1554" t="s">
        <v>1262</v>
      </c>
      <c r="G640" s="1554" t="s">
        <v>16</v>
      </c>
      <c r="H640" s="1553" t="s">
        <v>1258</v>
      </c>
      <c r="I640" s="1554" t="s">
        <v>730</v>
      </c>
      <c r="J640" s="1558"/>
      <c r="K640" s="1558"/>
      <c r="L640" s="1558"/>
      <c r="M640" s="1558"/>
      <c r="N640" s="1554"/>
      <c r="O640" s="1554"/>
    </row>
    <row r="641" spans="1:15" s="2" customFormat="1" ht="62.25" customHeight="1" thickBot="1" x14ac:dyDescent="0.3">
      <c r="A641" s="1556"/>
      <c r="B641" s="1554"/>
      <c r="C641" s="1554"/>
      <c r="D641" s="1554"/>
      <c r="E641" s="1554"/>
      <c r="F641" s="1554"/>
      <c r="G641" s="1554"/>
      <c r="H641" s="1553"/>
      <c r="I641" s="1554"/>
      <c r="J641" s="1558"/>
      <c r="K641" s="1558"/>
      <c r="L641" s="1558"/>
      <c r="M641" s="1558"/>
      <c r="N641" s="1554"/>
      <c r="O641" s="1554"/>
    </row>
    <row r="642" spans="1:15" s="2" customFormat="1" ht="67.5" customHeight="1" thickBot="1" x14ac:dyDescent="0.3">
      <c r="A642" s="1555">
        <v>333</v>
      </c>
      <c r="B642" s="1554" t="s">
        <v>1260</v>
      </c>
      <c r="C642" s="1554">
        <v>4</v>
      </c>
      <c r="D642" s="1554" t="s">
        <v>172</v>
      </c>
      <c r="E642" s="1554" t="s">
        <v>242</v>
      </c>
      <c r="F642" s="1554" t="s">
        <v>1195</v>
      </c>
      <c r="G642" s="1554" t="s">
        <v>16</v>
      </c>
      <c r="H642" s="1553" t="s">
        <v>1261</v>
      </c>
      <c r="I642" s="1554"/>
      <c r="J642" s="1558"/>
      <c r="K642" s="1558"/>
      <c r="L642" s="1558"/>
      <c r="M642" s="1558"/>
      <c r="N642" s="1554"/>
      <c r="O642" s="1554"/>
    </row>
    <row r="643" spans="1:15" s="2" customFormat="1" ht="62.25" customHeight="1" thickBot="1" x14ac:dyDescent="0.3">
      <c r="A643" s="1556"/>
      <c r="B643" s="1554"/>
      <c r="C643" s="1554"/>
      <c r="D643" s="1554"/>
      <c r="E643" s="1554"/>
      <c r="F643" s="1554"/>
      <c r="G643" s="1554"/>
      <c r="H643" s="1553"/>
      <c r="I643" s="1554"/>
      <c r="J643" s="1558"/>
      <c r="K643" s="1558"/>
      <c r="L643" s="1558"/>
      <c r="M643" s="1558"/>
      <c r="N643" s="1554"/>
      <c r="O643" s="1554"/>
    </row>
    <row r="644" spans="1:15" s="2" customFormat="1" ht="67.5" customHeight="1" thickBot="1" x14ac:dyDescent="0.3">
      <c r="A644" s="1555">
        <v>334</v>
      </c>
      <c r="B644" s="1554" t="s">
        <v>1263</v>
      </c>
      <c r="C644" s="1554">
        <v>4</v>
      </c>
      <c r="D644" s="1554" t="s">
        <v>172</v>
      </c>
      <c r="E644" s="1554" t="s">
        <v>1077</v>
      </c>
      <c r="F644" s="1554" t="s">
        <v>1195</v>
      </c>
      <c r="G644" s="1554" t="s">
        <v>16</v>
      </c>
      <c r="H644" s="1553" t="s">
        <v>1264</v>
      </c>
      <c r="I644" s="1554"/>
      <c r="J644" s="1558"/>
      <c r="K644" s="1558"/>
      <c r="L644" s="1558"/>
      <c r="M644" s="1558"/>
      <c r="N644" s="1554"/>
      <c r="O644" s="1554"/>
    </row>
    <row r="645" spans="1:15" s="2" customFormat="1" ht="62.25" customHeight="1" thickBot="1" x14ac:dyDescent="0.3">
      <c r="A645" s="1556"/>
      <c r="B645" s="1554"/>
      <c r="C645" s="1554"/>
      <c r="D645" s="1554"/>
      <c r="E645" s="1554"/>
      <c r="F645" s="1554"/>
      <c r="G645" s="1554"/>
      <c r="H645" s="1553"/>
      <c r="I645" s="1554"/>
      <c r="J645" s="1558"/>
      <c r="K645" s="1558"/>
      <c r="L645" s="1558"/>
      <c r="M645" s="1558"/>
      <c r="N645" s="1554"/>
      <c r="O645" s="1554"/>
    </row>
    <row r="646" spans="1:15" s="2" customFormat="1" ht="67.5" customHeight="1" thickBot="1" x14ac:dyDescent="0.3">
      <c r="A646" s="1555">
        <v>335</v>
      </c>
      <c r="B646" s="1554" t="s">
        <v>1265</v>
      </c>
      <c r="C646" s="1554" t="s">
        <v>110</v>
      </c>
      <c r="D646" s="1554" t="s">
        <v>172</v>
      </c>
      <c r="E646" s="1554" t="s">
        <v>1074</v>
      </c>
      <c r="F646" s="1554" t="s">
        <v>362</v>
      </c>
      <c r="G646" s="1554" t="s">
        <v>16</v>
      </c>
      <c r="H646" s="1553" t="s">
        <v>1266</v>
      </c>
      <c r="I646" s="1554" t="s">
        <v>730</v>
      </c>
      <c r="J646" s="1558"/>
      <c r="K646" s="1558"/>
      <c r="L646" s="1558"/>
      <c r="M646" s="1558"/>
      <c r="N646" s="1554"/>
      <c r="O646" s="1554"/>
    </row>
    <row r="647" spans="1:15" s="2" customFormat="1" ht="62.25" customHeight="1" thickBot="1" x14ac:dyDescent="0.3">
      <c r="A647" s="1556"/>
      <c r="B647" s="1554"/>
      <c r="C647" s="1554"/>
      <c r="D647" s="1554"/>
      <c r="E647" s="1554"/>
      <c r="F647" s="1554"/>
      <c r="G647" s="1554"/>
      <c r="H647" s="1553"/>
      <c r="I647" s="1554"/>
      <c r="J647" s="1558"/>
      <c r="K647" s="1558"/>
      <c r="L647" s="1558"/>
      <c r="M647" s="1558"/>
      <c r="N647" s="1554"/>
      <c r="O647" s="1554"/>
    </row>
    <row r="648" spans="1:15" s="2" customFormat="1" ht="67.5" customHeight="1" thickBot="1" x14ac:dyDescent="0.3">
      <c r="A648" s="1555">
        <v>336</v>
      </c>
      <c r="B648" s="1554" t="s">
        <v>1267</v>
      </c>
      <c r="C648" s="1554" t="s">
        <v>110</v>
      </c>
      <c r="D648" s="1554" t="s">
        <v>172</v>
      </c>
      <c r="E648" s="1554" t="s">
        <v>1073</v>
      </c>
      <c r="F648" s="1554" t="s">
        <v>126</v>
      </c>
      <c r="G648" s="1554" t="s">
        <v>16</v>
      </c>
      <c r="H648" s="1553" t="s">
        <v>1268</v>
      </c>
      <c r="I648" s="1554" t="s">
        <v>730</v>
      </c>
      <c r="J648" s="1558"/>
      <c r="K648" s="1558"/>
      <c r="L648" s="1558"/>
      <c r="M648" s="1558"/>
      <c r="N648" s="1554"/>
      <c r="O648" s="1554"/>
    </row>
    <row r="649" spans="1:15" s="2" customFormat="1" ht="62.25" customHeight="1" thickBot="1" x14ac:dyDescent="0.3">
      <c r="A649" s="1556"/>
      <c r="B649" s="1554"/>
      <c r="C649" s="1554"/>
      <c r="D649" s="1554"/>
      <c r="E649" s="1554"/>
      <c r="F649" s="1554"/>
      <c r="G649" s="1554"/>
      <c r="H649" s="1553"/>
      <c r="I649" s="1554"/>
      <c r="J649" s="1558"/>
      <c r="K649" s="1558"/>
      <c r="L649" s="1558"/>
      <c r="M649" s="1558"/>
      <c r="N649" s="1554"/>
      <c r="O649" s="1554"/>
    </row>
    <row r="650" spans="1:15" s="2" customFormat="1" ht="67.5" customHeight="1" thickBot="1" x14ac:dyDescent="0.3">
      <c r="A650" s="149">
        <v>337</v>
      </c>
      <c r="B650" s="28" t="s">
        <v>1272</v>
      </c>
      <c r="C650" s="28" t="s">
        <v>110</v>
      </c>
      <c r="D650" s="28" t="s">
        <v>344</v>
      </c>
      <c r="E650" s="28" t="s">
        <v>1275</v>
      </c>
      <c r="F650" s="28" t="s">
        <v>1274</v>
      </c>
      <c r="G650" s="28" t="s">
        <v>11</v>
      </c>
      <c r="H650" s="27" t="s">
        <v>1273</v>
      </c>
      <c r="I650" s="671" t="s">
        <v>2326</v>
      </c>
      <c r="J650" s="30"/>
      <c r="K650" s="30"/>
      <c r="L650" s="30"/>
      <c r="M650" s="30"/>
      <c r="N650" s="28"/>
      <c r="O650" s="28"/>
    </row>
    <row r="651" spans="1:15" s="2" customFormat="1" ht="67.5" customHeight="1" thickBot="1" x14ac:dyDescent="0.3">
      <c r="A651" s="149">
        <v>338</v>
      </c>
      <c r="B651" s="28" t="s">
        <v>1279</v>
      </c>
      <c r="C651" s="28" t="s">
        <v>1282</v>
      </c>
      <c r="D651" s="28" t="s">
        <v>37</v>
      </c>
      <c r="E651" s="28" t="s">
        <v>1281</v>
      </c>
      <c r="F651" s="28" t="s">
        <v>1283</v>
      </c>
      <c r="G651" s="28" t="s">
        <v>11</v>
      </c>
      <c r="H651" s="27" t="s">
        <v>1280</v>
      </c>
      <c r="I651" s="671" t="s">
        <v>2327</v>
      </c>
      <c r="J651" s="30"/>
      <c r="K651" s="30"/>
      <c r="L651" s="30"/>
      <c r="M651" s="30"/>
      <c r="N651" s="28"/>
      <c r="O651" s="28"/>
    </row>
    <row r="652" spans="1:15" s="2" customFormat="1" ht="67.5" customHeight="1" thickBot="1" x14ac:dyDescent="0.3">
      <c r="A652" s="1557">
        <v>339</v>
      </c>
      <c r="B652" s="1554" t="s">
        <v>1286</v>
      </c>
      <c r="C652" s="1554">
        <v>4</v>
      </c>
      <c r="D652" s="1554" t="s">
        <v>81</v>
      </c>
      <c r="E652" s="1554" t="s">
        <v>1288</v>
      </c>
      <c r="F652" s="1554" t="s">
        <v>1289</v>
      </c>
      <c r="G652" s="1554" t="s">
        <v>11</v>
      </c>
      <c r="H652" s="1553" t="s">
        <v>1287</v>
      </c>
      <c r="I652" s="1554" t="s">
        <v>2288</v>
      </c>
      <c r="J652" s="1558"/>
      <c r="K652" s="1558"/>
      <c r="L652" s="1558"/>
      <c r="M652" s="1558"/>
      <c r="N652" s="1554"/>
      <c r="O652" s="1554"/>
    </row>
    <row r="653" spans="1:15" s="2" customFormat="1" ht="62.25" customHeight="1" thickBot="1" x14ac:dyDescent="0.3">
      <c r="A653" s="1556"/>
      <c r="B653" s="1554"/>
      <c r="C653" s="1554"/>
      <c r="D653" s="1554"/>
      <c r="E653" s="1554"/>
      <c r="F653" s="1554"/>
      <c r="G653" s="1554"/>
      <c r="H653" s="1553"/>
      <c r="I653" s="1554"/>
      <c r="J653" s="1558"/>
      <c r="K653" s="1558"/>
      <c r="L653" s="1558"/>
      <c r="M653" s="1558"/>
      <c r="N653" s="1554"/>
      <c r="O653" s="1554"/>
    </row>
    <row r="654" spans="1:15" s="2" customFormat="1" ht="67.5" customHeight="1" thickBot="1" x14ac:dyDescent="0.3">
      <c r="A654" s="1555">
        <v>340</v>
      </c>
      <c r="B654" s="1554" t="s">
        <v>1290</v>
      </c>
      <c r="C654" s="1554">
        <v>31</v>
      </c>
      <c r="D654" s="1554" t="s">
        <v>86</v>
      </c>
      <c r="E654" s="1554" t="s">
        <v>1292</v>
      </c>
      <c r="F654" s="1554" t="s">
        <v>1293</v>
      </c>
      <c r="G654" s="1554" t="s">
        <v>11</v>
      </c>
      <c r="H654" s="1553" t="s">
        <v>1291</v>
      </c>
      <c r="I654" s="1554" t="s">
        <v>730</v>
      </c>
      <c r="J654" s="1558"/>
      <c r="K654" s="1558"/>
      <c r="L654" s="1558"/>
      <c r="M654" s="1558"/>
      <c r="N654" s="1554"/>
      <c r="O654" s="1554"/>
    </row>
    <row r="655" spans="1:15" s="2" customFormat="1" ht="62.25" customHeight="1" thickBot="1" x14ac:dyDescent="0.3">
      <c r="A655" s="1556"/>
      <c r="B655" s="1554"/>
      <c r="C655" s="1554"/>
      <c r="D655" s="1554"/>
      <c r="E655" s="1554"/>
      <c r="F655" s="1554"/>
      <c r="G655" s="1554"/>
      <c r="H655" s="1553"/>
      <c r="I655" s="1554"/>
      <c r="J655" s="1558"/>
      <c r="K655" s="1558"/>
      <c r="L655" s="1558"/>
      <c r="M655" s="1558"/>
      <c r="N655" s="1554"/>
      <c r="O655" s="1554"/>
    </row>
    <row r="656" spans="1:15" s="2" customFormat="1" ht="67.5" customHeight="1" thickBot="1" x14ac:dyDescent="0.3">
      <c r="A656" s="1555">
        <v>341</v>
      </c>
      <c r="B656" s="1554" t="s">
        <v>1294</v>
      </c>
      <c r="C656" s="1554">
        <v>4</v>
      </c>
      <c r="D656" s="1554" t="s">
        <v>37</v>
      </c>
      <c r="E656" s="1554" t="s">
        <v>1067</v>
      </c>
      <c r="F656" s="1554" t="s">
        <v>15</v>
      </c>
      <c r="G656" s="1554" t="s">
        <v>16</v>
      </c>
      <c r="H656" s="1553" t="s">
        <v>1295</v>
      </c>
      <c r="I656" s="1554" t="s">
        <v>2328</v>
      </c>
      <c r="J656" s="1558"/>
      <c r="K656" s="1558"/>
      <c r="L656" s="1558"/>
      <c r="M656" s="1558"/>
      <c r="N656" s="1554"/>
      <c r="O656" s="1554"/>
    </row>
    <row r="657" spans="1:15" s="2" customFormat="1" ht="62.25" customHeight="1" thickBot="1" x14ac:dyDescent="0.3">
      <c r="A657" s="1556"/>
      <c r="B657" s="1554"/>
      <c r="C657" s="1554"/>
      <c r="D657" s="1554"/>
      <c r="E657" s="1554"/>
      <c r="F657" s="1554"/>
      <c r="G657" s="1554"/>
      <c r="H657" s="1553"/>
      <c r="I657" s="1554"/>
      <c r="J657" s="1558"/>
      <c r="K657" s="1558"/>
      <c r="L657" s="1558"/>
      <c r="M657" s="1558"/>
      <c r="N657" s="1554"/>
      <c r="O657" s="1554"/>
    </row>
    <row r="658" spans="1:15" s="2" customFormat="1" ht="67.5" customHeight="1" thickBot="1" x14ac:dyDescent="0.3">
      <c r="A658" s="1555">
        <v>342</v>
      </c>
      <c r="B658" s="1554" t="s">
        <v>1296</v>
      </c>
      <c r="C658" s="1554" t="s">
        <v>110</v>
      </c>
      <c r="D658" s="1554" t="s">
        <v>23</v>
      </c>
      <c r="E658" s="1554" t="s">
        <v>1298</v>
      </c>
      <c r="F658" s="1554" t="s">
        <v>362</v>
      </c>
      <c r="G658" s="1554" t="s">
        <v>16</v>
      </c>
      <c r="H658" s="1553" t="s">
        <v>1297</v>
      </c>
      <c r="I658" s="1554" t="s">
        <v>730</v>
      </c>
      <c r="J658" s="1558"/>
      <c r="K658" s="1558"/>
      <c r="L658" s="1558"/>
      <c r="M658" s="1558"/>
      <c r="N658" s="1554"/>
      <c r="O658" s="1554"/>
    </row>
    <row r="659" spans="1:15" s="2" customFormat="1" ht="62.25" customHeight="1" thickBot="1" x14ac:dyDescent="0.3">
      <c r="A659" s="1556"/>
      <c r="B659" s="1554"/>
      <c r="C659" s="1554"/>
      <c r="D659" s="1554"/>
      <c r="E659" s="1554"/>
      <c r="F659" s="1554"/>
      <c r="G659" s="1554"/>
      <c r="H659" s="1553"/>
      <c r="I659" s="1554"/>
      <c r="J659" s="1558"/>
      <c r="K659" s="1558"/>
      <c r="L659" s="1558"/>
      <c r="M659" s="1558"/>
      <c r="N659" s="1554"/>
      <c r="O659" s="1554"/>
    </row>
    <row r="660" spans="1:15" s="2" customFormat="1" ht="67.5" customHeight="1" thickBot="1" x14ac:dyDescent="0.3">
      <c r="A660" s="149">
        <v>343</v>
      </c>
      <c r="B660" s="28" t="s">
        <v>1299</v>
      </c>
      <c r="C660" s="28">
        <v>4</v>
      </c>
      <c r="D660" s="28" t="s">
        <v>1302</v>
      </c>
      <c r="E660" s="28" t="s">
        <v>1303</v>
      </c>
      <c r="F660" s="28" t="s">
        <v>1301</v>
      </c>
      <c r="G660" s="28" t="s">
        <v>11</v>
      </c>
      <c r="H660" s="27" t="s">
        <v>1300</v>
      </c>
      <c r="I660" s="671" t="s">
        <v>2329</v>
      </c>
      <c r="J660" s="30"/>
      <c r="K660" s="30"/>
      <c r="L660" s="30"/>
      <c r="M660" s="30"/>
      <c r="N660" s="28"/>
      <c r="O660" s="28"/>
    </row>
    <row r="661" spans="1:15" s="2" customFormat="1" ht="67.5" customHeight="1" thickBot="1" x14ac:dyDescent="0.3">
      <c r="A661" s="1557">
        <v>344</v>
      </c>
      <c r="B661" s="1554" t="s">
        <v>1304</v>
      </c>
      <c r="C661" s="1554" t="s">
        <v>110</v>
      </c>
      <c r="D661" s="1554" t="s">
        <v>23</v>
      </c>
      <c r="E661" s="1554" t="s">
        <v>1074</v>
      </c>
      <c r="F661" s="1554" t="s">
        <v>362</v>
      </c>
      <c r="G661" s="1554" t="s">
        <v>16</v>
      </c>
      <c r="H661" s="1553" t="s">
        <v>1305</v>
      </c>
      <c r="I661" s="1554" t="s">
        <v>730</v>
      </c>
      <c r="J661" s="1558"/>
      <c r="K661" s="1558"/>
      <c r="L661" s="1558"/>
      <c r="M661" s="1558"/>
      <c r="N661" s="1554"/>
      <c r="O661" s="1554"/>
    </row>
    <row r="662" spans="1:15" s="2" customFormat="1" ht="62.25" customHeight="1" thickBot="1" x14ac:dyDescent="0.3">
      <c r="A662" s="1556"/>
      <c r="B662" s="1554"/>
      <c r="C662" s="1554"/>
      <c r="D662" s="1554"/>
      <c r="E662" s="1554"/>
      <c r="F662" s="1554"/>
      <c r="G662" s="1554"/>
      <c r="H662" s="1553"/>
      <c r="I662" s="1554"/>
      <c r="J662" s="1558"/>
      <c r="K662" s="1558"/>
      <c r="L662" s="1558"/>
      <c r="M662" s="1558"/>
      <c r="N662" s="1554"/>
      <c r="O662" s="1554"/>
    </row>
    <row r="663" spans="1:15" s="2" customFormat="1" ht="67.5" customHeight="1" thickBot="1" x14ac:dyDescent="0.3">
      <c r="A663" s="1555">
        <v>345</v>
      </c>
      <c r="B663" s="1554" t="s">
        <v>1307</v>
      </c>
      <c r="C663" s="1554">
        <v>4</v>
      </c>
      <c r="D663" s="1554" t="s">
        <v>480</v>
      </c>
      <c r="E663" s="1554" t="s">
        <v>1310</v>
      </c>
      <c r="F663" s="1554" t="s">
        <v>1309</v>
      </c>
      <c r="G663" s="1554" t="s">
        <v>16</v>
      </c>
      <c r="H663" s="1553" t="s">
        <v>1308</v>
      </c>
      <c r="I663" s="1554" t="s">
        <v>2330</v>
      </c>
      <c r="J663" s="1558"/>
      <c r="K663" s="1558"/>
      <c r="L663" s="1558"/>
      <c r="M663" s="1558"/>
      <c r="N663" s="1554"/>
      <c r="O663" s="1554"/>
    </row>
    <row r="664" spans="1:15" s="2" customFormat="1" ht="62.25" customHeight="1" thickBot="1" x14ac:dyDescent="0.3">
      <c r="A664" s="1556"/>
      <c r="B664" s="1554"/>
      <c r="C664" s="1554"/>
      <c r="D664" s="1554"/>
      <c r="E664" s="1554"/>
      <c r="F664" s="1554"/>
      <c r="G664" s="1554"/>
      <c r="H664" s="1553"/>
      <c r="I664" s="1554"/>
      <c r="J664" s="1558"/>
      <c r="K664" s="1558"/>
      <c r="L664" s="1558"/>
      <c r="M664" s="1558"/>
      <c r="N664" s="1554"/>
      <c r="O664" s="1554"/>
    </row>
    <row r="665" spans="1:15" s="2" customFormat="1" ht="67.5" customHeight="1" thickBot="1" x14ac:dyDescent="0.3">
      <c r="A665" s="1555">
        <v>346</v>
      </c>
      <c r="B665" s="1554" t="s">
        <v>1311</v>
      </c>
      <c r="C665" s="1554" t="s">
        <v>110</v>
      </c>
      <c r="D665" s="1554" t="s">
        <v>23</v>
      </c>
      <c r="E665" s="1554" t="s">
        <v>1075</v>
      </c>
      <c r="F665" s="1554" t="s">
        <v>362</v>
      </c>
      <c r="G665" s="1554" t="s">
        <v>16</v>
      </c>
      <c r="H665" s="1553" t="s">
        <v>1315</v>
      </c>
      <c r="I665" s="1554" t="s">
        <v>730</v>
      </c>
      <c r="J665" s="1558"/>
      <c r="K665" s="1558"/>
      <c r="L665" s="1558"/>
      <c r="M665" s="1558"/>
      <c r="N665" s="1554"/>
      <c r="O665" s="1554"/>
    </row>
    <row r="666" spans="1:15" s="2" customFormat="1" ht="62.25" customHeight="1" thickBot="1" x14ac:dyDescent="0.3">
      <c r="A666" s="1556"/>
      <c r="B666" s="1554"/>
      <c r="C666" s="1554"/>
      <c r="D666" s="1554"/>
      <c r="E666" s="1554"/>
      <c r="F666" s="1554"/>
      <c r="G666" s="1554"/>
      <c r="H666" s="1553"/>
      <c r="I666" s="1554"/>
      <c r="J666" s="1558"/>
      <c r="K666" s="1558"/>
      <c r="L666" s="1558"/>
      <c r="M666" s="1558"/>
      <c r="N666" s="1554"/>
      <c r="O666" s="1554"/>
    </row>
    <row r="667" spans="1:15" s="2" customFormat="1" ht="67.5" customHeight="1" thickBot="1" x14ac:dyDescent="0.3">
      <c r="A667" s="1555">
        <v>347</v>
      </c>
      <c r="B667" s="1554" t="s">
        <v>1312</v>
      </c>
      <c r="C667" s="1554">
        <v>4</v>
      </c>
      <c r="D667" s="1554" t="s">
        <v>1201</v>
      </c>
      <c r="E667" s="1554" t="s">
        <v>1314</v>
      </c>
      <c r="F667" s="1554" t="s">
        <v>1163</v>
      </c>
      <c r="G667" s="1554" t="s">
        <v>16</v>
      </c>
      <c r="H667" s="1553" t="s">
        <v>1313</v>
      </c>
      <c r="I667" s="1554" t="s">
        <v>730</v>
      </c>
      <c r="J667" s="1558"/>
      <c r="K667" s="1558"/>
      <c r="L667" s="1558"/>
      <c r="M667" s="1558"/>
      <c r="N667" s="1554"/>
      <c r="O667" s="1554"/>
    </row>
    <row r="668" spans="1:15" s="2" customFormat="1" ht="62.25" customHeight="1" thickBot="1" x14ac:dyDescent="0.3">
      <c r="A668" s="1556"/>
      <c r="B668" s="1554"/>
      <c r="C668" s="1554"/>
      <c r="D668" s="1554"/>
      <c r="E668" s="1554"/>
      <c r="F668" s="1554"/>
      <c r="G668" s="1554"/>
      <c r="H668" s="1553"/>
      <c r="I668" s="1554"/>
      <c r="J668" s="1558"/>
      <c r="K668" s="1558"/>
      <c r="L668" s="1558"/>
      <c r="M668" s="1558"/>
      <c r="N668" s="1554"/>
      <c r="O668" s="1554"/>
    </row>
    <row r="669" spans="1:15" s="2" customFormat="1" ht="67.5" customHeight="1" thickBot="1" x14ac:dyDescent="0.3">
      <c r="A669" s="1555">
        <v>348</v>
      </c>
      <c r="B669" s="1554" t="s">
        <v>1317</v>
      </c>
      <c r="C669" s="1554" t="s">
        <v>110</v>
      </c>
      <c r="D669" s="1554" t="s">
        <v>40</v>
      </c>
      <c r="E669" s="1554" t="s">
        <v>1319</v>
      </c>
      <c r="F669" s="1554" t="s">
        <v>1320</v>
      </c>
      <c r="G669" s="1554" t="s">
        <v>11</v>
      </c>
      <c r="H669" s="1553" t="s">
        <v>1318</v>
      </c>
      <c r="I669" s="1554" t="s">
        <v>2331</v>
      </c>
      <c r="J669" s="1558"/>
      <c r="K669" s="1558"/>
      <c r="L669" s="1558"/>
      <c r="M669" s="1558"/>
      <c r="N669" s="1554"/>
      <c r="O669" s="1554"/>
    </row>
    <row r="670" spans="1:15" s="2" customFormat="1" ht="62.25" customHeight="1" thickBot="1" x14ac:dyDescent="0.3">
      <c r="A670" s="1556"/>
      <c r="B670" s="1554"/>
      <c r="C670" s="1554"/>
      <c r="D670" s="1554"/>
      <c r="E670" s="1554"/>
      <c r="F670" s="1554"/>
      <c r="G670" s="1554"/>
      <c r="H670" s="1553"/>
      <c r="I670" s="1554"/>
      <c r="J670" s="1558"/>
      <c r="K670" s="1558"/>
      <c r="L670" s="1558"/>
      <c r="M670" s="1558"/>
      <c r="N670" s="1554"/>
      <c r="O670" s="1554"/>
    </row>
    <row r="671" spans="1:15" s="2" customFormat="1" ht="67.5" customHeight="1" thickBot="1" x14ac:dyDescent="0.3">
      <c r="A671" s="1555">
        <v>349</v>
      </c>
      <c r="B671" s="1554" t="s">
        <v>1321</v>
      </c>
      <c r="C671" s="1554">
        <v>22</v>
      </c>
      <c r="D671" s="1554" t="s">
        <v>40</v>
      </c>
      <c r="E671" s="1554" t="s">
        <v>1324</v>
      </c>
      <c r="F671" s="1554" t="s">
        <v>1323</v>
      </c>
      <c r="G671" s="1554" t="s">
        <v>11</v>
      </c>
      <c r="H671" s="1553" t="s">
        <v>1322</v>
      </c>
      <c r="I671" s="1554" t="s">
        <v>730</v>
      </c>
      <c r="J671" s="1558"/>
      <c r="K671" s="1558"/>
      <c r="L671" s="1558"/>
      <c r="M671" s="1558"/>
      <c r="N671" s="1554"/>
      <c r="O671" s="1554"/>
    </row>
    <row r="672" spans="1:15" s="2" customFormat="1" ht="62.25" customHeight="1" thickBot="1" x14ac:dyDescent="0.3">
      <c r="A672" s="1556"/>
      <c r="B672" s="1554"/>
      <c r="C672" s="1554"/>
      <c r="D672" s="1554"/>
      <c r="E672" s="1554"/>
      <c r="F672" s="1554"/>
      <c r="G672" s="1554"/>
      <c r="H672" s="1553"/>
      <c r="I672" s="1554"/>
      <c r="J672" s="1558"/>
      <c r="K672" s="1558"/>
      <c r="L672" s="1558"/>
      <c r="M672" s="1558"/>
      <c r="N672" s="1554"/>
      <c r="O672" s="1554"/>
    </row>
    <row r="673" spans="1:15" s="2" customFormat="1" ht="67.5" customHeight="1" thickBot="1" x14ac:dyDescent="0.3">
      <c r="A673" s="1555">
        <v>350</v>
      </c>
      <c r="B673" s="1554" t="s">
        <v>1325</v>
      </c>
      <c r="C673" s="1554">
        <v>4</v>
      </c>
      <c r="D673" s="1554" t="s">
        <v>23</v>
      </c>
      <c r="E673" s="1554" t="s">
        <v>1341</v>
      </c>
      <c r="F673" s="1554" t="s">
        <v>1327</v>
      </c>
      <c r="G673" s="1554" t="s">
        <v>16</v>
      </c>
      <c r="H673" s="1553" t="s">
        <v>1326</v>
      </c>
      <c r="I673" s="1554" t="s">
        <v>2332</v>
      </c>
      <c r="J673" s="1558"/>
      <c r="K673" s="1558"/>
      <c r="L673" s="1558"/>
      <c r="M673" s="1558"/>
      <c r="N673" s="1554"/>
      <c r="O673" s="1554"/>
    </row>
    <row r="674" spans="1:15" s="2" customFormat="1" ht="62.25" customHeight="1" thickBot="1" x14ac:dyDescent="0.3">
      <c r="A674" s="1556"/>
      <c r="B674" s="1554"/>
      <c r="C674" s="1554"/>
      <c r="D674" s="1554"/>
      <c r="E674" s="1554"/>
      <c r="F674" s="1554"/>
      <c r="G674" s="1554"/>
      <c r="H674" s="1553"/>
      <c r="I674" s="1554"/>
      <c r="J674" s="1558"/>
      <c r="K674" s="1558"/>
      <c r="L674" s="1558"/>
      <c r="M674" s="1558"/>
      <c r="N674" s="1554"/>
      <c r="O674" s="1554"/>
    </row>
    <row r="675" spans="1:15" s="2" customFormat="1" ht="67.5" customHeight="1" thickBot="1" x14ac:dyDescent="0.3">
      <c r="A675" s="1555">
        <v>351</v>
      </c>
      <c r="B675" s="1554" t="s">
        <v>1328</v>
      </c>
      <c r="C675" s="1554">
        <v>4</v>
      </c>
      <c r="D675" s="1554" t="s">
        <v>480</v>
      </c>
      <c r="E675" s="1554" t="s">
        <v>1070</v>
      </c>
      <c r="F675" s="1554" t="s">
        <v>1309</v>
      </c>
      <c r="G675" s="1554" t="s">
        <v>16</v>
      </c>
      <c r="H675" s="1553" t="s">
        <v>1329</v>
      </c>
      <c r="I675" s="1554" t="s">
        <v>730</v>
      </c>
      <c r="J675" s="1558"/>
      <c r="K675" s="1558"/>
      <c r="L675" s="1558"/>
      <c r="M675" s="1558"/>
      <c r="N675" s="1554"/>
      <c r="O675" s="1554"/>
    </row>
    <row r="676" spans="1:15" s="2" customFormat="1" ht="62.25" customHeight="1" thickBot="1" x14ac:dyDescent="0.3">
      <c r="A676" s="1556"/>
      <c r="B676" s="1554"/>
      <c r="C676" s="1554"/>
      <c r="D676" s="1554"/>
      <c r="E676" s="1554"/>
      <c r="F676" s="1554"/>
      <c r="G676" s="1554"/>
      <c r="H676" s="1553"/>
      <c r="I676" s="1554"/>
      <c r="J676" s="1558"/>
      <c r="K676" s="1558"/>
      <c r="L676" s="1558"/>
      <c r="M676" s="1558"/>
      <c r="N676" s="1554"/>
      <c r="O676" s="1554"/>
    </row>
    <row r="677" spans="1:15" s="2" customFormat="1" ht="67.5" customHeight="1" thickBot="1" x14ac:dyDescent="0.3">
      <c r="A677" s="149">
        <v>352</v>
      </c>
      <c r="B677" s="28" t="s">
        <v>1330</v>
      </c>
      <c r="C677" s="28">
        <v>16</v>
      </c>
      <c r="D677" s="28" t="s">
        <v>89</v>
      </c>
      <c r="E677" s="28" t="s">
        <v>1171</v>
      </c>
      <c r="F677" s="28" t="s">
        <v>1332</v>
      </c>
      <c r="G677" s="28" t="s">
        <v>11</v>
      </c>
      <c r="H677" s="27" t="s">
        <v>1331</v>
      </c>
      <c r="I677" s="671" t="s">
        <v>2333</v>
      </c>
      <c r="J677" s="30"/>
      <c r="K677" s="30"/>
      <c r="L677" s="30"/>
      <c r="M677" s="30"/>
      <c r="N677" s="28"/>
      <c r="O677" s="28"/>
    </row>
    <row r="678" spans="1:15" s="2" customFormat="1" ht="67.5" customHeight="1" thickBot="1" x14ac:dyDescent="0.3">
      <c r="A678" s="1557">
        <v>353</v>
      </c>
      <c r="B678" s="1554" t="s">
        <v>1333</v>
      </c>
      <c r="C678" s="1554" t="s">
        <v>1335</v>
      </c>
      <c r="D678" s="1554" t="s">
        <v>480</v>
      </c>
      <c r="E678" s="1554" t="s">
        <v>1336</v>
      </c>
      <c r="F678" s="1554" t="s">
        <v>1309</v>
      </c>
      <c r="G678" s="1554" t="s">
        <v>16</v>
      </c>
      <c r="H678" s="1553" t="s">
        <v>1334</v>
      </c>
      <c r="I678" s="1554" t="s">
        <v>730</v>
      </c>
      <c r="J678" s="1558"/>
      <c r="K678" s="1558"/>
      <c r="L678" s="1558"/>
      <c r="M678" s="1558"/>
      <c r="N678" s="1554"/>
      <c r="O678" s="1554"/>
    </row>
    <row r="679" spans="1:15" s="2" customFormat="1" ht="62.25" customHeight="1" thickBot="1" x14ac:dyDescent="0.3">
      <c r="A679" s="1556"/>
      <c r="B679" s="1554"/>
      <c r="C679" s="1554"/>
      <c r="D679" s="1554"/>
      <c r="E679" s="1554"/>
      <c r="F679" s="1554"/>
      <c r="G679" s="1554"/>
      <c r="H679" s="1553"/>
      <c r="I679" s="1554"/>
      <c r="J679" s="1558"/>
      <c r="K679" s="1558"/>
      <c r="L679" s="1558"/>
      <c r="M679" s="1558"/>
      <c r="N679" s="1554"/>
      <c r="O679" s="1554"/>
    </row>
    <row r="680" spans="1:15" s="2" customFormat="1" ht="67.5" customHeight="1" thickBot="1" x14ac:dyDescent="0.3">
      <c r="A680" s="1555">
        <v>354</v>
      </c>
      <c r="B680" s="1554" t="s">
        <v>1337</v>
      </c>
      <c r="C680" s="1554" t="s">
        <v>110</v>
      </c>
      <c r="D680" s="1554" t="s">
        <v>344</v>
      </c>
      <c r="E680" s="1554" t="s">
        <v>1340</v>
      </c>
      <c r="F680" s="1554" t="s">
        <v>1338</v>
      </c>
      <c r="G680" s="1554" t="s">
        <v>11</v>
      </c>
      <c r="H680" s="1553" t="s">
        <v>1339</v>
      </c>
      <c r="I680" s="1554" t="s">
        <v>2334</v>
      </c>
      <c r="J680" s="1558"/>
      <c r="K680" s="1558"/>
      <c r="L680" s="1558"/>
      <c r="M680" s="1558"/>
      <c r="N680" s="1554"/>
      <c r="O680" s="1554"/>
    </row>
    <row r="681" spans="1:15" s="2" customFormat="1" ht="62.25" customHeight="1" thickBot="1" x14ac:dyDescent="0.3">
      <c r="A681" s="1556"/>
      <c r="B681" s="1554"/>
      <c r="C681" s="1554"/>
      <c r="D681" s="1554"/>
      <c r="E681" s="1554"/>
      <c r="F681" s="1554"/>
      <c r="G681" s="1554"/>
      <c r="H681" s="1553"/>
      <c r="I681" s="1554"/>
      <c r="J681" s="1558"/>
      <c r="K681" s="1558"/>
      <c r="L681" s="1558"/>
      <c r="M681" s="1558"/>
      <c r="N681" s="1554"/>
      <c r="O681" s="1554"/>
    </row>
    <row r="682" spans="1:15" s="2" customFormat="1" ht="67.5" customHeight="1" thickBot="1" x14ac:dyDescent="0.3">
      <c r="A682" s="1555">
        <v>355</v>
      </c>
      <c r="B682" s="1554" t="s">
        <v>1342</v>
      </c>
      <c r="C682" s="1554">
        <v>34</v>
      </c>
      <c r="D682" s="1554" t="s">
        <v>1015</v>
      </c>
      <c r="E682" s="1554" t="s">
        <v>1345</v>
      </c>
      <c r="F682" s="1554" t="s">
        <v>1344</v>
      </c>
      <c r="G682" s="1554" t="s">
        <v>11</v>
      </c>
      <c r="H682" s="1553" t="s">
        <v>1343</v>
      </c>
      <c r="I682" s="1554" t="s">
        <v>2335</v>
      </c>
      <c r="J682" s="1558"/>
      <c r="K682" s="1558"/>
      <c r="L682" s="1558"/>
      <c r="M682" s="1558"/>
      <c r="N682" s="1554"/>
      <c r="O682" s="1554"/>
    </row>
    <row r="683" spans="1:15" s="2" customFormat="1" ht="62.25" customHeight="1" thickBot="1" x14ac:dyDescent="0.3">
      <c r="A683" s="1556"/>
      <c r="B683" s="1554"/>
      <c r="C683" s="1554"/>
      <c r="D683" s="1554"/>
      <c r="E683" s="1554"/>
      <c r="F683" s="1554"/>
      <c r="G683" s="1554"/>
      <c r="H683" s="1553"/>
      <c r="I683" s="1554"/>
      <c r="J683" s="1558"/>
      <c r="K683" s="1558"/>
      <c r="L683" s="1558"/>
      <c r="M683" s="1558"/>
      <c r="N683" s="1554"/>
      <c r="O683" s="1554"/>
    </row>
    <row r="684" spans="1:15" s="2" customFormat="1" ht="67.5" customHeight="1" thickBot="1" x14ac:dyDescent="0.3">
      <c r="A684" s="1555">
        <v>356</v>
      </c>
      <c r="B684" s="1554" t="s">
        <v>1346</v>
      </c>
      <c r="C684" s="1554">
        <v>16</v>
      </c>
      <c r="D684" s="1554" t="s">
        <v>89</v>
      </c>
      <c r="E684" s="1554" t="s">
        <v>1348</v>
      </c>
      <c r="F684" s="1554" t="s">
        <v>1349</v>
      </c>
      <c r="G684" s="1554" t="s">
        <v>11</v>
      </c>
      <c r="H684" s="1553" t="s">
        <v>1347</v>
      </c>
      <c r="I684" s="1554" t="s">
        <v>2336</v>
      </c>
      <c r="J684" s="1558"/>
      <c r="K684" s="1558"/>
      <c r="L684" s="1558"/>
      <c r="M684" s="1558"/>
      <c r="N684" s="1554"/>
      <c r="O684" s="1554"/>
    </row>
    <row r="685" spans="1:15" s="2" customFormat="1" ht="62.25" customHeight="1" thickBot="1" x14ac:dyDescent="0.3">
      <c r="A685" s="1556"/>
      <c r="B685" s="1554"/>
      <c r="C685" s="1554"/>
      <c r="D685" s="1554"/>
      <c r="E685" s="1554"/>
      <c r="F685" s="1554"/>
      <c r="G685" s="1554"/>
      <c r="H685" s="1553"/>
      <c r="I685" s="1554"/>
      <c r="J685" s="1558"/>
      <c r="K685" s="1558"/>
      <c r="L685" s="1558"/>
      <c r="M685" s="1558"/>
      <c r="N685" s="1554"/>
      <c r="O685" s="1554"/>
    </row>
    <row r="686" spans="1:15" s="2" customFormat="1" ht="67.5" customHeight="1" thickBot="1" x14ac:dyDescent="0.3">
      <c r="A686" s="1555">
        <v>357</v>
      </c>
      <c r="B686" s="1554" t="s">
        <v>1354</v>
      </c>
      <c r="C686" s="1554" t="s">
        <v>388</v>
      </c>
      <c r="D686" s="1554" t="s">
        <v>40</v>
      </c>
      <c r="E686" s="1554" t="s">
        <v>1356</v>
      </c>
      <c r="F686" s="1554" t="s">
        <v>1357</v>
      </c>
      <c r="G686" s="1554" t="s">
        <v>11</v>
      </c>
      <c r="H686" s="1553" t="s">
        <v>1355</v>
      </c>
      <c r="I686" s="1554" t="s">
        <v>730</v>
      </c>
      <c r="J686" s="1558"/>
      <c r="K686" s="1558"/>
      <c r="L686" s="1558"/>
      <c r="M686" s="1558"/>
      <c r="N686" s="1554"/>
      <c r="O686" s="1554"/>
    </row>
    <row r="687" spans="1:15" s="2" customFormat="1" ht="62.25" customHeight="1" thickBot="1" x14ac:dyDescent="0.3">
      <c r="A687" s="1556"/>
      <c r="B687" s="1554"/>
      <c r="C687" s="1554"/>
      <c r="D687" s="1554"/>
      <c r="E687" s="1554"/>
      <c r="F687" s="1554"/>
      <c r="G687" s="1554"/>
      <c r="H687" s="1553"/>
      <c r="I687" s="1554"/>
      <c r="J687" s="1558"/>
      <c r="K687" s="1558"/>
      <c r="L687" s="1558"/>
      <c r="M687" s="1558"/>
      <c r="N687" s="1554"/>
      <c r="O687" s="1554"/>
    </row>
    <row r="688" spans="1:15" s="2" customFormat="1" ht="67.5" customHeight="1" thickBot="1" x14ac:dyDescent="0.3">
      <c r="A688" s="1555">
        <v>358</v>
      </c>
      <c r="B688" s="1554" t="s">
        <v>1358</v>
      </c>
      <c r="C688" s="1554">
        <v>62</v>
      </c>
      <c r="D688" s="1554" t="s">
        <v>37</v>
      </c>
      <c r="E688" s="1554" t="s">
        <v>1360</v>
      </c>
      <c r="F688" s="1554" t="s">
        <v>1361</v>
      </c>
      <c r="G688" s="1554" t="s">
        <v>11</v>
      </c>
      <c r="H688" s="1553" t="s">
        <v>1359</v>
      </c>
      <c r="I688" s="1554" t="s">
        <v>2337</v>
      </c>
      <c r="J688" s="1558"/>
      <c r="K688" s="1558"/>
      <c r="L688" s="1558"/>
      <c r="M688" s="1558"/>
      <c r="N688" s="1554"/>
      <c r="O688" s="1554"/>
    </row>
    <row r="689" spans="1:15" s="2" customFormat="1" ht="62.25" customHeight="1" thickBot="1" x14ac:dyDescent="0.3">
      <c r="A689" s="1556"/>
      <c r="B689" s="1554"/>
      <c r="C689" s="1554"/>
      <c r="D689" s="1554"/>
      <c r="E689" s="1554"/>
      <c r="F689" s="1554"/>
      <c r="G689" s="1554"/>
      <c r="H689" s="1553"/>
      <c r="I689" s="1554"/>
      <c r="J689" s="1558"/>
      <c r="K689" s="1558"/>
      <c r="L689" s="1558"/>
      <c r="M689" s="1558"/>
      <c r="N689" s="1554"/>
      <c r="O689" s="1554"/>
    </row>
    <row r="690" spans="1:15" s="2" customFormat="1" ht="67.5" customHeight="1" thickBot="1" x14ac:dyDescent="0.3">
      <c r="A690" s="1555">
        <v>359</v>
      </c>
      <c r="B690" s="1554" t="s">
        <v>1362</v>
      </c>
      <c r="C690" s="1554">
        <v>4</v>
      </c>
      <c r="D690" s="1554" t="s">
        <v>480</v>
      </c>
      <c r="E690" s="1554" t="s">
        <v>458</v>
      </c>
      <c r="F690" s="1554" t="s">
        <v>1364</v>
      </c>
      <c r="G690" s="1554" t="s">
        <v>16</v>
      </c>
      <c r="H690" s="1553" t="s">
        <v>1363</v>
      </c>
      <c r="I690" s="1554" t="s">
        <v>2286</v>
      </c>
      <c r="J690" s="1558"/>
      <c r="K690" s="1558"/>
      <c r="L690" s="1558"/>
      <c r="M690" s="1558"/>
      <c r="N690" s="1554"/>
      <c r="O690" s="1554"/>
    </row>
    <row r="691" spans="1:15" s="2" customFormat="1" ht="62.25" customHeight="1" thickBot="1" x14ac:dyDescent="0.3">
      <c r="A691" s="1556"/>
      <c r="B691" s="1554"/>
      <c r="C691" s="1554"/>
      <c r="D691" s="1554"/>
      <c r="E691" s="1554"/>
      <c r="F691" s="1554"/>
      <c r="G691" s="1554"/>
      <c r="H691" s="1553"/>
      <c r="I691" s="1554"/>
      <c r="J691" s="1558"/>
      <c r="K691" s="1558"/>
      <c r="L691" s="1558"/>
      <c r="M691" s="1558"/>
      <c r="N691" s="1554"/>
      <c r="O691" s="1554"/>
    </row>
    <row r="692" spans="1:15" s="2" customFormat="1" ht="67.5" customHeight="1" thickBot="1" x14ac:dyDescent="0.3">
      <c r="A692" s="1555">
        <v>360</v>
      </c>
      <c r="B692" s="1554" t="s">
        <v>1365</v>
      </c>
      <c r="C692" s="1554">
        <v>16</v>
      </c>
      <c r="D692" s="1554" t="s">
        <v>89</v>
      </c>
      <c r="E692" s="1554" t="s">
        <v>1171</v>
      </c>
      <c r="F692" s="1554" t="s">
        <v>1366</v>
      </c>
      <c r="G692" s="1554" t="s">
        <v>11</v>
      </c>
      <c r="H692" s="1553" t="s">
        <v>1367</v>
      </c>
      <c r="I692" s="1554" t="s">
        <v>2316</v>
      </c>
      <c r="J692" s="1558"/>
      <c r="K692" s="1558"/>
      <c r="L692" s="1558"/>
      <c r="M692" s="1558"/>
      <c r="N692" s="1554"/>
      <c r="O692" s="1554"/>
    </row>
    <row r="693" spans="1:15" s="2" customFormat="1" ht="62.25" customHeight="1" thickBot="1" x14ac:dyDescent="0.3">
      <c r="A693" s="1556"/>
      <c r="B693" s="1554"/>
      <c r="C693" s="1554"/>
      <c r="D693" s="1554"/>
      <c r="E693" s="1554"/>
      <c r="F693" s="1554"/>
      <c r="G693" s="1554"/>
      <c r="H693" s="1553"/>
      <c r="I693" s="1554"/>
      <c r="J693" s="1558"/>
      <c r="K693" s="1558"/>
      <c r="L693" s="1558"/>
      <c r="M693" s="1558"/>
      <c r="N693" s="1554"/>
      <c r="O693" s="1554"/>
    </row>
    <row r="694" spans="1:15" s="2" customFormat="1" ht="67.5" customHeight="1" thickBot="1" x14ac:dyDescent="0.3">
      <c r="A694" s="149">
        <v>361</v>
      </c>
      <c r="B694" s="28" t="s">
        <v>1369</v>
      </c>
      <c r="C694" s="28">
        <v>31</v>
      </c>
      <c r="D694" s="28" t="s">
        <v>1015</v>
      </c>
      <c r="E694" s="28" t="s">
        <v>1371</v>
      </c>
      <c r="F694" s="28" t="s">
        <v>1372</v>
      </c>
      <c r="G694" s="28" t="s">
        <v>11</v>
      </c>
      <c r="H694" s="27" t="s">
        <v>1370</v>
      </c>
      <c r="I694" s="671" t="s">
        <v>2338</v>
      </c>
      <c r="J694" s="30"/>
      <c r="K694" s="30"/>
      <c r="L694" s="30"/>
      <c r="M694" s="30"/>
      <c r="N694" s="28"/>
      <c r="O694" s="28"/>
    </row>
    <row r="695" spans="1:15" s="2" customFormat="1" ht="67.5" customHeight="1" thickBot="1" x14ac:dyDescent="0.3">
      <c r="A695" s="1557">
        <v>362</v>
      </c>
      <c r="B695" s="1554" t="s">
        <v>1373</v>
      </c>
      <c r="C695" s="1554">
        <v>4</v>
      </c>
      <c r="D695" s="1554" t="s">
        <v>23</v>
      </c>
      <c r="E695" s="1554" t="s">
        <v>1375</v>
      </c>
      <c r="F695" s="1554" t="s">
        <v>1376</v>
      </c>
      <c r="G695" s="1554" t="s">
        <v>11</v>
      </c>
      <c r="H695" s="1553" t="s">
        <v>1374</v>
      </c>
      <c r="I695" s="1554" t="s">
        <v>730</v>
      </c>
      <c r="J695" s="1558"/>
      <c r="K695" s="1558"/>
      <c r="L695" s="1558"/>
      <c r="M695" s="1558"/>
      <c r="N695" s="1554"/>
      <c r="O695" s="1554"/>
    </row>
    <row r="696" spans="1:15" s="2" customFormat="1" ht="62.25" customHeight="1" thickBot="1" x14ac:dyDescent="0.3">
      <c r="A696" s="1556"/>
      <c r="B696" s="1554"/>
      <c r="C696" s="1554"/>
      <c r="D696" s="1554"/>
      <c r="E696" s="1554"/>
      <c r="F696" s="1554"/>
      <c r="G696" s="1554"/>
      <c r="H696" s="1553"/>
      <c r="I696" s="1554"/>
      <c r="J696" s="1558"/>
      <c r="K696" s="1558"/>
      <c r="L696" s="1558"/>
      <c r="M696" s="1558"/>
      <c r="N696" s="1554"/>
      <c r="O696" s="1554"/>
    </row>
    <row r="697" spans="1:15" s="2" customFormat="1" ht="67.5" customHeight="1" thickBot="1" x14ac:dyDescent="0.3">
      <c r="A697" s="149">
        <v>363</v>
      </c>
      <c r="B697" s="28" t="s">
        <v>1377</v>
      </c>
      <c r="C697" s="28" t="s">
        <v>179</v>
      </c>
      <c r="D697" s="28" t="s">
        <v>344</v>
      </c>
      <c r="E697" s="28" t="s">
        <v>1379</v>
      </c>
      <c r="F697" s="28" t="s">
        <v>1380</v>
      </c>
      <c r="G697" s="28" t="s">
        <v>11</v>
      </c>
      <c r="H697" s="27" t="s">
        <v>1378</v>
      </c>
      <c r="I697" s="671" t="s">
        <v>2339</v>
      </c>
      <c r="J697" s="30"/>
      <c r="K697" s="30"/>
      <c r="L697" s="30"/>
      <c r="M697" s="30"/>
      <c r="N697" s="28"/>
      <c r="O697" s="28"/>
    </row>
    <row r="698" spans="1:15" s="2" customFormat="1" ht="67.5" customHeight="1" thickBot="1" x14ac:dyDescent="0.3">
      <c r="A698" s="1557">
        <v>364</v>
      </c>
      <c r="B698" s="1554" t="s">
        <v>1381</v>
      </c>
      <c r="C698" s="1554">
        <v>16</v>
      </c>
      <c r="D698" s="1554" t="s">
        <v>1385</v>
      </c>
      <c r="E698" s="1554" t="s">
        <v>1384</v>
      </c>
      <c r="F698" s="1554" t="s">
        <v>1383</v>
      </c>
      <c r="G698" s="1554" t="s">
        <v>11</v>
      </c>
      <c r="H698" s="1553" t="s">
        <v>1382</v>
      </c>
      <c r="I698" s="1554" t="s">
        <v>2340</v>
      </c>
      <c r="J698" s="1558"/>
      <c r="K698" s="1558"/>
      <c r="L698" s="1558"/>
      <c r="M698" s="1558"/>
      <c r="N698" s="1554"/>
      <c r="O698" s="1554"/>
    </row>
    <row r="699" spans="1:15" s="2" customFormat="1" ht="62.25" customHeight="1" thickBot="1" x14ac:dyDescent="0.3">
      <c r="A699" s="1556"/>
      <c r="B699" s="1554"/>
      <c r="C699" s="1554"/>
      <c r="D699" s="1554"/>
      <c r="E699" s="1554"/>
      <c r="F699" s="1554"/>
      <c r="G699" s="1554"/>
      <c r="H699" s="1553"/>
      <c r="I699" s="1554"/>
      <c r="J699" s="1558"/>
      <c r="K699" s="1558"/>
      <c r="L699" s="1558"/>
      <c r="M699" s="1558"/>
      <c r="N699" s="1554"/>
      <c r="O699" s="1554"/>
    </row>
    <row r="700" spans="1:15" s="2" customFormat="1" ht="67.5" customHeight="1" thickBot="1" x14ac:dyDescent="0.3">
      <c r="A700" s="1555">
        <v>365</v>
      </c>
      <c r="B700" s="1554" t="s">
        <v>1386</v>
      </c>
      <c r="C700" s="1554">
        <v>4</v>
      </c>
      <c r="D700" s="1554" t="s">
        <v>1081</v>
      </c>
      <c r="E700" s="1554" t="s">
        <v>1306</v>
      </c>
      <c r="F700" s="1554" t="s">
        <v>1140</v>
      </c>
      <c r="G700" s="1554" t="s">
        <v>16</v>
      </c>
      <c r="H700" s="1553" t="s">
        <v>1387</v>
      </c>
      <c r="I700" s="1554" t="s">
        <v>730</v>
      </c>
      <c r="J700" s="1558"/>
      <c r="K700" s="1558"/>
      <c r="L700" s="1558"/>
      <c r="M700" s="1558"/>
      <c r="N700" s="1554"/>
      <c r="O700" s="1554"/>
    </row>
    <row r="701" spans="1:15" s="2" customFormat="1" ht="62.25" customHeight="1" thickBot="1" x14ac:dyDescent="0.3">
      <c r="A701" s="1556"/>
      <c r="B701" s="1554"/>
      <c r="C701" s="1554"/>
      <c r="D701" s="1554"/>
      <c r="E701" s="1554"/>
      <c r="F701" s="1554"/>
      <c r="G701" s="1554"/>
      <c r="H701" s="1553"/>
      <c r="I701" s="1554"/>
      <c r="J701" s="1558"/>
      <c r="K701" s="1558"/>
      <c r="L701" s="1558"/>
      <c r="M701" s="1558"/>
      <c r="N701" s="1554"/>
      <c r="O701" s="1554"/>
    </row>
    <row r="702" spans="1:15" s="2" customFormat="1" ht="67.5" customHeight="1" thickBot="1" x14ac:dyDescent="0.3">
      <c r="A702" s="149">
        <v>366</v>
      </c>
      <c r="B702" s="28" t="s">
        <v>1388</v>
      </c>
      <c r="C702" s="28">
        <v>4</v>
      </c>
      <c r="D702" s="28" t="s">
        <v>89</v>
      </c>
      <c r="E702" s="28" t="s">
        <v>1390</v>
      </c>
      <c r="F702" s="28" t="s">
        <v>1391</v>
      </c>
      <c r="G702" s="28" t="s">
        <v>11</v>
      </c>
      <c r="H702" s="27" t="s">
        <v>1389</v>
      </c>
      <c r="I702" s="671" t="s">
        <v>2341</v>
      </c>
      <c r="J702" s="30"/>
      <c r="K702" s="30"/>
      <c r="L702" s="30"/>
      <c r="M702" s="30"/>
      <c r="N702" s="28"/>
      <c r="O702" s="28"/>
    </row>
    <row r="703" spans="1:15" s="2" customFormat="1" ht="67.5" customHeight="1" thickBot="1" x14ac:dyDescent="0.3">
      <c r="A703" s="149">
        <v>367</v>
      </c>
      <c r="B703" s="28" t="s">
        <v>1392</v>
      </c>
      <c r="C703" s="28">
        <v>4</v>
      </c>
      <c r="D703" s="28" t="s">
        <v>23</v>
      </c>
      <c r="E703" s="28" t="s">
        <v>1394</v>
      </c>
      <c r="F703" s="28" t="s">
        <v>1395</v>
      </c>
      <c r="G703" s="28" t="s">
        <v>11</v>
      </c>
      <c r="H703" s="27" t="s">
        <v>1393</v>
      </c>
      <c r="I703" s="671" t="s">
        <v>2342</v>
      </c>
      <c r="J703" s="30"/>
      <c r="K703" s="30"/>
      <c r="L703" s="30"/>
      <c r="M703" s="30"/>
      <c r="N703" s="28"/>
      <c r="O703" s="28"/>
    </row>
    <row r="704" spans="1:15" s="2" customFormat="1" ht="67.5" customHeight="1" thickBot="1" x14ac:dyDescent="0.3">
      <c r="A704" s="1557">
        <v>368</v>
      </c>
      <c r="B704" s="1554" t="s">
        <v>1399</v>
      </c>
      <c r="C704" s="1554">
        <v>4</v>
      </c>
      <c r="D704" s="1554" t="s">
        <v>37</v>
      </c>
      <c r="E704" s="1554" t="s">
        <v>1401</v>
      </c>
      <c r="F704" s="1554" t="s">
        <v>1402</v>
      </c>
      <c r="G704" s="1554" t="s">
        <v>11</v>
      </c>
      <c r="H704" s="1553" t="s">
        <v>1400</v>
      </c>
      <c r="I704" s="1554" t="s">
        <v>2343</v>
      </c>
      <c r="J704" s="1558"/>
      <c r="K704" s="1558"/>
      <c r="L704" s="1558"/>
      <c r="M704" s="1558"/>
      <c r="N704" s="1554"/>
      <c r="O704" s="1554"/>
    </row>
    <row r="705" spans="1:15" s="2" customFormat="1" ht="62.25" customHeight="1" thickBot="1" x14ac:dyDescent="0.3">
      <c r="A705" s="1556"/>
      <c r="B705" s="1554"/>
      <c r="C705" s="1554"/>
      <c r="D705" s="1554"/>
      <c r="E705" s="1554"/>
      <c r="F705" s="1554"/>
      <c r="G705" s="1554"/>
      <c r="H705" s="1553"/>
      <c r="I705" s="1554"/>
      <c r="J705" s="1558"/>
      <c r="K705" s="1558"/>
      <c r="L705" s="1558"/>
      <c r="M705" s="1558"/>
      <c r="N705" s="1554"/>
      <c r="O705" s="1554"/>
    </row>
    <row r="706" spans="1:15" s="2" customFormat="1" ht="67.5" customHeight="1" thickBot="1" x14ac:dyDescent="0.3">
      <c r="A706" s="1555">
        <v>369</v>
      </c>
      <c r="B706" s="1554" t="s">
        <v>1403</v>
      </c>
      <c r="C706" s="1554">
        <v>4</v>
      </c>
      <c r="D706" s="1554" t="s">
        <v>37</v>
      </c>
      <c r="E706" s="1554" t="s">
        <v>1405</v>
      </c>
      <c r="F706" s="1554" t="s">
        <v>1406</v>
      </c>
      <c r="G706" s="1554" t="s">
        <v>11</v>
      </c>
      <c r="H706" s="1553" t="s">
        <v>1404</v>
      </c>
      <c r="I706" s="1554" t="s">
        <v>2344</v>
      </c>
      <c r="J706" s="1558"/>
      <c r="K706" s="1558"/>
      <c r="L706" s="1558"/>
      <c r="M706" s="1558"/>
      <c r="N706" s="1554"/>
      <c r="O706" s="1554"/>
    </row>
    <row r="707" spans="1:15" s="2" customFormat="1" ht="62.25" customHeight="1" thickBot="1" x14ac:dyDescent="0.3">
      <c r="A707" s="1556"/>
      <c r="B707" s="1554"/>
      <c r="C707" s="1554"/>
      <c r="D707" s="1554"/>
      <c r="E707" s="1554"/>
      <c r="F707" s="1554"/>
      <c r="G707" s="1554"/>
      <c r="H707" s="1553"/>
      <c r="I707" s="1554"/>
      <c r="J707" s="1558"/>
      <c r="K707" s="1558"/>
      <c r="L707" s="1558"/>
      <c r="M707" s="1558"/>
      <c r="N707" s="1554"/>
      <c r="O707" s="1554"/>
    </row>
    <row r="708" spans="1:15" s="2" customFormat="1" ht="67.5" customHeight="1" thickBot="1" x14ac:dyDescent="0.3">
      <c r="A708" s="1555">
        <v>370</v>
      </c>
      <c r="B708" s="1554" t="s">
        <v>1412</v>
      </c>
      <c r="C708" s="1554">
        <v>5</v>
      </c>
      <c r="D708" s="1554" t="s">
        <v>40</v>
      </c>
      <c r="E708" s="1554" t="s">
        <v>1414</v>
      </c>
      <c r="F708" s="1554" t="s">
        <v>1415</v>
      </c>
      <c r="G708" s="1554" t="s">
        <v>11</v>
      </c>
      <c r="H708" s="1553" t="s">
        <v>1413</v>
      </c>
      <c r="I708" s="1554" t="s">
        <v>2345</v>
      </c>
      <c r="J708" s="1558"/>
      <c r="K708" s="1558"/>
      <c r="L708" s="1558"/>
      <c r="M708" s="1558"/>
      <c r="N708" s="1554"/>
      <c r="O708" s="1554"/>
    </row>
    <row r="709" spans="1:15" s="2" customFormat="1" ht="62.25" customHeight="1" thickBot="1" x14ac:dyDescent="0.3">
      <c r="A709" s="1556"/>
      <c r="B709" s="1554"/>
      <c r="C709" s="1554"/>
      <c r="D709" s="1554"/>
      <c r="E709" s="1554"/>
      <c r="F709" s="1554"/>
      <c r="G709" s="1554"/>
      <c r="H709" s="1553"/>
      <c r="I709" s="1554"/>
      <c r="J709" s="1558"/>
      <c r="K709" s="1558"/>
      <c r="L709" s="1558"/>
      <c r="M709" s="1558"/>
      <c r="N709" s="1554"/>
      <c r="O709" s="1554"/>
    </row>
    <row r="710" spans="1:15" s="2" customFormat="1" ht="67.5" customHeight="1" thickBot="1" x14ac:dyDescent="0.3">
      <c r="A710" s="1555">
        <v>371</v>
      </c>
      <c r="B710" s="1554" t="s">
        <v>1416</v>
      </c>
      <c r="C710" s="1554">
        <v>4</v>
      </c>
      <c r="D710" s="1554" t="s">
        <v>81</v>
      </c>
      <c r="E710" s="1554" t="s">
        <v>1418</v>
      </c>
      <c r="F710" s="1554" t="s">
        <v>1419</v>
      </c>
      <c r="G710" s="1554" t="s">
        <v>11</v>
      </c>
      <c r="H710" s="1553" t="s">
        <v>1417</v>
      </c>
      <c r="I710" s="1554" t="s">
        <v>2346</v>
      </c>
      <c r="J710" s="1558"/>
      <c r="K710" s="1558"/>
      <c r="L710" s="1558"/>
      <c r="M710" s="1558"/>
      <c r="N710" s="1554"/>
      <c r="O710" s="1554"/>
    </row>
    <row r="711" spans="1:15" s="2" customFormat="1" ht="62.25" customHeight="1" thickBot="1" x14ac:dyDescent="0.3">
      <c r="A711" s="1556"/>
      <c r="B711" s="1554"/>
      <c r="C711" s="1554"/>
      <c r="D711" s="1554"/>
      <c r="E711" s="1554"/>
      <c r="F711" s="1554"/>
      <c r="G711" s="1554"/>
      <c r="H711" s="1553"/>
      <c r="I711" s="1554"/>
      <c r="J711" s="1558"/>
      <c r="K711" s="1558"/>
      <c r="L711" s="1558"/>
      <c r="M711" s="1558"/>
      <c r="N711" s="1554"/>
      <c r="O711" s="1554"/>
    </row>
    <row r="712" spans="1:15" s="2" customFormat="1" ht="67.5" customHeight="1" thickBot="1" x14ac:dyDescent="0.3">
      <c r="A712" s="1555">
        <v>372</v>
      </c>
      <c r="B712" s="1554" t="s">
        <v>1420</v>
      </c>
      <c r="C712" s="1554">
        <v>4</v>
      </c>
      <c r="D712" s="1554" t="s">
        <v>23</v>
      </c>
      <c r="E712" s="1554" t="s">
        <v>1421</v>
      </c>
      <c r="F712" s="1554" t="s">
        <v>1422</v>
      </c>
      <c r="G712" s="1554" t="s">
        <v>11</v>
      </c>
      <c r="H712" s="1553" t="s">
        <v>1423</v>
      </c>
      <c r="I712" s="1554" t="s">
        <v>2347</v>
      </c>
      <c r="J712" s="1558"/>
      <c r="K712" s="1558"/>
      <c r="L712" s="1558"/>
      <c r="M712" s="1558"/>
      <c r="N712" s="1554"/>
      <c r="O712" s="1554"/>
    </row>
    <row r="713" spans="1:15" s="2" customFormat="1" ht="62.25" customHeight="1" thickBot="1" x14ac:dyDescent="0.3">
      <c r="A713" s="1556"/>
      <c r="B713" s="1554"/>
      <c r="C713" s="1554"/>
      <c r="D713" s="1554"/>
      <c r="E713" s="1554"/>
      <c r="F713" s="1554"/>
      <c r="G713" s="1554"/>
      <c r="H713" s="1553"/>
      <c r="I713" s="1554"/>
      <c r="J713" s="1558"/>
      <c r="K713" s="1558"/>
      <c r="L713" s="1558"/>
      <c r="M713" s="1558"/>
      <c r="N713" s="1554"/>
      <c r="O713" s="1554"/>
    </row>
    <row r="714" spans="1:15" s="2" customFormat="1" ht="67.5" customHeight="1" thickBot="1" x14ac:dyDescent="0.3">
      <c r="A714" s="149">
        <v>373</v>
      </c>
      <c r="B714" s="28" t="s">
        <v>1424</v>
      </c>
      <c r="C714" s="28" t="s">
        <v>179</v>
      </c>
      <c r="D714" s="28" t="s">
        <v>344</v>
      </c>
      <c r="E714" s="28" t="s">
        <v>1425</v>
      </c>
      <c r="F714" s="28" t="s">
        <v>1426</v>
      </c>
      <c r="G714" s="28" t="s">
        <v>11</v>
      </c>
      <c r="H714" s="27" t="s">
        <v>1427</v>
      </c>
      <c r="I714" s="671" t="s">
        <v>2348</v>
      </c>
      <c r="J714" s="30"/>
      <c r="K714" s="30"/>
      <c r="L714" s="30"/>
      <c r="M714" s="30"/>
      <c r="N714" s="28"/>
      <c r="O714" s="28"/>
    </row>
    <row r="715" spans="1:15" s="2" customFormat="1" ht="67.5" customHeight="1" thickBot="1" x14ac:dyDescent="0.3">
      <c r="A715" s="1557">
        <v>374</v>
      </c>
      <c r="B715" s="1554" t="s">
        <v>1428</v>
      </c>
      <c r="C715" s="1554">
        <v>4</v>
      </c>
      <c r="D715" s="1554" t="s">
        <v>23</v>
      </c>
      <c r="E715" s="1554" t="s">
        <v>1429</v>
      </c>
      <c r="F715" s="1554" t="s">
        <v>1430</v>
      </c>
      <c r="G715" s="1554" t="s">
        <v>16</v>
      </c>
      <c r="H715" s="1553" t="s">
        <v>1431</v>
      </c>
      <c r="I715" s="1554" t="s">
        <v>730</v>
      </c>
      <c r="J715" s="1558"/>
      <c r="K715" s="1558"/>
      <c r="L715" s="1558"/>
      <c r="M715" s="1558"/>
      <c r="N715" s="1554"/>
      <c r="O715" s="1554"/>
    </row>
    <row r="716" spans="1:15" s="2" customFormat="1" ht="62.25" customHeight="1" thickBot="1" x14ac:dyDescent="0.3">
      <c r="A716" s="1556"/>
      <c r="B716" s="1554"/>
      <c r="C716" s="1554"/>
      <c r="D716" s="1554"/>
      <c r="E716" s="1554"/>
      <c r="F716" s="1554"/>
      <c r="G716" s="1554"/>
      <c r="H716" s="1553"/>
      <c r="I716" s="1554"/>
      <c r="J716" s="1558"/>
      <c r="K716" s="1558"/>
      <c r="L716" s="1558"/>
      <c r="M716" s="1558"/>
      <c r="N716" s="1554"/>
      <c r="O716" s="1554"/>
    </row>
    <row r="717" spans="1:15" s="2" customFormat="1" ht="67.5" customHeight="1" thickBot="1" x14ac:dyDescent="0.3">
      <c r="A717" s="1555">
        <v>375</v>
      </c>
      <c r="B717" s="1554" t="s">
        <v>1436</v>
      </c>
      <c r="C717" s="1554">
        <v>5</v>
      </c>
      <c r="D717" s="1554" t="s">
        <v>1015</v>
      </c>
      <c r="E717" s="1554" t="s">
        <v>1438</v>
      </c>
      <c r="F717" s="1554" t="s">
        <v>1439</v>
      </c>
      <c r="G717" s="1554" t="s">
        <v>11</v>
      </c>
      <c r="H717" s="1553" t="s">
        <v>1437</v>
      </c>
      <c r="I717" s="1554" t="s">
        <v>2304</v>
      </c>
      <c r="J717" s="1558"/>
      <c r="K717" s="1558"/>
      <c r="L717" s="1558"/>
      <c r="M717" s="1558"/>
      <c r="N717" s="1554"/>
      <c r="O717" s="1554"/>
    </row>
    <row r="718" spans="1:15" s="2" customFormat="1" ht="62.25" customHeight="1" thickBot="1" x14ac:dyDescent="0.3">
      <c r="A718" s="1556"/>
      <c r="B718" s="1554"/>
      <c r="C718" s="1554"/>
      <c r="D718" s="1554"/>
      <c r="E718" s="1554"/>
      <c r="F718" s="1554"/>
      <c r="G718" s="1554"/>
      <c r="H718" s="1553"/>
      <c r="I718" s="1554"/>
      <c r="J718" s="1558"/>
      <c r="K718" s="1558"/>
      <c r="L718" s="1558"/>
      <c r="M718" s="1558"/>
      <c r="N718" s="1554"/>
      <c r="O718" s="1554"/>
    </row>
    <row r="719" spans="1:15" s="2" customFormat="1" ht="67.5" customHeight="1" thickBot="1" x14ac:dyDescent="0.3">
      <c r="A719" s="1555">
        <v>376</v>
      </c>
      <c r="B719" s="1554" t="s">
        <v>1440</v>
      </c>
      <c r="C719" s="1554" t="s">
        <v>1443</v>
      </c>
      <c r="D719" s="1554" t="s">
        <v>86</v>
      </c>
      <c r="E719" s="1554" t="s">
        <v>1442</v>
      </c>
      <c r="F719" s="1554" t="s">
        <v>1444</v>
      </c>
      <c r="G719" s="1554" t="s">
        <v>11</v>
      </c>
      <c r="H719" s="1553" t="s">
        <v>1441</v>
      </c>
      <c r="I719" s="1554" t="s">
        <v>2349</v>
      </c>
      <c r="J719" s="1558"/>
      <c r="K719" s="1558"/>
      <c r="L719" s="1558"/>
      <c r="M719" s="1558"/>
      <c r="N719" s="1554"/>
      <c r="O719" s="1554"/>
    </row>
    <row r="720" spans="1:15" s="2" customFormat="1" ht="62.25" customHeight="1" thickBot="1" x14ac:dyDescent="0.3">
      <c r="A720" s="1556"/>
      <c r="B720" s="1554"/>
      <c r="C720" s="1554"/>
      <c r="D720" s="1554"/>
      <c r="E720" s="1554"/>
      <c r="F720" s="1554"/>
      <c r="G720" s="1554"/>
      <c r="H720" s="1553"/>
      <c r="I720" s="1554"/>
      <c r="J720" s="1558"/>
      <c r="K720" s="1558"/>
      <c r="L720" s="1558"/>
      <c r="M720" s="1558"/>
      <c r="N720" s="1554"/>
      <c r="O720" s="1554"/>
    </row>
    <row r="721" spans="1:15" s="2" customFormat="1" ht="67.5" customHeight="1" thickBot="1" x14ac:dyDescent="0.3">
      <c r="A721" s="1555">
        <v>377</v>
      </c>
      <c r="B721" s="1554" t="s">
        <v>1445</v>
      </c>
      <c r="C721" s="1554">
        <v>4</v>
      </c>
      <c r="D721" s="1554" t="s">
        <v>1201</v>
      </c>
      <c r="E721" s="1554" t="s">
        <v>1447</v>
      </c>
      <c r="F721" s="1554" t="s">
        <v>1430</v>
      </c>
      <c r="G721" s="1554" t="s">
        <v>16</v>
      </c>
      <c r="H721" s="1553" t="s">
        <v>1446</v>
      </c>
      <c r="I721" s="1554" t="s">
        <v>730</v>
      </c>
      <c r="J721" s="1558"/>
      <c r="K721" s="1558"/>
      <c r="L721" s="1558"/>
      <c r="M721" s="1558"/>
      <c r="N721" s="1554"/>
      <c r="O721" s="1554"/>
    </row>
    <row r="722" spans="1:15" s="2" customFormat="1" ht="62.25" customHeight="1" thickBot="1" x14ac:dyDescent="0.3">
      <c r="A722" s="1556"/>
      <c r="B722" s="1554"/>
      <c r="C722" s="1554"/>
      <c r="D722" s="1554"/>
      <c r="E722" s="1554"/>
      <c r="F722" s="1554"/>
      <c r="G722" s="1554"/>
      <c r="H722" s="1553"/>
      <c r="I722" s="1554"/>
      <c r="J722" s="1558"/>
      <c r="K722" s="1558"/>
      <c r="L722" s="1558"/>
      <c r="M722" s="1558"/>
      <c r="N722" s="1554"/>
      <c r="O722" s="1554"/>
    </row>
    <row r="723" spans="1:15" s="2" customFormat="1" ht="67.5" customHeight="1" thickBot="1" x14ac:dyDescent="0.3">
      <c r="A723" s="1555">
        <v>378</v>
      </c>
      <c r="B723" s="1554" t="s">
        <v>1448</v>
      </c>
      <c r="C723" s="1554">
        <v>16</v>
      </c>
      <c r="D723" s="1554" t="s">
        <v>89</v>
      </c>
      <c r="E723" s="1554" t="s">
        <v>1171</v>
      </c>
      <c r="F723" s="1554" t="s">
        <v>1450</v>
      </c>
      <c r="G723" s="1554" t="s">
        <v>11</v>
      </c>
      <c r="H723" s="1553" t="s">
        <v>1449</v>
      </c>
      <c r="I723" s="1554" t="s">
        <v>2350</v>
      </c>
      <c r="J723" s="1558"/>
      <c r="K723" s="1558"/>
      <c r="L723" s="1558"/>
      <c r="M723" s="1558"/>
      <c r="N723" s="1554"/>
      <c r="O723" s="1554"/>
    </row>
    <row r="724" spans="1:15" s="2" customFormat="1" ht="62.25" customHeight="1" thickBot="1" x14ac:dyDescent="0.3">
      <c r="A724" s="1556"/>
      <c r="B724" s="1554"/>
      <c r="C724" s="1554"/>
      <c r="D724" s="1554"/>
      <c r="E724" s="1554"/>
      <c r="F724" s="1554"/>
      <c r="G724" s="1554"/>
      <c r="H724" s="1553"/>
      <c r="I724" s="1554"/>
      <c r="J724" s="1558"/>
      <c r="K724" s="1558"/>
      <c r="L724" s="1558"/>
      <c r="M724" s="1558"/>
      <c r="N724" s="1554"/>
      <c r="O724" s="1554"/>
    </row>
    <row r="725" spans="1:15" s="2" customFormat="1" ht="67.5" customHeight="1" thickBot="1" x14ac:dyDescent="0.3">
      <c r="A725" s="1555">
        <v>379</v>
      </c>
      <c r="B725" s="1554" t="s">
        <v>1451</v>
      </c>
      <c r="C725" s="1554">
        <v>4</v>
      </c>
      <c r="D725" s="1554" t="s">
        <v>37</v>
      </c>
      <c r="E725" s="1554" t="s">
        <v>1453</v>
      </c>
      <c r="F725" s="1554" t="s">
        <v>1454</v>
      </c>
      <c r="G725" s="1554" t="s">
        <v>11</v>
      </c>
      <c r="H725" s="1553" t="s">
        <v>1452</v>
      </c>
      <c r="I725" s="1554" t="s">
        <v>2351</v>
      </c>
      <c r="J725" s="1558"/>
      <c r="K725" s="1558"/>
      <c r="L725" s="1558"/>
      <c r="M725" s="1558"/>
      <c r="N725" s="1554"/>
      <c r="O725" s="1554"/>
    </row>
    <row r="726" spans="1:15" s="2" customFormat="1" ht="62.25" customHeight="1" thickBot="1" x14ac:dyDescent="0.3">
      <c r="A726" s="1556"/>
      <c r="B726" s="1554"/>
      <c r="C726" s="1554"/>
      <c r="D726" s="1554"/>
      <c r="E726" s="1554"/>
      <c r="F726" s="1554"/>
      <c r="G726" s="1554"/>
      <c r="H726" s="1553"/>
      <c r="I726" s="1554"/>
      <c r="J726" s="1558"/>
      <c r="K726" s="1558"/>
      <c r="L726" s="1558"/>
      <c r="M726" s="1558"/>
      <c r="N726" s="1554"/>
      <c r="O726" s="1554"/>
    </row>
    <row r="727" spans="1:15" s="2" customFormat="1" ht="67.5" customHeight="1" thickBot="1" x14ac:dyDescent="0.3">
      <c r="A727" s="1555">
        <v>380</v>
      </c>
      <c r="B727" s="1554" t="s">
        <v>1455</v>
      </c>
      <c r="C727" s="1554">
        <v>5</v>
      </c>
      <c r="D727" s="1554" t="s">
        <v>344</v>
      </c>
      <c r="E727" s="1554" t="s">
        <v>1457</v>
      </c>
      <c r="F727" s="1554" t="s">
        <v>1458</v>
      </c>
      <c r="G727" s="1554" t="s">
        <v>11</v>
      </c>
      <c r="H727" s="1553" t="s">
        <v>1456</v>
      </c>
      <c r="I727" s="1554" t="s">
        <v>2352</v>
      </c>
      <c r="J727" s="1558"/>
      <c r="K727" s="1558"/>
      <c r="L727" s="1558"/>
      <c r="M727" s="1558"/>
      <c r="N727" s="1554"/>
      <c r="O727" s="1554"/>
    </row>
    <row r="728" spans="1:15" s="2" customFormat="1" ht="62.25" customHeight="1" thickBot="1" x14ac:dyDescent="0.3">
      <c r="A728" s="1556"/>
      <c r="B728" s="1554"/>
      <c r="C728" s="1554"/>
      <c r="D728" s="1554"/>
      <c r="E728" s="1554"/>
      <c r="F728" s="1554"/>
      <c r="G728" s="1554"/>
      <c r="H728" s="1553"/>
      <c r="I728" s="1554"/>
      <c r="J728" s="1558"/>
      <c r="K728" s="1558"/>
      <c r="L728" s="1558"/>
      <c r="M728" s="1558"/>
      <c r="N728" s="1554"/>
      <c r="O728" s="1554"/>
    </row>
    <row r="729" spans="1:15" s="2" customFormat="1" ht="67.5" customHeight="1" thickBot="1" x14ac:dyDescent="0.3">
      <c r="A729" s="149">
        <v>381</v>
      </c>
      <c r="B729" s="28" t="s">
        <v>1459</v>
      </c>
      <c r="C729" s="28">
        <v>5</v>
      </c>
      <c r="D729" s="28" t="s">
        <v>89</v>
      </c>
      <c r="E729" s="28" t="s">
        <v>383</v>
      </c>
      <c r="F729" s="28" t="s">
        <v>1461</v>
      </c>
      <c r="G729" s="28" t="s">
        <v>11</v>
      </c>
      <c r="H729" s="27" t="s">
        <v>1460</v>
      </c>
      <c r="I729" s="671" t="s">
        <v>2353</v>
      </c>
      <c r="J729" s="30"/>
      <c r="K729" s="30"/>
      <c r="L729" s="30"/>
      <c r="M729" s="30"/>
      <c r="N729" s="28"/>
      <c r="O729" s="28"/>
    </row>
    <row r="730" spans="1:15" s="2" customFormat="1" ht="67.5" customHeight="1" thickBot="1" x14ac:dyDescent="0.3">
      <c r="A730" s="1557">
        <v>382</v>
      </c>
      <c r="B730" s="1554" t="s">
        <v>1462</v>
      </c>
      <c r="C730" s="1554">
        <v>4</v>
      </c>
      <c r="D730" s="1554" t="s">
        <v>89</v>
      </c>
      <c r="E730" s="1554" t="s">
        <v>1057</v>
      </c>
      <c r="F730" s="1554" t="s">
        <v>1464</v>
      </c>
      <c r="G730" s="1554" t="s">
        <v>11</v>
      </c>
      <c r="H730" s="1553" t="s">
        <v>1463</v>
      </c>
      <c r="I730" s="1554" t="s">
        <v>730</v>
      </c>
      <c r="J730" s="1558"/>
      <c r="K730" s="1558"/>
      <c r="L730" s="1558"/>
      <c r="M730" s="1558"/>
      <c r="N730" s="1554"/>
      <c r="O730" s="1554"/>
    </row>
    <row r="731" spans="1:15" s="2" customFormat="1" ht="62.25" customHeight="1" thickBot="1" x14ac:dyDescent="0.3">
      <c r="A731" s="1556"/>
      <c r="B731" s="1554"/>
      <c r="C731" s="1554"/>
      <c r="D731" s="1554"/>
      <c r="E731" s="1554"/>
      <c r="F731" s="1554"/>
      <c r="G731" s="1554"/>
      <c r="H731" s="1553"/>
      <c r="I731" s="1554"/>
      <c r="J731" s="1558"/>
      <c r="K731" s="1558"/>
      <c r="L731" s="1558"/>
      <c r="M731" s="1558"/>
      <c r="N731" s="1554"/>
      <c r="O731" s="1554"/>
    </row>
    <row r="732" spans="1:15" s="2" customFormat="1" ht="67.5" customHeight="1" thickBot="1" x14ac:dyDescent="0.3">
      <c r="A732" s="1555">
        <v>383</v>
      </c>
      <c r="B732" s="1554" t="s">
        <v>1465</v>
      </c>
      <c r="C732" s="1554">
        <v>4</v>
      </c>
      <c r="D732" s="1554" t="s">
        <v>37</v>
      </c>
      <c r="E732" s="1554" t="s">
        <v>1467</v>
      </c>
      <c r="F732" s="1554" t="s">
        <v>15</v>
      </c>
      <c r="G732" s="1554" t="s">
        <v>16</v>
      </c>
      <c r="H732" s="1553" t="s">
        <v>1466</v>
      </c>
      <c r="I732" s="1554" t="s">
        <v>2354</v>
      </c>
      <c r="J732" s="1558"/>
      <c r="K732" s="1558"/>
      <c r="L732" s="1558"/>
      <c r="M732" s="1558"/>
      <c r="N732" s="1554"/>
      <c r="O732" s="1554"/>
    </row>
    <row r="733" spans="1:15" s="2" customFormat="1" ht="62.25" customHeight="1" thickBot="1" x14ac:dyDescent="0.3">
      <c r="A733" s="1556"/>
      <c r="B733" s="1554"/>
      <c r="C733" s="1554"/>
      <c r="D733" s="1554"/>
      <c r="E733" s="1554"/>
      <c r="F733" s="1554"/>
      <c r="G733" s="1554"/>
      <c r="H733" s="1553"/>
      <c r="I733" s="1554"/>
      <c r="J733" s="1558"/>
      <c r="K733" s="1558"/>
      <c r="L733" s="1558"/>
      <c r="M733" s="1558"/>
      <c r="N733" s="1554"/>
      <c r="O733" s="1554"/>
    </row>
    <row r="734" spans="1:15" s="2" customFormat="1" ht="67.5" customHeight="1" thickBot="1" x14ac:dyDescent="0.3">
      <c r="A734" s="1555">
        <v>384</v>
      </c>
      <c r="B734" s="1554" t="s">
        <v>1468</v>
      </c>
      <c r="C734" s="1554">
        <v>31</v>
      </c>
      <c r="D734" s="1554" t="s">
        <v>40</v>
      </c>
      <c r="E734" s="1554" t="s">
        <v>1470</v>
      </c>
      <c r="F734" s="1554" t="s">
        <v>1471</v>
      </c>
      <c r="G734" s="1554" t="s">
        <v>11</v>
      </c>
      <c r="H734" s="1553" t="s">
        <v>1469</v>
      </c>
      <c r="I734" s="1554" t="s">
        <v>2355</v>
      </c>
      <c r="J734" s="1558"/>
      <c r="K734" s="1558"/>
      <c r="L734" s="1558"/>
      <c r="M734" s="1558"/>
      <c r="N734" s="1554"/>
      <c r="O734" s="1554"/>
    </row>
    <row r="735" spans="1:15" s="2" customFormat="1" ht="62.25" customHeight="1" thickBot="1" x14ac:dyDescent="0.3">
      <c r="A735" s="1556"/>
      <c r="B735" s="1554"/>
      <c r="C735" s="1554"/>
      <c r="D735" s="1554"/>
      <c r="E735" s="1554"/>
      <c r="F735" s="1554"/>
      <c r="G735" s="1554"/>
      <c r="H735" s="1553"/>
      <c r="I735" s="1554"/>
      <c r="J735" s="1558"/>
      <c r="K735" s="1558"/>
      <c r="L735" s="1558"/>
      <c r="M735" s="1558"/>
      <c r="N735" s="1554"/>
      <c r="O735" s="1554"/>
    </row>
    <row r="736" spans="1:15" s="2" customFormat="1" ht="67.5" customHeight="1" thickBot="1" x14ac:dyDescent="0.3">
      <c r="A736" s="1555">
        <v>385</v>
      </c>
      <c r="B736" s="1554" t="s">
        <v>1472</v>
      </c>
      <c r="C736" s="1554">
        <v>16</v>
      </c>
      <c r="D736" s="1554" t="s">
        <v>40</v>
      </c>
      <c r="E736" s="1554" t="s">
        <v>1474</v>
      </c>
      <c r="F736" s="1554" t="s">
        <v>345</v>
      </c>
      <c r="G736" s="1554" t="s">
        <v>16</v>
      </c>
      <c r="H736" s="1553" t="s">
        <v>1473</v>
      </c>
      <c r="I736" s="1554" t="s">
        <v>2356</v>
      </c>
      <c r="J736" s="1558"/>
      <c r="K736" s="1558"/>
      <c r="L736" s="1558"/>
      <c r="M736" s="1558"/>
      <c r="N736" s="1554"/>
      <c r="O736" s="1554"/>
    </row>
    <row r="737" spans="1:15" s="2" customFormat="1" ht="62.25" customHeight="1" thickBot="1" x14ac:dyDescent="0.3">
      <c r="A737" s="1556"/>
      <c r="B737" s="1554"/>
      <c r="C737" s="1554"/>
      <c r="D737" s="1554"/>
      <c r="E737" s="1554"/>
      <c r="F737" s="1554"/>
      <c r="G737" s="1554"/>
      <c r="H737" s="1553"/>
      <c r="I737" s="1554"/>
      <c r="J737" s="1558"/>
      <c r="K737" s="1558"/>
      <c r="L737" s="1558"/>
      <c r="M737" s="1558"/>
      <c r="N737" s="1554"/>
      <c r="O737" s="1554"/>
    </row>
    <row r="738" spans="1:15" s="2" customFormat="1" ht="67.5" customHeight="1" thickBot="1" x14ac:dyDescent="0.3">
      <c r="A738" s="1555">
        <v>386</v>
      </c>
      <c r="B738" s="1554" t="s">
        <v>1475</v>
      </c>
      <c r="C738" s="1554">
        <v>4</v>
      </c>
      <c r="D738" s="1554" t="s">
        <v>37</v>
      </c>
      <c r="E738" s="1554" t="s">
        <v>998</v>
      </c>
      <c r="F738" s="1554" t="s">
        <v>1477</v>
      </c>
      <c r="G738" s="1554" t="s">
        <v>11</v>
      </c>
      <c r="H738" s="1553" t="s">
        <v>1476</v>
      </c>
      <c r="I738" s="1554" t="s">
        <v>730</v>
      </c>
      <c r="J738" s="1558"/>
      <c r="K738" s="1558"/>
      <c r="L738" s="1558"/>
      <c r="M738" s="1558"/>
      <c r="N738" s="1554"/>
      <c r="O738" s="1554"/>
    </row>
    <row r="739" spans="1:15" s="2" customFormat="1" ht="62.25" customHeight="1" thickBot="1" x14ac:dyDescent="0.3">
      <c r="A739" s="1556"/>
      <c r="B739" s="1554"/>
      <c r="C739" s="1554"/>
      <c r="D739" s="1554"/>
      <c r="E739" s="1554"/>
      <c r="F739" s="1554"/>
      <c r="G739" s="1554"/>
      <c r="H739" s="1553"/>
      <c r="I739" s="1554"/>
      <c r="J739" s="1558"/>
      <c r="K739" s="1558"/>
      <c r="L739" s="1558"/>
      <c r="M739" s="1558"/>
      <c r="N739" s="1554"/>
      <c r="O739" s="1554"/>
    </row>
    <row r="740" spans="1:15" s="2" customFormat="1" ht="67.5" customHeight="1" thickBot="1" x14ac:dyDescent="0.3">
      <c r="A740" s="1555">
        <v>387</v>
      </c>
      <c r="B740" s="1554" t="s">
        <v>1478</v>
      </c>
      <c r="C740" s="1554">
        <v>4</v>
      </c>
      <c r="D740" s="1554" t="s">
        <v>37</v>
      </c>
      <c r="E740" s="1554" t="s">
        <v>1480</v>
      </c>
      <c r="F740" s="1554" t="s">
        <v>1481</v>
      </c>
      <c r="G740" s="1554" t="s">
        <v>11</v>
      </c>
      <c r="H740" s="1553" t="s">
        <v>1479</v>
      </c>
      <c r="I740" s="1554" t="s">
        <v>730</v>
      </c>
      <c r="J740" s="1558"/>
      <c r="K740" s="1558"/>
      <c r="L740" s="1558"/>
      <c r="M740" s="1558"/>
      <c r="N740" s="1554"/>
      <c r="O740" s="1554"/>
    </row>
    <row r="741" spans="1:15" s="2" customFormat="1" ht="62.25" customHeight="1" thickBot="1" x14ac:dyDescent="0.3">
      <c r="A741" s="1556"/>
      <c r="B741" s="1554"/>
      <c r="C741" s="1554"/>
      <c r="D741" s="1554"/>
      <c r="E741" s="1554"/>
      <c r="F741" s="1554"/>
      <c r="G741" s="1554"/>
      <c r="H741" s="1553"/>
      <c r="I741" s="1554"/>
      <c r="J741" s="1558"/>
      <c r="K741" s="1558"/>
      <c r="L741" s="1558"/>
      <c r="M741" s="1558"/>
      <c r="N741" s="1554"/>
      <c r="O741" s="1554"/>
    </row>
    <row r="742" spans="1:15" s="2" customFormat="1" ht="67.5" customHeight="1" thickBot="1" x14ac:dyDescent="0.3">
      <c r="A742" s="1555">
        <v>388</v>
      </c>
      <c r="B742" s="1554" t="s">
        <v>1482</v>
      </c>
      <c r="C742" s="1554">
        <v>4</v>
      </c>
      <c r="D742" s="1554" t="s">
        <v>37</v>
      </c>
      <c r="E742" s="1554" t="s">
        <v>1484</v>
      </c>
      <c r="F742" s="1554" t="s">
        <v>1485</v>
      </c>
      <c r="G742" s="1554" t="s">
        <v>11</v>
      </c>
      <c r="H742" s="1553" t="s">
        <v>1483</v>
      </c>
      <c r="I742" s="1554" t="s">
        <v>730</v>
      </c>
      <c r="J742" s="1558"/>
      <c r="K742" s="1558"/>
      <c r="L742" s="1558"/>
      <c r="M742" s="1558"/>
      <c r="N742" s="1554"/>
      <c r="O742" s="1554"/>
    </row>
    <row r="743" spans="1:15" s="2" customFormat="1" ht="62.25" customHeight="1" thickBot="1" x14ac:dyDescent="0.3">
      <c r="A743" s="1556"/>
      <c r="B743" s="1554"/>
      <c r="C743" s="1554"/>
      <c r="D743" s="1554"/>
      <c r="E743" s="1554"/>
      <c r="F743" s="1554"/>
      <c r="G743" s="1554"/>
      <c r="H743" s="1553"/>
      <c r="I743" s="1554"/>
      <c r="J743" s="1558"/>
      <c r="K743" s="1558"/>
      <c r="L743" s="1558"/>
      <c r="M743" s="1558"/>
      <c r="N743" s="1554"/>
      <c r="O743" s="1554"/>
    </row>
    <row r="744" spans="1:15" s="2" customFormat="1" ht="67.5" customHeight="1" thickBot="1" x14ac:dyDescent="0.3">
      <c r="A744" s="1555">
        <v>389</v>
      </c>
      <c r="B744" s="1554" t="s">
        <v>1486</v>
      </c>
      <c r="C744" s="1554">
        <v>4</v>
      </c>
      <c r="D744" s="1554" t="s">
        <v>89</v>
      </c>
      <c r="E744" s="1554" t="s">
        <v>1149</v>
      </c>
      <c r="F744" s="1554" t="s">
        <v>1488</v>
      </c>
      <c r="G744" s="1554" t="s">
        <v>11</v>
      </c>
      <c r="H744" s="1553" t="s">
        <v>1487</v>
      </c>
      <c r="I744" s="1554" t="s">
        <v>2357</v>
      </c>
      <c r="J744" s="1558"/>
      <c r="K744" s="1558"/>
      <c r="L744" s="1558"/>
      <c r="M744" s="1558"/>
      <c r="N744" s="1554"/>
      <c r="O744" s="1554"/>
    </row>
    <row r="745" spans="1:15" s="2" customFormat="1" ht="62.25" customHeight="1" thickBot="1" x14ac:dyDescent="0.3">
      <c r="A745" s="1556"/>
      <c r="B745" s="1554"/>
      <c r="C745" s="1554"/>
      <c r="D745" s="1554"/>
      <c r="E745" s="1554"/>
      <c r="F745" s="1554"/>
      <c r="G745" s="1554"/>
      <c r="H745" s="1553"/>
      <c r="I745" s="1554"/>
      <c r="J745" s="1558"/>
      <c r="K745" s="1558"/>
      <c r="L745" s="1558"/>
      <c r="M745" s="1558"/>
      <c r="N745" s="1554"/>
      <c r="O745" s="1554"/>
    </row>
    <row r="746" spans="1:15" s="2" customFormat="1" ht="67.5" customHeight="1" thickBot="1" x14ac:dyDescent="0.3">
      <c r="A746" s="1555">
        <v>390</v>
      </c>
      <c r="B746" s="1554" t="s">
        <v>1489</v>
      </c>
      <c r="C746" s="1554">
        <v>16</v>
      </c>
      <c r="D746" s="1554" t="s">
        <v>89</v>
      </c>
      <c r="E746" s="1554" t="s">
        <v>1171</v>
      </c>
      <c r="F746" s="1554" t="s">
        <v>1491</v>
      </c>
      <c r="G746" s="1554" t="s">
        <v>11</v>
      </c>
      <c r="H746" s="1553" t="s">
        <v>1490</v>
      </c>
      <c r="I746" s="1554" t="s">
        <v>2358</v>
      </c>
      <c r="J746" s="1558"/>
      <c r="K746" s="1558"/>
      <c r="L746" s="1558"/>
      <c r="M746" s="1558"/>
      <c r="N746" s="1554"/>
      <c r="O746" s="1554"/>
    </row>
    <row r="747" spans="1:15" s="2" customFormat="1" ht="62.25" customHeight="1" thickBot="1" x14ac:dyDescent="0.3">
      <c r="A747" s="1556"/>
      <c r="B747" s="1554"/>
      <c r="C747" s="1554"/>
      <c r="D747" s="1554"/>
      <c r="E747" s="1554"/>
      <c r="F747" s="1554"/>
      <c r="G747" s="1554"/>
      <c r="H747" s="1553"/>
      <c r="I747" s="1554"/>
      <c r="J747" s="1558"/>
      <c r="K747" s="1558"/>
      <c r="L747" s="1558"/>
      <c r="M747" s="1558"/>
      <c r="N747" s="1554"/>
      <c r="O747" s="1554"/>
    </row>
    <row r="748" spans="1:15" s="2" customFormat="1" ht="67.5" customHeight="1" thickBot="1" x14ac:dyDescent="0.3">
      <c r="A748" s="149">
        <v>391</v>
      </c>
      <c r="B748" s="28" t="s">
        <v>1492</v>
      </c>
      <c r="C748" s="28" t="s">
        <v>1353</v>
      </c>
      <c r="D748" s="28" t="s">
        <v>89</v>
      </c>
      <c r="E748" s="28" t="s">
        <v>1494</v>
      </c>
      <c r="F748" s="28" t="s">
        <v>1495</v>
      </c>
      <c r="G748" s="28" t="s">
        <v>11</v>
      </c>
      <c r="H748" s="27" t="s">
        <v>1493</v>
      </c>
      <c r="I748" s="671" t="s">
        <v>2359</v>
      </c>
      <c r="J748" s="30"/>
      <c r="K748" s="30"/>
      <c r="L748" s="30"/>
      <c r="M748" s="30"/>
      <c r="N748" s="28"/>
      <c r="O748" s="28"/>
    </row>
    <row r="749" spans="1:15" s="2" customFormat="1" ht="67.5" customHeight="1" thickBot="1" x14ac:dyDescent="0.3">
      <c r="A749" s="149">
        <v>392</v>
      </c>
      <c r="B749" s="28" t="s">
        <v>1496</v>
      </c>
      <c r="C749" s="28">
        <v>4</v>
      </c>
      <c r="D749" s="28" t="s">
        <v>1498</v>
      </c>
      <c r="E749" s="28" t="s">
        <v>1499</v>
      </c>
      <c r="F749" s="28" t="s">
        <v>1500</v>
      </c>
      <c r="G749" s="28" t="s">
        <v>11</v>
      </c>
      <c r="H749" s="27" t="s">
        <v>1497</v>
      </c>
      <c r="I749" s="671" t="s">
        <v>2360</v>
      </c>
      <c r="J749" s="30"/>
      <c r="K749" s="30"/>
      <c r="L749" s="30"/>
      <c r="M749" s="30"/>
      <c r="N749" s="28"/>
      <c r="O749" s="28"/>
    </row>
    <row r="750" spans="1:15" s="2" customFormat="1" ht="67.5" customHeight="1" thickBot="1" x14ac:dyDescent="0.3">
      <c r="A750" s="1557">
        <v>393</v>
      </c>
      <c r="B750" s="1554" t="s">
        <v>1501</v>
      </c>
      <c r="C750" s="1554">
        <v>5</v>
      </c>
      <c r="D750" s="1554" t="s">
        <v>480</v>
      </c>
      <c r="E750" s="1554" t="s">
        <v>1503</v>
      </c>
      <c r="F750" s="1554" t="s">
        <v>1504</v>
      </c>
      <c r="G750" s="1554" t="s">
        <v>11</v>
      </c>
      <c r="H750" s="1553" t="s">
        <v>1502</v>
      </c>
      <c r="I750" s="1554" t="s">
        <v>2484</v>
      </c>
      <c r="J750" s="1558"/>
      <c r="K750" s="1558"/>
      <c r="L750" s="1558"/>
      <c r="M750" s="1558"/>
      <c r="N750" s="1554"/>
      <c r="O750" s="1554"/>
    </row>
    <row r="751" spans="1:15" s="2" customFormat="1" ht="62.25" customHeight="1" thickBot="1" x14ac:dyDescent="0.3">
      <c r="A751" s="1556"/>
      <c r="B751" s="1554"/>
      <c r="C751" s="1554"/>
      <c r="D751" s="1554"/>
      <c r="E751" s="1554"/>
      <c r="F751" s="1554"/>
      <c r="G751" s="1554"/>
      <c r="H751" s="1553"/>
      <c r="I751" s="1554"/>
      <c r="J751" s="1558"/>
      <c r="K751" s="1558"/>
      <c r="L751" s="1558"/>
      <c r="M751" s="1558"/>
      <c r="N751" s="1554"/>
      <c r="O751" s="1554"/>
    </row>
    <row r="752" spans="1:15" s="2" customFormat="1" ht="67.5" customHeight="1" thickBot="1" x14ac:dyDescent="0.3">
      <c r="A752" s="1555">
        <v>394</v>
      </c>
      <c r="B752" s="1554" t="s">
        <v>1505</v>
      </c>
      <c r="C752" s="1554">
        <v>4</v>
      </c>
      <c r="D752" s="1554" t="s">
        <v>1201</v>
      </c>
      <c r="E752" s="1554" t="s">
        <v>1526</v>
      </c>
      <c r="F752" s="1554" t="s">
        <v>1430</v>
      </c>
      <c r="G752" s="1554" t="s">
        <v>16</v>
      </c>
      <c r="H752" s="1553" t="s">
        <v>1506</v>
      </c>
      <c r="I752" s="1554" t="s">
        <v>730</v>
      </c>
      <c r="J752" s="1558"/>
      <c r="K752" s="1558"/>
      <c r="L752" s="1558"/>
      <c r="M752" s="1558"/>
      <c r="N752" s="1554"/>
      <c r="O752" s="1554"/>
    </row>
    <row r="753" spans="1:15" s="2" customFormat="1" ht="62.25" customHeight="1" thickBot="1" x14ac:dyDescent="0.3">
      <c r="A753" s="1556"/>
      <c r="B753" s="1554"/>
      <c r="C753" s="1554"/>
      <c r="D753" s="1554"/>
      <c r="E753" s="1554"/>
      <c r="F753" s="1554"/>
      <c r="G753" s="1554"/>
      <c r="H753" s="1553"/>
      <c r="I753" s="1554"/>
      <c r="J753" s="1558"/>
      <c r="K753" s="1558"/>
      <c r="L753" s="1558"/>
      <c r="M753" s="1558"/>
      <c r="N753" s="1554"/>
      <c r="O753" s="1554"/>
    </row>
    <row r="754" spans="1:15" s="2" customFormat="1" ht="67.5" customHeight="1" thickBot="1" x14ac:dyDescent="0.3">
      <c r="A754" s="1555">
        <v>395</v>
      </c>
      <c r="B754" s="1554" t="s">
        <v>1507</v>
      </c>
      <c r="C754" s="1554" t="s">
        <v>110</v>
      </c>
      <c r="D754" s="1554" t="s">
        <v>1509</v>
      </c>
      <c r="E754" s="1554" t="s">
        <v>1510</v>
      </c>
      <c r="F754" s="1554" t="s">
        <v>1511</v>
      </c>
      <c r="G754" s="1554" t="s">
        <v>11</v>
      </c>
      <c r="H754" s="1553" t="s">
        <v>1508</v>
      </c>
      <c r="I754" s="1554" t="s">
        <v>2361</v>
      </c>
      <c r="J754" s="1558"/>
      <c r="K754" s="1558"/>
      <c r="L754" s="1558"/>
      <c r="M754" s="1558"/>
      <c r="N754" s="1554"/>
      <c r="O754" s="1554"/>
    </row>
    <row r="755" spans="1:15" s="2" customFormat="1" ht="62.25" customHeight="1" thickBot="1" x14ac:dyDescent="0.3">
      <c r="A755" s="1556"/>
      <c r="B755" s="1554"/>
      <c r="C755" s="1554"/>
      <c r="D755" s="1554"/>
      <c r="E755" s="1554"/>
      <c r="F755" s="1554"/>
      <c r="G755" s="1554"/>
      <c r="H755" s="1553"/>
      <c r="I755" s="1554"/>
      <c r="J755" s="1558"/>
      <c r="K755" s="1558"/>
      <c r="L755" s="1558"/>
      <c r="M755" s="1558"/>
      <c r="N755" s="1554"/>
      <c r="O755" s="1554"/>
    </row>
    <row r="756" spans="1:15" s="2" customFormat="1" ht="67.5" customHeight="1" thickBot="1" x14ac:dyDescent="0.3">
      <c r="A756" s="1555">
        <v>396</v>
      </c>
      <c r="B756" s="1554" t="s">
        <v>1512</v>
      </c>
      <c r="C756" s="1554" t="s">
        <v>179</v>
      </c>
      <c r="D756" s="1554" t="s">
        <v>344</v>
      </c>
      <c r="E756" s="1554" t="s">
        <v>1514</v>
      </c>
      <c r="F756" s="1554" t="s">
        <v>15</v>
      </c>
      <c r="G756" s="1554" t="s">
        <v>16</v>
      </c>
      <c r="H756" s="1553" t="s">
        <v>1513</v>
      </c>
      <c r="I756" s="1554" t="s">
        <v>730</v>
      </c>
      <c r="J756" s="1558"/>
      <c r="K756" s="1558"/>
      <c r="L756" s="1558"/>
      <c r="M756" s="1558"/>
      <c r="N756" s="1554"/>
      <c r="O756" s="1554"/>
    </row>
    <row r="757" spans="1:15" s="2" customFormat="1" ht="62.25" customHeight="1" thickBot="1" x14ac:dyDescent="0.3">
      <c r="A757" s="1556"/>
      <c r="B757" s="1554"/>
      <c r="C757" s="1554"/>
      <c r="D757" s="1554"/>
      <c r="E757" s="1554"/>
      <c r="F757" s="1554"/>
      <c r="G757" s="1554"/>
      <c r="H757" s="1553"/>
      <c r="I757" s="1554"/>
      <c r="J757" s="1558"/>
      <c r="K757" s="1558"/>
      <c r="L757" s="1558"/>
      <c r="M757" s="1558"/>
      <c r="N757" s="1554"/>
      <c r="O757" s="1554"/>
    </row>
    <row r="758" spans="1:15" s="2" customFormat="1" ht="67.5" customHeight="1" thickBot="1" x14ac:dyDescent="0.3">
      <c r="A758" s="1555">
        <v>397</v>
      </c>
      <c r="B758" s="1554" t="s">
        <v>1515</v>
      </c>
      <c r="C758" s="1554">
        <v>4</v>
      </c>
      <c r="D758" s="1554" t="s">
        <v>1509</v>
      </c>
      <c r="E758" s="1554" t="s">
        <v>1070</v>
      </c>
      <c r="F758" s="1554" t="s">
        <v>1364</v>
      </c>
      <c r="G758" s="1554" t="s">
        <v>16</v>
      </c>
      <c r="H758" s="1553" t="s">
        <v>1516</v>
      </c>
      <c r="I758" s="1554" t="s">
        <v>2362</v>
      </c>
      <c r="J758" s="1558"/>
      <c r="K758" s="1558"/>
      <c r="L758" s="1558"/>
      <c r="M758" s="1558"/>
      <c r="N758" s="1554"/>
      <c r="O758" s="1554"/>
    </row>
    <row r="759" spans="1:15" s="2" customFormat="1" ht="62.25" customHeight="1" thickBot="1" x14ac:dyDescent="0.3">
      <c r="A759" s="1556"/>
      <c r="B759" s="1554"/>
      <c r="C759" s="1554"/>
      <c r="D759" s="1554"/>
      <c r="E759" s="1554"/>
      <c r="F759" s="1554"/>
      <c r="G759" s="1554"/>
      <c r="H759" s="1553"/>
      <c r="I759" s="1554"/>
      <c r="J759" s="1558"/>
      <c r="K759" s="1558"/>
      <c r="L759" s="1558"/>
      <c r="M759" s="1558"/>
      <c r="N759" s="1554"/>
      <c r="O759" s="1554"/>
    </row>
    <row r="760" spans="1:15" s="2" customFormat="1" ht="67.5" customHeight="1" thickBot="1" x14ac:dyDescent="0.3">
      <c r="A760" s="1555">
        <v>398</v>
      </c>
      <c r="B760" s="1554" t="s">
        <v>1517</v>
      </c>
      <c r="C760" s="1554">
        <v>4</v>
      </c>
      <c r="D760" s="1554" t="s">
        <v>480</v>
      </c>
      <c r="E760" s="1554" t="s">
        <v>1310</v>
      </c>
      <c r="F760" s="1554" t="s">
        <v>1519</v>
      </c>
      <c r="G760" s="1554" t="s">
        <v>11</v>
      </c>
      <c r="H760" s="1553" t="s">
        <v>1518</v>
      </c>
      <c r="I760" s="1554" t="s">
        <v>2286</v>
      </c>
      <c r="J760" s="1558"/>
      <c r="K760" s="1558"/>
      <c r="L760" s="1558"/>
      <c r="M760" s="1558"/>
      <c r="N760" s="1554"/>
      <c r="O760" s="1554"/>
    </row>
    <row r="761" spans="1:15" s="2" customFormat="1" ht="62.25" customHeight="1" thickBot="1" x14ac:dyDescent="0.3">
      <c r="A761" s="1556"/>
      <c r="B761" s="1554"/>
      <c r="C761" s="1554"/>
      <c r="D761" s="1554"/>
      <c r="E761" s="1554"/>
      <c r="F761" s="1554"/>
      <c r="G761" s="1554"/>
      <c r="H761" s="1553"/>
      <c r="I761" s="1554"/>
      <c r="J761" s="1558"/>
      <c r="K761" s="1558"/>
      <c r="L761" s="1558"/>
      <c r="M761" s="1558"/>
      <c r="N761" s="1554"/>
      <c r="O761" s="1554"/>
    </row>
    <row r="762" spans="1:15" s="2" customFormat="1" ht="67.5" customHeight="1" thickBot="1" x14ac:dyDescent="0.3">
      <c r="A762" s="149">
        <v>399</v>
      </c>
      <c r="B762" s="28" t="s">
        <v>1520</v>
      </c>
      <c r="C762" s="28" t="s">
        <v>179</v>
      </c>
      <c r="D762" s="28" t="s">
        <v>344</v>
      </c>
      <c r="E762" s="28" t="s">
        <v>1522</v>
      </c>
      <c r="F762" s="28" t="s">
        <v>1523</v>
      </c>
      <c r="G762" s="28" t="s">
        <v>11</v>
      </c>
      <c r="H762" s="27" t="s">
        <v>1521</v>
      </c>
      <c r="I762" s="671" t="s">
        <v>2363</v>
      </c>
      <c r="J762" s="30"/>
      <c r="K762" s="30"/>
      <c r="L762" s="30"/>
      <c r="M762" s="30"/>
      <c r="N762" s="28"/>
      <c r="O762" s="28"/>
    </row>
    <row r="763" spans="1:15" s="2" customFormat="1" ht="67.5" customHeight="1" thickBot="1" x14ac:dyDescent="0.3">
      <c r="A763" s="1557">
        <v>400</v>
      </c>
      <c r="B763" s="1554" t="s">
        <v>1528</v>
      </c>
      <c r="C763" s="1554">
        <v>29</v>
      </c>
      <c r="D763" s="1554" t="s">
        <v>480</v>
      </c>
      <c r="E763" s="1554" t="s">
        <v>1530</v>
      </c>
      <c r="F763" s="1554" t="s">
        <v>1309</v>
      </c>
      <c r="G763" s="1554" t="s">
        <v>16</v>
      </c>
      <c r="H763" s="1553" t="s">
        <v>1529</v>
      </c>
      <c r="I763" s="1554" t="s">
        <v>2364</v>
      </c>
      <c r="J763" s="1558"/>
      <c r="K763" s="1558"/>
      <c r="L763" s="1558"/>
      <c r="M763" s="1558"/>
      <c r="N763" s="1554"/>
      <c r="O763" s="1554"/>
    </row>
    <row r="764" spans="1:15" s="2" customFormat="1" ht="62.25" customHeight="1" thickBot="1" x14ac:dyDescent="0.3">
      <c r="A764" s="1556"/>
      <c r="B764" s="1554"/>
      <c r="C764" s="1554"/>
      <c r="D764" s="1554"/>
      <c r="E764" s="1554"/>
      <c r="F764" s="1554"/>
      <c r="G764" s="1554"/>
      <c r="H764" s="1553"/>
      <c r="I764" s="1554"/>
      <c r="J764" s="1558"/>
      <c r="K764" s="1558"/>
      <c r="L764" s="1558"/>
      <c r="M764" s="1558"/>
      <c r="N764" s="1554"/>
      <c r="O764" s="1554"/>
    </row>
    <row r="765" spans="1:15" s="2" customFormat="1" ht="67.5" customHeight="1" thickBot="1" x14ac:dyDescent="0.3">
      <c r="A765" s="1555">
        <v>401</v>
      </c>
      <c r="B765" s="1554" t="s">
        <v>1531</v>
      </c>
      <c r="C765" s="1554">
        <v>34</v>
      </c>
      <c r="D765" s="1554" t="s">
        <v>89</v>
      </c>
      <c r="E765" s="1554" t="s">
        <v>1533</v>
      </c>
      <c r="F765" s="1554" t="s">
        <v>1089</v>
      </c>
      <c r="G765" s="1554" t="s">
        <v>16</v>
      </c>
      <c r="H765" s="1553" t="s">
        <v>1532</v>
      </c>
      <c r="I765" s="1554" t="s">
        <v>2365</v>
      </c>
      <c r="J765" s="1558"/>
      <c r="K765" s="1558"/>
      <c r="L765" s="1558"/>
      <c r="M765" s="1558"/>
      <c r="N765" s="1554"/>
      <c r="O765" s="1554"/>
    </row>
    <row r="766" spans="1:15" s="2" customFormat="1" ht="62.25" customHeight="1" thickBot="1" x14ac:dyDescent="0.3">
      <c r="A766" s="1556"/>
      <c r="B766" s="1554"/>
      <c r="C766" s="1554"/>
      <c r="D766" s="1554"/>
      <c r="E766" s="1554"/>
      <c r="F766" s="1554"/>
      <c r="G766" s="1554"/>
      <c r="H766" s="1553"/>
      <c r="I766" s="1554"/>
      <c r="J766" s="1558"/>
      <c r="K766" s="1558"/>
      <c r="L766" s="1558"/>
      <c r="M766" s="1558"/>
      <c r="N766" s="1554"/>
      <c r="O766" s="1554"/>
    </row>
    <row r="767" spans="1:15" s="2" customFormat="1" ht="67.5" customHeight="1" thickBot="1" x14ac:dyDescent="0.3">
      <c r="A767" s="1555">
        <v>402</v>
      </c>
      <c r="B767" s="1554" t="s">
        <v>1534</v>
      </c>
      <c r="C767" s="1554">
        <v>31</v>
      </c>
      <c r="D767" s="1554" t="s">
        <v>89</v>
      </c>
      <c r="E767" s="1554" t="s">
        <v>1536</v>
      </c>
      <c r="F767" s="1554" t="s">
        <v>1089</v>
      </c>
      <c r="G767" s="1554" t="s">
        <v>16</v>
      </c>
      <c r="H767" s="1553" t="s">
        <v>1535</v>
      </c>
      <c r="I767" s="1554" t="s">
        <v>2366</v>
      </c>
      <c r="J767" s="1558"/>
      <c r="K767" s="1558"/>
      <c r="L767" s="1558"/>
      <c r="M767" s="1558"/>
      <c r="N767" s="1554"/>
      <c r="O767" s="1554"/>
    </row>
    <row r="768" spans="1:15" s="2" customFormat="1" ht="62.25" customHeight="1" thickBot="1" x14ac:dyDescent="0.3">
      <c r="A768" s="1556"/>
      <c r="B768" s="1554"/>
      <c r="C768" s="1554"/>
      <c r="D768" s="1554"/>
      <c r="E768" s="1554"/>
      <c r="F768" s="1554"/>
      <c r="G768" s="1554"/>
      <c r="H768" s="1553"/>
      <c r="I768" s="1554"/>
      <c r="J768" s="1558"/>
      <c r="K768" s="1558"/>
      <c r="L768" s="1558"/>
      <c r="M768" s="1558"/>
      <c r="N768" s="1554"/>
      <c r="O768" s="1554"/>
    </row>
    <row r="769" spans="1:15" s="2" customFormat="1" ht="67.5" customHeight="1" thickBot="1" x14ac:dyDescent="0.3">
      <c r="A769" s="1555">
        <v>403</v>
      </c>
      <c r="B769" s="1554" t="s">
        <v>1537</v>
      </c>
      <c r="C769" s="1554" t="s">
        <v>179</v>
      </c>
      <c r="D769" s="1554" t="s">
        <v>344</v>
      </c>
      <c r="E769" s="1554" t="s">
        <v>1539</v>
      </c>
      <c r="F769" s="1554" t="s">
        <v>15</v>
      </c>
      <c r="G769" s="1554" t="s">
        <v>16</v>
      </c>
      <c r="H769" s="1553" t="s">
        <v>1538</v>
      </c>
      <c r="I769" s="1554" t="s">
        <v>2363</v>
      </c>
      <c r="J769" s="1558"/>
      <c r="K769" s="1558"/>
      <c r="L769" s="1558"/>
      <c r="M769" s="1558"/>
      <c r="N769" s="1554"/>
      <c r="O769" s="1554"/>
    </row>
    <row r="770" spans="1:15" s="2" customFormat="1" ht="62.25" customHeight="1" thickBot="1" x14ac:dyDescent="0.3">
      <c r="A770" s="1556"/>
      <c r="B770" s="1554"/>
      <c r="C770" s="1554"/>
      <c r="D770" s="1554"/>
      <c r="E770" s="1554"/>
      <c r="F770" s="1554"/>
      <c r="G770" s="1554"/>
      <c r="H770" s="1553"/>
      <c r="I770" s="1554"/>
      <c r="J770" s="1558"/>
      <c r="K770" s="1558"/>
      <c r="L770" s="1558"/>
      <c r="M770" s="1558"/>
      <c r="N770" s="1554"/>
      <c r="O770" s="1554"/>
    </row>
    <row r="771" spans="1:15" s="2" customFormat="1" ht="67.5" customHeight="1" thickBot="1" x14ac:dyDescent="0.3">
      <c r="A771" s="149">
        <v>404</v>
      </c>
      <c r="B771" s="28" t="s">
        <v>1540</v>
      </c>
      <c r="C771" s="28">
        <v>4</v>
      </c>
      <c r="D771" s="28" t="s">
        <v>23</v>
      </c>
      <c r="E771" s="28" t="s">
        <v>1542</v>
      </c>
      <c r="F771" s="28" t="s">
        <v>1543</v>
      </c>
      <c r="G771" s="28" t="s">
        <v>16</v>
      </c>
      <c r="H771" s="27" t="s">
        <v>1541</v>
      </c>
      <c r="I771" s="671" t="s">
        <v>2367</v>
      </c>
      <c r="J771" s="30"/>
      <c r="K771" s="30"/>
      <c r="L771" s="30"/>
      <c r="M771" s="30"/>
      <c r="N771" s="28"/>
      <c r="O771" s="28"/>
    </row>
    <row r="772" spans="1:15" s="2" customFormat="1" ht="67.5" customHeight="1" thickBot="1" x14ac:dyDescent="0.3">
      <c r="A772" s="1557">
        <v>405</v>
      </c>
      <c r="B772" s="1554" t="s">
        <v>1544</v>
      </c>
      <c r="C772" s="1554">
        <v>4</v>
      </c>
      <c r="D772" s="1554" t="s">
        <v>513</v>
      </c>
      <c r="E772" s="1554" t="s">
        <v>999</v>
      </c>
      <c r="F772" s="1554" t="s">
        <v>15</v>
      </c>
      <c r="G772" s="1554" t="s">
        <v>16</v>
      </c>
      <c r="H772" s="1553" t="s">
        <v>1545</v>
      </c>
      <c r="I772" s="1554" t="s">
        <v>2368</v>
      </c>
      <c r="J772" s="1558"/>
      <c r="K772" s="1558"/>
      <c r="L772" s="1558"/>
      <c r="M772" s="1558"/>
      <c r="N772" s="1554"/>
      <c r="O772" s="1554"/>
    </row>
    <row r="773" spans="1:15" s="2" customFormat="1" ht="62.25" customHeight="1" thickBot="1" x14ac:dyDescent="0.3">
      <c r="A773" s="1556"/>
      <c r="B773" s="1554"/>
      <c r="C773" s="1554"/>
      <c r="D773" s="1554"/>
      <c r="E773" s="1554"/>
      <c r="F773" s="1554"/>
      <c r="G773" s="1554"/>
      <c r="H773" s="1553"/>
      <c r="I773" s="1554"/>
      <c r="J773" s="1558"/>
      <c r="K773" s="1558"/>
      <c r="L773" s="1558"/>
      <c r="M773" s="1558"/>
      <c r="N773" s="1554"/>
      <c r="O773" s="1554"/>
    </row>
    <row r="774" spans="1:15" s="2" customFormat="1" ht="67.5" customHeight="1" thickBot="1" x14ac:dyDescent="0.3">
      <c r="A774" s="149">
        <v>406</v>
      </c>
      <c r="B774" s="28" t="s">
        <v>1546</v>
      </c>
      <c r="C774" s="28">
        <v>4</v>
      </c>
      <c r="D774" s="28" t="s">
        <v>86</v>
      </c>
      <c r="E774" s="28" t="s">
        <v>1548</v>
      </c>
      <c r="F774" s="28" t="s">
        <v>1549</v>
      </c>
      <c r="G774" s="28" t="s">
        <v>11</v>
      </c>
      <c r="H774" s="27" t="s">
        <v>1547</v>
      </c>
      <c r="I774" s="671" t="s">
        <v>2369</v>
      </c>
      <c r="J774" s="30"/>
      <c r="K774" s="30"/>
      <c r="L774" s="30"/>
      <c r="M774" s="30"/>
      <c r="N774" s="28"/>
      <c r="O774" s="28"/>
    </row>
    <row r="775" spans="1:15" s="2" customFormat="1" ht="67.5" customHeight="1" thickBot="1" x14ac:dyDescent="0.3">
      <c r="A775" s="1557">
        <v>407</v>
      </c>
      <c r="B775" s="1554" t="s">
        <v>1550</v>
      </c>
      <c r="C775" s="1554">
        <v>4</v>
      </c>
      <c r="D775" s="1554" t="s">
        <v>37</v>
      </c>
      <c r="E775" s="1554" t="s">
        <v>1552</v>
      </c>
      <c r="F775" s="1554" t="s">
        <v>15</v>
      </c>
      <c r="G775" s="1554" t="s">
        <v>16</v>
      </c>
      <c r="H775" s="1553" t="s">
        <v>1551</v>
      </c>
      <c r="I775" s="1554" t="s">
        <v>2324</v>
      </c>
      <c r="J775" s="1558"/>
      <c r="K775" s="1558"/>
      <c r="L775" s="1558"/>
      <c r="M775" s="1558"/>
      <c r="N775" s="1554"/>
      <c r="O775" s="1554"/>
    </row>
    <row r="776" spans="1:15" s="2" customFormat="1" ht="62.25" customHeight="1" thickBot="1" x14ac:dyDescent="0.3">
      <c r="A776" s="1556"/>
      <c r="B776" s="1554"/>
      <c r="C776" s="1554"/>
      <c r="D776" s="1554"/>
      <c r="E776" s="1554"/>
      <c r="F776" s="1554"/>
      <c r="G776" s="1554"/>
      <c r="H776" s="1553"/>
      <c r="I776" s="1554"/>
      <c r="J776" s="1558"/>
      <c r="K776" s="1558"/>
      <c r="L776" s="1558"/>
      <c r="M776" s="1558"/>
      <c r="N776" s="1554"/>
      <c r="O776" s="1554"/>
    </row>
    <row r="777" spans="1:15" s="2" customFormat="1" ht="67.5" customHeight="1" thickBot="1" x14ac:dyDescent="0.3">
      <c r="A777" s="1555">
        <v>408</v>
      </c>
      <c r="B777" s="1554" t="s">
        <v>1553</v>
      </c>
      <c r="C777" s="1554">
        <v>4</v>
      </c>
      <c r="D777" s="1554" t="s">
        <v>1498</v>
      </c>
      <c r="E777" s="1554" t="s">
        <v>1555</v>
      </c>
      <c r="F777" s="1554" t="s">
        <v>15</v>
      </c>
      <c r="G777" s="1554" t="s">
        <v>16</v>
      </c>
      <c r="H777" s="1553" t="s">
        <v>1554</v>
      </c>
      <c r="I777" s="1554" t="s">
        <v>2370</v>
      </c>
      <c r="J777" s="1558"/>
      <c r="K777" s="1558"/>
      <c r="L777" s="1558"/>
      <c r="M777" s="1558"/>
      <c r="N777" s="1554"/>
      <c r="O777" s="1554"/>
    </row>
    <row r="778" spans="1:15" s="2" customFormat="1" ht="62.25" customHeight="1" thickBot="1" x14ac:dyDescent="0.3">
      <c r="A778" s="1556"/>
      <c r="B778" s="1554"/>
      <c r="C778" s="1554"/>
      <c r="D778" s="1554"/>
      <c r="E778" s="1554"/>
      <c r="F778" s="1554"/>
      <c r="G778" s="1554"/>
      <c r="H778" s="1553"/>
      <c r="I778" s="1554"/>
      <c r="J778" s="1558"/>
      <c r="K778" s="1558"/>
      <c r="L778" s="1558"/>
      <c r="M778" s="1558"/>
      <c r="N778" s="1554"/>
      <c r="O778" s="1554"/>
    </row>
    <row r="779" spans="1:15" s="2" customFormat="1" ht="67.5" customHeight="1" thickBot="1" x14ac:dyDescent="0.3">
      <c r="A779" s="1555">
        <v>409</v>
      </c>
      <c r="B779" s="1554" t="s">
        <v>1556</v>
      </c>
      <c r="C779" s="1554">
        <v>4</v>
      </c>
      <c r="D779" s="1554" t="s">
        <v>37</v>
      </c>
      <c r="E779" s="1554" t="s">
        <v>1558</v>
      </c>
      <c r="F779" s="1554" t="s">
        <v>1559</v>
      </c>
      <c r="G779" s="1554" t="s">
        <v>11</v>
      </c>
      <c r="H779" s="1553" t="s">
        <v>1557</v>
      </c>
      <c r="I779" s="1554" t="s">
        <v>730</v>
      </c>
      <c r="J779" s="1558"/>
      <c r="K779" s="1558"/>
      <c r="L779" s="1558"/>
      <c r="M779" s="1558"/>
      <c r="N779" s="1554"/>
      <c r="O779" s="1554"/>
    </row>
    <row r="780" spans="1:15" s="2" customFormat="1" ht="62.25" customHeight="1" thickBot="1" x14ac:dyDescent="0.3">
      <c r="A780" s="1556"/>
      <c r="B780" s="1554"/>
      <c r="C780" s="1554"/>
      <c r="D780" s="1554"/>
      <c r="E780" s="1554"/>
      <c r="F780" s="1554"/>
      <c r="G780" s="1554"/>
      <c r="H780" s="1553"/>
      <c r="I780" s="1554"/>
      <c r="J780" s="1558"/>
      <c r="K780" s="1558"/>
      <c r="L780" s="1558"/>
      <c r="M780" s="1558"/>
      <c r="N780" s="1554"/>
      <c r="O780" s="1554"/>
    </row>
    <row r="781" spans="1:15" s="2" customFormat="1" ht="67.5" customHeight="1" thickBot="1" x14ac:dyDescent="0.3">
      <c r="A781" s="1555">
        <v>410</v>
      </c>
      <c r="B781" s="1554" t="s">
        <v>1560</v>
      </c>
      <c r="C781" s="1554">
        <v>5</v>
      </c>
      <c r="D781" s="1554" t="s">
        <v>81</v>
      </c>
      <c r="E781" s="1554" t="s">
        <v>1562</v>
      </c>
      <c r="F781" s="1554" t="s">
        <v>1563</v>
      </c>
      <c r="G781" s="1554" t="s">
        <v>11</v>
      </c>
      <c r="H781" s="1553" t="s">
        <v>1561</v>
      </c>
      <c r="I781" s="1554" t="s">
        <v>730</v>
      </c>
      <c r="J781" s="1558"/>
      <c r="K781" s="1558"/>
      <c r="L781" s="1558"/>
      <c r="M781" s="1558"/>
      <c r="N781" s="1554"/>
      <c r="O781" s="1554"/>
    </row>
    <row r="782" spans="1:15" s="2" customFormat="1" ht="62.25" customHeight="1" thickBot="1" x14ac:dyDescent="0.3">
      <c r="A782" s="1556"/>
      <c r="B782" s="1554"/>
      <c r="C782" s="1554"/>
      <c r="D782" s="1554"/>
      <c r="E782" s="1554"/>
      <c r="F782" s="1554"/>
      <c r="G782" s="1554"/>
      <c r="H782" s="1553"/>
      <c r="I782" s="1554"/>
      <c r="J782" s="1558"/>
      <c r="K782" s="1558"/>
      <c r="L782" s="1558"/>
      <c r="M782" s="1558"/>
      <c r="N782" s="1554"/>
      <c r="O782" s="1554"/>
    </row>
    <row r="783" spans="1:15" s="2" customFormat="1" ht="67.5" customHeight="1" thickBot="1" x14ac:dyDescent="0.3">
      <c r="A783" s="1555">
        <v>411</v>
      </c>
      <c r="B783" s="1554" t="s">
        <v>1564</v>
      </c>
      <c r="C783" s="1554" t="s">
        <v>110</v>
      </c>
      <c r="D783" s="1554" t="s">
        <v>81</v>
      </c>
      <c r="E783" s="1554" t="s">
        <v>1566</v>
      </c>
      <c r="F783" s="1554" t="s">
        <v>1563</v>
      </c>
      <c r="G783" s="1554" t="s">
        <v>11</v>
      </c>
      <c r="H783" s="1553" t="s">
        <v>1565</v>
      </c>
      <c r="I783" s="1554" t="s">
        <v>730</v>
      </c>
      <c r="J783" s="1558"/>
      <c r="K783" s="1558"/>
      <c r="L783" s="1558"/>
      <c r="M783" s="1558"/>
      <c r="N783" s="1554"/>
      <c r="O783" s="1554"/>
    </row>
    <row r="784" spans="1:15" s="2" customFormat="1" ht="62.25" customHeight="1" thickBot="1" x14ac:dyDescent="0.3">
      <c r="A784" s="1556"/>
      <c r="B784" s="1554"/>
      <c r="C784" s="1554"/>
      <c r="D784" s="1554"/>
      <c r="E784" s="1554"/>
      <c r="F784" s="1554"/>
      <c r="G784" s="1554"/>
      <c r="H784" s="1553"/>
      <c r="I784" s="1554"/>
      <c r="J784" s="1558"/>
      <c r="K784" s="1558"/>
      <c r="L784" s="1558"/>
      <c r="M784" s="1558"/>
      <c r="N784" s="1554"/>
      <c r="O784" s="1554"/>
    </row>
    <row r="785" spans="1:15" s="2" customFormat="1" ht="67.5" customHeight="1" thickBot="1" x14ac:dyDescent="0.3">
      <c r="A785" s="1555">
        <v>412</v>
      </c>
      <c r="B785" s="1554" t="s">
        <v>1567</v>
      </c>
      <c r="C785" s="1554">
        <v>29</v>
      </c>
      <c r="D785" s="1554" t="s">
        <v>480</v>
      </c>
      <c r="E785" s="1554" t="s">
        <v>1568</v>
      </c>
      <c r="F785" s="1554" t="s">
        <v>15</v>
      </c>
      <c r="G785" s="1554" t="s">
        <v>16</v>
      </c>
      <c r="H785" s="1553" t="s">
        <v>1569</v>
      </c>
      <c r="I785" s="1554" t="s">
        <v>2371</v>
      </c>
      <c r="J785" s="1558"/>
      <c r="K785" s="1558"/>
      <c r="L785" s="1558"/>
      <c r="M785" s="1558"/>
      <c r="N785" s="1554"/>
      <c r="O785" s="1554"/>
    </row>
    <row r="786" spans="1:15" s="2" customFormat="1" ht="62.25" customHeight="1" thickBot="1" x14ac:dyDescent="0.3">
      <c r="A786" s="1556"/>
      <c r="B786" s="1554"/>
      <c r="C786" s="1554"/>
      <c r="D786" s="1554"/>
      <c r="E786" s="1554"/>
      <c r="F786" s="1554"/>
      <c r="G786" s="1554"/>
      <c r="H786" s="1553"/>
      <c r="I786" s="1554"/>
      <c r="J786" s="1558"/>
      <c r="K786" s="1558"/>
      <c r="L786" s="1558"/>
      <c r="M786" s="1558"/>
      <c r="N786" s="1554"/>
      <c r="O786" s="1554"/>
    </row>
    <row r="787" spans="1:15" s="2" customFormat="1" ht="67.5" customHeight="1" thickBot="1" x14ac:dyDescent="0.3">
      <c r="A787" s="1555">
        <v>413</v>
      </c>
      <c r="B787" s="1554" t="s">
        <v>1570</v>
      </c>
      <c r="C787" s="1554">
        <v>4</v>
      </c>
      <c r="D787" s="1554" t="s">
        <v>81</v>
      </c>
      <c r="E787" s="1554" t="s">
        <v>410</v>
      </c>
      <c r="F787" s="1554" t="s">
        <v>1572</v>
      </c>
      <c r="G787" s="1554" t="s">
        <v>11</v>
      </c>
      <c r="H787" s="1553" t="s">
        <v>1571</v>
      </c>
      <c r="I787" s="1554" t="s">
        <v>2346</v>
      </c>
      <c r="J787" s="1558"/>
      <c r="K787" s="1558"/>
      <c r="L787" s="1558"/>
      <c r="M787" s="1558"/>
      <c r="N787" s="1554"/>
      <c r="O787" s="1554"/>
    </row>
    <row r="788" spans="1:15" s="2" customFormat="1" ht="62.25" customHeight="1" thickBot="1" x14ac:dyDescent="0.3">
      <c r="A788" s="1556"/>
      <c r="B788" s="1554"/>
      <c r="C788" s="1554"/>
      <c r="D788" s="1554"/>
      <c r="E788" s="1554"/>
      <c r="F788" s="1554"/>
      <c r="G788" s="1554"/>
      <c r="H788" s="1553"/>
      <c r="I788" s="1554"/>
      <c r="J788" s="1558"/>
      <c r="K788" s="1558"/>
      <c r="L788" s="1558"/>
      <c r="M788" s="1558"/>
      <c r="N788" s="1554"/>
      <c r="O788" s="1554"/>
    </row>
    <row r="789" spans="1:15" s="2" customFormat="1" ht="67.5" customHeight="1" thickBot="1" x14ac:dyDescent="0.3">
      <c r="A789" s="1555">
        <v>414</v>
      </c>
      <c r="B789" s="1554" t="s">
        <v>1574</v>
      </c>
      <c r="C789" s="1554">
        <v>4</v>
      </c>
      <c r="D789" s="1554" t="s">
        <v>89</v>
      </c>
      <c r="E789" s="1554" t="s">
        <v>1453</v>
      </c>
      <c r="F789" s="1554" t="s">
        <v>1576</v>
      </c>
      <c r="G789" s="1554" t="s">
        <v>11</v>
      </c>
      <c r="H789" s="1553" t="s">
        <v>1575</v>
      </c>
      <c r="I789" s="1554" t="s">
        <v>2372</v>
      </c>
      <c r="J789" s="1558"/>
      <c r="K789" s="1558"/>
      <c r="L789" s="1558"/>
      <c r="M789" s="1558"/>
      <c r="N789" s="1554"/>
      <c r="O789" s="1554"/>
    </row>
    <row r="790" spans="1:15" s="2" customFormat="1" ht="62.25" customHeight="1" thickBot="1" x14ac:dyDescent="0.3">
      <c r="A790" s="1556"/>
      <c r="B790" s="1554"/>
      <c r="C790" s="1554"/>
      <c r="D790" s="1554"/>
      <c r="E790" s="1554"/>
      <c r="F790" s="1554"/>
      <c r="G790" s="1554"/>
      <c r="H790" s="1553"/>
      <c r="I790" s="1554"/>
      <c r="J790" s="1558"/>
      <c r="K790" s="1558"/>
      <c r="L790" s="1558"/>
      <c r="M790" s="1558"/>
      <c r="N790" s="1554"/>
      <c r="O790" s="1554"/>
    </row>
    <row r="791" spans="1:15" s="2" customFormat="1" ht="67.5" customHeight="1" thickBot="1" x14ac:dyDescent="0.3">
      <c r="A791" s="149">
        <v>415</v>
      </c>
      <c r="B791" s="28" t="s">
        <v>1577</v>
      </c>
      <c r="C791" s="28">
        <v>16</v>
      </c>
      <c r="D791" s="28" t="s">
        <v>344</v>
      </c>
      <c r="E791" s="28" t="s">
        <v>1173</v>
      </c>
      <c r="F791" s="28" t="s">
        <v>1579</v>
      </c>
      <c r="G791" s="28" t="s">
        <v>11</v>
      </c>
      <c r="H791" s="27" t="s">
        <v>1578</v>
      </c>
      <c r="I791" s="671" t="s">
        <v>2373</v>
      </c>
      <c r="J791" s="30"/>
      <c r="K791" s="30"/>
      <c r="L791" s="30"/>
      <c r="M791" s="30"/>
      <c r="N791" s="28"/>
      <c r="O791" s="28"/>
    </row>
    <row r="792" spans="1:15" s="2" customFormat="1" ht="67.5" customHeight="1" thickBot="1" x14ac:dyDescent="0.3">
      <c r="A792" s="149">
        <v>416</v>
      </c>
      <c r="B792" s="28" t="s">
        <v>1580</v>
      </c>
      <c r="C792" s="28">
        <v>16</v>
      </c>
      <c r="D792" s="28" t="s">
        <v>89</v>
      </c>
      <c r="E792" s="28" t="s">
        <v>1171</v>
      </c>
      <c r="F792" s="28" t="s">
        <v>1581</v>
      </c>
      <c r="G792" s="28" t="s">
        <v>11</v>
      </c>
      <c r="H792" s="27" t="s">
        <v>1582</v>
      </c>
      <c r="I792" s="671" t="s">
        <v>2358</v>
      </c>
      <c r="J792" s="30"/>
      <c r="K792" s="30"/>
      <c r="L792" s="30"/>
      <c r="M792" s="30"/>
      <c r="N792" s="28"/>
      <c r="O792" s="28"/>
    </row>
    <row r="793" spans="1:15" s="2" customFormat="1" ht="67.5" customHeight="1" thickBot="1" x14ac:dyDescent="0.3">
      <c r="A793" s="1557">
        <v>417</v>
      </c>
      <c r="B793" s="1554" t="s">
        <v>1583</v>
      </c>
      <c r="C793" s="1554">
        <v>4</v>
      </c>
      <c r="D793" s="1554" t="s">
        <v>86</v>
      </c>
      <c r="E793" s="1554" t="s">
        <v>1585</v>
      </c>
      <c r="F793" s="1554" t="s">
        <v>1586</v>
      </c>
      <c r="G793" s="1554" t="s">
        <v>11</v>
      </c>
      <c r="H793" s="1553" t="s">
        <v>1584</v>
      </c>
      <c r="I793" s="1554" t="s">
        <v>2374</v>
      </c>
      <c r="J793" s="1558"/>
      <c r="K793" s="1558"/>
      <c r="L793" s="1558"/>
      <c r="M793" s="1558"/>
      <c r="N793" s="1554"/>
      <c r="O793" s="1554"/>
    </row>
    <row r="794" spans="1:15" s="2" customFormat="1" ht="62.25" customHeight="1" thickBot="1" x14ac:dyDescent="0.3">
      <c r="A794" s="1556"/>
      <c r="B794" s="1554"/>
      <c r="C794" s="1554"/>
      <c r="D794" s="1554"/>
      <c r="E794" s="1554"/>
      <c r="F794" s="1554"/>
      <c r="G794" s="1554"/>
      <c r="H794" s="1553"/>
      <c r="I794" s="1554"/>
      <c r="J794" s="1558"/>
      <c r="K794" s="1558"/>
      <c r="L794" s="1558"/>
      <c r="M794" s="1558"/>
      <c r="N794" s="1554"/>
      <c r="O794" s="1554"/>
    </row>
    <row r="795" spans="1:15" s="2" customFormat="1" ht="67.5" customHeight="1" thickBot="1" x14ac:dyDescent="0.3">
      <c r="A795" s="1555">
        <v>418</v>
      </c>
      <c r="B795" s="1554" t="s">
        <v>1587</v>
      </c>
      <c r="C795" s="1554" t="s">
        <v>179</v>
      </c>
      <c r="D795" s="1554" t="s">
        <v>344</v>
      </c>
      <c r="E795" s="1554" t="s">
        <v>1590</v>
      </c>
      <c r="F795" s="1554" t="s">
        <v>768</v>
      </c>
      <c r="G795" s="1554" t="s">
        <v>16</v>
      </c>
      <c r="H795" s="1553" t="s">
        <v>1589</v>
      </c>
      <c r="I795" s="1554" t="s">
        <v>2363</v>
      </c>
      <c r="J795" s="1558"/>
      <c r="K795" s="1558"/>
      <c r="L795" s="1558"/>
      <c r="M795" s="1558"/>
      <c r="N795" s="1554"/>
      <c r="O795" s="1554"/>
    </row>
    <row r="796" spans="1:15" s="2" customFormat="1" ht="62.25" customHeight="1" thickBot="1" x14ac:dyDescent="0.3">
      <c r="A796" s="1556"/>
      <c r="B796" s="1554"/>
      <c r="C796" s="1554"/>
      <c r="D796" s="1554"/>
      <c r="E796" s="1554"/>
      <c r="F796" s="1554"/>
      <c r="G796" s="1554"/>
      <c r="H796" s="1553"/>
      <c r="I796" s="1554"/>
      <c r="J796" s="1558"/>
      <c r="K796" s="1558"/>
      <c r="L796" s="1558"/>
      <c r="M796" s="1558"/>
      <c r="N796" s="1554"/>
      <c r="O796" s="1554"/>
    </row>
    <row r="797" spans="1:15" s="2" customFormat="1" ht="67.5" customHeight="1" thickBot="1" x14ac:dyDescent="0.3">
      <c r="A797" s="1555">
        <v>419</v>
      </c>
      <c r="B797" s="1554" t="s">
        <v>1595</v>
      </c>
      <c r="C797" s="1554">
        <v>4</v>
      </c>
      <c r="D797" s="1554" t="s">
        <v>480</v>
      </c>
      <c r="E797" s="1554" t="s">
        <v>730</v>
      </c>
      <c r="F797" s="1554" t="s">
        <v>1597</v>
      </c>
      <c r="G797" s="1554" t="s">
        <v>16</v>
      </c>
      <c r="H797" s="1553" t="s">
        <v>1596</v>
      </c>
      <c r="I797" s="1554" t="s">
        <v>2375</v>
      </c>
      <c r="J797" s="1558"/>
      <c r="K797" s="1558"/>
      <c r="L797" s="1558"/>
      <c r="M797" s="1558"/>
      <c r="N797" s="1554"/>
      <c r="O797" s="1554"/>
    </row>
    <row r="798" spans="1:15" s="2" customFormat="1" ht="62.25" customHeight="1" thickBot="1" x14ac:dyDescent="0.3">
      <c r="A798" s="1556"/>
      <c r="B798" s="1554"/>
      <c r="C798" s="1554"/>
      <c r="D798" s="1554"/>
      <c r="E798" s="1554"/>
      <c r="F798" s="1554"/>
      <c r="G798" s="1554"/>
      <c r="H798" s="1553"/>
      <c r="I798" s="1554"/>
      <c r="J798" s="1558"/>
      <c r="K798" s="1558"/>
      <c r="L798" s="1558"/>
      <c r="M798" s="1558"/>
      <c r="N798" s="1554"/>
      <c r="O798" s="1554"/>
    </row>
    <row r="799" spans="1:15" s="2" customFormat="1" ht="67.5" customHeight="1" thickBot="1" x14ac:dyDescent="0.3">
      <c r="A799" s="1555">
        <v>420</v>
      </c>
      <c r="B799" s="1554" t="s">
        <v>1598</v>
      </c>
      <c r="C799" s="1554" t="s">
        <v>110</v>
      </c>
      <c r="D799" s="1554" t="s">
        <v>37</v>
      </c>
      <c r="E799" s="1554" t="s">
        <v>1600</v>
      </c>
      <c r="F799" s="1554" t="s">
        <v>1089</v>
      </c>
      <c r="G799" s="1554" t="s">
        <v>16</v>
      </c>
      <c r="H799" s="1553" t="s">
        <v>1599</v>
      </c>
      <c r="I799" s="1554" t="s">
        <v>730</v>
      </c>
      <c r="J799" s="1558"/>
      <c r="K799" s="1558"/>
      <c r="L799" s="1558"/>
      <c r="M799" s="1558"/>
      <c r="N799" s="1554"/>
      <c r="O799" s="1554"/>
    </row>
    <row r="800" spans="1:15" s="2" customFormat="1" ht="62.25" customHeight="1" thickBot="1" x14ac:dyDescent="0.3">
      <c r="A800" s="1556"/>
      <c r="B800" s="1554"/>
      <c r="C800" s="1554"/>
      <c r="D800" s="1554"/>
      <c r="E800" s="1554"/>
      <c r="F800" s="1554"/>
      <c r="G800" s="1554"/>
      <c r="H800" s="1553"/>
      <c r="I800" s="1554"/>
      <c r="J800" s="1558"/>
      <c r="K800" s="1558"/>
      <c r="L800" s="1558"/>
      <c r="M800" s="1558"/>
      <c r="N800" s="1554"/>
      <c r="O800" s="1554"/>
    </row>
    <row r="801" spans="1:15" s="2" customFormat="1" ht="67.5" customHeight="1" thickBot="1" x14ac:dyDescent="0.3">
      <c r="A801" s="1555">
        <v>421</v>
      </c>
      <c r="B801" s="1554" t="s">
        <v>1601</v>
      </c>
      <c r="C801" s="1554">
        <v>5</v>
      </c>
      <c r="D801" s="1554" t="s">
        <v>480</v>
      </c>
      <c r="E801" s="1554" t="s">
        <v>1602</v>
      </c>
      <c r="F801" s="1554" t="s">
        <v>1364</v>
      </c>
      <c r="G801" s="1554" t="s">
        <v>16</v>
      </c>
      <c r="H801" s="1553" t="s">
        <v>1603</v>
      </c>
      <c r="I801" s="1554" t="s">
        <v>2484</v>
      </c>
      <c r="J801" s="1558"/>
      <c r="K801" s="1558"/>
      <c r="L801" s="1558"/>
      <c r="M801" s="1558"/>
      <c r="N801" s="1554"/>
      <c r="O801" s="1554"/>
    </row>
    <row r="802" spans="1:15" s="2" customFormat="1" ht="62.25" customHeight="1" thickBot="1" x14ac:dyDescent="0.3">
      <c r="A802" s="1556"/>
      <c r="B802" s="1554"/>
      <c r="C802" s="1554"/>
      <c r="D802" s="1554"/>
      <c r="E802" s="1554"/>
      <c r="F802" s="1554"/>
      <c r="G802" s="1554"/>
      <c r="H802" s="1553"/>
      <c r="I802" s="1554"/>
      <c r="J802" s="1558"/>
      <c r="K802" s="1558"/>
      <c r="L802" s="1558"/>
      <c r="M802" s="1558"/>
      <c r="N802" s="1554"/>
      <c r="O802" s="1554"/>
    </row>
    <row r="803" spans="1:15" s="2" customFormat="1" ht="67.5" customHeight="1" thickBot="1" x14ac:dyDescent="0.3">
      <c r="A803" s="1555">
        <v>422</v>
      </c>
      <c r="B803" s="1554" t="s">
        <v>1604</v>
      </c>
      <c r="C803" s="1554">
        <v>28</v>
      </c>
      <c r="D803" s="1554" t="s">
        <v>1606</v>
      </c>
      <c r="E803" s="1554" t="s">
        <v>1605</v>
      </c>
      <c r="F803" s="1554" t="s">
        <v>1607</v>
      </c>
      <c r="G803" s="1554" t="s">
        <v>11</v>
      </c>
      <c r="H803" s="1553" t="s">
        <v>1608</v>
      </c>
      <c r="I803" s="1554" t="s">
        <v>2376</v>
      </c>
      <c r="J803" s="1558"/>
      <c r="K803" s="1558"/>
      <c r="L803" s="1558"/>
      <c r="M803" s="1558"/>
      <c r="N803" s="1554"/>
      <c r="O803" s="1554"/>
    </row>
    <row r="804" spans="1:15" s="2" customFormat="1" ht="62.25" customHeight="1" thickBot="1" x14ac:dyDescent="0.3">
      <c r="A804" s="1556"/>
      <c r="B804" s="1554"/>
      <c r="C804" s="1554"/>
      <c r="D804" s="1554"/>
      <c r="E804" s="1554"/>
      <c r="F804" s="1554"/>
      <c r="G804" s="1554"/>
      <c r="H804" s="1553"/>
      <c r="I804" s="1554"/>
      <c r="J804" s="1558"/>
      <c r="K804" s="1558"/>
      <c r="L804" s="1558"/>
      <c r="M804" s="1558"/>
      <c r="N804" s="1554"/>
      <c r="O804" s="1554"/>
    </row>
    <row r="805" spans="1:15" s="2" customFormat="1" ht="67.5" customHeight="1" thickBot="1" x14ac:dyDescent="0.3">
      <c r="A805" s="1555">
        <v>423</v>
      </c>
      <c r="B805" s="1554" t="s">
        <v>1609</v>
      </c>
      <c r="C805" s="1554">
        <v>16</v>
      </c>
      <c r="D805" s="1554" t="s">
        <v>40</v>
      </c>
      <c r="E805" s="1554" t="s">
        <v>1474</v>
      </c>
      <c r="F805" s="1554" t="s">
        <v>1611</v>
      </c>
      <c r="G805" s="1554" t="s">
        <v>11</v>
      </c>
      <c r="H805" s="1553" t="s">
        <v>1610</v>
      </c>
      <c r="I805" s="1554" t="s">
        <v>2377</v>
      </c>
      <c r="J805" s="1558"/>
      <c r="K805" s="1558"/>
      <c r="L805" s="1558"/>
      <c r="M805" s="1558"/>
      <c r="N805" s="1554"/>
      <c r="O805" s="1554"/>
    </row>
    <row r="806" spans="1:15" s="2" customFormat="1" ht="62.25" customHeight="1" thickBot="1" x14ac:dyDescent="0.3">
      <c r="A806" s="1556"/>
      <c r="B806" s="1554"/>
      <c r="C806" s="1554"/>
      <c r="D806" s="1554"/>
      <c r="E806" s="1554"/>
      <c r="F806" s="1554"/>
      <c r="G806" s="1554"/>
      <c r="H806" s="1553"/>
      <c r="I806" s="1554"/>
      <c r="J806" s="1558"/>
      <c r="K806" s="1558"/>
      <c r="L806" s="1558"/>
      <c r="M806" s="1558"/>
      <c r="N806" s="1554"/>
      <c r="O806" s="1554"/>
    </row>
    <row r="807" spans="1:15" s="2" customFormat="1" ht="67.5" customHeight="1" thickBot="1" x14ac:dyDescent="0.3">
      <c r="A807" s="149">
        <v>424</v>
      </c>
      <c r="B807" s="28" t="s">
        <v>1612</v>
      </c>
      <c r="C807" s="28">
        <v>27</v>
      </c>
      <c r="D807" s="28" t="s">
        <v>23</v>
      </c>
      <c r="E807" s="28" t="s">
        <v>1614</v>
      </c>
      <c r="F807" s="28" t="s">
        <v>1615</v>
      </c>
      <c r="G807" s="28" t="s">
        <v>11</v>
      </c>
      <c r="H807" s="27" t="s">
        <v>1613</v>
      </c>
      <c r="I807" s="671" t="s">
        <v>2378</v>
      </c>
      <c r="J807" s="30"/>
      <c r="K807" s="30"/>
      <c r="L807" s="30"/>
      <c r="M807" s="30"/>
      <c r="N807" s="28"/>
      <c r="O807" s="28"/>
    </row>
    <row r="808" spans="1:15" s="2" customFormat="1" ht="67.5" customHeight="1" thickBot="1" x14ac:dyDescent="0.3">
      <c r="A808" s="1557">
        <v>425</v>
      </c>
      <c r="B808" s="1554" t="s">
        <v>1616</v>
      </c>
      <c r="C808" s="1554">
        <v>4</v>
      </c>
      <c r="D808" s="1554" t="s">
        <v>37</v>
      </c>
      <c r="E808" s="1554" t="s">
        <v>1618</v>
      </c>
      <c r="F808" s="1554" t="s">
        <v>1619</v>
      </c>
      <c r="G808" s="1554" t="s">
        <v>11</v>
      </c>
      <c r="H808" s="1553" t="s">
        <v>1617</v>
      </c>
      <c r="I808" s="1554" t="s">
        <v>2379</v>
      </c>
      <c r="J808" s="1558"/>
      <c r="K808" s="1558"/>
      <c r="L808" s="1558"/>
      <c r="M808" s="1558"/>
      <c r="N808" s="1554"/>
      <c r="O808" s="1554"/>
    </row>
    <row r="809" spans="1:15" s="2" customFormat="1" ht="62.25" customHeight="1" thickBot="1" x14ac:dyDescent="0.3">
      <c r="A809" s="1556"/>
      <c r="B809" s="1554"/>
      <c r="C809" s="1554"/>
      <c r="D809" s="1554"/>
      <c r="E809" s="1554"/>
      <c r="F809" s="1554"/>
      <c r="G809" s="1554"/>
      <c r="H809" s="1553"/>
      <c r="I809" s="1554"/>
      <c r="J809" s="1558"/>
      <c r="K809" s="1558"/>
      <c r="L809" s="1558"/>
      <c r="M809" s="1558"/>
      <c r="N809" s="1554"/>
      <c r="O809" s="1554"/>
    </row>
    <row r="810" spans="1:15" s="2" customFormat="1" ht="67.5" customHeight="1" thickBot="1" x14ac:dyDescent="0.3">
      <c r="A810" s="1555">
        <v>426</v>
      </c>
      <c r="B810" s="1554" t="s">
        <v>1620</v>
      </c>
      <c r="C810" s="1554" t="s">
        <v>1622</v>
      </c>
      <c r="D810" s="1554" t="s">
        <v>344</v>
      </c>
      <c r="E810" s="1554" t="s">
        <v>1621</v>
      </c>
      <c r="F810" s="1554" t="s">
        <v>1623</v>
      </c>
      <c r="G810" s="1554" t="s">
        <v>16</v>
      </c>
      <c r="H810" s="1553" t="s">
        <v>1624</v>
      </c>
      <c r="I810" s="1554" t="s">
        <v>2380</v>
      </c>
      <c r="J810" s="1558"/>
      <c r="K810" s="1558"/>
      <c r="L810" s="1558"/>
      <c r="M810" s="1558"/>
      <c r="N810" s="1554"/>
      <c r="O810" s="1554"/>
    </row>
    <row r="811" spans="1:15" s="2" customFormat="1" ht="62.25" customHeight="1" thickBot="1" x14ac:dyDescent="0.3">
      <c r="A811" s="1556"/>
      <c r="B811" s="1554"/>
      <c r="C811" s="1554"/>
      <c r="D811" s="1554"/>
      <c r="E811" s="1554"/>
      <c r="F811" s="1554"/>
      <c r="G811" s="1554"/>
      <c r="H811" s="1553"/>
      <c r="I811" s="1554"/>
      <c r="J811" s="1558"/>
      <c r="K811" s="1558"/>
      <c r="L811" s="1558"/>
      <c r="M811" s="1558"/>
      <c r="N811" s="1554"/>
      <c r="O811" s="1554"/>
    </row>
    <row r="812" spans="1:15" s="2" customFormat="1" ht="67.5" customHeight="1" thickBot="1" x14ac:dyDescent="0.3">
      <c r="A812" s="149">
        <v>427</v>
      </c>
      <c r="B812" s="28" t="s">
        <v>1625</v>
      </c>
      <c r="C812" s="28" t="s">
        <v>110</v>
      </c>
      <c r="D812" s="28" t="s">
        <v>1015</v>
      </c>
      <c r="E812" s="28" t="s">
        <v>1626</v>
      </c>
      <c r="F812" s="28" t="s">
        <v>1628</v>
      </c>
      <c r="G812" s="28" t="s">
        <v>11</v>
      </c>
      <c r="H812" s="27" t="s">
        <v>1627</v>
      </c>
      <c r="I812" s="671" t="s">
        <v>2381</v>
      </c>
      <c r="J812" s="30"/>
      <c r="K812" s="30"/>
      <c r="L812" s="30"/>
      <c r="M812" s="30"/>
      <c r="N812" s="28"/>
      <c r="O812" s="28"/>
    </row>
    <row r="813" spans="1:15" s="2" customFormat="1" ht="67.5" customHeight="1" thickBot="1" x14ac:dyDescent="0.3">
      <c r="A813" s="149">
        <v>428</v>
      </c>
      <c r="B813" s="28" t="s">
        <v>1629</v>
      </c>
      <c r="C813" s="28" t="s">
        <v>1631</v>
      </c>
      <c r="D813" s="28" t="s">
        <v>86</v>
      </c>
      <c r="E813" s="28" t="s">
        <v>1630</v>
      </c>
      <c r="F813" s="28" t="s">
        <v>1633</v>
      </c>
      <c r="G813" s="28" t="s">
        <v>11</v>
      </c>
      <c r="H813" s="27" t="s">
        <v>1632</v>
      </c>
      <c r="I813" s="671" t="s">
        <v>2382</v>
      </c>
      <c r="J813" s="30"/>
      <c r="K813" s="30"/>
      <c r="L813" s="30"/>
      <c r="M813" s="30"/>
      <c r="N813" s="28"/>
      <c r="O813" s="28"/>
    </row>
    <row r="814" spans="1:15" s="2" customFormat="1" ht="67.5" customHeight="1" thickBot="1" x14ac:dyDescent="0.3">
      <c r="A814" s="1557">
        <v>429</v>
      </c>
      <c r="B814" s="1554" t="s">
        <v>1634</v>
      </c>
      <c r="C814" s="1554">
        <v>4</v>
      </c>
      <c r="D814" s="1554" t="s">
        <v>1635</v>
      </c>
      <c r="E814" s="1554" t="s">
        <v>1636</v>
      </c>
      <c r="F814" s="1554" t="s">
        <v>1638</v>
      </c>
      <c r="G814" s="1554" t="s">
        <v>11</v>
      </c>
      <c r="H814" s="1553" t="s">
        <v>1637</v>
      </c>
      <c r="I814" s="1554" t="s">
        <v>2383</v>
      </c>
      <c r="J814" s="1558"/>
      <c r="K814" s="1558"/>
      <c r="L814" s="1558"/>
      <c r="M814" s="1558"/>
      <c r="N814" s="1554"/>
      <c r="O814" s="1554"/>
    </row>
    <row r="815" spans="1:15" s="2" customFormat="1" ht="62.25" customHeight="1" thickBot="1" x14ac:dyDescent="0.3">
      <c r="A815" s="1556"/>
      <c r="B815" s="1554"/>
      <c r="C815" s="1554"/>
      <c r="D815" s="1554"/>
      <c r="E815" s="1554"/>
      <c r="F815" s="1554"/>
      <c r="G815" s="1554"/>
      <c r="H815" s="1553"/>
      <c r="I815" s="1554"/>
      <c r="J815" s="1558"/>
      <c r="K815" s="1558"/>
      <c r="L815" s="1558"/>
      <c r="M815" s="1558"/>
      <c r="N815" s="1554"/>
      <c r="O815" s="1554"/>
    </row>
    <row r="816" spans="1:15" s="2" customFormat="1" ht="67.5" customHeight="1" thickBot="1" x14ac:dyDescent="0.3">
      <c r="A816" s="1555">
        <v>430</v>
      </c>
      <c r="B816" s="1554" t="s">
        <v>1639</v>
      </c>
      <c r="C816" s="1554">
        <v>4</v>
      </c>
      <c r="D816" s="1554" t="s">
        <v>23</v>
      </c>
      <c r="E816" s="1554" t="s">
        <v>1641</v>
      </c>
      <c r="F816" s="1554" t="s">
        <v>1642</v>
      </c>
      <c r="G816" s="1554" t="s">
        <v>11</v>
      </c>
      <c r="H816" s="1553" t="s">
        <v>1640</v>
      </c>
      <c r="I816" s="1554" t="s">
        <v>730</v>
      </c>
      <c r="J816" s="1558"/>
      <c r="K816" s="1558"/>
      <c r="L816" s="1558"/>
      <c r="M816" s="1558"/>
      <c r="N816" s="1554"/>
      <c r="O816" s="1554"/>
    </row>
    <row r="817" spans="1:15" s="2" customFormat="1" ht="62.25" customHeight="1" thickBot="1" x14ac:dyDescent="0.3">
      <c r="A817" s="1556"/>
      <c r="B817" s="1554"/>
      <c r="C817" s="1554"/>
      <c r="D817" s="1554"/>
      <c r="E817" s="1554"/>
      <c r="F817" s="1554"/>
      <c r="G817" s="1554"/>
      <c r="H817" s="1553"/>
      <c r="I817" s="1554"/>
      <c r="J817" s="1558"/>
      <c r="K817" s="1558"/>
      <c r="L817" s="1558"/>
      <c r="M817" s="1558"/>
      <c r="N817" s="1554"/>
      <c r="O817" s="1554"/>
    </row>
    <row r="818" spans="1:15" s="2" customFormat="1" ht="67.5" customHeight="1" thickBot="1" x14ac:dyDescent="0.3">
      <c r="A818" s="1555">
        <v>431</v>
      </c>
      <c r="B818" s="1554" t="s">
        <v>1644</v>
      </c>
      <c r="C818" s="1554">
        <v>16</v>
      </c>
      <c r="D818" s="1554" t="s">
        <v>40</v>
      </c>
      <c r="E818" s="1554" t="s">
        <v>969</v>
      </c>
      <c r="F818" s="1554" t="s">
        <v>345</v>
      </c>
      <c r="G818" s="1554" t="s">
        <v>16</v>
      </c>
      <c r="H818" s="1553" t="s">
        <v>1645</v>
      </c>
      <c r="I818" s="1554" t="s">
        <v>2384</v>
      </c>
      <c r="J818" s="1558"/>
      <c r="K818" s="1558"/>
      <c r="L818" s="1558"/>
      <c r="M818" s="1558"/>
      <c r="N818" s="1554"/>
      <c r="O818" s="1554"/>
    </row>
    <row r="819" spans="1:15" s="2" customFormat="1" ht="62.25" customHeight="1" thickBot="1" x14ac:dyDescent="0.3">
      <c r="A819" s="1556"/>
      <c r="B819" s="1554"/>
      <c r="C819" s="1554"/>
      <c r="D819" s="1554"/>
      <c r="E819" s="1554"/>
      <c r="F819" s="1554"/>
      <c r="G819" s="1554"/>
      <c r="H819" s="1553"/>
      <c r="I819" s="1554"/>
      <c r="J819" s="1558"/>
      <c r="K819" s="1558"/>
      <c r="L819" s="1558"/>
      <c r="M819" s="1558"/>
      <c r="N819" s="1554"/>
      <c r="O819" s="1554"/>
    </row>
    <row r="820" spans="1:15" s="2" customFormat="1" ht="67.5" customHeight="1" thickBot="1" x14ac:dyDescent="0.3">
      <c r="A820" s="1555">
        <v>432</v>
      </c>
      <c r="B820" s="1554" t="s">
        <v>1646</v>
      </c>
      <c r="C820" s="1554" t="s">
        <v>1335</v>
      </c>
      <c r="D820" s="1554" t="s">
        <v>83</v>
      </c>
      <c r="E820" s="1554" t="s">
        <v>1649</v>
      </c>
      <c r="F820" s="1554" t="s">
        <v>1648</v>
      </c>
      <c r="G820" s="1554" t="s">
        <v>11</v>
      </c>
      <c r="H820" s="1553" t="s">
        <v>1647</v>
      </c>
      <c r="I820" s="1554" t="s">
        <v>2385</v>
      </c>
      <c r="J820" s="1558"/>
      <c r="K820" s="1558"/>
      <c r="L820" s="1558"/>
      <c r="M820" s="1558"/>
      <c r="N820" s="1554"/>
      <c r="O820" s="1554"/>
    </row>
    <row r="821" spans="1:15" s="2" customFormat="1" ht="62.25" customHeight="1" thickBot="1" x14ac:dyDescent="0.3">
      <c r="A821" s="1556"/>
      <c r="B821" s="1554"/>
      <c r="C821" s="1554"/>
      <c r="D821" s="1554"/>
      <c r="E821" s="1554"/>
      <c r="F821" s="1554"/>
      <c r="G821" s="1554"/>
      <c r="H821" s="1553"/>
      <c r="I821" s="1554"/>
      <c r="J821" s="1558"/>
      <c r="K821" s="1558"/>
      <c r="L821" s="1558"/>
      <c r="M821" s="1558"/>
      <c r="N821" s="1554"/>
      <c r="O821" s="1554"/>
    </row>
    <row r="822" spans="1:15" s="2" customFormat="1" ht="67.5" customHeight="1" thickBot="1" x14ac:dyDescent="0.3">
      <c r="A822" s="149">
        <v>433</v>
      </c>
      <c r="B822" s="28" t="s">
        <v>1650</v>
      </c>
      <c r="C822" s="28">
        <v>4</v>
      </c>
      <c r="D822" s="28" t="s">
        <v>1652</v>
      </c>
      <c r="E822" s="28" t="s">
        <v>1651</v>
      </c>
      <c r="F822" s="28" t="s">
        <v>768</v>
      </c>
      <c r="G822" s="28" t="s">
        <v>16</v>
      </c>
      <c r="H822" s="27" t="s">
        <v>1653</v>
      </c>
      <c r="I822" s="671" t="s">
        <v>2386</v>
      </c>
      <c r="J822" s="30"/>
      <c r="K822" s="30"/>
      <c r="L822" s="30"/>
      <c r="M822" s="30"/>
      <c r="N822" s="28"/>
      <c r="O822" s="28"/>
    </row>
    <row r="823" spans="1:15" s="2" customFormat="1" ht="67.5" customHeight="1" thickBot="1" x14ac:dyDescent="0.3">
      <c r="A823" s="1557">
        <v>434</v>
      </c>
      <c r="B823" s="1554" t="s">
        <v>1654</v>
      </c>
      <c r="C823" s="1554">
        <v>4</v>
      </c>
      <c r="D823" s="1554" t="s">
        <v>23</v>
      </c>
      <c r="E823" s="1554" t="s">
        <v>1656</v>
      </c>
      <c r="F823" s="1554" t="s">
        <v>1430</v>
      </c>
      <c r="G823" s="1554" t="s">
        <v>16</v>
      </c>
      <c r="H823" s="1553" t="s">
        <v>1655</v>
      </c>
      <c r="I823" s="1554" t="s">
        <v>730</v>
      </c>
      <c r="J823" s="1558"/>
      <c r="K823" s="1558"/>
      <c r="L823" s="1558"/>
      <c r="M823" s="1558"/>
      <c r="N823" s="1554"/>
      <c r="O823" s="1554"/>
    </row>
    <row r="824" spans="1:15" s="2" customFormat="1" ht="62.25" customHeight="1" thickBot="1" x14ac:dyDescent="0.3">
      <c r="A824" s="1556"/>
      <c r="B824" s="1554"/>
      <c r="C824" s="1554"/>
      <c r="D824" s="1554"/>
      <c r="E824" s="1554"/>
      <c r="F824" s="1554"/>
      <c r="G824" s="1554"/>
      <c r="H824" s="1553"/>
      <c r="I824" s="1554"/>
      <c r="J824" s="1558"/>
      <c r="K824" s="1558"/>
      <c r="L824" s="1558"/>
      <c r="M824" s="1558"/>
      <c r="N824" s="1554"/>
      <c r="O824" s="1554"/>
    </row>
    <row r="825" spans="1:15" s="2" customFormat="1" ht="67.5" customHeight="1" thickBot="1" x14ac:dyDescent="0.3">
      <c r="A825" s="1555">
        <v>435</v>
      </c>
      <c r="B825" s="1554" t="s">
        <v>1689</v>
      </c>
      <c r="C825" s="1554">
        <v>16</v>
      </c>
      <c r="D825" s="1554" t="s">
        <v>40</v>
      </c>
      <c r="E825" s="1554" t="s">
        <v>1690</v>
      </c>
      <c r="F825" s="1554" t="s">
        <v>1692</v>
      </c>
      <c r="G825" s="1554" t="s">
        <v>11</v>
      </c>
      <c r="H825" s="1553" t="s">
        <v>1691</v>
      </c>
      <c r="I825" s="1554" t="s">
        <v>2384</v>
      </c>
      <c r="J825" s="1558"/>
      <c r="K825" s="1558"/>
      <c r="L825" s="1558"/>
      <c r="M825" s="1558"/>
      <c r="N825" s="1554"/>
      <c r="O825" s="1554"/>
    </row>
    <row r="826" spans="1:15" s="2" customFormat="1" ht="62.25" customHeight="1" thickBot="1" x14ac:dyDescent="0.3">
      <c r="A826" s="1556"/>
      <c r="B826" s="1554"/>
      <c r="C826" s="1554"/>
      <c r="D826" s="1554"/>
      <c r="E826" s="1554"/>
      <c r="F826" s="1554"/>
      <c r="G826" s="1554"/>
      <c r="H826" s="1553"/>
      <c r="I826" s="1554"/>
      <c r="J826" s="1558"/>
      <c r="K826" s="1558"/>
      <c r="L826" s="1558"/>
      <c r="M826" s="1558"/>
      <c r="N826" s="1554"/>
      <c r="O826" s="1554"/>
    </row>
    <row r="827" spans="1:15" s="2" customFormat="1" ht="67.5" customHeight="1" thickBot="1" x14ac:dyDescent="0.3">
      <c r="A827" s="1555">
        <v>436</v>
      </c>
      <c r="B827" s="1554" t="s">
        <v>1657</v>
      </c>
      <c r="C827" s="1554">
        <v>22</v>
      </c>
      <c r="D827" s="1554" t="s">
        <v>1659</v>
      </c>
      <c r="E827" s="1554" t="s">
        <v>1658</v>
      </c>
      <c r="F827" s="1554" t="s">
        <v>1661</v>
      </c>
      <c r="G827" s="1554" t="s">
        <v>11</v>
      </c>
      <c r="H827" s="1553" t="s">
        <v>1660</v>
      </c>
      <c r="I827" s="1554" t="s">
        <v>2387</v>
      </c>
      <c r="J827" s="1558"/>
      <c r="K827" s="1558"/>
      <c r="L827" s="1558"/>
      <c r="M827" s="1558"/>
      <c r="N827" s="1554"/>
      <c r="O827" s="1554"/>
    </row>
    <row r="828" spans="1:15" s="2" customFormat="1" ht="62.25" customHeight="1" thickBot="1" x14ac:dyDescent="0.3">
      <c r="A828" s="1556"/>
      <c r="B828" s="1554"/>
      <c r="C828" s="1554"/>
      <c r="D828" s="1554"/>
      <c r="E828" s="1554"/>
      <c r="F828" s="1554"/>
      <c r="G828" s="1554"/>
      <c r="H828" s="1553"/>
      <c r="I828" s="1554"/>
      <c r="J828" s="1558"/>
      <c r="K828" s="1558"/>
      <c r="L828" s="1558"/>
      <c r="M828" s="1558"/>
      <c r="N828" s="1554"/>
      <c r="O828" s="1554"/>
    </row>
    <row r="829" spans="1:15" s="2" customFormat="1" ht="67.5" customHeight="1" thickBot="1" x14ac:dyDescent="0.3">
      <c r="A829" s="149">
        <v>437</v>
      </c>
      <c r="B829" s="28" t="s">
        <v>1662</v>
      </c>
      <c r="C829" s="28" t="s">
        <v>1664</v>
      </c>
      <c r="D829" s="28" t="s">
        <v>1015</v>
      </c>
      <c r="E829" s="28" t="s">
        <v>1665</v>
      </c>
      <c r="F829" s="28" t="s">
        <v>1666</v>
      </c>
      <c r="G829" s="28" t="s">
        <v>11</v>
      </c>
      <c r="H829" s="27" t="s">
        <v>1663</v>
      </c>
      <c r="I829" s="671" t="s">
        <v>2388</v>
      </c>
      <c r="J829" s="30"/>
      <c r="K829" s="30"/>
      <c r="L829" s="30"/>
      <c r="M829" s="30"/>
      <c r="N829" s="28"/>
      <c r="O829" s="28"/>
    </row>
    <row r="830" spans="1:15" s="2" customFormat="1" ht="67.5" customHeight="1" thickBot="1" x14ac:dyDescent="0.3">
      <c r="A830" s="1557">
        <v>438</v>
      </c>
      <c r="B830" s="1554" t="s">
        <v>1667</v>
      </c>
      <c r="C830" s="1554">
        <v>4</v>
      </c>
      <c r="D830" s="1554" t="s">
        <v>86</v>
      </c>
      <c r="E830" s="1554" t="s">
        <v>1669</v>
      </c>
      <c r="F830" s="1554" t="s">
        <v>1670</v>
      </c>
      <c r="G830" s="1554" t="s">
        <v>11</v>
      </c>
      <c r="H830" s="1553" t="s">
        <v>1668</v>
      </c>
      <c r="I830" s="1554" t="s">
        <v>730</v>
      </c>
      <c r="J830" s="1558"/>
      <c r="K830" s="1558"/>
      <c r="L830" s="1558"/>
      <c r="M830" s="1558"/>
      <c r="N830" s="1554"/>
      <c r="O830" s="1554"/>
    </row>
    <row r="831" spans="1:15" s="2" customFormat="1" ht="62.25" customHeight="1" thickBot="1" x14ac:dyDescent="0.3">
      <c r="A831" s="1556"/>
      <c r="B831" s="1554"/>
      <c r="C831" s="1554"/>
      <c r="D831" s="1554"/>
      <c r="E831" s="1554"/>
      <c r="F831" s="1554"/>
      <c r="G831" s="1554"/>
      <c r="H831" s="1553"/>
      <c r="I831" s="1554"/>
      <c r="J831" s="1558"/>
      <c r="K831" s="1558"/>
      <c r="L831" s="1558"/>
      <c r="M831" s="1558"/>
      <c r="N831" s="1554"/>
      <c r="O831" s="1554"/>
    </row>
    <row r="832" spans="1:15" s="2" customFormat="1" ht="67.5" customHeight="1" thickBot="1" x14ac:dyDescent="0.3">
      <c r="A832" s="149">
        <v>439</v>
      </c>
      <c r="B832" s="28" t="s">
        <v>1671</v>
      </c>
      <c r="C832" s="28" t="s">
        <v>1353</v>
      </c>
      <c r="D832" s="28" t="s">
        <v>89</v>
      </c>
      <c r="E832" s="28" t="s">
        <v>1673</v>
      </c>
      <c r="F832" s="28" t="s">
        <v>1674</v>
      </c>
      <c r="G832" s="28" t="s">
        <v>11</v>
      </c>
      <c r="H832" s="27" t="s">
        <v>1672</v>
      </c>
      <c r="I832" s="671" t="s">
        <v>2389</v>
      </c>
      <c r="J832" s="30"/>
      <c r="K832" s="30"/>
      <c r="L832" s="30"/>
      <c r="M832" s="30"/>
      <c r="N832" s="28"/>
      <c r="O832" s="28"/>
    </row>
    <row r="833" spans="1:15" s="2" customFormat="1" ht="67.5" customHeight="1" thickBot="1" x14ac:dyDescent="0.3">
      <c r="A833" s="1557">
        <v>440</v>
      </c>
      <c r="B833" s="1554" t="s">
        <v>1675</v>
      </c>
      <c r="C833" s="1554">
        <v>4</v>
      </c>
      <c r="D833" s="1554" t="s">
        <v>1214</v>
      </c>
      <c r="E833" s="1554" t="s">
        <v>1677</v>
      </c>
      <c r="F833" s="1554" t="s">
        <v>1678</v>
      </c>
      <c r="G833" s="1554" t="s">
        <v>11</v>
      </c>
      <c r="H833" s="1553" t="s">
        <v>1676</v>
      </c>
      <c r="I833" s="1554"/>
      <c r="J833" s="1558"/>
      <c r="K833" s="1558"/>
      <c r="L833" s="1558"/>
      <c r="M833" s="1558"/>
      <c r="N833" s="1554"/>
      <c r="O833" s="1554"/>
    </row>
    <row r="834" spans="1:15" s="2" customFormat="1" ht="62.25" customHeight="1" thickBot="1" x14ac:dyDescent="0.3">
      <c r="A834" s="1556"/>
      <c r="B834" s="1554"/>
      <c r="C834" s="1554"/>
      <c r="D834" s="1554"/>
      <c r="E834" s="1554"/>
      <c r="F834" s="1554"/>
      <c r="G834" s="1554"/>
      <c r="H834" s="1553"/>
      <c r="I834" s="1554"/>
      <c r="J834" s="1558"/>
      <c r="K834" s="1558"/>
      <c r="L834" s="1558"/>
      <c r="M834" s="1558"/>
      <c r="N834" s="1554"/>
      <c r="O834" s="1554"/>
    </row>
    <row r="835" spans="1:15" s="2" customFormat="1" ht="67.5" customHeight="1" thickBot="1" x14ac:dyDescent="0.3">
      <c r="A835" s="1555">
        <v>441</v>
      </c>
      <c r="B835" s="1554" t="s">
        <v>1679</v>
      </c>
      <c r="C835" s="1554">
        <v>4</v>
      </c>
      <c r="D835" s="1554" t="s">
        <v>1682</v>
      </c>
      <c r="E835" s="1554" t="s">
        <v>1681</v>
      </c>
      <c r="F835" s="1554" t="s">
        <v>1683</v>
      </c>
      <c r="G835" s="1554" t="s">
        <v>11</v>
      </c>
      <c r="H835" s="1553" t="s">
        <v>1680</v>
      </c>
      <c r="I835" s="1554" t="s">
        <v>2390</v>
      </c>
      <c r="J835" s="1558"/>
      <c r="K835" s="1558"/>
      <c r="L835" s="1558"/>
      <c r="M835" s="1558"/>
      <c r="N835" s="1554"/>
      <c r="O835" s="1554"/>
    </row>
    <row r="836" spans="1:15" s="2" customFormat="1" ht="62.25" customHeight="1" thickBot="1" x14ac:dyDescent="0.3">
      <c r="A836" s="1556"/>
      <c r="B836" s="1554"/>
      <c r="C836" s="1554"/>
      <c r="D836" s="1554"/>
      <c r="E836" s="1554"/>
      <c r="F836" s="1554"/>
      <c r="G836" s="1554"/>
      <c r="H836" s="1553"/>
      <c r="I836" s="1554"/>
      <c r="J836" s="1558"/>
      <c r="K836" s="1558"/>
      <c r="L836" s="1558"/>
      <c r="M836" s="1558"/>
      <c r="N836" s="1554"/>
      <c r="O836" s="1554"/>
    </row>
    <row r="837" spans="1:15" s="2" customFormat="1" ht="67.5" customHeight="1" thickBot="1" x14ac:dyDescent="0.3">
      <c r="A837" s="1555">
        <v>442</v>
      </c>
      <c r="B837" s="1554" t="s">
        <v>1684</v>
      </c>
      <c r="C837" s="1554">
        <v>4</v>
      </c>
      <c r="D837" s="1554" t="s">
        <v>1498</v>
      </c>
      <c r="E837" s="1554" t="s">
        <v>1686</v>
      </c>
      <c r="F837" s="1554" t="s">
        <v>1687</v>
      </c>
      <c r="G837" s="1554" t="s">
        <v>11</v>
      </c>
      <c r="H837" s="1553" t="s">
        <v>1685</v>
      </c>
      <c r="I837" s="1554" t="s">
        <v>2391</v>
      </c>
      <c r="J837" s="1558"/>
      <c r="K837" s="1558"/>
      <c r="L837" s="1558"/>
      <c r="M837" s="1558"/>
      <c r="N837" s="1554"/>
      <c r="O837" s="1554"/>
    </row>
    <row r="838" spans="1:15" s="2" customFormat="1" ht="62.25" customHeight="1" thickBot="1" x14ac:dyDescent="0.3">
      <c r="A838" s="1556"/>
      <c r="B838" s="1554"/>
      <c r="C838" s="1554"/>
      <c r="D838" s="1554"/>
      <c r="E838" s="1554"/>
      <c r="F838" s="1554"/>
      <c r="G838" s="1554"/>
      <c r="H838" s="1553"/>
      <c r="I838" s="1554"/>
      <c r="J838" s="1558"/>
      <c r="K838" s="1558"/>
      <c r="L838" s="1558"/>
      <c r="M838" s="1558"/>
      <c r="N838" s="1554"/>
      <c r="O838" s="1554"/>
    </row>
    <row r="839" spans="1:15" s="2" customFormat="1" ht="67.5" customHeight="1" thickBot="1" x14ac:dyDescent="0.3">
      <c r="A839" s="149">
        <v>443</v>
      </c>
      <c r="B839" s="28" t="s">
        <v>1693</v>
      </c>
      <c r="C839" s="28" t="s">
        <v>110</v>
      </c>
      <c r="D839" s="28" t="s">
        <v>86</v>
      </c>
      <c r="E839" s="28" t="s">
        <v>1695</v>
      </c>
      <c r="F839" s="28" t="s">
        <v>856</v>
      </c>
      <c r="G839" s="28" t="s">
        <v>16</v>
      </c>
      <c r="H839" s="27" t="s">
        <v>1694</v>
      </c>
      <c r="I839" s="671" t="s">
        <v>2392</v>
      </c>
      <c r="J839" s="30"/>
      <c r="K839" s="30"/>
      <c r="L839" s="30"/>
      <c r="M839" s="30"/>
      <c r="N839" s="28"/>
      <c r="O839" s="28"/>
    </row>
    <row r="840" spans="1:15" s="2" customFormat="1" ht="67.5" customHeight="1" thickBot="1" x14ac:dyDescent="0.3">
      <c r="A840" s="1557">
        <v>444</v>
      </c>
      <c r="B840" s="1554" t="s">
        <v>1696</v>
      </c>
      <c r="C840" s="1554">
        <v>4</v>
      </c>
      <c r="D840" s="1554" t="s">
        <v>86</v>
      </c>
      <c r="E840" s="1554" t="s">
        <v>1698</v>
      </c>
      <c r="F840" s="1554" t="s">
        <v>1699</v>
      </c>
      <c r="G840" s="1554" t="s">
        <v>11</v>
      </c>
      <c r="H840" s="1553" t="s">
        <v>1697</v>
      </c>
      <c r="I840" s="1554" t="s">
        <v>2369</v>
      </c>
      <c r="J840" s="1558"/>
      <c r="K840" s="1558"/>
      <c r="L840" s="1558"/>
      <c r="M840" s="1558"/>
      <c r="N840" s="1554"/>
      <c r="O840" s="1554"/>
    </row>
    <row r="841" spans="1:15" s="2" customFormat="1" ht="62.25" customHeight="1" thickBot="1" x14ac:dyDescent="0.3">
      <c r="A841" s="1556"/>
      <c r="B841" s="1554"/>
      <c r="C841" s="1554"/>
      <c r="D841" s="1554"/>
      <c r="E841" s="1554"/>
      <c r="F841" s="1554"/>
      <c r="G841" s="1554"/>
      <c r="H841" s="1553"/>
      <c r="I841" s="1554"/>
      <c r="J841" s="1558"/>
      <c r="K841" s="1558"/>
      <c r="L841" s="1558"/>
      <c r="M841" s="1558"/>
      <c r="N841" s="1554"/>
      <c r="O841" s="1554"/>
    </row>
    <row r="842" spans="1:15" s="2" customFormat="1" ht="67.5" customHeight="1" thickBot="1" x14ac:dyDescent="0.3">
      <c r="A842" s="1555">
        <v>445</v>
      </c>
      <c r="B842" s="1554" t="s">
        <v>1700</v>
      </c>
      <c r="C842" s="1554" t="s">
        <v>1353</v>
      </c>
      <c r="D842" s="1554" t="s">
        <v>37</v>
      </c>
      <c r="E842" s="1554" t="s">
        <v>1702</v>
      </c>
      <c r="F842" s="1554" t="s">
        <v>1703</v>
      </c>
      <c r="G842" s="1554" t="s">
        <v>11</v>
      </c>
      <c r="H842" s="1553" t="s">
        <v>1701</v>
      </c>
      <c r="I842" s="1554" t="s">
        <v>730</v>
      </c>
      <c r="J842" s="1558"/>
      <c r="K842" s="1558"/>
      <c r="L842" s="1558"/>
      <c r="M842" s="1558"/>
      <c r="N842" s="1554"/>
      <c r="O842" s="1554"/>
    </row>
    <row r="843" spans="1:15" s="2" customFormat="1" ht="62.25" customHeight="1" thickBot="1" x14ac:dyDescent="0.3">
      <c r="A843" s="1556"/>
      <c r="B843" s="1554"/>
      <c r="C843" s="1554"/>
      <c r="D843" s="1554"/>
      <c r="E843" s="1554"/>
      <c r="F843" s="1554"/>
      <c r="G843" s="1554"/>
      <c r="H843" s="1553"/>
      <c r="I843" s="1554"/>
      <c r="J843" s="1558"/>
      <c r="K843" s="1558"/>
      <c r="L843" s="1558"/>
      <c r="M843" s="1558"/>
      <c r="N843" s="1554"/>
      <c r="O843" s="1554"/>
    </row>
    <row r="844" spans="1:15" s="2" customFormat="1" ht="67.5" customHeight="1" thickBot="1" x14ac:dyDescent="0.3">
      <c r="A844" s="1555">
        <v>446</v>
      </c>
      <c r="B844" s="1554" t="s">
        <v>1704</v>
      </c>
      <c r="C844" s="1554">
        <v>4</v>
      </c>
      <c r="D844" s="1554" t="s">
        <v>81</v>
      </c>
      <c r="E844" s="1554" t="s">
        <v>1706</v>
      </c>
      <c r="F844" s="1554" t="s">
        <v>1707</v>
      </c>
      <c r="G844" s="1554" t="s">
        <v>11</v>
      </c>
      <c r="H844" s="1553" t="s">
        <v>1705</v>
      </c>
      <c r="I844" s="1554" t="s">
        <v>2346</v>
      </c>
      <c r="J844" s="1558"/>
      <c r="K844" s="1558"/>
      <c r="L844" s="1558"/>
      <c r="M844" s="1558"/>
      <c r="N844" s="1554"/>
      <c r="O844" s="1554"/>
    </row>
    <row r="845" spans="1:15" s="2" customFormat="1" ht="62.25" customHeight="1" thickBot="1" x14ac:dyDescent="0.3">
      <c r="A845" s="1556"/>
      <c r="B845" s="1554"/>
      <c r="C845" s="1554"/>
      <c r="D845" s="1554"/>
      <c r="E845" s="1554"/>
      <c r="F845" s="1554"/>
      <c r="G845" s="1554"/>
      <c r="H845" s="1553"/>
      <c r="I845" s="1554"/>
      <c r="J845" s="1558"/>
      <c r="K845" s="1558"/>
      <c r="L845" s="1558"/>
      <c r="M845" s="1558"/>
      <c r="N845" s="1554"/>
      <c r="O845" s="1554"/>
    </row>
    <row r="846" spans="1:15" s="2" customFormat="1" ht="67.5" customHeight="1" thickBot="1" x14ac:dyDescent="0.3">
      <c r="A846" s="1555">
        <v>447</v>
      </c>
      <c r="B846" s="1554" t="s">
        <v>1708</v>
      </c>
      <c r="C846" s="1554">
        <v>64</v>
      </c>
      <c r="D846" s="1554" t="s">
        <v>40</v>
      </c>
      <c r="E846" s="1554" t="s">
        <v>1710</v>
      </c>
      <c r="F846" s="1554" t="s">
        <v>1711</v>
      </c>
      <c r="G846" s="1554" t="s">
        <v>11</v>
      </c>
      <c r="H846" s="1553" t="s">
        <v>1709</v>
      </c>
      <c r="I846" s="1554" t="s">
        <v>2393</v>
      </c>
      <c r="J846" s="1558"/>
      <c r="K846" s="1558"/>
      <c r="L846" s="1558"/>
      <c r="M846" s="1558"/>
      <c r="N846" s="1554"/>
      <c r="O846" s="1554"/>
    </row>
    <row r="847" spans="1:15" s="2" customFormat="1" ht="62.25" customHeight="1" thickBot="1" x14ac:dyDescent="0.3">
      <c r="A847" s="1556"/>
      <c r="B847" s="1554"/>
      <c r="C847" s="1554"/>
      <c r="D847" s="1554"/>
      <c r="E847" s="1554"/>
      <c r="F847" s="1554"/>
      <c r="G847" s="1554"/>
      <c r="H847" s="1553"/>
      <c r="I847" s="1554"/>
      <c r="J847" s="1558"/>
      <c r="K847" s="1558"/>
      <c r="L847" s="1558"/>
      <c r="M847" s="1558"/>
      <c r="N847" s="1554"/>
      <c r="O847" s="1554"/>
    </row>
    <row r="848" spans="1:15" s="2" customFormat="1" ht="67.5" customHeight="1" thickBot="1" x14ac:dyDescent="0.3">
      <c r="A848" s="149">
        <v>448</v>
      </c>
      <c r="B848" s="28" t="s">
        <v>1712</v>
      </c>
      <c r="C848" s="28">
        <v>34</v>
      </c>
      <c r="D848" s="28" t="s">
        <v>344</v>
      </c>
      <c r="E848" s="28" t="s">
        <v>1714</v>
      </c>
      <c r="F848" s="28" t="s">
        <v>1715</v>
      </c>
      <c r="G848" s="28" t="s">
        <v>11</v>
      </c>
      <c r="H848" s="27" t="s">
        <v>1713</v>
      </c>
      <c r="I848" s="671" t="s">
        <v>2393</v>
      </c>
      <c r="J848" s="30"/>
      <c r="K848" s="30"/>
      <c r="L848" s="30"/>
      <c r="M848" s="30"/>
      <c r="N848" s="28"/>
      <c r="O848" s="28"/>
    </row>
    <row r="849" spans="1:15" s="2" customFormat="1" ht="67.5" customHeight="1" thickBot="1" x14ac:dyDescent="0.3">
      <c r="A849" s="1557">
        <v>449</v>
      </c>
      <c r="B849" s="1554" t="s">
        <v>1716</v>
      </c>
      <c r="C849" s="1554">
        <v>16</v>
      </c>
      <c r="D849" s="1554" t="s">
        <v>40</v>
      </c>
      <c r="E849" s="1554" t="s">
        <v>1718</v>
      </c>
      <c r="F849" s="1554" t="s">
        <v>1719</v>
      </c>
      <c r="G849" s="1554" t="s">
        <v>11</v>
      </c>
      <c r="H849" s="1553" t="s">
        <v>1717</v>
      </c>
      <c r="I849" s="1554" t="s">
        <v>2394</v>
      </c>
      <c r="J849" s="1558"/>
      <c r="K849" s="1558"/>
      <c r="L849" s="1558"/>
      <c r="M849" s="1558"/>
      <c r="N849" s="1554"/>
      <c r="O849" s="1554"/>
    </row>
    <row r="850" spans="1:15" s="2" customFormat="1" ht="62.25" customHeight="1" thickBot="1" x14ac:dyDescent="0.3">
      <c r="A850" s="1556"/>
      <c r="B850" s="1554"/>
      <c r="C850" s="1554"/>
      <c r="D850" s="1554"/>
      <c r="E850" s="1554"/>
      <c r="F850" s="1554"/>
      <c r="G850" s="1554"/>
      <c r="H850" s="1553"/>
      <c r="I850" s="1554"/>
      <c r="J850" s="1558"/>
      <c r="K850" s="1558"/>
      <c r="L850" s="1558"/>
      <c r="M850" s="1558"/>
      <c r="N850" s="1554"/>
      <c r="O850" s="1554"/>
    </row>
    <row r="851" spans="1:15" s="2" customFormat="1" ht="67.5" customHeight="1" thickBot="1" x14ac:dyDescent="0.3">
      <c r="A851" s="149">
        <v>450</v>
      </c>
      <c r="B851" s="28" t="s">
        <v>1720</v>
      </c>
      <c r="C851" s="28">
        <v>4</v>
      </c>
      <c r="D851" s="28" t="s">
        <v>86</v>
      </c>
      <c r="E851" s="28" t="s">
        <v>1722</v>
      </c>
      <c r="F851" s="28" t="s">
        <v>645</v>
      </c>
      <c r="G851" s="28" t="s">
        <v>16</v>
      </c>
      <c r="H851" s="27" t="s">
        <v>1721</v>
      </c>
      <c r="I851" s="671" t="s">
        <v>2395</v>
      </c>
      <c r="J851" s="30"/>
      <c r="K851" s="30"/>
      <c r="L851" s="30"/>
      <c r="M851" s="30"/>
      <c r="N851" s="28"/>
      <c r="O851" s="28"/>
    </row>
    <row r="852" spans="1:15" s="2" customFormat="1" ht="67.5" customHeight="1" thickBot="1" x14ac:dyDescent="0.3">
      <c r="A852" s="1557">
        <v>451</v>
      </c>
      <c r="B852" s="1554" t="s">
        <v>1725</v>
      </c>
      <c r="C852" s="1554">
        <v>4</v>
      </c>
      <c r="D852" s="1554" t="s">
        <v>89</v>
      </c>
      <c r="E852" s="1554" t="s">
        <v>1726</v>
      </c>
      <c r="F852" s="1554" t="s">
        <v>1728</v>
      </c>
      <c r="G852" s="1554" t="s">
        <v>11</v>
      </c>
      <c r="H852" s="1553" t="s">
        <v>1727</v>
      </c>
      <c r="I852" s="1554" t="s">
        <v>730</v>
      </c>
      <c r="J852" s="1558"/>
      <c r="K852" s="1558"/>
      <c r="L852" s="1558"/>
      <c r="M852" s="1558"/>
      <c r="N852" s="1554"/>
      <c r="O852" s="1554"/>
    </row>
    <row r="853" spans="1:15" s="2" customFormat="1" ht="62.25" customHeight="1" thickBot="1" x14ac:dyDescent="0.3">
      <c r="A853" s="1556"/>
      <c r="B853" s="1554"/>
      <c r="C853" s="1554"/>
      <c r="D853" s="1554"/>
      <c r="E853" s="1554"/>
      <c r="F853" s="1554"/>
      <c r="G853" s="1554"/>
      <c r="H853" s="1553"/>
      <c r="I853" s="1554"/>
      <c r="J853" s="1558"/>
      <c r="K853" s="1558"/>
      <c r="L853" s="1558"/>
      <c r="M853" s="1558"/>
      <c r="N853" s="1554"/>
      <c r="O853" s="1554"/>
    </row>
    <row r="854" spans="1:15" s="2" customFormat="1" ht="67.5" customHeight="1" thickBot="1" x14ac:dyDescent="0.3">
      <c r="A854" s="1555">
        <v>452</v>
      </c>
      <c r="B854" s="1554" t="s">
        <v>1729</v>
      </c>
      <c r="C854" s="1554">
        <v>4</v>
      </c>
      <c r="D854" s="1554" t="s">
        <v>86</v>
      </c>
      <c r="E854" s="1554" t="s">
        <v>1731</v>
      </c>
      <c r="F854" s="1554" t="s">
        <v>1732</v>
      </c>
      <c r="G854" s="1554" t="s">
        <v>11</v>
      </c>
      <c r="H854" s="1553" t="s">
        <v>1730</v>
      </c>
      <c r="I854" s="1554" t="s">
        <v>730</v>
      </c>
      <c r="J854" s="1558"/>
      <c r="K854" s="1558"/>
      <c r="L854" s="1558"/>
      <c r="M854" s="1558"/>
      <c r="N854" s="1554"/>
      <c r="O854" s="1554"/>
    </row>
    <row r="855" spans="1:15" s="2" customFormat="1" ht="62.25" customHeight="1" thickBot="1" x14ac:dyDescent="0.3">
      <c r="A855" s="1556"/>
      <c r="B855" s="1554"/>
      <c r="C855" s="1554"/>
      <c r="D855" s="1554"/>
      <c r="E855" s="1554"/>
      <c r="F855" s="1554"/>
      <c r="G855" s="1554"/>
      <c r="H855" s="1553"/>
      <c r="I855" s="1554"/>
      <c r="J855" s="1558"/>
      <c r="K855" s="1558"/>
      <c r="L855" s="1558"/>
      <c r="M855" s="1558"/>
      <c r="N855" s="1554"/>
      <c r="O855" s="1554"/>
    </row>
    <row r="856" spans="1:15" s="2" customFormat="1" ht="67.5" customHeight="1" thickBot="1" x14ac:dyDescent="0.3">
      <c r="A856" s="149">
        <v>453</v>
      </c>
      <c r="B856" s="28" t="s">
        <v>1733</v>
      </c>
      <c r="C856" s="28" t="s">
        <v>388</v>
      </c>
      <c r="D856" s="28" t="s">
        <v>89</v>
      </c>
      <c r="E856" s="28" t="s">
        <v>1736</v>
      </c>
      <c r="F856" s="28" t="s">
        <v>1735</v>
      </c>
      <c r="G856" s="28" t="s">
        <v>11</v>
      </c>
      <c r="H856" s="27" t="s">
        <v>1734</v>
      </c>
      <c r="I856" s="671" t="s">
        <v>2396</v>
      </c>
      <c r="J856" s="30"/>
      <c r="K856" s="30"/>
      <c r="L856" s="30"/>
      <c r="M856" s="30"/>
      <c r="N856" s="28"/>
      <c r="O856" s="28"/>
    </row>
    <row r="857" spans="1:15" s="2" customFormat="1" ht="67.5" customHeight="1" thickBot="1" x14ac:dyDescent="0.3">
      <c r="A857" s="1557">
        <v>454</v>
      </c>
      <c r="B857" s="1554" t="s">
        <v>1739</v>
      </c>
      <c r="C857" s="1554">
        <v>4</v>
      </c>
      <c r="D857" s="1554" t="s">
        <v>37</v>
      </c>
      <c r="E857" s="1554" t="s">
        <v>1740</v>
      </c>
      <c r="F857" s="1554" t="s">
        <v>1742</v>
      </c>
      <c r="G857" s="1554" t="s">
        <v>11</v>
      </c>
      <c r="H857" s="1553" t="s">
        <v>1741</v>
      </c>
      <c r="I857" s="1554" t="s">
        <v>2397</v>
      </c>
      <c r="J857" s="1558"/>
      <c r="K857" s="1558"/>
      <c r="L857" s="1558"/>
      <c r="M857" s="1558"/>
      <c r="N857" s="1554"/>
      <c r="O857" s="1554"/>
    </row>
    <row r="858" spans="1:15" s="2" customFormat="1" ht="62.25" customHeight="1" thickBot="1" x14ac:dyDescent="0.3">
      <c r="A858" s="1556"/>
      <c r="B858" s="1554"/>
      <c r="C858" s="1554"/>
      <c r="D858" s="1554"/>
      <c r="E858" s="1554"/>
      <c r="F858" s="1554"/>
      <c r="G858" s="1554"/>
      <c r="H858" s="1553"/>
      <c r="I858" s="1554"/>
      <c r="J858" s="1558"/>
      <c r="K858" s="1558"/>
      <c r="L858" s="1558"/>
      <c r="M858" s="1558"/>
      <c r="N858" s="1554"/>
      <c r="O858" s="1554"/>
    </row>
    <row r="859" spans="1:15" s="2" customFormat="1" ht="67.5" customHeight="1" thickBot="1" x14ac:dyDescent="0.3">
      <c r="A859" s="1555">
        <v>455</v>
      </c>
      <c r="B859" s="1554" t="s">
        <v>1743</v>
      </c>
      <c r="C859" s="1554">
        <v>4</v>
      </c>
      <c r="D859" s="1554" t="s">
        <v>23</v>
      </c>
      <c r="E859" s="1554" t="s">
        <v>1745</v>
      </c>
      <c r="F859" s="1554" t="s">
        <v>1746</v>
      </c>
      <c r="G859" s="1554" t="s">
        <v>16</v>
      </c>
      <c r="H859" s="1553" t="s">
        <v>1744</v>
      </c>
      <c r="I859" s="1554" t="s">
        <v>2398</v>
      </c>
      <c r="J859" s="1558"/>
      <c r="K859" s="1558"/>
      <c r="L859" s="1558"/>
      <c r="M859" s="1558"/>
      <c r="N859" s="1554"/>
      <c r="O859" s="1554"/>
    </row>
    <row r="860" spans="1:15" s="2" customFormat="1" ht="62.25" customHeight="1" thickBot="1" x14ac:dyDescent="0.3">
      <c r="A860" s="1556"/>
      <c r="B860" s="1554"/>
      <c r="C860" s="1554"/>
      <c r="D860" s="1554"/>
      <c r="E860" s="1554"/>
      <c r="F860" s="1554"/>
      <c r="G860" s="1554"/>
      <c r="H860" s="1553"/>
      <c r="I860" s="1554"/>
      <c r="J860" s="1558"/>
      <c r="K860" s="1558"/>
      <c r="L860" s="1558"/>
      <c r="M860" s="1558"/>
      <c r="N860" s="1554"/>
      <c r="O860" s="1554"/>
    </row>
    <row r="861" spans="1:15" s="2" customFormat="1" ht="67.5" customHeight="1" thickBot="1" x14ac:dyDescent="0.3">
      <c r="A861" s="1555">
        <v>456</v>
      </c>
      <c r="B861" s="1554" t="s">
        <v>1747</v>
      </c>
      <c r="C861" s="1554">
        <v>34</v>
      </c>
      <c r="D861" s="1554" t="s">
        <v>89</v>
      </c>
      <c r="E861" s="1554" t="s">
        <v>1749</v>
      </c>
      <c r="F861" s="1554" t="s">
        <v>1089</v>
      </c>
      <c r="G861" s="1554" t="s">
        <v>16</v>
      </c>
      <c r="H861" s="1553" t="s">
        <v>1748</v>
      </c>
      <c r="I861" s="1554" t="s">
        <v>2399</v>
      </c>
      <c r="J861" s="1558"/>
      <c r="K861" s="1558"/>
      <c r="L861" s="1558"/>
      <c r="M861" s="1558"/>
      <c r="N861" s="1554"/>
      <c r="O861" s="1554"/>
    </row>
    <row r="862" spans="1:15" s="2" customFormat="1" ht="62.25" customHeight="1" thickBot="1" x14ac:dyDescent="0.3">
      <c r="A862" s="1556"/>
      <c r="B862" s="1554"/>
      <c r="C862" s="1554"/>
      <c r="D862" s="1554"/>
      <c r="E862" s="1554"/>
      <c r="F862" s="1554"/>
      <c r="G862" s="1554"/>
      <c r="H862" s="1553"/>
      <c r="I862" s="1554"/>
      <c r="J862" s="1558"/>
      <c r="K862" s="1558"/>
      <c r="L862" s="1558"/>
      <c r="M862" s="1558"/>
      <c r="N862" s="1554"/>
      <c r="O862" s="1554"/>
    </row>
    <row r="863" spans="1:15" s="2" customFormat="1" ht="67.5" customHeight="1" thickBot="1" x14ac:dyDescent="0.3">
      <c r="A863" s="1555">
        <v>457</v>
      </c>
      <c r="B863" s="1554" t="s">
        <v>1750</v>
      </c>
      <c r="C863" s="1554">
        <v>4</v>
      </c>
      <c r="D863" s="1554" t="s">
        <v>23</v>
      </c>
      <c r="E863" s="1554" t="s">
        <v>906</v>
      </c>
      <c r="F863" s="1554" t="s">
        <v>1752</v>
      </c>
      <c r="G863" s="1554" t="s">
        <v>16</v>
      </c>
      <c r="H863" s="1553" t="s">
        <v>1751</v>
      </c>
      <c r="I863" s="1554" t="s">
        <v>2395</v>
      </c>
      <c r="J863" s="1558"/>
      <c r="K863" s="1558"/>
      <c r="L863" s="1558"/>
      <c r="M863" s="1558"/>
      <c r="N863" s="1554"/>
      <c r="O863" s="1554"/>
    </row>
    <row r="864" spans="1:15" s="2" customFormat="1" ht="62.25" customHeight="1" thickBot="1" x14ac:dyDescent="0.3">
      <c r="A864" s="1556"/>
      <c r="B864" s="1554"/>
      <c r="C864" s="1554"/>
      <c r="D864" s="1554"/>
      <c r="E864" s="1554"/>
      <c r="F864" s="1554"/>
      <c r="G864" s="1554"/>
      <c r="H864" s="1553"/>
      <c r="I864" s="1554"/>
      <c r="J864" s="1558"/>
      <c r="K864" s="1558"/>
      <c r="L864" s="1558"/>
      <c r="M864" s="1558"/>
      <c r="N864" s="1554"/>
      <c r="O864" s="1554"/>
    </row>
    <row r="865" spans="1:15" s="2" customFormat="1" ht="67.5" customHeight="1" thickBot="1" x14ac:dyDescent="0.3">
      <c r="A865" s="1555">
        <v>458</v>
      </c>
      <c r="B865" s="1554" t="s">
        <v>1753</v>
      </c>
      <c r="C865" s="1554">
        <v>34</v>
      </c>
      <c r="D865" s="1554" t="s">
        <v>86</v>
      </c>
      <c r="E865" s="1554" t="s">
        <v>1755</v>
      </c>
      <c r="F865" s="1554" t="s">
        <v>1756</v>
      </c>
      <c r="G865" s="1554" t="s">
        <v>11</v>
      </c>
      <c r="H865" s="1553" t="s">
        <v>1754</v>
      </c>
      <c r="I865" s="1554" t="s">
        <v>2400</v>
      </c>
      <c r="J865" s="1558"/>
      <c r="K865" s="1558"/>
      <c r="L865" s="1558"/>
      <c r="M865" s="1558"/>
      <c r="N865" s="1554"/>
      <c r="O865" s="1554"/>
    </row>
    <row r="866" spans="1:15" s="2" customFormat="1" ht="62.25" customHeight="1" thickBot="1" x14ac:dyDescent="0.3">
      <c r="A866" s="1556"/>
      <c r="B866" s="1554"/>
      <c r="C866" s="1554"/>
      <c r="D866" s="1554"/>
      <c r="E866" s="1554"/>
      <c r="F866" s="1554"/>
      <c r="G866" s="1554"/>
      <c r="H866" s="1553"/>
      <c r="I866" s="1554"/>
      <c r="J866" s="1558"/>
      <c r="K866" s="1558"/>
      <c r="L866" s="1558"/>
      <c r="M866" s="1558"/>
      <c r="N866" s="1554"/>
      <c r="O866" s="1554"/>
    </row>
    <row r="867" spans="1:15" s="2" customFormat="1" ht="67.5" customHeight="1" thickBot="1" x14ac:dyDescent="0.3">
      <c r="A867" s="1555">
        <v>459</v>
      </c>
      <c r="B867" s="1554" t="s">
        <v>1757</v>
      </c>
      <c r="C867" s="1554">
        <v>64</v>
      </c>
      <c r="D867" s="1554" t="s">
        <v>1015</v>
      </c>
      <c r="E867" s="1554" t="s">
        <v>1758</v>
      </c>
      <c r="F867" s="1554" t="s">
        <v>1760</v>
      </c>
      <c r="G867" s="1554" t="s">
        <v>11</v>
      </c>
      <c r="H867" s="1553" t="s">
        <v>1759</v>
      </c>
      <c r="I867" s="1554" t="s">
        <v>2401</v>
      </c>
      <c r="J867" s="1558"/>
      <c r="K867" s="1558"/>
      <c r="L867" s="1558"/>
      <c r="M867" s="1558"/>
      <c r="N867" s="1554"/>
      <c r="O867" s="1554"/>
    </row>
    <row r="868" spans="1:15" s="2" customFormat="1" ht="62.25" customHeight="1" thickBot="1" x14ac:dyDescent="0.3">
      <c r="A868" s="1556"/>
      <c r="B868" s="1554"/>
      <c r="C868" s="1554"/>
      <c r="D868" s="1554"/>
      <c r="E868" s="1554"/>
      <c r="F868" s="1554"/>
      <c r="G868" s="1554"/>
      <c r="H868" s="1553"/>
      <c r="I868" s="1554"/>
      <c r="J868" s="1558"/>
      <c r="K868" s="1558"/>
      <c r="L868" s="1558"/>
      <c r="M868" s="1558"/>
      <c r="N868" s="1554"/>
      <c r="O868" s="1554"/>
    </row>
    <row r="869" spans="1:15" s="2" customFormat="1" ht="67.5" customHeight="1" thickBot="1" x14ac:dyDescent="0.3">
      <c r="A869" s="149">
        <v>460</v>
      </c>
      <c r="B869" s="28" t="s">
        <v>1761</v>
      </c>
      <c r="C869" s="28">
        <v>31</v>
      </c>
      <c r="D869" s="28" t="s">
        <v>344</v>
      </c>
      <c r="E869" s="28" t="s">
        <v>1763</v>
      </c>
      <c r="F869" s="28" t="s">
        <v>1764</v>
      </c>
      <c r="G869" s="28" t="s">
        <v>11</v>
      </c>
      <c r="H869" s="27" t="s">
        <v>1762</v>
      </c>
      <c r="I869" s="671" t="s">
        <v>2402</v>
      </c>
      <c r="J869" s="30"/>
      <c r="K869" s="30"/>
      <c r="L869" s="30"/>
      <c r="M869" s="30"/>
      <c r="N869" s="28"/>
      <c r="O869" s="28"/>
    </row>
    <row r="870" spans="1:15" s="2" customFormat="1" ht="67.5" customHeight="1" thickBot="1" x14ac:dyDescent="0.3">
      <c r="A870" s="1557">
        <v>461</v>
      </c>
      <c r="B870" s="1554" t="s">
        <v>1765</v>
      </c>
      <c r="C870" s="1554">
        <v>4</v>
      </c>
      <c r="D870" s="1554" t="s">
        <v>37</v>
      </c>
      <c r="E870" s="1554" t="s">
        <v>1767</v>
      </c>
      <c r="F870" s="1554" t="s">
        <v>1768</v>
      </c>
      <c r="G870" s="1554" t="s">
        <v>11</v>
      </c>
      <c r="H870" s="1553" t="s">
        <v>1766</v>
      </c>
      <c r="I870" s="1554" t="s">
        <v>2403</v>
      </c>
      <c r="J870" s="1558"/>
      <c r="K870" s="1558"/>
      <c r="L870" s="1558"/>
      <c r="M870" s="1558"/>
      <c r="N870" s="1554"/>
      <c r="O870" s="1554"/>
    </row>
    <row r="871" spans="1:15" s="2" customFormat="1" ht="62.25" customHeight="1" thickBot="1" x14ac:dyDescent="0.3">
      <c r="A871" s="1556"/>
      <c r="B871" s="1554"/>
      <c r="C871" s="1554"/>
      <c r="D871" s="1554"/>
      <c r="E871" s="1554"/>
      <c r="F871" s="1554"/>
      <c r="G871" s="1554"/>
      <c r="H871" s="1553"/>
      <c r="I871" s="1554"/>
      <c r="J871" s="1558"/>
      <c r="K871" s="1558"/>
      <c r="L871" s="1558"/>
      <c r="M871" s="1558"/>
      <c r="N871" s="1554"/>
      <c r="O871" s="1554"/>
    </row>
    <row r="872" spans="1:15" s="2" customFormat="1" ht="67.5" customHeight="1" thickBot="1" x14ac:dyDescent="0.3">
      <c r="A872" s="149">
        <v>462</v>
      </c>
      <c r="B872" s="28" t="s">
        <v>1769</v>
      </c>
      <c r="C872" s="28">
        <v>16</v>
      </c>
      <c r="D872" s="28" t="s">
        <v>1771</v>
      </c>
      <c r="E872" s="28" t="s">
        <v>1772</v>
      </c>
      <c r="F872" s="28" t="s">
        <v>1773</v>
      </c>
      <c r="G872" s="28" t="s">
        <v>11</v>
      </c>
      <c r="H872" s="27" t="s">
        <v>1770</v>
      </c>
      <c r="I872" s="671" t="s">
        <v>2404</v>
      </c>
      <c r="J872" s="30"/>
      <c r="K872" s="30"/>
      <c r="L872" s="30"/>
      <c r="M872" s="30"/>
      <c r="N872" s="28"/>
      <c r="O872" s="28"/>
    </row>
    <row r="873" spans="1:15" s="2" customFormat="1" ht="67.5" customHeight="1" thickBot="1" x14ac:dyDescent="0.3">
      <c r="A873" s="1557">
        <v>463</v>
      </c>
      <c r="B873" s="1554" t="s">
        <v>1774</v>
      </c>
      <c r="C873" s="1554">
        <v>4</v>
      </c>
      <c r="D873" s="1554" t="s">
        <v>86</v>
      </c>
      <c r="E873" s="1554" t="s">
        <v>1776</v>
      </c>
      <c r="F873" s="1554" t="s">
        <v>856</v>
      </c>
      <c r="G873" s="1554" t="s">
        <v>16</v>
      </c>
      <c r="H873" s="1553" t="s">
        <v>1775</v>
      </c>
      <c r="I873" s="1554" t="s">
        <v>2374</v>
      </c>
      <c r="J873" s="1558"/>
      <c r="K873" s="1558"/>
      <c r="L873" s="1558"/>
      <c r="M873" s="1558"/>
      <c r="N873" s="1554"/>
      <c r="O873" s="1554"/>
    </row>
    <row r="874" spans="1:15" s="2" customFormat="1" ht="62.25" customHeight="1" thickBot="1" x14ac:dyDescent="0.3">
      <c r="A874" s="1556"/>
      <c r="B874" s="1554"/>
      <c r="C874" s="1554"/>
      <c r="D874" s="1554"/>
      <c r="E874" s="1554"/>
      <c r="F874" s="1554"/>
      <c r="G874" s="1554"/>
      <c r="H874" s="1553"/>
      <c r="I874" s="1554"/>
      <c r="J874" s="1558"/>
      <c r="K874" s="1558"/>
      <c r="L874" s="1558"/>
      <c r="M874" s="1558"/>
      <c r="N874" s="1554"/>
      <c r="O874" s="1554"/>
    </row>
    <row r="875" spans="1:15" s="2" customFormat="1" ht="67.5" customHeight="1" thickBot="1" x14ac:dyDescent="0.3">
      <c r="A875" s="1555">
        <v>464</v>
      </c>
      <c r="B875" s="1554" t="s">
        <v>1777</v>
      </c>
      <c r="C875" s="1554">
        <v>64</v>
      </c>
      <c r="D875" s="1554" t="s">
        <v>89</v>
      </c>
      <c r="E875" s="1554" t="s">
        <v>1779</v>
      </c>
      <c r="F875" s="1554" t="s">
        <v>1089</v>
      </c>
      <c r="G875" s="1554" t="s">
        <v>16</v>
      </c>
      <c r="H875" s="1553" t="s">
        <v>1778</v>
      </c>
      <c r="I875" s="1554" t="s">
        <v>730</v>
      </c>
      <c r="J875" s="1558"/>
      <c r="K875" s="1558"/>
      <c r="L875" s="1558"/>
      <c r="M875" s="1558"/>
      <c r="N875" s="1554"/>
      <c r="O875" s="1554"/>
    </row>
    <row r="876" spans="1:15" s="2" customFormat="1" ht="62.25" customHeight="1" thickBot="1" x14ac:dyDescent="0.3">
      <c r="A876" s="1556"/>
      <c r="B876" s="1554"/>
      <c r="C876" s="1554"/>
      <c r="D876" s="1554"/>
      <c r="E876" s="1554"/>
      <c r="F876" s="1554"/>
      <c r="G876" s="1554"/>
      <c r="H876" s="1553"/>
      <c r="I876" s="1554"/>
      <c r="J876" s="1558"/>
      <c r="K876" s="1558"/>
      <c r="L876" s="1558"/>
      <c r="M876" s="1558"/>
      <c r="N876" s="1554"/>
      <c r="O876" s="1554"/>
    </row>
    <row r="877" spans="1:15" s="2" customFormat="1" ht="67.5" customHeight="1" thickBot="1" x14ac:dyDescent="0.3">
      <c r="A877" s="1555">
        <v>465</v>
      </c>
      <c r="B877" s="1554" t="s">
        <v>1780</v>
      </c>
      <c r="C877" s="1554">
        <v>4</v>
      </c>
      <c r="D877" s="1554" t="s">
        <v>23</v>
      </c>
      <c r="E877" s="1554" t="s">
        <v>1782</v>
      </c>
      <c r="F877" s="1554" t="s">
        <v>243</v>
      </c>
      <c r="G877" s="1554" t="s">
        <v>16</v>
      </c>
      <c r="H877" s="1553" t="s">
        <v>1781</v>
      </c>
      <c r="I877" s="1554"/>
      <c r="J877" s="1558"/>
      <c r="K877" s="1558"/>
      <c r="L877" s="1558"/>
      <c r="M877" s="1558"/>
      <c r="N877" s="1554"/>
      <c r="O877" s="1554"/>
    </row>
    <row r="878" spans="1:15" s="2" customFormat="1" ht="62.25" customHeight="1" thickBot="1" x14ac:dyDescent="0.3">
      <c r="A878" s="1556"/>
      <c r="B878" s="1554"/>
      <c r="C878" s="1554"/>
      <c r="D878" s="1554"/>
      <c r="E878" s="1554"/>
      <c r="F878" s="1554"/>
      <c r="G878" s="1554"/>
      <c r="H878" s="1553"/>
      <c r="I878" s="1554"/>
      <c r="J878" s="1558"/>
      <c r="K878" s="1558"/>
      <c r="L878" s="1558"/>
      <c r="M878" s="1558"/>
      <c r="N878" s="1554"/>
      <c r="O878" s="1554"/>
    </row>
    <row r="879" spans="1:15" s="2" customFormat="1" ht="67.5" customHeight="1" thickBot="1" x14ac:dyDescent="0.3">
      <c r="A879" s="149">
        <v>466</v>
      </c>
      <c r="B879" s="28" t="s">
        <v>1783</v>
      </c>
      <c r="C879" s="28">
        <v>4</v>
      </c>
      <c r="D879" s="28" t="s">
        <v>23</v>
      </c>
      <c r="E879" s="28" t="s">
        <v>1785</v>
      </c>
      <c r="F879" s="28" t="s">
        <v>243</v>
      </c>
      <c r="G879" s="28" t="s">
        <v>16</v>
      </c>
      <c r="H879" s="27" t="s">
        <v>1784</v>
      </c>
      <c r="I879" s="671" t="s">
        <v>2405</v>
      </c>
      <c r="J879" s="30"/>
      <c r="K879" s="30"/>
      <c r="L879" s="30"/>
      <c r="M879" s="30"/>
      <c r="N879" s="28"/>
      <c r="O879" s="28"/>
    </row>
    <row r="880" spans="1:15" s="2" customFormat="1" ht="67.5" customHeight="1" thickBot="1" x14ac:dyDescent="0.3">
      <c r="A880" s="1557">
        <v>467</v>
      </c>
      <c r="B880" s="1554" t="s">
        <v>1786</v>
      </c>
      <c r="C880" s="1554">
        <v>4</v>
      </c>
      <c r="D880" s="1554" t="s">
        <v>23</v>
      </c>
      <c r="E880" s="1554" t="s">
        <v>1788</v>
      </c>
      <c r="F880" s="1554" t="s">
        <v>243</v>
      </c>
      <c r="G880" s="1554" t="s">
        <v>16</v>
      </c>
      <c r="H880" s="1553" t="s">
        <v>1787</v>
      </c>
      <c r="I880" s="1554" t="s">
        <v>730</v>
      </c>
      <c r="J880" s="1558"/>
      <c r="K880" s="1558"/>
      <c r="L880" s="1558"/>
      <c r="M880" s="1558"/>
      <c r="N880" s="1554"/>
      <c r="O880" s="1554"/>
    </row>
    <row r="881" spans="1:15" s="2" customFormat="1" ht="62.25" customHeight="1" thickBot="1" x14ac:dyDescent="0.3">
      <c r="A881" s="1556"/>
      <c r="B881" s="1554"/>
      <c r="C881" s="1554"/>
      <c r="D881" s="1554"/>
      <c r="E881" s="1554"/>
      <c r="F881" s="1554"/>
      <c r="G881" s="1554"/>
      <c r="H881" s="1553"/>
      <c r="I881" s="1554"/>
      <c r="J881" s="1558"/>
      <c r="K881" s="1558"/>
      <c r="L881" s="1558"/>
      <c r="M881" s="1558"/>
      <c r="N881" s="1554"/>
      <c r="O881" s="1554"/>
    </row>
    <row r="882" spans="1:15" s="2" customFormat="1" ht="67.5" customHeight="1" thickBot="1" x14ac:dyDescent="0.3">
      <c r="A882" s="1555">
        <v>468</v>
      </c>
      <c r="B882" s="1554" t="s">
        <v>1789</v>
      </c>
      <c r="C882" s="1554">
        <v>4</v>
      </c>
      <c r="D882" s="1554" t="s">
        <v>23</v>
      </c>
      <c r="E882" s="1554" t="s">
        <v>1791</v>
      </c>
      <c r="F882" s="1554" t="s">
        <v>243</v>
      </c>
      <c r="G882" s="1554" t="s">
        <v>16</v>
      </c>
      <c r="H882" s="1553" t="s">
        <v>1790</v>
      </c>
      <c r="I882" s="1554" t="s">
        <v>730</v>
      </c>
      <c r="J882" s="1558"/>
      <c r="K882" s="1558"/>
      <c r="L882" s="1558"/>
      <c r="M882" s="1558"/>
      <c r="N882" s="1554"/>
      <c r="O882" s="1554"/>
    </row>
    <row r="883" spans="1:15" s="2" customFormat="1" ht="62.25" customHeight="1" thickBot="1" x14ac:dyDescent="0.3">
      <c r="A883" s="1556"/>
      <c r="B883" s="1554"/>
      <c r="C883" s="1554"/>
      <c r="D883" s="1554"/>
      <c r="E883" s="1554"/>
      <c r="F883" s="1554"/>
      <c r="G883" s="1554"/>
      <c r="H883" s="1553"/>
      <c r="I883" s="1554"/>
      <c r="J883" s="1558"/>
      <c r="K883" s="1558"/>
      <c r="L883" s="1558"/>
      <c r="M883" s="1558"/>
      <c r="N883" s="1554"/>
      <c r="O883" s="1554"/>
    </row>
    <row r="884" spans="1:15" s="2" customFormat="1" ht="67.5" customHeight="1" thickBot="1" x14ac:dyDescent="0.3">
      <c r="A884" s="1555">
        <v>469</v>
      </c>
      <c r="B884" s="1554" t="s">
        <v>1792</v>
      </c>
      <c r="C884" s="1554">
        <v>16</v>
      </c>
      <c r="D884" s="1554" t="s">
        <v>40</v>
      </c>
      <c r="E884" s="1554" t="s">
        <v>1724</v>
      </c>
      <c r="F884" s="1554" t="s">
        <v>1794</v>
      </c>
      <c r="G884" s="1554" t="s">
        <v>11</v>
      </c>
      <c r="H884" s="1553" t="s">
        <v>1793</v>
      </c>
      <c r="I884" s="1554" t="s">
        <v>2394</v>
      </c>
      <c r="J884" s="1558"/>
      <c r="K884" s="1558"/>
      <c r="L884" s="1558"/>
      <c r="M884" s="1558"/>
      <c r="N884" s="1554"/>
      <c r="O884" s="1554"/>
    </row>
    <row r="885" spans="1:15" s="2" customFormat="1" ht="62.25" customHeight="1" thickBot="1" x14ac:dyDescent="0.3">
      <c r="A885" s="1556"/>
      <c r="B885" s="1554"/>
      <c r="C885" s="1554"/>
      <c r="D885" s="1554"/>
      <c r="E885" s="1554"/>
      <c r="F885" s="1554"/>
      <c r="G885" s="1554"/>
      <c r="H885" s="1553"/>
      <c r="I885" s="1554"/>
      <c r="J885" s="1558"/>
      <c r="K885" s="1558"/>
      <c r="L885" s="1558"/>
      <c r="M885" s="1558"/>
      <c r="N885" s="1554"/>
      <c r="O885" s="1554"/>
    </row>
    <row r="886" spans="1:15" s="2" customFormat="1" ht="67.5" customHeight="1" thickBot="1" x14ac:dyDescent="0.3">
      <c r="A886" s="1555">
        <v>470</v>
      </c>
      <c r="B886" s="1554" t="s">
        <v>1797</v>
      </c>
      <c r="C886" s="1554">
        <v>4</v>
      </c>
      <c r="D886" s="1554" t="s">
        <v>86</v>
      </c>
      <c r="E886" s="1554" t="s">
        <v>905</v>
      </c>
      <c r="F886" s="1554" t="s">
        <v>1195</v>
      </c>
      <c r="G886" s="1554" t="s">
        <v>16</v>
      </c>
      <c r="H886" s="1553" t="s">
        <v>1798</v>
      </c>
      <c r="I886" s="1554" t="s">
        <v>2406</v>
      </c>
      <c r="J886" s="1558"/>
      <c r="K886" s="1558"/>
      <c r="L886" s="1558"/>
      <c r="M886" s="1558"/>
      <c r="N886" s="1554"/>
      <c r="O886" s="1554"/>
    </row>
    <row r="887" spans="1:15" s="2" customFormat="1" ht="62.25" customHeight="1" thickBot="1" x14ac:dyDescent="0.3">
      <c r="A887" s="1556"/>
      <c r="B887" s="1554"/>
      <c r="C887" s="1554"/>
      <c r="D887" s="1554"/>
      <c r="E887" s="1554"/>
      <c r="F887" s="1554"/>
      <c r="G887" s="1554"/>
      <c r="H887" s="1553"/>
      <c r="I887" s="1554"/>
      <c r="J887" s="1558"/>
      <c r="K887" s="1558"/>
      <c r="L887" s="1558"/>
      <c r="M887" s="1558"/>
      <c r="N887" s="1554"/>
      <c r="O887" s="1554"/>
    </row>
    <row r="888" spans="1:15" s="2" customFormat="1" ht="67.5" customHeight="1" thickBot="1" x14ac:dyDescent="0.3">
      <c r="A888" s="1555">
        <v>471</v>
      </c>
      <c r="B888" s="1554" t="s">
        <v>1799</v>
      </c>
      <c r="C888" s="1554" t="s">
        <v>110</v>
      </c>
      <c r="D888" s="1554" t="s">
        <v>23</v>
      </c>
      <c r="E888" s="1554" t="s">
        <v>1147</v>
      </c>
      <c r="F888" s="1554" t="s">
        <v>1801</v>
      </c>
      <c r="G888" s="1554" t="s">
        <v>11</v>
      </c>
      <c r="H888" s="1553" t="s">
        <v>1800</v>
      </c>
      <c r="I888" s="1554"/>
      <c r="J888" s="1558"/>
      <c r="K888" s="1558"/>
      <c r="L888" s="1558"/>
      <c r="M888" s="1558"/>
      <c r="N888" s="1554"/>
      <c r="O888" s="1554"/>
    </row>
    <row r="889" spans="1:15" s="2" customFormat="1" ht="62.25" customHeight="1" thickBot="1" x14ac:dyDescent="0.3">
      <c r="A889" s="1556"/>
      <c r="B889" s="1554"/>
      <c r="C889" s="1554"/>
      <c r="D889" s="1554"/>
      <c r="E889" s="1554"/>
      <c r="F889" s="1554"/>
      <c r="G889" s="1554"/>
      <c r="H889" s="1553"/>
      <c r="I889" s="1554"/>
      <c r="J889" s="1558"/>
      <c r="K889" s="1558"/>
      <c r="L889" s="1558"/>
      <c r="M889" s="1558"/>
      <c r="N889" s="1554"/>
      <c r="O889" s="1554"/>
    </row>
    <row r="890" spans="1:15" s="2" customFormat="1" ht="67.5" customHeight="1" thickBot="1" x14ac:dyDescent="0.3">
      <c r="A890" s="1555">
        <v>472</v>
      </c>
      <c r="B890" s="1554" t="s">
        <v>1802</v>
      </c>
      <c r="C890" s="1554" t="s">
        <v>1443</v>
      </c>
      <c r="D890" s="1554" t="s">
        <v>37</v>
      </c>
      <c r="E890" s="1554" t="s">
        <v>1804</v>
      </c>
      <c r="F890" s="1554" t="s">
        <v>1805</v>
      </c>
      <c r="G890" s="1554" t="s">
        <v>11</v>
      </c>
      <c r="H890" s="1553" t="s">
        <v>1803</v>
      </c>
      <c r="I890" s="1554" t="s">
        <v>2407</v>
      </c>
      <c r="J890" s="1558"/>
      <c r="K890" s="1558"/>
      <c r="L890" s="1558"/>
      <c r="M890" s="1558"/>
      <c r="N890" s="1554"/>
      <c r="O890" s="1554"/>
    </row>
    <row r="891" spans="1:15" s="2" customFormat="1" ht="62.25" customHeight="1" thickBot="1" x14ac:dyDescent="0.3">
      <c r="A891" s="1556"/>
      <c r="B891" s="1554"/>
      <c r="C891" s="1554"/>
      <c r="D891" s="1554"/>
      <c r="E891" s="1554"/>
      <c r="F891" s="1554"/>
      <c r="G891" s="1554"/>
      <c r="H891" s="1553"/>
      <c r="I891" s="1554"/>
      <c r="J891" s="1558"/>
      <c r="K891" s="1558"/>
      <c r="L891" s="1558"/>
      <c r="M891" s="1558"/>
      <c r="N891" s="1554"/>
      <c r="O891" s="1554"/>
    </row>
    <row r="892" spans="1:15" s="2" customFormat="1" ht="67.5" customHeight="1" thickBot="1" x14ac:dyDescent="0.3">
      <c r="A892" s="1555">
        <v>473</v>
      </c>
      <c r="B892" s="1554" t="s">
        <v>1807</v>
      </c>
      <c r="C892" s="1554" t="s">
        <v>1809</v>
      </c>
      <c r="D892" s="1554" t="s">
        <v>40</v>
      </c>
      <c r="E892" s="1554" t="s">
        <v>2191</v>
      </c>
      <c r="F892" s="1554" t="s">
        <v>1810</v>
      </c>
      <c r="G892" s="1554" t="s">
        <v>11</v>
      </c>
      <c r="H892" s="1553" t="s">
        <v>1808</v>
      </c>
      <c r="I892" s="1554" t="s">
        <v>2408</v>
      </c>
      <c r="J892" s="1558"/>
      <c r="K892" s="1558"/>
      <c r="L892" s="1558"/>
      <c r="M892" s="1558"/>
      <c r="N892" s="1554"/>
      <c r="O892" s="1554"/>
    </row>
    <row r="893" spans="1:15" s="2" customFormat="1" ht="62.25" customHeight="1" thickBot="1" x14ac:dyDescent="0.3">
      <c r="A893" s="1556"/>
      <c r="B893" s="1554"/>
      <c r="C893" s="1554"/>
      <c r="D893" s="1554"/>
      <c r="E893" s="1554"/>
      <c r="F893" s="1554"/>
      <c r="G893" s="1554"/>
      <c r="H893" s="1553"/>
      <c r="I893" s="1554"/>
      <c r="J893" s="1558"/>
      <c r="K893" s="1558"/>
      <c r="L893" s="1558"/>
      <c r="M893" s="1558"/>
      <c r="N893" s="1554"/>
      <c r="O893" s="1554"/>
    </row>
    <row r="894" spans="1:15" s="2" customFormat="1" ht="67.5" customHeight="1" thickBot="1" x14ac:dyDescent="0.3">
      <c r="A894" s="1555">
        <v>474</v>
      </c>
      <c r="B894" s="1554" t="s">
        <v>1811</v>
      </c>
      <c r="C894" s="1554" t="s">
        <v>1813</v>
      </c>
      <c r="D894" s="1554" t="s">
        <v>1815</v>
      </c>
      <c r="E894" s="1554" t="s">
        <v>2487</v>
      </c>
      <c r="F894" s="1554" t="s">
        <v>1816</v>
      </c>
      <c r="G894" s="1554" t="s">
        <v>11</v>
      </c>
      <c r="H894" s="1553" t="s">
        <v>1812</v>
      </c>
      <c r="I894" s="1554" t="s">
        <v>2389</v>
      </c>
      <c r="J894" s="1558"/>
      <c r="K894" s="1558"/>
      <c r="L894" s="1558"/>
      <c r="M894" s="1558"/>
      <c r="N894" s="1554"/>
      <c r="O894" s="1554"/>
    </row>
    <row r="895" spans="1:15" s="2" customFormat="1" ht="62.25" customHeight="1" thickBot="1" x14ac:dyDescent="0.3">
      <c r="A895" s="1556"/>
      <c r="B895" s="1554"/>
      <c r="C895" s="1554"/>
      <c r="D895" s="1554"/>
      <c r="E895" s="1554"/>
      <c r="F895" s="1554"/>
      <c r="G895" s="1554"/>
      <c r="H895" s="1553"/>
      <c r="I895" s="1554"/>
      <c r="J895" s="1558"/>
      <c r="K895" s="1558"/>
      <c r="L895" s="1558"/>
      <c r="M895" s="1558"/>
      <c r="N895" s="1554"/>
      <c r="O895" s="1554"/>
    </row>
    <row r="896" spans="1:15" s="2" customFormat="1" ht="67.5" customHeight="1" thickBot="1" x14ac:dyDescent="0.3">
      <c r="A896" s="149">
        <v>475</v>
      </c>
      <c r="B896" s="28" t="s">
        <v>1817</v>
      </c>
      <c r="C896" s="28" t="s">
        <v>179</v>
      </c>
      <c r="D896" s="28" t="s">
        <v>344</v>
      </c>
      <c r="E896" s="28" t="s">
        <v>2229</v>
      </c>
      <c r="F896" s="28" t="s">
        <v>1819</v>
      </c>
      <c r="G896" s="28" t="s">
        <v>11</v>
      </c>
      <c r="H896" s="27" t="s">
        <v>1818</v>
      </c>
      <c r="I896" s="671" t="s">
        <v>2363</v>
      </c>
      <c r="J896" s="30"/>
      <c r="K896" s="30"/>
      <c r="L896" s="30"/>
      <c r="M896" s="30"/>
      <c r="N896" s="28"/>
      <c r="O896" s="28"/>
    </row>
    <row r="897" spans="1:15" s="2" customFormat="1" ht="67.5" customHeight="1" thickBot="1" x14ac:dyDescent="0.3">
      <c r="A897" s="1557">
        <v>476</v>
      </c>
      <c r="B897" s="1554" t="s">
        <v>1820</v>
      </c>
      <c r="C897" s="1554" t="s">
        <v>110</v>
      </c>
      <c r="D897" s="1554" t="s">
        <v>23</v>
      </c>
      <c r="E897" s="1554" t="s">
        <v>1573</v>
      </c>
      <c r="F897" s="1554" t="s">
        <v>1822</v>
      </c>
      <c r="G897" s="1554" t="s">
        <v>11</v>
      </c>
      <c r="H897" s="1553" t="s">
        <v>1821</v>
      </c>
      <c r="I897" s="1554" t="s">
        <v>730</v>
      </c>
      <c r="J897" s="1558"/>
      <c r="K897" s="1558"/>
      <c r="L897" s="1558"/>
      <c r="M897" s="1558"/>
      <c r="N897" s="1554"/>
      <c r="O897" s="1554"/>
    </row>
    <row r="898" spans="1:15" s="2" customFormat="1" ht="62.25" customHeight="1" thickBot="1" x14ac:dyDescent="0.3">
      <c r="A898" s="1556"/>
      <c r="B898" s="1554"/>
      <c r="C898" s="1554"/>
      <c r="D898" s="1554"/>
      <c r="E898" s="1554"/>
      <c r="F898" s="1554"/>
      <c r="G898" s="1554"/>
      <c r="H898" s="1553"/>
      <c r="I898" s="1554"/>
      <c r="J898" s="1558"/>
      <c r="K898" s="1558"/>
      <c r="L898" s="1558"/>
      <c r="M898" s="1558"/>
      <c r="N898" s="1554"/>
      <c r="O898" s="1554"/>
    </row>
    <row r="899" spans="1:15" s="2" customFormat="1" ht="67.5" customHeight="1" thickBot="1" x14ac:dyDescent="0.3">
      <c r="A899" s="1555">
        <v>477</v>
      </c>
      <c r="B899" s="1554" t="s">
        <v>1823</v>
      </c>
      <c r="C899" s="1554">
        <v>4</v>
      </c>
      <c r="D899" s="1554" t="s">
        <v>23</v>
      </c>
      <c r="E899" s="1554" t="s">
        <v>1825</v>
      </c>
      <c r="F899" s="1554" t="s">
        <v>1327</v>
      </c>
      <c r="G899" s="1554" t="s">
        <v>16</v>
      </c>
      <c r="H899" s="1553" t="s">
        <v>1824</v>
      </c>
      <c r="I899" s="1554" t="s">
        <v>730</v>
      </c>
      <c r="J899" s="1558"/>
      <c r="K899" s="1558"/>
      <c r="L899" s="1558"/>
      <c r="M899" s="1558"/>
      <c r="N899" s="1554"/>
      <c r="O899" s="1554"/>
    </row>
    <row r="900" spans="1:15" s="2" customFormat="1" ht="62.25" customHeight="1" thickBot="1" x14ac:dyDescent="0.3">
      <c r="A900" s="1556"/>
      <c r="B900" s="1554"/>
      <c r="C900" s="1554"/>
      <c r="D900" s="1554"/>
      <c r="E900" s="1554"/>
      <c r="F900" s="1554"/>
      <c r="G900" s="1554"/>
      <c r="H900" s="1553"/>
      <c r="I900" s="1554"/>
      <c r="J900" s="1558"/>
      <c r="K900" s="1558"/>
      <c r="L900" s="1558"/>
      <c r="M900" s="1558"/>
      <c r="N900" s="1554"/>
      <c r="O900" s="1554"/>
    </row>
    <row r="901" spans="1:15" s="2" customFormat="1" ht="67.5" customHeight="1" thickBot="1" x14ac:dyDescent="0.3">
      <c r="A901" s="1555">
        <v>478</v>
      </c>
      <c r="B901" s="1554" t="s">
        <v>1826</v>
      </c>
      <c r="C901" s="1554" t="s">
        <v>110</v>
      </c>
      <c r="D901" s="1554" t="s">
        <v>1635</v>
      </c>
      <c r="E901" s="1554" t="s">
        <v>1828</v>
      </c>
      <c r="F901" s="1554" t="s">
        <v>1364</v>
      </c>
      <c r="G901" s="1554" t="s">
        <v>16</v>
      </c>
      <c r="H901" s="1553" t="s">
        <v>1827</v>
      </c>
      <c r="I901" s="1554" t="s">
        <v>2409</v>
      </c>
      <c r="J901" s="1558"/>
      <c r="K901" s="1558"/>
      <c r="L901" s="1558"/>
      <c r="M901" s="1558"/>
      <c r="N901" s="1554"/>
      <c r="O901" s="1554"/>
    </row>
    <row r="902" spans="1:15" s="2" customFormat="1" ht="62.25" customHeight="1" thickBot="1" x14ac:dyDescent="0.3">
      <c r="A902" s="1556"/>
      <c r="B902" s="1554"/>
      <c r="C902" s="1554"/>
      <c r="D902" s="1554"/>
      <c r="E902" s="1554"/>
      <c r="F902" s="1554"/>
      <c r="G902" s="1554"/>
      <c r="H902" s="1553"/>
      <c r="I902" s="1554"/>
      <c r="J902" s="1558"/>
      <c r="K902" s="1558"/>
      <c r="L902" s="1558"/>
      <c r="M902" s="1558"/>
      <c r="N902" s="1554"/>
      <c r="O902" s="1554"/>
    </row>
    <row r="903" spans="1:15" s="2" customFormat="1" ht="67.5" customHeight="1" thickBot="1" x14ac:dyDescent="0.3">
      <c r="A903" s="1555">
        <v>479</v>
      </c>
      <c r="B903" s="1554" t="s">
        <v>1829</v>
      </c>
      <c r="C903" s="1554">
        <v>4</v>
      </c>
      <c r="D903" s="1554" t="s">
        <v>880</v>
      </c>
      <c r="E903" s="1554" t="s">
        <v>1830</v>
      </c>
      <c r="F903" s="1554" t="s">
        <v>1831</v>
      </c>
      <c r="G903" s="1554" t="s">
        <v>11</v>
      </c>
      <c r="H903" s="1553" t="s">
        <v>1836</v>
      </c>
      <c r="I903" s="1554" t="s">
        <v>2410</v>
      </c>
      <c r="J903" s="1558"/>
      <c r="K903" s="1558"/>
      <c r="L903" s="1558"/>
      <c r="M903" s="1558"/>
      <c r="N903" s="1554"/>
      <c r="O903" s="1554"/>
    </row>
    <row r="904" spans="1:15" s="2" customFormat="1" ht="62.25" customHeight="1" thickBot="1" x14ac:dyDescent="0.3">
      <c r="A904" s="1556"/>
      <c r="B904" s="1554"/>
      <c r="C904" s="1554"/>
      <c r="D904" s="1554"/>
      <c r="E904" s="1554"/>
      <c r="F904" s="1554"/>
      <c r="G904" s="1554"/>
      <c r="H904" s="1553"/>
      <c r="I904" s="1554"/>
      <c r="J904" s="1558"/>
      <c r="K904" s="1558"/>
      <c r="L904" s="1558"/>
      <c r="M904" s="1558"/>
      <c r="N904" s="1554"/>
      <c r="O904" s="1554"/>
    </row>
    <row r="905" spans="1:15" s="2" customFormat="1" ht="67.5" customHeight="1" thickBot="1" x14ac:dyDescent="0.3">
      <c r="A905" s="1555">
        <v>480</v>
      </c>
      <c r="B905" s="1554" t="s">
        <v>1832</v>
      </c>
      <c r="C905" s="1554">
        <v>4</v>
      </c>
      <c r="D905" s="1554" t="s">
        <v>880</v>
      </c>
      <c r="E905" s="1554" t="s">
        <v>1834</v>
      </c>
      <c r="F905" s="1554" t="s">
        <v>1835</v>
      </c>
      <c r="G905" s="1554" t="s">
        <v>11</v>
      </c>
      <c r="H905" s="1553" t="s">
        <v>1833</v>
      </c>
      <c r="I905" s="1554" t="s">
        <v>2411</v>
      </c>
      <c r="J905" s="1558"/>
      <c r="K905" s="1558"/>
      <c r="L905" s="1558"/>
      <c r="M905" s="1558"/>
      <c r="N905" s="1554"/>
      <c r="O905" s="1554"/>
    </row>
    <row r="906" spans="1:15" s="2" customFormat="1" ht="62.25" customHeight="1" thickBot="1" x14ac:dyDescent="0.3">
      <c r="A906" s="1556"/>
      <c r="B906" s="1554"/>
      <c r="C906" s="1554"/>
      <c r="D906" s="1554"/>
      <c r="E906" s="1554"/>
      <c r="F906" s="1554"/>
      <c r="G906" s="1554"/>
      <c r="H906" s="1553"/>
      <c r="I906" s="1554"/>
      <c r="J906" s="1558"/>
      <c r="K906" s="1558"/>
      <c r="L906" s="1558"/>
      <c r="M906" s="1558"/>
      <c r="N906" s="1554"/>
      <c r="O906" s="1554"/>
    </row>
    <row r="907" spans="1:15" s="2" customFormat="1" ht="67.5" customHeight="1" thickBot="1" x14ac:dyDescent="0.3">
      <c r="A907" s="1555">
        <v>481</v>
      </c>
      <c r="B907" s="1554" t="s">
        <v>1837</v>
      </c>
      <c r="C907" s="1554" t="s">
        <v>110</v>
      </c>
      <c r="D907" s="1554" t="s">
        <v>89</v>
      </c>
      <c r="E907" s="1554" t="s">
        <v>1839</v>
      </c>
      <c r="F907" s="1554" t="s">
        <v>1840</v>
      </c>
      <c r="G907" s="1554" t="s">
        <v>11</v>
      </c>
      <c r="H907" s="1553" t="s">
        <v>1838</v>
      </c>
      <c r="I907" s="1554" t="s">
        <v>2412</v>
      </c>
      <c r="J907" s="1558"/>
      <c r="K907" s="1558"/>
      <c r="L907" s="1558"/>
      <c r="M907" s="1558"/>
      <c r="N907" s="1554"/>
      <c r="O907" s="1554"/>
    </row>
    <row r="908" spans="1:15" s="2" customFormat="1" ht="62.25" customHeight="1" thickBot="1" x14ac:dyDescent="0.3">
      <c r="A908" s="1556"/>
      <c r="B908" s="1554"/>
      <c r="C908" s="1554"/>
      <c r="D908" s="1554"/>
      <c r="E908" s="1554"/>
      <c r="F908" s="1554"/>
      <c r="G908" s="1554"/>
      <c r="H908" s="1553"/>
      <c r="I908" s="1554"/>
      <c r="J908" s="1558"/>
      <c r="K908" s="1558"/>
      <c r="L908" s="1558"/>
      <c r="M908" s="1558"/>
      <c r="N908" s="1554"/>
      <c r="O908" s="1554"/>
    </row>
    <row r="909" spans="1:15" s="2" customFormat="1" ht="67.5" customHeight="1" thickBot="1" x14ac:dyDescent="0.3">
      <c r="A909" s="149">
        <v>482</v>
      </c>
      <c r="B909" s="28" t="s">
        <v>1841</v>
      </c>
      <c r="C909" s="28">
        <v>4</v>
      </c>
      <c r="D909" s="28" t="s">
        <v>37</v>
      </c>
      <c r="E909" s="28" t="s">
        <v>1843</v>
      </c>
      <c r="F909" s="28" t="s">
        <v>1844</v>
      </c>
      <c r="G909" s="28" t="s">
        <v>11</v>
      </c>
      <c r="H909" s="27" t="s">
        <v>1842</v>
      </c>
      <c r="I909" s="671" t="s">
        <v>2413</v>
      </c>
      <c r="J909" s="30"/>
      <c r="K909" s="30"/>
      <c r="L909" s="30"/>
      <c r="M909" s="30"/>
      <c r="N909" s="28"/>
      <c r="O909" s="28"/>
    </row>
    <row r="910" spans="1:15" s="2" customFormat="1" ht="67.5" customHeight="1" thickBot="1" x14ac:dyDescent="0.3">
      <c r="A910" s="1557">
        <v>483</v>
      </c>
      <c r="B910" s="1554" t="s">
        <v>1845</v>
      </c>
      <c r="C910" s="1554">
        <v>4</v>
      </c>
      <c r="D910" s="1554" t="s">
        <v>23</v>
      </c>
      <c r="E910" s="1554" t="s">
        <v>1788</v>
      </c>
      <c r="F910" s="1554" t="s">
        <v>1195</v>
      </c>
      <c r="G910" s="1554" t="s">
        <v>16</v>
      </c>
      <c r="H910" s="1553" t="s">
        <v>1846</v>
      </c>
      <c r="I910" s="1554" t="s">
        <v>730</v>
      </c>
      <c r="J910" s="1558"/>
      <c r="K910" s="1558"/>
      <c r="L910" s="1558"/>
      <c r="M910" s="1558"/>
      <c r="N910" s="1554"/>
      <c r="O910" s="1554"/>
    </row>
    <row r="911" spans="1:15" s="2" customFormat="1" ht="62.25" customHeight="1" thickBot="1" x14ac:dyDescent="0.3">
      <c r="A911" s="1556"/>
      <c r="B911" s="1554"/>
      <c r="C911" s="1554"/>
      <c r="D911" s="1554"/>
      <c r="E911" s="1554"/>
      <c r="F911" s="1554"/>
      <c r="G911" s="1554"/>
      <c r="H911" s="1553"/>
      <c r="I911" s="1554"/>
      <c r="J911" s="1558"/>
      <c r="K911" s="1558"/>
      <c r="L911" s="1558"/>
      <c r="M911" s="1558"/>
      <c r="N911" s="1554"/>
      <c r="O911" s="1554"/>
    </row>
    <row r="912" spans="1:15" s="2" customFormat="1" ht="67.5" customHeight="1" thickBot="1" x14ac:dyDescent="0.3">
      <c r="A912" s="1555">
        <v>484</v>
      </c>
      <c r="B912" s="1554" t="s">
        <v>1847</v>
      </c>
      <c r="C912" s="1554">
        <v>4</v>
      </c>
      <c r="D912" s="1554" t="s">
        <v>23</v>
      </c>
      <c r="E912" s="1554" t="s">
        <v>1849</v>
      </c>
      <c r="F912" s="1554" t="s">
        <v>1850</v>
      </c>
      <c r="G912" s="1554" t="s">
        <v>11</v>
      </c>
      <c r="H912" s="1553" t="s">
        <v>1848</v>
      </c>
      <c r="I912" s="1554" t="s">
        <v>2414</v>
      </c>
      <c r="J912" s="1558"/>
      <c r="K912" s="1558"/>
      <c r="L912" s="1558"/>
      <c r="M912" s="1558"/>
      <c r="N912" s="1554"/>
      <c r="O912" s="1554"/>
    </row>
    <row r="913" spans="1:15" s="2" customFormat="1" ht="62.25" customHeight="1" thickBot="1" x14ac:dyDescent="0.3">
      <c r="A913" s="1556"/>
      <c r="B913" s="1554"/>
      <c r="C913" s="1554"/>
      <c r="D913" s="1554"/>
      <c r="E913" s="1554"/>
      <c r="F913" s="1554"/>
      <c r="G913" s="1554"/>
      <c r="H913" s="1553"/>
      <c r="I913" s="1554"/>
      <c r="J913" s="1558"/>
      <c r="K913" s="1558"/>
      <c r="L913" s="1558"/>
      <c r="M913" s="1558"/>
      <c r="N913" s="1554"/>
      <c r="O913" s="1554"/>
    </row>
    <row r="914" spans="1:15" s="2" customFormat="1" ht="67.5" customHeight="1" thickBot="1" x14ac:dyDescent="0.3">
      <c r="A914" s="1555">
        <v>485</v>
      </c>
      <c r="B914" s="1554" t="s">
        <v>1851</v>
      </c>
      <c r="C914" s="1554">
        <v>4</v>
      </c>
      <c r="D914" s="1554" t="s">
        <v>37</v>
      </c>
      <c r="E914" s="1554" t="s">
        <v>1853</v>
      </c>
      <c r="F914" s="1554" t="s">
        <v>1543</v>
      </c>
      <c r="G914" s="1554" t="s">
        <v>16</v>
      </c>
      <c r="H914" s="1553" t="s">
        <v>1852</v>
      </c>
      <c r="I914" s="1554"/>
      <c r="J914" s="1558"/>
      <c r="K914" s="1558"/>
      <c r="L914" s="1558"/>
      <c r="M914" s="1558"/>
      <c r="N914" s="1554"/>
      <c r="O914" s="1554"/>
    </row>
    <row r="915" spans="1:15" s="2" customFormat="1" ht="62.25" customHeight="1" thickBot="1" x14ac:dyDescent="0.3">
      <c r="A915" s="1556"/>
      <c r="B915" s="1554"/>
      <c r="C915" s="1554"/>
      <c r="D915" s="1554"/>
      <c r="E915" s="1554"/>
      <c r="F915" s="1554"/>
      <c r="G915" s="1554"/>
      <c r="H915" s="1553"/>
      <c r="I915" s="1554"/>
      <c r="J915" s="1558"/>
      <c r="K915" s="1558"/>
      <c r="L915" s="1558"/>
      <c r="M915" s="1558"/>
      <c r="N915" s="1554"/>
      <c r="O915" s="1554"/>
    </row>
    <row r="916" spans="1:15" s="2" customFormat="1" ht="67.5" customHeight="1" thickBot="1" x14ac:dyDescent="0.3">
      <c r="A916" s="1555">
        <v>486</v>
      </c>
      <c r="B916" s="1554" t="s">
        <v>1854</v>
      </c>
      <c r="C916" s="1554">
        <v>4</v>
      </c>
      <c r="D916" s="1554" t="s">
        <v>37</v>
      </c>
      <c r="E916" s="1554" t="s">
        <v>1855</v>
      </c>
      <c r="F916" s="1554" t="s">
        <v>1857</v>
      </c>
      <c r="G916" s="1554" t="s">
        <v>16</v>
      </c>
      <c r="H916" s="1553" t="s">
        <v>1856</v>
      </c>
      <c r="I916" s="1554" t="s">
        <v>2415</v>
      </c>
      <c r="J916" s="1558"/>
      <c r="K916" s="1558"/>
      <c r="L916" s="1558"/>
      <c r="M916" s="1558"/>
      <c r="N916" s="1554"/>
      <c r="O916" s="1554"/>
    </row>
    <row r="917" spans="1:15" s="2" customFormat="1" ht="62.25" customHeight="1" thickBot="1" x14ac:dyDescent="0.3">
      <c r="A917" s="1556"/>
      <c r="B917" s="1554"/>
      <c r="C917" s="1554"/>
      <c r="D917" s="1554"/>
      <c r="E917" s="1554"/>
      <c r="F917" s="1554"/>
      <c r="G917" s="1554"/>
      <c r="H917" s="1553"/>
      <c r="I917" s="1554"/>
      <c r="J917" s="1558"/>
      <c r="K917" s="1558"/>
      <c r="L917" s="1558"/>
      <c r="M917" s="1558"/>
      <c r="N917" s="1554"/>
      <c r="O917" s="1554"/>
    </row>
    <row r="918" spans="1:15" s="2" customFormat="1" ht="67.5" customHeight="1" thickBot="1" x14ac:dyDescent="0.3">
      <c r="A918" s="149">
        <v>487</v>
      </c>
      <c r="B918" s="28" t="s">
        <v>1858</v>
      </c>
      <c r="C918" s="28">
        <v>34</v>
      </c>
      <c r="D918" s="28" t="s">
        <v>37</v>
      </c>
      <c r="E918" s="28" t="s">
        <v>1860</v>
      </c>
      <c r="F918" s="28" t="s">
        <v>1861</v>
      </c>
      <c r="G918" s="28" t="s">
        <v>11</v>
      </c>
      <c r="H918" s="27" t="s">
        <v>1859</v>
      </c>
      <c r="I918" s="671" t="s">
        <v>2416</v>
      </c>
      <c r="J918" s="30"/>
      <c r="K918" s="30"/>
      <c r="L918" s="30"/>
      <c r="M918" s="30"/>
      <c r="N918" s="28"/>
      <c r="O918" s="28"/>
    </row>
    <row r="919" spans="1:15" s="2" customFormat="1" ht="67.5" customHeight="1" thickBot="1" x14ac:dyDescent="0.3">
      <c r="A919" s="1557">
        <v>488</v>
      </c>
      <c r="B919" s="1554" t="s">
        <v>1862</v>
      </c>
      <c r="C919" s="1554">
        <v>16</v>
      </c>
      <c r="D919" s="1554" t="s">
        <v>880</v>
      </c>
      <c r="E919" s="1554" t="s">
        <v>1864</v>
      </c>
      <c r="F919" s="1554" t="s">
        <v>1865</v>
      </c>
      <c r="G919" s="1554" t="s">
        <v>11</v>
      </c>
      <c r="H919" s="1553" t="s">
        <v>1863</v>
      </c>
      <c r="I919" s="1554" t="s">
        <v>2417</v>
      </c>
      <c r="J919" s="1558"/>
      <c r="K919" s="1558"/>
      <c r="L919" s="1558"/>
      <c r="M919" s="1558"/>
      <c r="N919" s="1554"/>
      <c r="O919" s="1554"/>
    </row>
    <row r="920" spans="1:15" s="2" customFormat="1" ht="62.25" customHeight="1" thickBot="1" x14ac:dyDescent="0.3">
      <c r="A920" s="1556"/>
      <c r="B920" s="1554"/>
      <c r="C920" s="1554"/>
      <c r="D920" s="1554"/>
      <c r="E920" s="1554"/>
      <c r="F920" s="1554"/>
      <c r="G920" s="1554"/>
      <c r="H920" s="1553"/>
      <c r="I920" s="1554"/>
      <c r="J920" s="1558"/>
      <c r="K920" s="1558"/>
      <c r="L920" s="1558"/>
      <c r="M920" s="1558"/>
      <c r="N920" s="1554"/>
      <c r="O920" s="1554"/>
    </row>
    <row r="921" spans="1:15" s="2" customFormat="1" ht="67.5" customHeight="1" thickBot="1" x14ac:dyDescent="0.3">
      <c r="A921" s="1555">
        <v>489</v>
      </c>
      <c r="B921" s="1554" t="s">
        <v>1866</v>
      </c>
      <c r="C921" s="1554" t="s">
        <v>110</v>
      </c>
      <c r="D921" s="1554" t="s">
        <v>1868</v>
      </c>
      <c r="E921" s="1554" t="s">
        <v>1869</v>
      </c>
      <c r="F921" s="1554" t="s">
        <v>1870</v>
      </c>
      <c r="G921" s="1554" t="s">
        <v>11</v>
      </c>
      <c r="H921" s="1553" t="s">
        <v>1867</v>
      </c>
      <c r="I921" s="1554" t="s">
        <v>2418</v>
      </c>
      <c r="J921" s="1558"/>
      <c r="K921" s="1558"/>
      <c r="L921" s="1558"/>
      <c r="M921" s="1558"/>
      <c r="N921" s="1554"/>
      <c r="O921" s="1554"/>
    </row>
    <row r="922" spans="1:15" s="2" customFormat="1" ht="62.25" customHeight="1" thickBot="1" x14ac:dyDescent="0.3">
      <c r="A922" s="1556"/>
      <c r="B922" s="1554"/>
      <c r="C922" s="1554"/>
      <c r="D922" s="1554"/>
      <c r="E922" s="1554"/>
      <c r="F922" s="1554"/>
      <c r="G922" s="1554"/>
      <c r="H922" s="1553"/>
      <c r="I922" s="1554"/>
      <c r="J922" s="1558"/>
      <c r="K922" s="1558"/>
      <c r="L922" s="1558"/>
      <c r="M922" s="1558"/>
      <c r="N922" s="1554"/>
      <c r="O922" s="1554"/>
    </row>
    <row r="923" spans="1:15" s="2" customFormat="1" ht="67.5" customHeight="1" thickBot="1" x14ac:dyDescent="0.3">
      <c r="A923" s="1555">
        <v>490</v>
      </c>
      <c r="B923" s="1554" t="s">
        <v>1871</v>
      </c>
      <c r="C923" s="1554" t="s">
        <v>1631</v>
      </c>
      <c r="D923" s="1554" t="s">
        <v>37</v>
      </c>
      <c r="E923" s="1554" t="s">
        <v>1873</v>
      </c>
      <c r="F923" s="1554" t="s">
        <v>1874</v>
      </c>
      <c r="G923" s="1554" t="s">
        <v>11</v>
      </c>
      <c r="H923" s="1553" t="s">
        <v>1872</v>
      </c>
      <c r="I923" s="1554" t="s">
        <v>2419</v>
      </c>
      <c r="J923" s="1558"/>
      <c r="K923" s="1558"/>
      <c r="L923" s="1558"/>
      <c r="M923" s="1558"/>
      <c r="N923" s="1554"/>
      <c r="O923" s="1554"/>
    </row>
    <row r="924" spans="1:15" s="2" customFormat="1" ht="62.25" customHeight="1" thickBot="1" x14ac:dyDescent="0.3">
      <c r="A924" s="1556"/>
      <c r="B924" s="1554"/>
      <c r="C924" s="1554"/>
      <c r="D924" s="1554"/>
      <c r="E924" s="1554"/>
      <c r="F924" s="1554"/>
      <c r="G924" s="1554"/>
      <c r="H924" s="1553"/>
      <c r="I924" s="1554"/>
      <c r="J924" s="1558"/>
      <c r="K924" s="1558"/>
      <c r="L924" s="1558"/>
      <c r="M924" s="1558"/>
      <c r="N924" s="1554"/>
      <c r="O924" s="1554"/>
    </row>
    <row r="925" spans="1:15" s="2" customFormat="1" ht="67.5" customHeight="1" thickBot="1" x14ac:dyDescent="0.3">
      <c r="A925" s="1555">
        <v>491</v>
      </c>
      <c r="B925" s="1554" t="s">
        <v>1875</v>
      </c>
      <c r="C925" s="1554">
        <v>5</v>
      </c>
      <c r="D925" s="1554" t="s">
        <v>121</v>
      </c>
      <c r="E925" s="1554" t="s">
        <v>1876</v>
      </c>
      <c r="F925" s="1554" t="s">
        <v>1877</v>
      </c>
      <c r="G925" s="1554" t="s">
        <v>11</v>
      </c>
      <c r="H925" s="1553" t="s">
        <v>1878</v>
      </c>
      <c r="I925" s="1554" t="s">
        <v>2420</v>
      </c>
      <c r="J925" s="1558"/>
      <c r="K925" s="1558"/>
      <c r="L925" s="1558"/>
      <c r="M925" s="1558"/>
      <c r="N925" s="1554"/>
      <c r="O925" s="1554"/>
    </row>
    <row r="926" spans="1:15" s="2" customFormat="1" ht="62.25" customHeight="1" thickBot="1" x14ac:dyDescent="0.3">
      <c r="A926" s="1556"/>
      <c r="B926" s="1554"/>
      <c r="C926" s="1554"/>
      <c r="D926" s="1554"/>
      <c r="E926" s="1554"/>
      <c r="F926" s="1554"/>
      <c r="G926" s="1554"/>
      <c r="H926" s="1553"/>
      <c r="I926" s="1554"/>
      <c r="J926" s="1558"/>
      <c r="K926" s="1558"/>
      <c r="L926" s="1558"/>
      <c r="M926" s="1558"/>
      <c r="N926" s="1554"/>
      <c r="O926" s="1554"/>
    </row>
    <row r="927" spans="1:15" s="2" customFormat="1" ht="67.5" customHeight="1" thickBot="1" x14ac:dyDescent="0.3">
      <c r="A927" s="1555">
        <v>492</v>
      </c>
      <c r="B927" s="1554" t="s">
        <v>1879</v>
      </c>
      <c r="C927" s="1554">
        <v>16</v>
      </c>
      <c r="D927" s="1554" t="s">
        <v>89</v>
      </c>
      <c r="E927" s="1554" t="s">
        <v>1806</v>
      </c>
      <c r="F927" s="1554" t="s">
        <v>1880</v>
      </c>
      <c r="G927" s="1554" t="s">
        <v>11</v>
      </c>
      <c r="H927" s="1553" t="s">
        <v>1881</v>
      </c>
      <c r="I927" s="1554"/>
      <c r="J927" s="1558"/>
      <c r="K927" s="1558"/>
      <c r="L927" s="1558"/>
      <c r="M927" s="1558"/>
      <c r="N927" s="1554"/>
      <c r="O927" s="1554"/>
    </row>
    <row r="928" spans="1:15" s="2" customFormat="1" ht="62.25" customHeight="1" thickBot="1" x14ac:dyDescent="0.3">
      <c r="A928" s="1556"/>
      <c r="B928" s="1554"/>
      <c r="C928" s="1554"/>
      <c r="D928" s="1554"/>
      <c r="E928" s="1554"/>
      <c r="F928" s="1554"/>
      <c r="G928" s="1554"/>
      <c r="H928" s="1553"/>
      <c r="I928" s="1554"/>
      <c r="J928" s="1558"/>
      <c r="K928" s="1558"/>
      <c r="L928" s="1558"/>
      <c r="M928" s="1558"/>
      <c r="N928" s="1554"/>
      <c r="O928" s="1554"/>
    </row>
    <row r="929" spans="1:15" s="2" customFormat="1" ht="67.5" customHeight="1" thickBot="1" x14ac:dyDescent="0.3">
      <c r="A929" s="149">
        <v>493</v>
      </c>
      <c r="B929" s="28" t="s">
        <v>1882</v>
      </c>
      <c r="C929" s="28" t="s">
        <v>179</v>
      </c>
      <c r="D929" s="28" t="s">
        <v>344</v>
      </c>
      <c r="E929" s="28" t="s">
        <v>1883</v>
      </c>
      <c r="F929" s="28" t="s">
        <v>1884</v>
      </c>
      <c r="G929" s="28" t="s">
        <v>11</v>
      </c>
      <c r="H929" s="27" t="s">
        <v>1885</v>
      </c>
      <c r="I929" s="671" t="s">
        <v>2421</v>
      </c>
      <c r="J929" s="30"/>
      <c r="K929" s="30"/>
      <c r="L929" s="30"/>
      <c r="M929" s="30"/>
      <c r="N929" s="28"/>
      <c r="O929" s="28"/>
    </row>
    <row r="930" spans="1:15" s="2" customFormat="1" ht="67.5" customHeight="1" thickBot="1" x14ac:dyDescent="0.3">
      <c r="A930" s="1557">
        <v>494</v>
      </c>
      <c r="B930" s="1554" t="s">
        <v>1886</v>
      </c>
      <c r="C930" s="1554" t="s">
        <v>1443</v>
      </c>
      <c r="D930" s="1554" t="s">
        <v>89</v>
      </c>
      <c r="E930" s="1554" t="s">
        <v>1888</v>
      </c>
      <c r="F930" s="1554" t="s">
        <v>856</v>
      </c>
      <c r="G930" s="1554" t="s">
        <v>16</v>
      </c>
      <c r="H930" s="1553" t="s">
        <v>1889</v>
      </c>
      <c r="I930" s="1554" t="s">
        <v>2389</v>
      </c>
      <c r="J930" s="1558"/>
      <c r="K930" s="1558"/>
      <c r="L930" s="1558"/>
      <c r="M930" s="1558"/>
      <c r="N930" s="1554"/>
      <c r="O930" s="1554"/>
    </row>
    <row r="931" spans="1:15" s="2" customFormat="1" ht="62.25" customHeight="1" thickBot="1" x14ac:dyDescent="0.3">
      <c r="A931" s="1556"/>
      <c r="B931" s="1554"/>
      <c r="C931" s="1554"/>
      <c r="D931" s="1554"/>
      <c r="E931" s="1554"/>
      <c r="F931" s="1554"/>
      <c r="G931" s="1554"/>
      <c r="H931" s="1553"/>
      <c r="I931" s="1554"/>
      <c r="J931" s="1558"/>
      <c r="K931" s="1558"/>
      <c r="L931" s="1558"/>
      <c r="M931" s="1558"/>
      <c r="N931" s="1554"/>
      <c r="O931" s="1554"/>
    </row>
    <row r="932" spans="1:15" s="2" customFormat="1" ht="67.5" customHeight="1" thickBot="1" x14ac:dyDescent="0.3">
      <c r="A932" s="1555">
        <v>495</v>
      </c>
      <c r="B932" s="1554" t="s">
        <v>1890</v>
      </c>
      <c r="C932" s="1554">
        <v>4</v>
      </c>
      <c r="D932" s="1554" t="s">
        <v>880</v>
      </c>
      <c r="E932" s="1554" t="s">
        <v>1891</v>
      </c>
      <c r="F932" s="1554" t="s">
        <v>1892</v>
      </c>
      <c r="G932" s="1554" t="s">
        <v>11</v>
      </c>
      <c r="H932" s="1553" t="s">
        <v>1893</v>
      </c>
      <c r="I932" s="1554" t="s">
        <v>2422</v>
      </c>
      <c r="J932" s="1558"/>
      <c r="K932" s="1558"/>
      <c r="L932" s="1558"/>
      <c r="M932" s="1558"/>
      <c r="N932" s="1554"/>
      <c r="O932" s="1554"/>
    </row>
    <row r="933" spans="1:15" s="2" customFormat="1" ht="62.25" customHeight="1" thickBot="1" x14ac:dyDescent="0.3">
      <c r="A933" s="1556"/>
      <c r="B933" s="1554"/>
      <c r="C933" s="1554"/>
      <c r="D933" s="1554"/>
      <c r="E933" s="1554"/>
      <c r="F933" s="1554"/>
      <c r="G933" s="1554"/>
      <c r="H933" s="1553"/>
      <c r="I933" s="1554"/>
      <c r="J933" s="1558"/>
      <c r="K933" s="1558"/>
      <c r="L933" s="1558"/>
      <c r="M933" s="1558"/>
      <c r="N933" s="1554"/>
      <c r="O933" s="1554"/>
    </row>
    <row r="934" spans="1:15" s="2" customFormat="1" ht="67.5" customHeight="1" thickBot="1" x14ac:dyDescent="0.3">
      <c r="A934" s="1555">
        <v>496</v>
      </c>
      <c r="B934" s="1554" t="s">
        <v>1894</v>
      </c>
      <c r="C934" s="1554">
        <v>4</v>
      </c>
      <c r="D934" s="1554" t="s">
        <v>1771</v>
      </c>
      <c r="E934" s="1554" t="s">
        <v>1895</v>
      </c>
      <c r="F934" s="1554" t="s">
        <v>1896</v>
      </c>
      <c r="G934" s="1554" t="s">
        <v>11</v>
      </c>
      <c r="H934" s="1553" t="s">
        <v>1897</v>
      </c>
      <c r="I934" s="1554" t="s">
        <v>2423</v>
      </c>
      <c r="J934" s="1558"/>
      <c r="K934" s="1558"/>
      <c r="L934" s="1558"/>
      <c r="M934" s="1558"/>
      <c r="N934" s="1554"/>
      <c r="O934" s="1554"/>
    </row>
    <row r="935" spans="1:15" s="2" customFormat="1" ht="62.25" customHeight="1" thickBot="1" x14ac:dyDescent="0.3">
      <c r="A935" s="1556"/>
      <c r="B935" s="1554"/>
      <c r="C935" s="1554"/>
      <c r="D935" s="1554"/>
      <c r="E935" s="1554"/>
      <c r="F935" s="1554"/>
      <c r="G935" s="1554"/>
      <c r="H935" s="1553"/>
      <c r="I935" s="1554"/>
      <c r="J935" s="1558"/>
      <c r="K935" s="1558"/>
      <c r="L935" s="1558"/>
      <c r="M935" s="1558"/>
      <c r="N935" s="1554"/>
      <c r="O935" s="1554"/>
    </row>
    <row r="936" spans="1:15" s="2" customFormat="1" ht="67.5" customHeight="1" thickBot="1" x14ac:dyDescent="0.3">
      <c r="A936" s="1555">
        <v>497</v>
      </c>
      <c r="B936" s="1554" t="s">
        <v>1898</v>
      </c>
      <c r="C936" s="1554" t="s">
        <v>1335</v>
      </c>
      <c r="D936" s="1554" t="s">
        <v>121</v>
      </c>
      <c r="E936" s="1554" t="s">
        <v>1899</v>
      </c>
      <c r="F936" s="1554" t="s">
        <v>1900</v>
      </c>
      <c r="G936" s="1554" t="s">
        <v>11</v>
      </c>
      <c r="H936" s="1553" t="s">
        <v>1901</v>
      </c>
      <c r="I936" s="1554" t="s">
        <v>2424</v>
      </c>
      <c r="J936" s="1558"/>
      <c r="K936" s="1558"/>
      <c r="L936" s="1558"/>
      <c r="M936" s="1558"/>
      <c r="N936" s="1554"/>
      <c r="O936" s="1554"/>
    </row>
    <row r="937" spans="1:15" s="2" customFormat="1" ht="62.25" customHeight="1" thickBot="1" x14ac:dyDescent="0.3">
      <c r="A937" s="1556"/>
      <c r="B937" s="1554"/>
      <c r="C937" s="1554"/>
      <c r="D937" s="1554"/>
      <c r="E937" s="1554"/>
      <c r="F937" s="1554"/>
      <c r="G937" s="1554"/>
      <c r="H937" s="1553"/>
      <c r="I937" s="1554"/>
      <c r="J937" s="1558"/>
      <c r="K937" s="1558"/>
      <c r="L937" s="1558"/>
      <c r="M937" s="1558"/>
      <c r="N937" s="1554"/>
      <c r="O937" s="1554"/>
    </row>
    <row r="938" spans="1:15" s="2" customFormat="1" ht="67.5" customHeight="1" thickBot="1" x14ac:dyDescent="0.3">
      <c r="A938" s="1555">
        <v>498</v>
      </c>
      <c r="B938" s="1554" t="s">
        <v>1902</v>
      </c>
      <c r="C938" s="1554">
        <v>4</v>
      </c>
      <c r="D938" s="1554" t="s">
        <v>1396</v>
      </c>
      <c r="E938" s="1554" t="s">
        <v>1903</v>
      </c>
      <c r="F938" s="1554" t="s">
        <v>1904</v>
      </c>
      <c r="G938" s="1554" t="s">
        <v>11</v>
      </c>
      <c r="H938" s="1553" t="s">
        <v>1905</v>
      </c>
      <c r="I938" s="1554" t="s">
        <v>730</v>
      </c>
      <c r="J938" s="1558"/>
      <c r="K938" s="1558"/>
      <c r="L938" s="1558"/>
      <c r="M938" s="1558"/>
      <c r="N938" s="1554"/>
      <c r="O938" s="1554"/>
    </row>
    <row r="939" spans="1:15" s="2" customFormat="1" ht="62.25" customHeight="1" thickBot="1" x14ac:dyDescent="0.3">
      <c r="A939" s="1556"/>
      <c r="B939" s="1554"/>
      <c r="C939" s="1554"/>
      <c r="D939" s="1554"/>
      <c r="E939" s="1554"/>
      <c r="F939" s="1554"/>
      <c r="G939" s="1554"/>
      <c r="H939" s="1553"/>
      <c r="I939" s="1554"/>
      <c r="J939" s="1558"/>
      <c r="K939" s="1558"/>
      <c r="L939" s="1558"/>
      <c r="M939" s="1558"/>
      <c r="N939" s="1554"/>
      <c r="O939" s="1554"/>
    </row>
    <row r="940" spans="1:15" s="2" customFormat="1" ht="67.5" customHeight="1" thickBot="1" x14ac:dyDescent="0.3">
      <c r="A940" s="1555">
        <v>499</v>
      </c>
      <c r="B940" s="1554" t="s">
        <v>1906</v>
      </c>
      <c r="C940" s="1554" t="s">
        <v>1045</v>
      </c>
      <c r="D940" s="1554" t="s">
        <v>344</v>
      </c>
      <c r="E940" s="1554" t="s">
        <v>1907</v>
      </c>
      <c r="F940" s="1554" t="s">
        <v>1908</v>
      </c>
      <c r="G940" s="1554" t="s">
        <v>11</v>
      </c>
      <c r="H940" s="1553" t="s">
        <v>1909</v>
      </c>
      <c r="I940" s="1554" t="s">
        <v>730</v>
      </c>
      <c r="J940" s="1558"/>
      <c r="K940" s="1558"/>
      <c r="L940" s="1558"/>
      <c r="M940" s="1558"/>
      <c r="N940" s="1554"/>
      <c r="O940" s="1554"/>
    </row>
    <row r="941" spans="1:15" s="2" customFormat="1" ht="62.25" customHeight="1" thickBot="1" x14ac:dyDescent="0.3">
      <c r="A941" s="1556"/>
      <c r="B941" s="1554"/>
      <c r="C941" s="1554"/>
      <c r="D941" s="1554"/>
      <c r="E941" s="1554"/>
      <c r="F941" s="1554"/>
      <c r="G941" s="1554"/>
      <c r="H941" s="1553"/>
      <c r="I941" s="1554"/>
      <c r="J941" s="1558"/>
      <c r="K941" s="1558"/>
      <c r="L941" s="1558"/>
      <c r="M941" s="1558"/>
      <c r="N941" s="1554"/>
      <c r="O941" s="1554"/>
    </row>
    <row r="942" spans="1:15" s="2" customFormat="1" ht="67.5" customHeight="1" thickBot="1" x14ac:dyDescent="0.3">
      <c r="A942" s="1555">
        <v>500</v>
      </c>
      <c r="B942" s="1554" t="s">
        <v>1910</v>
      </c>
      <c r="C942" s="1554">
        <v>4</v>
      </c>
      <c r="D942" s="1554" t="s">
        <v>1911</v>
      </c>
      <c r="E942" s="1554" t="s">
        <v>1912</v>
      </c>
      <c r="F942" s="1554" t="s">
        <v>1543</v>
      </c>
      <c r="G942" s="1554" t="s">
        <v>16</v>
      </c>
      <c r="H942" s="1553" t="s">
        <v>1913</v>
      </c>
      <c r="I942" s="1554" t="s">
        <v>2425</v>
      </c>
      <c r="J942" s="1558"/>
      <c r="K942" s="1558"/>
      <c r="L942" s="1558"/>
      <c r="M942" s="1558"/>
      <c r="N942" s="1554"/>
      <c r="O942" s="1554"/>
    </row>
    <row r="943" spans="1:15" s="2" customFormat="1" ht="62.25" customHeight="1" thickBot="1" x14ac:dyDescent="0.3">
      <c r="A943" s="1556"/>
      <c r="B943" s="1554"/>
      <c r="C943" s="1554"/>
      <c r="D943" s="1554"/>
      <c r="E943" s="1554"/>
      <c r="F943" s="1554"/>
      <c r="G943" s="1554"/>
      <c r="H943" s="1553"/>
      <c r="I943" s="1554"/>
      <c r="J943" s="1558"/>
      <c r="K943" s="1558"/>
      <c r="L943" s="1558"/>
      <c r="M943" s="1558"/>
      <c r="N943" s="1554"/>
      <c r="O943" s="1554"/>
    </row>
    <row r="944" spans="1:15" s="2" customFormat="1" ht="67.5" customHeight="1" thickBot="1" x14ac:dyDescent="0.3">
      <c r="A944" s="1555">
        <v>501</v>
      </c>
      <c r="B944" s="1554" t="s">
        <v>1914</v>
      </c>
      <c r="C944" s="1554" t="s">
        <v>1915</v>
      </c>
      <c r="D944" s="1554" t="s">
        <v>880</v>
      </c>
      <c r="E944" s="1554" t="s">
        <v>1916</v>
      </c>
      <c r="F944" s="1554" t="s">
        <v>1309</v>
      </c>
      <c r="G944" s="1554" t="s">
        <v>16</v>
      </c>
      <c r="H944" s="1553" t="s">
        <v>1917</v>
      </c>
      <c r="I944" s="1554" t="s">
        <v>2426</v>
      </c>
      <c r="J944" s="1558"/>
      <c r="K944" s="1558"/>
      <c r="L944" s="1558"/>
      <c r="M944" s="1558"/>
      <c r="N944" s="1554"/>
      <c r="O944" s="1554"/>
    </row>
    <row r="945" spans="1:15" s="2" customFormat="1" ht="62.25" customHeight="1" thickBot="1" x14ac:dyDescent="0.3">
      <c r="A945" s="1556"/>
      <c r="B945" s="1554"/>
      <c r="C945" s="1554"/>
      <c r="D945" s="1554"/>
      <c r="E945" s="1554"/>
      <c r="F945" s="1554"/>
      <c r="G945" s="1554"/>
      <c r="H945" s="1553"/>
      <c r="I945" s="1554"/>
      <c r="J945" s="1558"/>
      <c r="K945" s="1558"/>
      <c r="L945" s="1558"/>
      <c r="M945" s="1558"/>
      <c r="N945" s="1554"/>
      <c r="O945" s="1554"/>
    </row>
    <row r="946" spans="1:15" s="2" customFormat="1" ht="67.5" customHeight="1" thickBot="1" x14ac:dyDescent="0.3">
      <c r="A946" s="149">
        <v>502</v>
      </c>
      <c r="B946" s="28" t="s">
        <v>1919</v>
      </c>
      <c r="C946" s="28">
        <v>4</v>
      </c>
      <c r="D946" s="28" t="s">
        <v>23</v>
      </c>
      <c r="E946" s="28" t="s">
        <v>1920</v>
      </c>
      <c r="F946" s="28" t="s">
        <v>1922</v>
      </c>
      <c r="G946" s="28" t="s">
        <v>11</v>
      </c>
      <c r="H946" s="27" t="s">
        <v>1921</v>
      </c>
      <c r="I946" s="671" t="s">
        <v>2427</v>
      </c>
      <c r="J946" s="30"/>
      <c r="K946" s="30"/>
      <c r="L946" s="30"/>
      <c r="M946" s="30"/>
      <c r="N946" s="28"/>
      <c r="O946" s="28"/>
    </row>
    <row r="947" spans="1:15" s="2" customFormat="1" ht="67.5" customHeight="1" thickBot="1" x14ac:dyDescent="0.3">
      <c r="A947" s="1557">
        <v>503</v>
      </c>
      <c r="B947" s="1554" t="s">
        <v>1923</v>
      </c>
      <c r="C947" s="1554" t="s">
        <v>1631</v>
      </c>
      <c r="D947" s="1554" t="s">
        <v>37</v>
      </c>
      <c r="E947" s="1559" t="s">
        <v>1925</v>
      </c>
      <c r="F947" s="1554" t="s">
        <v>856</v>
      </c>
      <c r="G947" s="1554" t="s">
        <v>16</v>
      </c>
      <c r="H947" s="1553" t="s">
        <v>1924</v>
      </c>
      <c r="I947" s="1554" t="s">
        <v>2428</v>
      </c>
      <c r="J947" s="1558"/>
      <c r="K947" s="1558"/>
      <c r="L947" s="1558"/>
      <c r="M947" s="1558"/>
      <c r="N947" s="1554"/>
      <c r="O947" s="1554"/>
    </row>
    <row r="948" spans="1:15" s="2" customFormat="1" ht="62.25" customHeight="1" thickBot="1" x14ac:dyDescent="0.3">
      <c r="A948" s="1556"/>
      <c r="B948" s="1554"/>
      <c r="C948" s="1554"/>
      <c r="D948" s="1554"/>
      <c r="E948" s="1559"/>
      <c r="F948" s="1554"/>
      <c r="G948" s="1554"/>
      <c r="H948" s="1553"/>
      <c r="I948" s="1554"/>
      <c r="J948" s="1558"/>
      <c r="K948" s="1558"/>
      <c r="L948" s="1558"/>
      <c r="M948" s="1558"/>
      <c r="N948" s="1554"/>
      <c r="O948" s="1554"/>
    </row>
    <row r="949" spans="1:15" s="2" customFormat="1" ht="67.5" customHeight="1" thickBot="1" x14ac:dyDescent="0.3">
      <c r="A949" s="1555">
        <v>504</v>
      </c>
      <c r="B949" s="1554" t="s">
        <v>1926</v>
      </c>
      <c r="C949" s="1554">
        <v>4</v>
      </c>
      <c r="D949" s="1554" t="s">
        <v>23</v>
      </c>
      <c r="E949" s="1559" t="s">
        <v>1927</v>
      </c>
      <c r="F949" s="1554" t="s">
        <v>768</v>
      </c>
      <c r="G949" s="1554" t="s">
        <v>16</v>
      </c>
      <c r="H949" s="1553" t="s">
        <v>1928</v>
      </c>
      <c r="I949" s="1554" t="s">
        <v>730</v>
      </c>
      <c r="J949" s="1558"/>
      <c r="K949" s="1558"/>
      <c r="L949" s="1558"/>
      <c r="M949" s="1558"/>
      <c r="N949" s="1554"/>
      <c r="O949" s="1554"/>
    </row>
    <row r="950" spans="1:15" s="2" customFormat="1" ht="62.25" customHeight="1" thickBot="1" x14ac:dyDescent="0.3">
      <c r="A950" s="1556"/>
      <c r="B950" s="1554"/>
      <c r="C950" s="1554"/>
      <c r="D950" s="1554"/>
      <c r="E950" s="1559"/>
      <c r="F950" s="1554"/>
      <c r="G950" s="1554"/>
      <c r="H950" s="1553"/>
      <c r="I950" s="1554"/>
      <c r="J950" s="1558"/>
      <c r="K950" s="1558"/>
      <c r="L950" s="1558"/>
      <c r="M950" s="1558"/>
      <c r="N950" s="1554"/>
      <c r="O950" s="1554"/>
    </row>
    <row r="951" spans="1:15" s="2" customFormat="1" ht="67.5" customHeight="1" thickBot="1" x14ac:dyDescent="0.3">
      <c r="A951" s="1555">
        <v>505</v>
      </c>
      <c r="B951" s="1554" t="s">
        <v>1929</v>
      </c>
      <c r="C951" s="1554">
        <v>16</v>
      </c>
      <c r="D951" s="1554" t="s">
        <v>880</v>
      </c>
      <c r="E951" s="1559" t="s">
        <v>1864</v>
      </c>
      <c r="F951" s="1554" t="s">
        <v>1931</v>
      </c>
      <c r="G951" s="1554" t="s">
        <v>11</v>
      </c>
      <c r="H951" s="1553" t="s">
        <v>1930</v>
      </c>
      <c r="I951" s="1554" t="s">
        <v>2417</v>
      </c>
      <c r="J951" s="1558"/>
      <c r="K951" s="1558"/>
      <c r="L951" s="1558"/>
      <c r="M951" s="1558"/>
      <c r="N951" s="1554"/>
      <c r="O951" s="1554"/>
    </row>
    <row r="952" spans="1:15" s="2" customFormat="1" ht="62.25" customHeight="1" thickBot="1" x14ac:dyDescent="0.3">
      <c r="A952" s="1556"/>
      <c r="B952" s="1554"/>
      <c r="C952" s="1554"/>
      <c r="D952" s="1554"/>
      <c r="E952" s="1559"/>
      <c r="F952" s="1554"/>
      <c r="G952" s="1554"/>
      <c r="H952" s="1553"/>
      <c r="I952" s="1554"/>
      <c r="J952" s="1558"/>
      <c r="K952" s="1558"/>
      <c r="L952" s="1558"/>
      <c r="M952" s="1558"/>
      <c r="N952" s="1554"/>
      <c r="O952" s="1554"/>
    </row>
    <row r="953" spans="1:15" s="2" customFormat="1" ht="67.5" customHeight="1" thickBot="1" x14ac:dyDescent="0.3">
      <c r="A953" s="1555">
        <v>506</v>
      </c>
      <c r="B953" s="1554" t="s">
        <v>1932</v>
      </c>
      <c r="C953" s="1554">
        <v>4</v>
      </c>
      <c r="D953" s="1554" t="s">
        <v>1397</v>
      </c>
      <c r="E953" s="1559" t="s">
        <v>1934</v>
      </c>
      <c r="F953" s="1554" t="s">
        <v>1935</v>
      </c>
      <c r="G953" s="1554" t="s">
        <v>16</v>
      </c>
      <c r="H953" s="1553" t="s">
        <v>1933</v>
      </c>
      <c r="I953" s="1554"/>
      <c r="J953" s="1558"/>
      <c r="K953" s="1558"/>
      <c r="L953" s="1558"/>
      <c r="M953" s="1558"/>
      <c r="N953" s="1554"/>
      <c r="O953" s="1554"/>
    </row>
    <row r="954" spans="1:15" s="2" customFormat="1" ht="62.25" customHeight="1" thickBot="1" x14ac:dyDescent="0.3">
      <c r="A954" s="1556"/>
      <c r="B954" s="1554"/>
      <c r="C954" s="1554"/>
      <c r="D954" s="1554"/>
      <c r="E954" s="1559"/>
      <c r="F954" s="1554"/>
      <c r="G954" s="1554"/>
      <c r="H954" s="1553"/>
      <c r="I954" s="1554"/>
      <c r="J954" s="1558"/>
      <c r="K954" s="1558"/>
      <c r="L954" s="1558"/>
      <c r="M954" s="1558"/>
      <c r="N954" s="1554"/>
      <c r="O954" s="1554"/>
    </row>
    <row r="955" spans="1:15" s="2" customFormat="1" ht="67.5" customHeight="1" thickBot="1" x14ac:dyDescent="0.3">
      <c r="A955" s="1555">
        <v>507</v>
      </c>
      <c r="B955" s="1554" t="s">
        <v>1936</v>
      </c>
      <c r="C955" s="1554" t="s">
        <v>1938</v>
      </c>
      <c r="D955" s="1554" t="s">
        <v>89</v>
      </c>
      <c r="E955" s="1559" t="s">
        <v>1937</v>
      </c>
      <c r="F955" s="1554" t="s">
        <v>1939</v>
      </c>
      <c r="G955" s="1554" t="s">
        <v>11</v>
      </c>
      <c r="H955" s="1553" t="s">
        <v>1940</v>
      </c>
      <c r="I955" s="1554" t="s">
        <v>2429</v>
      </c>
      <c r="J955" s="1558"/>
      <c r="K955" s="1558"/>
      <c r="L955" s="1558"/>
      <c r="M955" s="1558"/>
      <c r="N955" s="1554"/>
      <c r="O955" s="1554"/>
    </row>
    <row r="956" spans="1:15" s="2" customFormat="1" ht="62.25" customHeight="1" thickBot="1" x14ac:dyDescent="0.3">
      <c r="A956" s="1556"/>
      <c r="B956" s="1554"/>
      <c r="C956" s="1554"/>
      <c r="D956" s="1554"/>
      <c r="E956" s="1559"/>
      <c r="F956" s="1554"/>
      <c r="G956" s="1554"/>
      <c r="H956" s="1553"/>
      <c r="I956" s="1554"/>
      <c r="J956" s="1558"/>
      <c r="K956" s="1558"/>
      <c r="L956" s="1558"/>
      <c r="M956" s="1558"/>
      <c r="N956" s="1554"/>
      <c r="O956" s="1554"/>
    </row>
    <row r="957" spans="1:15" s="2" customFormat="1" ht="67.5" customHeight="1" thickBot="1" x14ac:dyDescent="0.3">
      <c r="A957" s="1555">
        <v>508</v>
      </c>
      <c r="B957" s="1554" t="s">
        <v>1941</v>
      </c>
      <c r="C957" s="1554">
        <v>16</v>
      </c>
      <c r="D957" s="1554" t="s">
        <v>100</v>
      </c>
      <c r="E957" s="1559" t="s">
        <v>1943</v>
      </c>
      <c r="F957" s="1554" t="s">
        <v>1944</v>
      </c>
      <c r="G957" s="1554" t="s">
        <v>11</v>
      </c>
      <c r="H957" s="1553" t="s">
        <v>1942</v>
      </c>
      <c r="I957" s="1554" t="s">
        <v>2430</v>
      </c>
      <c r="J957" s="1558"/>
      <c r="K957" s="1558"/>
      <c r="L957" s="1558"/>
      <c r="M957" s="1558"/>
      <c r="N957" s="1554"/>
      <c r="O957" s="1554"/>
    </row>
    <row r="958" spans="1:15" s="2" customFormat="1" ht="62.25" customHeight="1" thickBot="1" x14ac:dyDescent="0.3">
      <c r="A958" s="1556"/>
      <c r="B958" s="1554"/>
      <c r="C958" s="1554"/>
      <c r="D958" s="1554"/>
      <c r="E958" s="1559"/>
      <c r="F958" s="1554"/>
      <c r="G958" s="1554"/>
      <c r="H958" s="1553"/>
      <c r="I958" s="1554"/>
      <c r="J958" s="1558"/>
      <c r="K958" s="1558"/>
      <c r="L958" s="1558"/>
      <c r="M958" s="1558"/>
      <c r="N958" s="1554"/>
      <c r="O958" s="1554"/>
    </row>
    <row r="959" spans="1:15" s="2" customFormat="1" ht="67.5" customHeight="1" thickBot="1" x14ac:dyDescent="0.3">
      <c r="A959" s="1555">
        <v>509</v>
      </c>
      <c r="B959" s="1554" t="s">
        <v>1945</v>
      </c>
      <c r="C959" s="1554" t="s">
        <v>1335</v>
      </c>
      <c r="D959" s="1554" t="s">
        <v>100</v>
      </c>
      <c r="E959" s="1559" t="s">
        <v>1946</v>
      </c>
      <c r="F959" s="1554" t="s">
        <v>1948</v>
      </c>
      <c r="G959" s="1554" t="s">
        <v>11</v>
      </c>
      <c r="H959" s="1553" t="s">
        <v>1947</v>
      </c>
      <c r="I959" s="1554" t="s">
        <v>2431</v>
      </c>
      <c r="J959" s="1558"/>
      <c r="K959" s="1558"/>
      <c r="L959" s="1558"/>
      <c r="M959" s="1558"/>
      <c r="N959" s="1554"/>
      <c r="O959" s="1554"/>
    </row>
    <row r="960" spans="1:15" s="2" customFormat="1" ht="62.25" customHeight="1" thickBot="1" x14ac:dyDescent="0.3">
      <c r="A960" s="1556"/>
      <c r="B960" s="1554"/>
      <c r="C960" s="1554"/>
      <c r="D960" s="1554"/>
      <c r="E960" s="1559"/>
      <c r="F960" s="1554"/>
      <c r="G960" s="1554"/>
      <c r="H960" s="1553"/>
      <c r="I960" s="1554"/>
      <c r="J960" s="1558"/>
      <c r="K960" s="1558"/>
      <c r="L960" s="1558"/>
      <c r="M960" s="1558"/>
      <c r="N960" s="1554"/>
      <c r="O960" s="1554"/>
    </row>
    <row r="961" spans="1:15" s="2" customFormat="1" ht="67.5" customHeight="1" thickBot="1" x14ac:dyDescent="0.3">
      <c r="A961" s="1555">
        <v>510</v>
      </c>
      <c r="B961" s="1554" t="s">
        <v>1949</v>
      </c>
      <c r="C961" s="1554" t="s">
        <v>1335</v>
      </c>
      <c r="D961" s="1554" t="s">
        <v>880</v>
      </c>
      <c r="E961" s="1559" t="s">
        <v>1951</v>
      </c>
      <c r="F961" s="1554" t="s">
        <v>1952</v>
      </c>
      <c r="G961" s="1554" t="s">
        <v>11</v>
      </c>
      <c r="H961" s="1553" t="s">
        <v>1950</v>
      </c>
      <c r="I961" s="1554" t="s">
        <v>2432</v>
      </c>
      <c r="J961" s="1558"/>
      <c r="K961" s="1558"/>
      <c r="L961" s="1558"/>
      <c r="M961" s="1558"/>
      <c r="N961" s="1554"/>
      <c r="O961" s="1554"/>
    </row>
    <row r="962" spans="1:15" s="2" customFormat="1" ht="62.25" customHeight="1" thickBot="1" x14ac:dyDescent="0.3">
      <c r="A962" s="1556"/>
      <c r="B962" s="1554"/>
      <c r="C962" s="1554"/>
      <c r="D962" s="1554"/>
      <c r="E962" s="1559"/>
      <c r="F962" s="1554"/>
      <c r="G962" s="1554"/>
      <c r="H962" s="1553"/>
      <c r="I962" s="1554"/>
      <c r="J962" s="1558"/>
      <c r="K962" s="1558"/>
      <c r="L962" s="1558"/>
      <c r="M962" s="1558"/>
      <c r="N962" s="1554"/>
      <c r="O962" s="1554"/>
    </row>
    <row r="963" spans="1:15" s="2" customFormat="1" ht="67.5" customHeight="1" thickBot="1" x14ac:dyDescent="0.3">
      <c r="A963" s="1555">
        <v>511</v>
      </c>
      <c r="B963" s="1554" t="s">
        <v>1953</v>
      </c>
      <c r="C963" s="1554" t="s">
        <v>1956</v>
      </c>
      <c r="D963" s="1554" t="s">
        <v>880</v>
      </c>
      <c r="E963" s="1559" t="s">
        <v>1955</v>
      </c>
      <c r="F963" s="1554" t="s">
        <v>1957</v>
      </c>
      <c r="G963" s="1554" t="s">
        <v>11</v>
      </c>
      <c r="H963" s="1553" t="s">
        <v>1954</v>
      </c>
      <c r="I963" s="1554" t="s">
        <v>2433</v>
      </c>
      <c r="J963" s="1558"/>
      <c r="K963" s="1558"/>
      <c r="L963" s="1558"/>
      <c r="M963" s="1558"/>
      <c r="N963" s="1554"/>
      <c r="O963" s="1554"/>
    </row>
    <row r="964" spans="1:15" s="2" customFormat="1" ht="62.25" customHeight="1" thickBot="1" x14ac:dyDescent="0.3">
      <c r="A964" s="1556"/>
      <c r="B964" s="1554"/>
      <c r="C964" s="1554"/>
      <c r="D964" s="1554"/>
      <c r="E964" s="1559"/>
      <c r="F964" s="1554"/>
      <c r="G964" s="1554"/>
      <c r="H964" s="1553"/>
      <c r="I964" s="1554"/>
      <c r="J964" s="1558"/>
      <c r="K964" s="1558"/>
      <c r="L964" s="1558"/>
      <c r="M964" s="1558"/>
      <c r="N964" s="1554"/>
      <c r="O964" s="1554"/>
    </row>
    <row r="965" spans="1:15" s="2" customFormat="1" ht="67.5" customHeight="1" thickBot="1" x14ac:dyDescent="0.3">
      <c r="A965" s="1555">
        <v>512</v>
      </c>
      <c r="B965" s="1554" t="s">
        <v>1958</v>
      </c>
      <c r="C965" s="1554" t="s">
        <v>1962</v>
      </c>
      <c r="D965" s="1554" t="s">
        <v>1397</v>
      </c>
      <c r="E965" s="1559" t="s">
        <v>1960</v>
      </c>
      <c r="F965" s="1554" t="s">
        <v>1935</v>
      </c>
      <c r="G965" s="1554" t="s">
        <v>16</v>
      </c>
      <c r="H965" s="1553" t="s">
        <v>1961</v>
      </c>
      <c r="I965" s="1554"/>
      <c r="J965" s="1558"/>
      <c r="K965" s="1558"/>
      <c r="L965" s="1558"/>
      <c r="M965" s="1558"/>
      <c r="N965" s="1554"/>
      <c r="O965" s="1554"/>
    </row>
    <row r="966" spans="1:15" s="2" customFormat="1" ht="62.25" customHeight="1" thickBot="1" x14ac:dyDescent="0.3">
      <c r="A966" s="1556"/>
      <c r="B966" s="1554"/>
      <c r="C966" s="1554"/>
      <c r="D966" s="1554"/>
      <c r="E966" s="1559"/>
      <c r="F966" s="1554"/>
      <c r="G966" s="1554"/>
      <c r="H966" s="1553"/>
      <c r="I966" s="1554"/>
      <c r="J966" s="1558"/>
      <c r="K966" s="1558"/>
      <c r="L966" s="1558"/>
      <c r="M966" s="1558"/>
      <c r="N966" s="1554"/>
      <c r="O966" s="1554"/>
    </row>
    <row r="967" spans="1:15" s="2" customFormat="1" ht="67.5" customHeight="1" thickBot="1" x14ac:dyDescent="0.3">
      <c r="A967" s="1555">
        <v>513</v>
      </c>
      <c r="B967" s="1554" t="s">
        <v>1959</v>
      </c>
      <c r="C967" s="1554">
        <v>4</v>
      </c>
      <c r="D967" s="1554" t="s">
        <v>880</v>
      </c>
      <c r="E967" s="1559" t="s">
        <v>1965</v>
      </c>
      <c r="F967" s="1554" t="s">
        <v>1964</v>
      </c>
      <c r="G967" s="1554" t="s">
        <v>11</v>
      </c>
      <c r="H967" s="1553" t="s">
        <v>1963</v>
      </c>
      <c r="I967" s="1554" t="s">
        <v>2434</v>
      </c>
      <c r="J967" s="1558"/>
      <c r="K967" s="1558"/>
      <c r="L967" s="1558"/>
      <c r="M967" s="1558"/>
      <c r="N967" s="1554"/>
      <c r="O967" s="1554"/>
    </row>
    <row r="968" spans="1:15" s="2" customFormat="1" ht="62.25" customHeight="1" thickBot="1" x14ac:dyDescent="0.3">
      <c r="A968" s="1556"/>
      <c r="B968" s="1554"/>
      <c r="C968" s="1554"/>
      <c r="D968" s="1554"/>
      <c r="E968" s="1559"/>
      <c r="F968" s="1554"/>
      <c r="G968" s="1554"/>
      <c r="H968" s="1553"/>
      <c r="I968" s="1554"/>
      <c r="J968" s="1558"/>
      <c r="K968" s="1558"/>
      <c r="L968" s="1558"/>
      <c r="M968" s="1558"/>
      <c r="N968" s="1554"/>
      <c r="O968" s="1554"/>
    </row>
    <row r="969" spans="1:15" s="2" customFormat="1" ht="67.5" customHeight="1" thickBot="1" x14ac:dyDescent="0.3">
      <c r="A969" s="1555">
        <v>514</v>
      </c>
      <c r="B969" s="1554" t="s">
        <v>1967</v>
      </c>
      <c r="C969" s="1554">
        <v>4</v>
      </c>
      <c r="D969" s="1554" t="s">
        <v>23</v>
      </c>
      <c r="E969" s="1559" t="s">
        <v>1969</v>
      </c>
      <c r="F969" s="1554" t="s">
        <v>1970</v>
      </c>
      <c r="G969" s="1554" t="s">
        <v>11</v>
      </c>
      <c r="H969" s="1553" t="s">
        <v>1968</v>
      </c>
      <c r="I969" s="1554" t="s">
        <v>2435</v>
      </c>
      <c r="J969" s="1558"/>
      <c r="K969" s="1558"/>
      <c r="L969" s="1558"/>
      <c r="M969" s="1558"/>
      <c r="N969" s="1554"/>
      <c r="O969" s="1554"/>
    </row>
    <row r="970" spans="1:15" s="2" customFormat="1" ht="62.25" customHeight="1" thickBot="1" x14ac:dyDescent="0.3">
      <c r="A970" s="1556"/>
      <c r="B970" s="1554"/>
      <c r="C970" s="1554"/>
      <c r="D970" s="1554"/>
      <c r="E970" s="1559"/>
      <c r="F970" s="1554"/>
      <c r="G970" s="1554"/>
      <c r="H970" s="1553"/>
      <c r="I970" s="1554"/>
      <c r="J970" s="1558"/>
      <c r="K970" s="1558"/>
      <c r="L970" s="1558"/>
      <c r="M970" s="1558"/>
      <c r="N970" s="1554"/>
      <c r="O970" s="1554"/>
    </row>
    <row r="971" spans="1:15" s="2" customFormat="1" ht="67.5" customHeight="1" thickBot="1" x14ac:dyDescent="0.3">
      <c r="A971" s="1555">
        <v>515</v>
      </c>
      <c r="B971" s="1554" t="s">
        <v>1971</v>
      </c>
      <c r="C971" s="1554" t="s">
        <v>110</v>
      </c>
      <c r="D971" s="1554" t="s">
        <v>880</v>
      </c>
      <c r="E971" s="1559" t="s">
        <v>1973</v>
      </c>
      <c r="F971" s="1554" t="s">
        <v>1974</v>
      </c>
      <c r="G971" s="1554" t="s">
        <v>11</v>
      </c>
      <c r="H971" s="1553" t="s">
        <v>1972</v>
      </c>
      <c r="I971" s="1554" t="s">
        <v>2409</v>
      </c>
      <c r="J971" s="1558"/>
      <c r="K971" s="1558"/>
      <c r="L971" s="1558"/>
      <c r="M971" s="1558"/>
      <c r="N971" s="1554"/>
      <c r="O971" s="1554"/>
    </row>
    <row r="972" spans="1:15" s="2" customFormat="1" ht="62.25" customHeight="1" thickBot="1" x14ac:dyDescent="0.3">
      <c r="A972" s="1556"/>
      <c r="B972" s="1554"/>
      <c r="C972" s="1554"/>
      <c r="D972" s="1554"/>
      <c r="E972" s="1559"/>
      <c r="F972" s="1554"/>
      <c r="G972" s="1554"/>
      <c r="H972" s="1553"/>
      <c r="I972" s="1554"/>
      <c r="J972" s="1558"/>
      <c r="K972" s="1558"/>
      <c r="L972" s="1558"/>
      <c r="M972" s="1558"/>
      <c r="N972" s="1554"/>
      <c r="O972" s="1554"/>
    </row>
    <row r="973" spans="1:15" s="2" customFormat="1" ht="67.5" customHeight="1" thickBot="1" x14ac:dyDescent="0.3">
      <c r="A973" s="1555">
        <v>516</v>
      </c>
      <c r="B973" s="1554" t="s">
        <v>1975</v>
      </c>
      <c r="C973" s="1554" t="s">
        <v>1443</v>
      </c>
      <c r="D973" s="1554" t="s">
        <v>1976</v>
      </c>
      <c r="E973" s="1559" t="s">
        <v>1978</v>
      </c>
      <c r="F973" s="1554" t="s">
        <v>1979</v>
      </c>
      <c r="G973" s="1554" t="s">
        <v>11</v>
      </c>
      <c r="H973" s="1553" t="s">
        <v>1977</v>
      </c>
      <c r="I973" s="1554" t="s">
        <v>2436</v>
      </c>
      <c r="J973" s="1558"/>
      <c r="K973" s="1558"/>
      <c r="L973" s="1558"/>
      <c r="M973" s="1558"/>
      <c r="N973" s="1554"/>
      <c r="O973" s="1554"/>
    </row>
    <row r="974" spans="1:15" s="2" customFormat="1" ht="62.25" customHeight="1" thickBot="1" x14ac:dyDescent="0.3">
      <c r="A974" s="1556"/>
      <c r="B974" s="1554"/>
      <c r="C974" s="1554"/>
      <c r="D974" s="1554"/>
      <c r="E974" s="1559"/>
      <c r="F974" s="1554"/>
      <c r="G974" s="1554"/>
      <c r="H974" s="1553"/>
      <c r="I974" s="1554"/>
      <c r="J974" s="1558"/>
      <c r="K974" s="1558"/>
      <c r="L974" s="1558"/>
      <c r="M974" s="1558"/>
      <c r="N974" s="1554"/>
      <c r="O974" s="1554"/>
    </row>
    <row r="975" spans="1:15" s="2" customFormat="1" ht="67.5" customHeight="1" thickBot="1" x14ac:dyDescent="0.3">
      <c r="A975" s="1555">
        <v>517</v>
      </c>
      <c r="B975" s="1554" t="s">
        <v>1980</v>
      </c>
      <c r="C975" s="1554">
        <v>4</v>
      </c>
      <c r="D975" s="1554" t="s">
        <v>23</v>
      </c>
      <c r="E975" s="1559" t="s">
        <v>1982</v>
      </c>
      <c r="F975" s="1554" t="s">
        <v>1983</v>
      </c>
      <c r="G975" s="1554" t="s">
        <v>16</v>
      </c>
      <c r="H975" s="1553" t="s">
        <v>1981</v>
      </c>
      <c r="I975" s="1554" t="s">
        <v>2437</v>
      </c>
      <c r="J975" s="1558"/>
      <c r="K975" s="1558"/>
      <c r="L975" s="1558"/>
      <c r="M975" s="1558"/>
      <c r="N975" s="1554"/>
      <c r="O975" s="1554"/>
    </row>
    <row r="976" spans="1:15" s="2" customFormat="1" ht="62.25" customHeight="1" thickBot="1" x14ac:dyDescent="0.3">
      <c r="A976" s="1556"/>
      <c r="B976" s="1554"/>
      <c r="C976" s="1554"/>
      <c r="D976" s="1554"/>
      <c r="E976" s="1559"/>
      <c r="F976" s="1554"/>
      <c r="G976" s="1554"/>
      <c r="H976" s="1553"/>
      <c r="I976" s="1554"/>
      <c r="J976" s="1558"/>
      <c r="K976" s="1558"/>
      <c r="L976" s="1558"/>
      <c r="M976" s="1558"/>
      <c r="N976" s="1554"/>
      <c r="O976" s="1554"/>
    </row>
    <row r="977" spans="1:15" s="2" customFormat="1" ht="67.5" customHeight="1" thickBot="1" x14ac:dyDescent="0.3">
      <c r="A977" s="1555">
        <v>518</v>
      </c>
      <c r="B977" s="1554" t="s">
        <v>1984</v>
      </c>
      <c r="C977" s="1554" t="s">
        <v>1443</v>
      </c>
      <c r="D977" s="1554" t="s">
        <v>89</v>
      </c>
      <c r="E977" s="1559" t="s">
        <v>1888</v>
      </c>
      <c r="F977" s="1554" t="s">
        <v>1986</v>
      </c>
      <c r="G977" s="1554" t="s">
        <v>11</v>
      </c>
      <c r="H977" s="1553" t="s">
        <v>1985</v>
      </c>
      <c r="I977" s="1554" t="s">
        <v>2438</v>
      </c>
      <c r="J977" s="1558"/>
      <c r="K977" s="1558"/>
      <c r="L977" s="1558"/>
      <c r="M977" s="1558"/>
      <c r="N977" s="1554"/>
      <c r="O977" s="1554"/>
    </row>
    <row r="978" spans="1:15" s="2" customFormat="1" ht="62.25" customHeight="1" thickBot="1" x14ac:dyDescent="0.3">
      <c r="A978" s="1556"/>
      <c r="B978" s="1554"/>
      <c r="C978" s="1554"/>
      <c r="D978" s="1554"/>
      <c r="E978" s="1559"/>
      <c r="F978" s="1554"/>
      <c r="G978" s="1554"/>
      <c r="H978" s="1553"/>
      <c r="I978" s="1554"/>
      <c r="J978" s="1558"/>
      <c r="K978" s="1558"/>
      <c r="L978" s="1558"/>
      <c r="M978" s="1558"/>
      <c r="N978" s="1554"/>
      <c r="O978" s="1554"/>
    </row>
    <row r="979" spans="1:15" s="2" customFormat="1" ht="67.5" customHeight="1" thickBot="1" x14ac:dyDescent="0.3">
      <c r="A979" s="1555">
        <v>519</v>
      </c>
      <c r="B979" s="1554" t="s">
        <v>1987</v>
      </c>
      <c r="C979" s="1554" t="s">
        <v>1335</v>
      </c>
      <c r="D979" s="1554" t="s">
        <v>100</v>
      </c>
      <c r="E979" s="1559" t="s">
        <v>1989</v>
      </c>
      <c r="F979" s="1554" t="s">
        <v>1990</v>
      </c>
      <c r="G979" s="1554" t="s">
        <v>11</v>
      </c>
      <c r="H979" s="1553" t="s">
        <v>1988</v>
      </c>
      <c r="I979" s="1554"/>
      <c r="J979" s="1558"/>
      <c r="K979" s="1558"/>
      <c r="L979" s="1558"/>
      <c r="M979" s="1558"/>
      <c r="N979" s="1554"/>
      <c r="O979" s="1554"/>
    </row>
    <row r="980" spans="1:15" s="2" customFormat="1" ht="62.25" customHeight="1" thickBot="1" x14ac:dyDescent="0.3">
      <c r="A980" s="1556"/>
      <c r="B980" s="1554"/>
      <c r="C980" s="1554"/>
      <c r="D980" s="1554"/>
      <c r="E980" s="1559"/>
      <c r="F980" s="1554"/>
      <c r="G980" s="1554"/>
      <c r="H980" s="1553"/>
      <c r="I980" s="1554"/>
      <c r="J980" s="1558"/>
      <c r="K980" s="1558"/>
      <c r="L980" s="1558"/>
      <c r="M980" s="1558"/>
      <c r="N980" s="1554"/>
      <c r="O980" s="1554"/>
    </row>
    <row r="981" spans="1:15" s="2" customFormat="1" ht="67.5" customHeight="1" thickBot="1" x14ac:dyDescent="0.3">
      <c r="A981" s="1555">
        <v>520</v>
      </c>
      <c r="B981" s="1554" t="s">
        <v>1991</v>
      </c>
      <c r="C981" s="1554">
        <v>5</v>
      </c>
      <c r="D981" s="1554" t="s">
        <v>23</v>
      </c>
      <c r="E981" s="1559" t="s">
        <v>1993</v>
      </c>
      <c r="F981" s="1554" t="s">
        <v>1994</v>
      </c>
      <c r="G981" s="1554" t="s">
        <v>16</v>
      </c>
      <c r="H981" s="1553" t="s">
        <v>1992</v>
      </c>
      <c r="I981" s="1554" t="s">
        <v>2439</v>
      </c>
      <c r="J981" s="1558"/>
      <c r="K981" s="1558"/>
      <c r="L981" s="1558"/>
      <c r="M981" s="1558"/>
      <c r="N981" s="1554"/>
      <c r="O981" s="1554"/>
    </row>
    <row r="982" spans="1:15" s="2" customFormat="1" ht="62.25" customHeight="1" thickBot="1" x14ac:dyDescent="0.3">
      <c r="A982" s="1556"/>
      <c r="B982" s="1554"/>
      <c r="C982" s="1554"/>
      <c r="D982" s="1554"/>
      <c r="E982" s="1559"/>
      <c r="F982" s="1554"/>
      <c r="G982" s="1554"/>
      <c r="H982" s="1553"/>
      <c r="I982" s="1554"/>
      <c r="J982" s="1558"/>
      <c r="K982" s="1558"/>
      <c r="L982" s="1558"/>
      <c r="M982" s="1558"/>
      <c r="N982" s="1554"/>
      <c r="O982" s="1554"/>
    </row>
    <row r="983" spans="1:15" s="2" customFormat="1" ht="67.5" customHeight="1" thickBot="1" x14ac:dyDescent="0.3">
      <c r="A983" s="1555">
        <v>521</v>
      </c>
      <c r="B983" s="1554" t="s">
        <v>1995</v>
      </c>
      <c r="C983" s="1554">
        <v>16</v>
      </c>
      <c r="D983" s="1554" t="s">
        <v>100</v>
      </c>
      <c r="E983" s="1559" t="s">
        <v>1997</v>
      </c>
      <c r="F983" s="1554" t="s">
        <v>1998</v>
      </c>
      <c r="G983" s="1554" t="s">
        <v>11</v>
      </c>
      <c r="H983" s="1553" t="s">
        <v>1996</v>
      </c>
      <c r="I983" s="1554" t="s">
        <v>2440</v>
      </c>
      <c r="J983" s="1558"/>
      <c r="K983" s="1558"/>
      <c r="L983" s="1558"/>
      <c r="M983" s="1558"/>
      <c r="N983" s="1554"/>
      <c r="O983" s="1554"/>
    </row>
    <row r="984" spans="1:15" s="2" customFormat="1" ht="62.25" customHeight="1" thickBot="1" x14ac:dyDescent="0.3">
      <c r="A984" s="1556"/>
      <c r="B984" s="1554"/>
      <c r="C984" s="1554"/>
      <c r="D984" s="1554"/>
      <c r="E984" s="1559"/>
      <c r="F984" s="1554"/>
      <c r="G984" s="1554"/>
      <c r="H984" s="1553"/>
      <c r="I984" s="1554"/>
      <c r="J984" s="1558"/>
      <c r="K984" s="1558"/>
      <c r="L984" s="1558"/>
      <c r="M984" s="1558"/>
      <c r="N984" s="1554"/>
      <c r="O984" s="1554"/>
    </row>
    <row r="985" spans="1:15" s="2" customFormat="1" ht="67.5" customHeight="1" thickBot="1" x14ac:dyDescent="0.3">
      <c r="A985" s="149">
        <v>522</v>
      </c>
      <c r="B985" s="28" t="s">
        <v>1999</v>
      </c>
      <c r="C985" s="28" t="s">
        <v>179</v>
      </c>
      <c r="D985" s="28" t="s">
        <v>1015</v>
      </c>
      <c r="E985" s="151" t="s">
        <v>2001</v>
      </c>
      <c r="F985" s="28" t="s">
        <v>2002</v>
      </c>
      <c r="G985" s="28" t="s">
        <v>11</v>
      </c>
      <c r="H985" s="27" t="s">
        <v>2000</v>
      </c>
      <c r="I985" s="671" t="s">
        <v>2441</v>
      </c>
      <c r="J985" s="30"/>
      <c r="K985" s="30"/>
      <c r="L985" s="30"/>
      <c r="M985" s="30"/>
      <c r="N985" s="28"/>
      <c r="O985" s="28"/>
    </row>
    <row r="986" spans="1:15" s="2" customFormat="1" ht="67.5" customHeight="1" thickBot="1" x14ac:dyDescent="0.3">
      <c r="A986" s="1557">
        <v>523</v>
      </c>
      <c r="B986" s="1554" t="s">
        <v>2003</v>
      </c>
      <c r="C986" s="1554" t="s">
        <v>1335</v>
      </c>
      <c r="D986" s="1554" t="s">
        <v>880</v>
      </c>
      <c r="E986" s="1559" t="s">
        <v>2006</v>
      </c>
      <c r="F986" s="1554" t="s">
        <v>2005</v>
      </c>
      <c r="G986" s="1554" t="s">
        <v>11</v>
      </c>
      <c r="H986" s="1553" t="s">
        <v>2004</v>
      </c>
      <c r="I986" s="1554" t="s">
        <v>2442</v>
      </c>
      <c r="J986" s="1558"/>
      <c r="K986" s="1558"/>
      <c r="L986" s="1558"/>
      <c r="M986" s="1558"/>
      <c r="N986" s="1554"/>
      <c r="O986" s="1554"/>
    </row>
    <row r="987" spans="1:15" s="2" customFormat="1" ht="62.25" customHeight="1" thickBot="1" x14ac:dyDescent="0.3">
      <c r="A987" s="1556"/>
      <c r="B987" s="1554"/>
      <c r="C987" s="1554"/>
      <c r="D987" s="1554"/>
      <c r="E987" s="1559"/>
      <c r="F987" s="1554"/>
      <c r="G987" s="1554"/>
      <c r="H987" s="1553"/>
      <c r="I987" s="1554"/>
      <c r="J987" s="1558"/>
      <c r="K987" s="1558"/>
      <c r="L987" s="1558"/>
      <c r="M987" s="1558"/>
      <c r="N987" s="1554"/>
      <c r="O987" s="1554"/>
    </row>
    <row r="988" spans="1:15" s="2" customFormat="1" ht="67.5" customHeight="1" thickBot="1" x14ac:dyDescent="0.3">
      <c r="A988" s="1555">
        <v>524</v>
      </c>
      <c r="B988" s="1554" t="s">
        <v>2007</v>
      </c>
      <c r="C988" s="1554">
        <v>4</v>
      </c>
      <c r="D988" s="1554" t="s">
        <v>23</v>
      </c>
      <c r="E988" s="1559" t="s">
        <v>2009</v>
      </c>
      <c r="F988" s="1554" t="s">
        <v>2010</v>
      </c>
      <c r="G988" s="1554" t="s">
        <v>16</v>
      </c>
      <c r="H988" s="1553" t="s">
        <v>2008</v>
      </c>
      <c r="I988" s="1554"/>
      <c r="J988" s="1558"/>
      <c r="K988" s="1558"/>
      <c r="L988" s="1558"/>
      <c r="M988" s="1558"/>
      <c r="N988" s="1554"/>
      <c r="O988" s="1554"/>
    </row>
    <row r="989" spans="1:15" s="2" customFormat="1" ht="62.25" customHeight="1" thickBot="1" x14ac:dyDescent="0.3">
      <c r="A989" s="1556"/>
      <c r="B989" s="1554"/>
      <c r="C989" s="1554"/>
      <c r="D989" s="1554"/>
      <c r="E989" s="1559"/>
      <c r="F989" s="1554"/>
      <c r="G989" s="1554"/>
      <c r="H989" s="1553"/>
      <c r="I989" s="1554"/>
      <c r="J989" s="1558"/>
      <c r="K989" s="1558"/>
      <c r="L989" s="1558"/>
      <c r="M989" s="1558"/>
      <c r="N989" s="1554"/>
      <c r="O989" s="1554"/>
    </row>
    <row r="990" spans="1:15" s="2" customFormat="1" ht="67.5" customHeight="1" thickBot="1" x14ac:dyDescent="0.3">
      <c r="A990" s="1555">
        <v>525</v>
      </c>
      <c r="B990" s="1554" t="s">
        <v>2011</v>
      </c>
      <c r="C990" s="1554">
        <v>22</v>
      </c>
      <c r="D990" s="1554" t="s">
        <v>344</v>
      </c>
      <c r="E990" s="1559" t="s">
        <v>2013</v>
      </c>
      <c r="F990" s="1554" t="s">
        <v>768</v>
      </c>
      <c r="G990" s="1554" t="s">
        <v>16</v>
      </c>
      <c r="H990" s="1553" t="s">
        <v>2012</v>
      </c>
      <c r="I990" s="1554" t="s">
        <v>2443</v>
      </c>
      <c r="J990" s="1558"/>
      <c r="K990" s="1558"/>
      <c r="L990" s="1558"/>
      <c r="M990" s="1558"/>
      <c r="N990" s="1554"/>
      <c r="O990" s="1554"/>
    </row>
    <row r="991" spans="1:15" s="2" customFormat="1" ht="62.25" customHeight="1" thickBot="1" x14ac:dyDescent="0.3">
      <c r="A991" s="1556"/>
      <c r="B991" s="1554"/>
      <c r="C991" s="1554"/>
      <c r="D991" s="1554"/>
      <c r="E991" s="1559"/>
      <c r="F991" s="1554"/>
      <c r="G991" s="1554"/>
      <c r="H991" s="1553"/>
      <c r="I991" s="1554"/>
      <c r="J991" s="1558"/>
      <c r="K991" s="1558"/>
      <c r="L991" s="1558"/>
      <c r="M991" s="1558"/>
      <c r="N991" s="1554"/>
      <c r="O991" s="1554"/>
    </row>
    <row r="992" spans="1:15" s="2" customFormat="1" ht="67.5" customHeight="1" thickBot="1" x14ac:dyDescent="0.3">
      <c r="A992" s="149">
        <v>526</v>
      </c>
      <c r="B992" s="28" t="s">
        <v>2014</v>
      </c>
      <c r="C992" s="28">
        <v>4</v>
      </c>
      <c r="D992" s="28" t="s">
        <v>2015</v>
      </c>
      <c r="E992" s="151" t="s">
        <v>2017</v>
      </c>
      <c r="F992" s="28" t="s">
        <v>98</v>
      </c>
      <c r="G992" s="28" t="s">
        <v>16</v>
      </c>
      <c r="H992" s="27" t="s">
        <v>2016</v>
      </c>
      <c r="I992" s="671" t="s">
        <v>2444</v>
      </c>
      <c r="J992" s="30"/>
      <c r="K992" s="30"/>
      <c r="L992" s="30"/>
      <c r="M992" s="30"/>
      <c r="N992" s="28"/>
      <c r="O992" s="28"/>
    </row>
    <row r="993" spans="1:15" s="2" customFormat="1" ht="67.5" customHeight="1" thickBot="1" x14ac:dyDescent="0.3">
      <c r="A993" s="1557">
        <v>527</v>
      </c>
      <c r="B993" s="1554" t="s">
        <v>2018</v>
      </c>
      <c r="C993" s="1554">
        <v>4</v>
      </c>
      <c r="D993" s="1554" t="s">
        <v>89</v>
      </c>
      <c r="E993" s="1559" t="s">
        <v>2020</v>
      </c>
      <c r="F993" s="1554" t="s">
        <v>1896</v>
      </c>
      <c r="G993" s="1554" t="s">
        <v>11</v>
      </c>
      <c r="H993" s="1553" t="s">
        <v>2019</v>
      </c>
      <c r="I993" s="1554" t="s">
        <v>730</v>
      </c>
      <c r="J993" s="1558"/>
      <c r="K993" s="1558"/>
      <c r="L993" s="1558"/>
      <c r="M993" s="1558"/>
      <c r="N993" s="1554"/>
      <c r="O993" s="1554"/>
    </row>
    <row r="994" spans="1:15" s="2" customFormat="1" ht="62.25" customHeight="1" thickBot="1" x14ac:dyDescent="0.3">
      <c r="A994" s="1556"/>
      <c r="B994" s="1554"/>
      <c r="C994" s="1554"/>
      <c r="D994" s="1554"/>
      <c r="E994" s="1559"/>
      <c r="F994" s="1554"/>
      <c r="G994" s="1554"/>
      <c r="H994" s="1553"/>
      <c r="I994" s="1554"/>
      <c r="J994" s="1558"/>
      <c r="K994" s="1558"/>
      <c r="L994" s="1558"/>
      <c r="M994" s="1558"/>
      <c r="N994" s="1554"/>
      <c r="O994" s="1554"/>
    </row>
    <row r="995" spans="1:15" s="2" customFormat="1" ht="67.5" customHeight="1" thickBot="1" x14ac:dyDescent="0.3">
      <c r="A995" s="1555">
        <v>528</v>
      </c>
      <c r="B995" s="1554" t="s">
        <v>2021</v>
      </c>
      <c r="C995" s="1554">
        <v>16</v>
      </c>
      <c r="D995" s="1554" t="s">
        <v>89</v>
      </c>
      <c r="E995" s="1559" t="s">
        <v>2023</v>
      </c>
      <c r="F995" s="1554" t="s">
        <v>1089</v>
      </c>
      <c r="G995" s="1554" t="s">
        <v>16</v>
      </c>
      <c r="H995" s="1553" t="s">
        <v>2022</v>
      </c>
      <c r="I995" s="1554" t="s">
        <v>730</v>
      </c>
      <c r="J995" s="1558"/>
      <c r="K995" s="1558"/>
      <c r="L995" s="1558"/>
      <c r="M995" s="1558"/>
      <c r="N995" s="1554"/>
      <c r="O995" s="1554"/>
    </row>
    <row r="996" spans="1:15" s="2" customFormat="1" ht="62.25" customHeight="1" thickBot="1" x14ac:dyDescent="0.3">
      <c r="A996" s="1556"/>
      <c r="B996" s="1554"/>
      <c r="C996" s="1554"/>
      <c r="D996" s="1554"/>
      <c r="E996" s="1559"/>
      <c r="F996" s="1554"/>
      <c r="G996" s="1554"/>
      <c r="H996" s="1553"/>
      <c r="I996" s="1554"/>
      <c r="J996" s="1558"/>
      <c r="K996" s="1558"/>
      <c r="L996" s="1558"/>
      <c r="M996" s="1558"/>
      <c r="N996" s="1554"/>
      <c r="O996" s="1554"/>
    </row>
    <row r="997" spans="1:15" s="2" customFormat="1" ht="67.5" customHeight="1" thickBot="1" x14ac:dyDescent="0.3">
      <c r="A997" s="1555">
        <v>529</v>
      </c>
      <c r="B997" s="1554" t="s">
        <v>2024</v>
      </c>
      <c r="C997" s="1554">
        <v>4</v>
      </c>
      <c r="D997" s="1554" t="s">
        <v>880</v>
      </c>
      <c r="E997" s="1559" t="s">
        <v>2027</v>
      </c>
      <c r="F997" s="1554" t="s">
        <v>2026</v>
      </c>
      <c r="G997" s="1554" t="s">
        <v>16</v>
      </c>
      <c r="H997" s="1553" t="s">
        <v>2025</v>
      </c>
      <c r="I997" s="1554" t="s">
        <v>2445</v>
      </c>
      <c r="J997" s="1558"/>
      <c r="K997" s="1558"/>
      <c r="L997" s="1558"/>
      <c r="M997" s="1558"/>
      <c r="N997" s="1554"/>
      <c r="O997" s="1554"/>
    </row>
    <row r="998" spans="1:15" s="2" customFormat="1" ht="62.25" customHeight="1" thickBot="1" x14ac:dyDescent="0.3">
      <c r="A998" s="1556"/>
      <c r="B998" s="1554"/>
      <c r="C998" s="1554"/>
      <c r="D998" s="1554"/>
      <c r="E998" s="1559"/>
      <c r="F998" s="1554"/>
      <c r="G998" s="1554"/>
      <c r="H998" s="1553"/>
      <c r="I998" s="1554"/>
      <c r="J998" s="1558"/>
      <c r="K998" s="1558"/>
      <c r="L998" s="1558"/>
      <c r="M998" s="1558"/>
      <c r="N998" s="1554"/>
      <c r="O998" s="1554"/>
    </row>
    <row r="999" spans="1:15" s="2" customFormat="1" ht="67.5" customHeight="1" thickBot="1" x14ac:dyDescent="0.3">
      <c r="A999" s="1555">
        <v>530</v>
      </c>
      <c r="B999" s="1554" t="s">
        <v>2028</v>
      </c>
      <c r="C999" s="1554">
        <v>16</v>
      </c>
      <c r="D999" s="1554" t="s">
        <v>344</v>
      </c>
      <c r="E999" s="1559" t="s">
        <v>2030</v>
      </c>
      <c r="F999" s="1554" t="s">
        <v>345</v>
      </c>
      <c r="G999" s="1554" t="s">
        <v>16</v>
      </c>
      <c r="H999" s="1553" t="s">
        <v>2029</v>
      </c>
      <c r="I999" s="1554" t="s">
        <v>2446</v>
      </c>
      <c r="J999" s="1558"/>
      <c r="K999" s="1558"/>
      <c r="L999" s="1558"/>
      <c r="M999" s="1558"/>
      <c r="N999" s="1554"/>
      <c r="O999" s="1554"/>
    </row>
    <row r="1000" spans="1:15" s="2" customFormat="1" ht="62.25" customHeight="1" thickBot="1" x14ac:dyDescent="0.3">
      <c r="A1000" s="1556"/>
      <c r="B1000" s="1554"/>
      <c r="C1000" s="1554"/>
      <c r="D1000" s="1554"/>
      <c r="E1000" s="1559"/>
      <c r="F1000" s="1554"/>
      <c r="G1000" s="1554"/>
      <c r="H1000" s="1553"/>
      <c r="I1000" s="1554"/>
      <c r="J1000" s="1558"/>
      <c r="K1000" s="1558"/>
      <c r="L1000" s="1558"/>
      <c r="M1000" s="1558"/>
      <c r="N1000" s="1554"/>
      <c r="O1000" s="1554"/>
    </row>
    <row r="1001" spans="1:15" s="2" customFormat="1" ht="67.5" customHeight="1" thickBot="1" x14ac:dyDescent="0.3">
      <c r="A1001" s="1555">
        <v>531</v>
      </c>
      <c r="B1001" s="1554" t="s">
        <v>2031</v>
      </c>
      <c r="C1001" s="1554" t="s">
        <v>110</v>
      </c>
      <c r="D1001" s="1554" t="s">
        <v>86</v>
      </c>
      <c r="E1001" s="1559" t="s">
        <v>2033</v>
      </c>
      <c r="F1001" s="1554" t="s">
        <v>2034</v>
      </c>
      <c r="G1001" s="1554" t="s">
        <v>16</v>
      </c>
      <c r="H1001" s="1553" t="s">
        <v>2032</v>
      </c>
      <c r="I1001" s="1554" t="s">
        <v>2447</v>
      </c>
      <c r="J1001" s="1558"/>
      <c r="K1001" s="1558"/>
      <c r="L1001" s="1558"/>
      <c r="M1001" s="1558"/>
      <c r="N1001" s="1554"/>
      <c r="O1001" s="1554"/>
    </row>
    <row r="1002" spans="1:15" s="2" customFormat="1" ht="62.25" customHeight="1" thickBot="1" x14ac:dyDescent="0.3">
      <c r="A1002" s="1556"/>
      <c r="B1002" s="1554"/>
      <c r="C1002" s="1554"/>
      <c r="D1002" s="1554"/>
      <c r="E1002" s="1559"/>
      <c r="F1002" s="1554"/>
      <c r="G1002" s="1554"/>
      <c r="H1002" s="1553"/>
      <c r="I1002" s="1554"/>
      <c r="J1002" s="1558"/>
      <c r="K1002" s="1558"/>
      <c r="L1002" s="1558"/>
      <c r="M1002" s="1558"/>
      <c r="N1002" s="1554"/>
      <c r="O1002" s="1554"/>
    </row>
    <row r="1003" spans="1:15" s="2" customFormat="1" ht="67.5" customHeight="1" thickBot="1" x14ac:dyDescent="0.3">
      <c r="A1003" s="1555">
        <v>532</v>
      </c>
      <c r="B1003" s="1554" t="s">
        <v>2035</v>
      </c>
      <c r="C1003" s="1554">
        <v>4</v>
      </c>
      <c r="D1003" s="1554" t="s">
        <v>23</v>
      </c>
      <c r="E1003" s="1559" t="s">
        <v>1969</v>
      </c>
      <c r="F1003" s="1554" t="s">
        <v>2037</v>
      </c>
      <c r="G1003" s="1554" t="s">
        <v>11</v>
      </c>
      <c r="H1003" s="1553" t="s">
        <v>2036</v>
      </c>
      <c r="I1003" s="1554" t="s">
        <v>2448</v>
      </c>
      <c r="J1003" s="1558"/>
      <c r="K1003" s="1558"/>
      <c r="L1003" s="1558"/>
      <c r="M1003" s="1558"/>
      <c r="N1003" s="1554"/>
      <c r="O1003" s="1554"/>
    </row>
    <row r="1004" spans="1:15" s="2" customFormat="1" ht="62.25" customHeight="1" thickBot="1" x14ac:dyDescent="0.3">
      <c r="A1004" s="1556"/>
      <c r="B1004" s="1554"/>
      <c r="C1004" s="1554"/>
      <c r="D1004" s="1554"/>
      <c r="E1004" s="1559"/>
      <c r="F1004" s="1554"/>
      <c r="G1004" s="1554"/>
      <c r="H1004" s="1553"/>
      <c r="I1004" s="1554"/>
      <c r="J1004" s="1558"/>
      <c r="K1004" s="1558"/>
      <c r="L1004" s="1558"/>
      <c r="M1004" s="1558"/>
      <c r="N1004" s="1554"/>
      <c r="O1004" s="1554"/>
    </row>
    <row r="1005" spans="1:15" s="2" customFormat="1" ht="67.5" customHeight="1" thickBot="1" x14ac:dyDescent="0.3">
      <c r="A1005" s="1555">
        <v>533</v>
      </c>
      <c r="B1005" s="1554" t="s">
        <v>2038</v>
      </c>
      <c r="C1005" s="1554" t="s">
        <v>1443</v>
      </c>
      <c r="D1005" s="1554" t="s">
        <v>89</v>
      </c>
      <c r="E1005" s="1559" t="s">
        <v>2046</v>
      </c>
      <c r="F1005" s="1554" t="s">
        <v>2041</v>
      </c>
      <c r="G1005" s="1554" t="s">
        <v>11</v>
      </c>
      <c r="H1005" s="1553" t="s">
        <v>2040</v>
      </c>
      <c r="I1005" s="1554" t="s">
        <v>2449</v>
      </c>
      <c r="J1005" s="1558"/>
      <c r="K1005" s="1558"/>
      <c r="L1005" s="1558"/>
      <c r="M1005" s="1558"/>
      <c r="N1005" s="1554"/>
      <c r="O1005" s="1554"/>
    </row>
    <row r="1006" spans="1:15" s="2" customFormat="1" ht="62.25" customHeight="1" thickBot="1" x14ac:dyDescent="0.3">
      <c r="A1006" s="1556"/>
      <c r="B1006" s="1554"/>
      <c r="C1006" s="1554"/>
      <c r="D1006" s="1554"/>
      <c r="E1006" s="1559"/>
      <c r="F1006" s="1554"/>
      <c r="G1006" s="1554"/>
      <c r="H1006" s="1553"/>
      <c r="I1006" s="1554"/>
      <c r="J1006" s="1558"/>
      <c r="K1006" s="1558"/>
      <c r="L1006" s="1558"/>
      <c r="M1006" s="1558"/>
      <c r="N1006" s="1554"/>
      <c r="O1006" s="1554"/>
    </row>
    <row r="1007" spans="1:15" s="2" customFormat="1" ht="67.5" customHeight="1" thickBot="1" x14ac:dyDescent="0.3">
      <c r="A1007" s="1555">
        <v>534</v>
      </c>
      <c r="B1007" s="1554" t="s">
        <v>2043</v>
      </c>
      <c r="C1007" s="1554">
        <v>16</v>
      </c>
      <c r="D1007" s="1554" t="s">
        <v>1771</v>
      </c>
      <c r="E1007" s="1559" t="s">
        <v>2045</v>
      </c>
      <c r="F1007" s="1554" t="s">
        <v>1089</v>
      </c>
      <c r="G1007" s="1554" t="s">
        <v>16</v>
      </c>
      <c r="H1007" s="1553" t="s">
        <v>2044</v>
      </c>
      <c r="I1007" s="1554" t="s">
        <v>2446</v>
      </c>
      <c r="J1007" s="1558"/>
      <c r="K1007" s="1558"/>
      <c r="L1007" s="1558"/>
      <c r="M1007" s="1558"/>
      <c r="N1007" s="1554"/>
      <c r="O1007" s="1554"/>
    </row>
    <row r="1008" spans="1:15" s="2" customFormat="1" ht="62.25" customHeight="1" thickBot="1" x14ac:dyDescent="0.3">
      <c r="A1008" s="1556"/>
      <c r="B1008" s="1554"/>
      <c r="C1008" s="1554"/>
      <c r="D1008" s="1554"/>
      <c r="E1008" s="1559"/>
      <c r="F1008" s="1554"/>
      <c r="G1008" s="1554"/>
      <c r="H1008" s="1553"/>
      <c r="I1008" s="1554"/>
      <c r="J1008" s="1558"/>
      <c r="K1008" s="1558"/>
      <c r="L1008" s="1558"/>
      <c r="M1008" s="1558"/>
      <c r="N1008" s="1554"/>
      <c r="O1008" s="1554"/>
    </row>
    <row r="1009" spans="1:15" s="2" customFormat="1" ht="67.5" customHeight="1" thickBot="1" x14ac:dyDescent="0.3">
      <c r="A1009" s="1555">
        <v>535</v>
      </c>
      <c r="B1009" s="1554" t="s">
        <v>2047</v>
      </c>
      <c r="C1009" s="1554" t="s">
        <v>110</v>
      </c>
      <c r="D1009" s="1554" t="s">
        <v>86</v>
      </c>
      <c r="E1009" s="1559" t="s">
        <v>1078</v>
      </c>
      <c r="F1009" s="1554" t="s">
        <v>1262</v>
      </c>
      <c r="G1009" s="1554" t="s">
        <v>16</v>
      </c>
      <c r="H1009" s="1553" t="s">
        <v>2048</v>
      </c>
      <c r="I1009" s="1554" t="s">
        <v>2418</v>
      </c>
      <c r="J1009" s="1558"/>
      <c r="K1009" s="1558"/>
      <c r="L1009" s="1558"/>
      <c r="M1009" s="1558"/>
      <c r="N1009" s="1554"/>
      <c r="O1009" s="1554"/>
    </row>
    <row r="1010" spans="1:15" s="2" customFormat="1" ht="62.25" customHeight="1" thickBot="1" x14ac:dyDescent="0.3">
      <c r="A1010" s="1556"/>
      <c r="B1010" s="1554"/>
      <c r="C1010" s="1554"/>
      <c r="D1010" s="1554"/>
      <c r="E1010" s="1559"/>
      <c r="F1010" s="1554"/>
      <c r="G1010" s="1554"/>
      <c r="H1010" s="1553"/>
      <c r="I1010" s="1554"/>
      <c r="J1010" s="1558"/>
      <c r="K1010" s="1558"/>
      <c r="L1010" s="1558"/>
      <c r="M1010" s="1558"/>
      <c r="N1010" s="1554"/>
      <c r="O1010" s="1554"/>
    </row>
    <row r="1011" spans="1:15" s="2" customFormat="1" ht="67.5" customHeight="1" thickBot="1" x14ac:dyDescent="0.3">
      <c r="A1011" s="1555">
        <v>536</v>
      </c>
      <c r="B1011" s="1554" t="s">
        <v>2049</v>
      </c>
      <c r="C1011" s="1554">
        <v>22</v>
      </c>
      <c r="D1011" s="1554" t="s">
        <v>880</v>
      </c>
      <c r="E1011" s="1559" t="s">
        <v>2051</v>
      </c>
      <c r="F1011" s="1554" t="s">
        <v>186</v>
      </c>
      <c r="G1011" s="1554" t="s">
        <v>16</v>
      </c>
      <c r="H1011" s="1553" t="s">
        <v>2050</v>
      </c>
      <c r="I1011" s="1554" t="s">
        <v>2450</v>
      </c>
      <c r="J1011" s="1558"/>
      <c r="K1011" s="1558"/>
      <c r="L1011" s="1558"/>
      <c r="M1011" s="1558"/>
      <c r="N1011" s="1554"/>
      <c r="O1011" s="1554"/>
    </row>
    <row r="1012" spans="1:15" s="2" customFormat="1" ht="62.25" customHeight="1" thickBot="1" x14ac:dyDescent="0.3">
      <c r="A1012" s="1556"/>
      <c r="B1012" s="1554"/>
      <c r="C1012" s="1554"/>
      <c r="D1012" s="1554"/>
      <c r="E1012" s="1559"/>
      <c r="F1012" s="1554"/>
      <c r="G1012" s="1554"/>
      <c r="H1012" s="1553"/>
      <c r="I1012" s="1554"/>
      <c r="J1012" s="1558"/>
      <c r="K1012" s="1558"/>
      <c r="L1012" s="1558"/>
      <c r="M1012" s="1558"/>
      <c r="N1012" s="1554"/>
      <c r="O1012" s="1554"/>
    </row>
    <row r="1013" spans="1:15" s="2" customFormat="1" ht="67.5" customHeight="1" thickBot="1" x14ac:dyDescent="0.3">
      <c r="A1013" s="1555">
        <v>537</v>
      </c>
      <c r="B1013" s="1554" t="s">
        <v>2052</v>
      </c>
      <c r="C1013" s="1554">
        <v>30</v>
      </c>
      <c r="D1013" s="1554" t="s">
        <v>40</v>
      </c>
      <c r="E1013" s="1559" t="s">
        <v>2054</v>
      </c>
      <c r="F1013" s="1554" t="s">
        <v>2055</v>
      </c>
      <c r="G1013" s="1554" t="s">
        <v>11</v>
      </c>
      <c r="H1013" s="1553" t="s">
        <v>2053</v>
      </c>
      <c r="I1013" s="1554" t="s">
        <v>2451</v>
      </c>
      <c r="J1013" s="1558"/>
      <c r="K1013" s="1558"/>
      <c r="L1013" s="1558"/>
      <c r="M1013" s="1558"/>
      <c r="N1013" s="1554"/>
      <c r="O1013" s="1554"/>
    </row>
    <row r="1014" spans="1:15" s="2" customFormat="1" ht="62.25" customHeight="1" thickBot="1" x14ac:dyDescent="0.3">
      <c r="A1014" s="1556"/>
      <c r="B1014" s="1554"/>
      <c r="C1014" s="1554"/>
      <c r="D1014" s="1554"/>
      <c r="E1014" s="1559"/>
      <c r="F1014" s="1554"/>
      <c r="G1014" s="1554"/>
      <c r="H1014" s="1553"/>
      <c r="I1014" s="1554"/>
      <c r="J1014" s="1558"/>
      <c r="K1014" s="1558"/>
      <c r="L1014" s="1558"/>
      <c r="M1014" s="1558"/>
      <c r="N1014" s="1554"/>
      <c r="O1014" s="1554"/>
    </row>
    <row r="1015" spans="1:15" s="2" customFormat="1" ht="67.5" customHeight="1" thickBot="1" x14ac:dyDescent="0.3">
      <c r="A1015" s="1555">
        <v>538</v>
      </c>
      <c r="B1015" s="1554" t="s">
        <v>2056</v>
      </c>
      <c r="C1015" s="1554">
        <v>16</v>
      </c>
      <c r="D1015" s="1554" t="s">
        <v>880</v>
      </c>
      <c r="E1015" s="1559" t="s">
        <v>2058</v>
      </c>
      <c r="F1015" s="1554" t="s">
        <v>2059</v>
      </c>
      <c r="G1015" s="1554" t="s">
        <v>11</v>
      </c>
      <c r="H1015" s="1553" t="s">
        <v>2057</v>
      </c>
      <c r="I1015" s="1554" t="s">
        <v>2452</v>
      </c>
      <c r="J1015" s="1558"/>
      <c r="K1015" s="1558"/>
      <c r="L1015" s="1558"/>
      <c r="M1015" s="1558"/>
      <c r="N1015" s="1554"/>
      <c r="O1015" s="1554"/>
    </row>
    <row r="1016" spans="1:15" s="2" customFormat="1" ht="62.25" customHeight="1" thickBot="1" x14ac:dyDescent="0.3">
      <c r="A1016" s="1556"/>
      <c r="B1016" s="1554"/>
      <c r="C1016" s="1554"/>
      <c r="D1016" s="1554"/>
      <c r="E1016" s="1559"/>
      <c r="F1016" s="1554"/>
      <c r="G1016" s="1554"/>
      <c r="H1016" s="1553"/>
      <c r="I1016" s="1554"/>
      <c r="J1016" s="1558"/>
      <c r="K1016" s="1558"/>
      <c r="L1016" s="1558"/>
      <c r="M1016" s="1558"/>
      <c r="N1016" s="1554"/>
      <c r="O1016" s="1554"/>
    </row>
    <row r="1017" spans="1:15" s="2" customFormat="1" ht="67.5" customHeight="1" thickBot="1" x14ac:dyDescent="0.3">
      <c r="A1017" s="149">
        <v>539</v>
      </c>
      <c r="B1017" s="28" t="s">
        <v>2060</v>
      </c>
      <c r="C1017" s="28" t="s">
        <v>110</v>
      </c>
      <c r="D1017" s="28" t="s">
        <v>23</v>
      </c>
      <c r="E1017" s="151" t="s">
        <v>2061</v>
      </c>
      <c r="F1017" s="28" t="s">
        <v>2063</v>
      </c>
      <c r="G1017" s="28" t="s">
        <v>11</v>
      </c>
      <c r="H1017" s="27" t="s">
        <v>2062</v>
      </c>
      <c r="I1017" s="671" t="s">
        <v>2453</v>
      </c>
      <c r="J1017" s="30"/>
      <c r="K1017" s="30"/>
      <c r="L1017" s="30"/>
      <c r="M1017" s="30"/>
      <c r="N1017" s="28"/>
      <c r="O1017" s="28"/>
    </row>
    <row r="1018" spans="1:15" s="2" customFormat="1" ht="67.5" customHeight="1" thickBot="1" x14ac:dyDescent="0.3">
      <c r="A1018" s="149">
        <v>540</v>
      </c>
      <c r="B1018" s="28" t="s">
        <v>2064</v>
      </c>
      <c r="C1018" s="28">
        <v>4</v>
      </c>
      <c r="D1018" s="28" t="s">
        <v>86</v>
      </c>
      <c r="E1018" s="151" t="s">
        <v>904</v>
      </c>
      <c r="F1018" s="28" t="s">
        <v>2066</v>
      </c>
      <c r="G1018" s="28" t="s">
        <v>11</v>
      </c>
      <c r="H1018" s="27" t="s">
        <v>2065</v>
      </c>
      <c r="I1018" s="671" t="s">
        <v>2454</v>
      </c>
      <c r="J1018" s="30"/>
      <c r="K1018" s="30"/>
      <c r="L1018" s="30"/>
      <c r="M1018" s="30"/>
      <c r="N1018" s="28"/>
      <c r="O1018" s="28"/>
    </row>
    <row r="1019" spans="1:15" s="2" customFormat="1" ht="67.5" customHeight="1" thickBot="1" x14ac:dyDescent="0.3">
      <c r="A1019" s="1557">
        <v>541</v>
      </c>
      <c r="B1019" s="1554" t="s">
        <v>2067</v>
      </c>
      <c r="C1019" s="1554" t="s">
        <v>388</v>
      </c>
      <c r="D1019" s="1554" t="s">
        <v>40</v>
      </c>
      <c r="E1019" s="1559" t="s">
        <v>2069</v>
      </c>
      <c r="F1019" s="1554" t="s">
        <v>2070</v>
      </c>
      <c r="G1019" s="1554" t="s">
        <v>11</v>
      </c>
      <c r="H1019" s="1553" t="s">
        <v>2068</v>
      </c>
      <c r="I1019" s="1554"/>
      <c r="J1019" s="1558"/>
      <c r="K1019" s="1558"/>
      <c r="L1019" s="1558"/>
      <c r="M1019" s="1558"/>
      <c r="N1019" s="1554"/>
      <c r="O1019" s="1554"/>
    </row>
    <row r="1020" spans="1:15" s="2" customFormat="1" ht="62.25" customHeight="1" thickBot="1" x14ac:dyDescent="0.3">
      <c r="A1020" s="1556"/>
      <c r="B1020" s="1554"/>
      <c r="C1020" s="1554"/>
      <c r="D1020" s="1554"/>
      <c r="E1020" s="1559"/>
      <c r="F1020" s="1554"/>
      <c r="G1020" s="1554"/>
      <c r="H1020" s="1553"/>
      <c r="I1020" s="1554"/>
      <c r="J1020" s="1558"/>
      <c r="K1020" s="1558"/>
      <c r="L1020" s="1558"/>
      <c r="M1020" s="1558"/>
      <c r="N1020" s="1554"/>
      <c r="O1020" s="1554"/>
    </row>
    <row r="1021" spans="1:15" s="2" customFormat="1" ht="67.5" customHeight="1" thickBot="1" x14ac:dyDescent="0.3">
      <c r="A1021" s="1555">
        <v>542</v>
      </c>
      <c r="B1021" s="1554" t="s">
        <v>2071</v>
      </c>
      <c r="C1021" s="1554">
        <v>4</v>
      </c>
      <c r="D1021" s="1554" t="s">
        <v>880</v>
      </c>
      <c r="E1021" s="1559" t="s">
        <v>2072</v>
      </c>
      <c r="F1021" s="1554" t="s">
        <v>459</v>
      </c>
      <c r="G1021" s="1554" t="s">
        <v>16</v>
      </c>
      <c r="H1021" s="1553" t="s">
        <v>2073</v>
      </c>
      <c r="I1021" s="1554" t="s">
        <v>2455</v>
      </c>
      <c r="J1021" s="1558"/>
      <c r="K1021" s="1558"/>
      <c r="L1021" s="1558"/>
      <c r="M1021" s="1558"/>
      <c r="N1021" s="1554"/>
      <c r="O1021" s="1554"/>
    </row>
    <row r="1022" spans="1:15" s="2" customFormat="1" ht="62.25" customHeight="1" thickBot="1" x14ac:dyDescent="0.3">
      <c r="A1022" s="1556"/>
      <c r="B1022" s="1554"/>
      <c r="C1022" s="1554"/>
      <c r="D1022" s="1554"/>
      <c r="E1022" s="1559"/>
      <c r="F1022" s="1554"/>
      <c r="G1022" s="1554"/>
      <c r="H1022" s="1553"/>
      <c r="I1022" s="1554"/>
      <c r="J1022" s="1558"/>
      <c r="K1022" s="1558"/>
      <c r="L1022" s="1558"/>
      <c r="M1022" s="1558"/>
      <c r="N1022" s="1554"/>
      <c r="O1022" s="1554"/>
    </row>
    <row r="1023" spans="1:15" s="2" customFormat="1" ht="67.5" customHeight="1" thickBot="1" x14ac:dyDescent="0.3">
      <c r="A1023" s="1555">
        <v>543</v>
      </c>
      <c r="B1023" s="1554" t="s">
        <v>2074</v>
      </c>
      <c r="C1023" s="1554" t="s">
        <v>110</v>
      </c>
      <c r="D1023" s="1554" t="s">
        <v>480</v>
      </c>
      <c r="E1023" s="1559" t="s">
        <v>2076</v>
      </c>
      <c r="F1023" s="1554" t="s">
        <v>186</v>
      </c>
      <c r="G1023" s="1554" t="s">
        <v>16</v>
      </c>
      <c r="H1023" s="1553" t="s">
        <v>2075</v>
      </c>
      <c r="I1023" s="1554"/>
      <c r="J1023" s="1558"/>
      <c r="K1023" s="1558"/>
      <c r="L1023" s="1558"/>
      <c r="M1023" s="1558"/>
      <c r="N1023" s="1554"/>
      <c r="O1023" s="1554"/>
    </row>
    <row r="1024" spans="1:15" s="2" customFormat="1" ht="62.25" customHeight="1" thickBot="1" x14ac:dyDescent="0.3">
      <c r="A1024" s="1556"/>
      <c r="B1024" s="1554"/>
      <c r="C1024" s="1554"/>
      <c r="D1024" s="1554"/>
      <c r="E1024" s="1559"/>
      <c r="F1024" s="1554"/>
      <c r="G1024" s="1554"/>
      <c r="H1024" s="1553"/>
      <c r="I1024" s="1554"/>
      <c r="J1024" s="1558"/>
      <c r="K1024" s="1558"/>
      <c r="L1024" s="1558"/>
      <c r="M1024" s="1558"/>
      <c r="N1024" s="1554"/>
      <c r="O1024" s="1554"/>
    </row>
    <row r="1025" spans="1:15" s="2" customFormat="1" ht="67.5" customHeight="1" thickBot="1" x14ac:dyDescent="0.3">
      <c r="A1025" s="1555">
        <v>544</v>
      </c>
      <c r="B1025" s="1554" t="s">
        <v>2077</v>
      </c>
      <c r="C1025" s="1554" t="s">
        <v>110</v>
      </c>
      <c r="D1025" s="1554" t="s">
        <v>86</v>
      </c>
      <c r="E1025" s="1559" t="s">
        <v>1738</v>
      </c>
      <c r="F1025" s="1554" t="s">
        <v>2079</v>
      </c>
      <c r="G1025" s="1554" t="s">
        <v>16</v>
      </c>
      <c r="H1025" s="1553" t="s">
        <v>2078</v>
      </c>
      <c r="I1025" s="1554"/>
      <c r="J1025" s="1558"/>
      <c r="K1025" s="1558"/>
      <c r="L1025" s="1558"/>
      <c r="M1025" s="1558"/>
      <c r="N1025" s="1554"/>
      <c r="O1025" s="1554"/>
    </row>
    <row r="1026" spans="1:15" s="2" customFormat="1" ht="62.25" customHeight="1" thickBot="1" x14ac:dyDescent="0.3">
      <c r="A1026" s="1556"/>
      <c r="B1026" s="1554"/>
      <c r="C1026" s="1554"/>
      <c r="D1026" s="1554"/>
      <c r="E1026" s="1559"/>
      <c r="F1026" s="1554"/>
      <c r="G1026" s="1554"/>
      <c r="H1026" s="1553"/>
      <c r="I1026" s="1554"/>
      <c r="J1026" s="1558"/>
      <c r="K1026" s="1558"/>
      <c r="L1026" s="1558"/>
      <c r="M1026" s="1558"/>
      <c r="N1026" s="1554"/>
      <c r="O1026" s="1554"/>
    </row>
    <row r="1027" spans="1:15" s="2" customFormat="1" ht="67.5" customHeight="1" thickBot="1" x14ac:dyDescent="0.3">
      <c r="A1027" s="1555">
        <v>545</v>
      </c>
      <c r="B1027" s="1554" t="s">
        <v>2080</v>
      </c>
      <c r="C1027" s="1554" t="s">
        <v>110</v>
      </c>
      <c r="D1027" s="1554" t="s">
        <v>23</v>
      </c>
      <c r="E1027" s="1559" t="s">
        <v>2082</v>
      </c>
      <c r="F1027" s="1554" t="s">
        <v>2083</v>
      </c>
      <c r="G1027" s="1554" t="s">
        <v>16</v>
      </c>
      <c r="H1027" s="1553" t="s">
        <v>2081</v>
      </c>
      <c r="I1027" s="1554"/>
      <c r="J1027" s="1558"/>
      <c r="K1027" s="1558"/>
      <c r="L1027" s="1558"/>
      <c r="M1027" s="1558"/>
      <c r="N1027" s="1554"/>
      <c r="O1027" s="1554"/>
    </row>
    <row r="1028" spans="1:15" s="2" customFormat="1" ht="62.25" customHeight="1" thickBot="1" x14ac:dyDescent="0.3">
      <c r="A1028" s="1556"/>
      <c r="B1028" s="1554"/>
      <c r="C1028" s="1554"/>
      <c r="D1028" s="1554"/>
      <c r="E1028" s="1559"/>
      <c r="F1028" s="1554"/>
      <c r="G1028" s="1554"/>
      <c r="H1028" s="1553"/>
      <c r="I1028" s="1554"/>
      <c r="J1028" s="1558"/>
      <c r="K1028" s="1558"/>
      <c r="L1028" s="1558"/>
      <c r="M1028" s="1558"/>
      <c r="N1028" s="1554"/>
      <c r="O1028" s="1554"/>
    </row>
    <row r="1029" spans="1:15" s="2" customFormat="1" ht="67.5" customHeight="1" thickBot="1" x14ac:dyDescent="0.3">
      <c r="A1029" s="1555">
        <v>546</v>
      </c>
      <c r="B1029" s="1554" t="s">
        <v>2084</v>
      </c>
      <c r="C1029" s="1554" t="s">
        <v>110</v>
      </c>
      <c r="D1029" s="1554" t="s">
        <v>23</v>
      </c>
      <c r="E1029" s="1559" t="s">
        <v>1594</v>
      </c>
      <c r="F1029" s="1554" t="s">
        <v>2086</v>
      </c>
      <c r="G1029" s="1554" t="s">
        <v>16</v>
      </c>
      <c r="H1029" s="1553" t="s">
        <v>2085</v>
      </c>
      <c r="I1029" s="1554" t="s">
        <v>2456</v>
      </c>
      <c r="J1029" s="1558"/>
      <c r="K1029" s="1558"/>
      <c r="L1029" s="1558"/>
      <c r="M1029" s="1558"/>
      <c r="N1029" s="1554"/>
      <c r="O1029" s="1554"/>
    </row>
    <row r="1030" spans="1:15" s="2" customFormat="1" ht="62.25" customHeight="1" thickBot="1" x14ac:dyDescent="0.3">
      <c r="A1030" s="1556"/>
      <c r="B1030" s="1554"/>
      <c r="C1030" s="1554"/>
      <c r="D1030" s="1554"/>
      <c r="E1030" s="1559"/>
      <c r="F1030" s="1554"/>
      <c r="G1030" s="1554"/>
      <c r="H1030" s="1553"/>
      <c r="I1030" s="1554"/>
      <c r="J1030" s="1558"/>
      <c r="K1030" s="1558"/>
      <c r="L1030" s="1558"/>
      <c r="M1030" s="1558"/>
      <c r="N1030" s="1554"/>
      <c r="O1030" s="1554"/>
    </row>
    <row r="1031" spans="1:15" s="2" customFormat="1" ht="67.5" customHeight="1" thickBot="1" x14ac:dyDescent="0.3">
      <c r="A1031" s="1555">
        <v>547</v>
      </c>
      <c r="B1031" s="1554" t="s">
        <v>2087</v>
      </c>
      <c r="C1031" s="1554">
        <v>16</v>
      </c>
      <c r="D1031" s="1554" t="s">
        <v>100</v>
      </c>
      <c r="E1031" s="1559" t="s">
        <v>2089</v>
      </c>
      <c r="F1031" s="1554" t="s">
        <v>15</v>
      </c>
      <c r="G1031" s="1554" t="s">
        <v>16</v>
      </c>
      <c r="H1031" s="1553" t="s">
        <v>2088</v>
      </c>
      <c r="I1031" s="1554" t="s">
        <v>2457</v>
      </c>
      <c r="J1031" s="1558"/>
      <c r="K1031" s="1558"/>
      <c r="L1031" s="1558"/>
      <c r="M1031" s="1558"/>
      <c r="N1031" s="1554"/>
      <c r="O1031" s="1554"/>
    </row>
    <row r="1032" spans="1:15" s="2" customFormat="1" ht="62.25" customHeight="1" thickBot="1" x14ac:dyDescent="0.3">
      <c r="A1032" s="1556"/>
      <c r="B1032" s="1554"/>
      <c r="C1032" s="1554"/>
      <c r="D1032" s="1554"/>
      <c r="E1032" s="1559"/>
      <c r="F1032" s="1554"/>
      <c r="G1032" s="1554"/>
      <c r="H1032" s="1553"/>
      <c r="I1032" s="1554"/>
      <c r="J1032" s="1558"/>
      <c r="K1032" s="1558"/>
      <c r="L1032" s="1558"/>
      <c r="M1032" s="1558"/>
      <c r="N1032" s="1554"/>
      <c r="O1032" s="1554"/>
    </row>
    <row r="1033" spans="1:15" s="2" customFormat="1" ht="67.5" customHeight="1" thickBot="1" x14ac:dyDescent="0.3">
      <c r="A1033" s="1555">
        <v>548</v>
      </c>
      <c r="B1033" s="1554" t="s">
        <v>2090</v>
      </c>
      <c r="C1033" s="1554">
        <v>4</v>
      </c>
      <c r="D1033" s="1554" t="s">
        <v>1397</v>
      </c>
      <c r="E1033" s="1559" t="s">
        <v>2093</v>
      </c>
      <c r="F1033" s="1554" t="s">
        <v>2092</v>
      </c>
      <c r="G1033" s="1554" t="s">
        <v>16</v>
      </c>
      <c r="H1033" s="1553" t="s">
        <v>2091</v>
      </c>
      <c r="I1033" s="1554" t="s">
        <v>2458</v>
      </c>
      <c r="J1033" s="1558"/>
      <c r="K1033" s="1558"/>
      <c r="L1033" s="1558"/>
      <c r="M1033" s="1558"/>
      <c r="N1033" s="1554"/>
      <c r="O1033" s="1554"/>
    </row>
    <row r="1034" spans="1:15" s="2" customFormat="1" ht="62.25" customHeight="1" thickBot="1" x14ac:dyDescent="0.3">
      <c r="A1034" s="1556"/>
      <c r="B1034" s="1554"/>
      <c r="C1034" s="1554"/>
      <c r="D1034" s="1554"/>
      <c r="E1034" s="1559"/>
      <c r="F1034" s="1554"/>
      <c r="G1034" s="1554"/>
      <c r="H1034" s="1553"/>
      <c r="I1034" s="1554"/>
      <c r="J1034" s="1558"/>
      <c r="K1034" s="1558"/>
      <c r="L1034" s="1558"/>
      <c r="M1034" s="1558"/>
      <c r="N1034" s="1554"/>
      <c r="O1034" s="1554"/>
    </row>
    <row r="1035" spans="1:15" s="2" customFormat="1" ht="67.5" customHeight="1" thickBot="1" x14ac:dyDescent="0.3">
      <c r="A1035" s="1555">
        <v>549</v>
      </c>
      <c r="B1035" s="1554" t="s">
        <v>2094</v>
      </c>
      <c r="C1035" s="1554" t="s">
        <v>388</v>
      </c>
      <c r="D1035" s="1554" t="s">
        <v>37</v>
      </c>
      <c r="E1035" s="1559" t="s">
        <v>2096</v>
      </c>
      <c r="F1035" s="1554" t="s">
        <v>2097</v>
      </c>
      <c r="G1035" s="1554" t="s">
        <v>11</v>
      </c>
      <c r="H1035" s="1553" t="s">
        <v>2095</v>
      </c>
      <c r="I1035" s="1554" t="s">
        <v>2459</v>
      </c>
      <c r="J1035" s="1558"/>
      <c r="K1035" s="1558"/>
      <c r="L1035" s="1558"/>
      <c r="M1035" s="1558"/>
      <c r="N1035" s="1554"/>
      <c r="O1035" s="1554"/>
    </row>
    <row r="1036" spans="1:15" s="2" customFormat="1" ht="62.25" customHeight="1" thickBot="1" x14ac:dyDescent="0.3">
      <c r="A1036" s="1556"/>
      <c r="B1036" s="1554"/>
      <c r="C1036" s="1554"/>
      <c r="D1036" s="1554"/>
      <c r="E1036" s="1559"/>
      <c r="F1036" s="1554"/>
      <c r="G1036" s="1554"/>
      <c r="H1036" s="1553"/>
      <c r="I1036" s="1554"/>
      <c r="J1036" s="1558"/>
      <c r="K1036" s="1558"/>
      <c r="L1036" s="1558"/>
      <c r="M1036" s="1558"/>
      <c r="N1036" s="1554"/>
      <c r="O1036" s="1554"/>
    </row>
    <row r="1037" spans="1:15" s="2" customFormat="1" ht="67.5" customHeight="1" thickBot="1" x14ac:dyDescent="0.3">
      <c r="A1037" s="1555">
        <v>550</v>
      </c>
      <c r="B1037" s="1554" t="s">
        <v>2098</v>
      </c>
      <c r="C1037" s="1554">
        <v>22</v>
      </c>
      <c r="D1037" s="1554" t="s">
        <v>40</v>
      </c>
      <c r="E1037" s="1559" t="s">
        <v>2100</v>
      </c>
      <c r="F1037" s="1554" t="s">
        <v>2101</v>
      </c>
      <c r="G1037" s="1554" t="s">
        <v>11</v>
      </c>
      <c r="H1037" s="1553" t="s">
        <v>2099</v>
      </c>
      <c r="I1037" s="1554" t="s">
        <v>2460</v>
      </c>
      <c r="J1037" s="1558"/>
      <c r="K1037" s="1558"/>
      <c r="L1037" s="1558"/>
      <c r="M1037" s="1558"/>
      <c r="N1037" s="1554"/>
      <c r="O1037" s="1554"/>
    </row>
    <row r="1038" spans="1:15" s="2" customFormat="1" ht="62.25" customHeight="1" thickBot="1" x14ac:dyDescent="0.3">
      <c r="A1038" s="1556"/>
      <c r="B1038" s="1554"/>
      <c r="C1038" s="1554"/>
      <c r="D1038" s="1554"/>
      <c r="E1038" s="1559"/>
      <c r="F1038" s="1554"/>
      <c r="G1038" s="1554"/>
      <c r="H1038" s="1553"/>
      <c r="I1038" s="1554"/>
      <c r="J1038" s="1558"/>
      <c r="K1038" s="1558"/>
      <c r="L1038" s="1558"/>
      <c r="M1038" s="1558"/>
      <c r="N1038" s="1554"/>
      <c r="O1038" s="1554"/>
    </row>
    <row r="1039" spans="1:15" s="2" customFormat="1" ht="67.5" customHeight="1" thickBot="1" x14ac:dyDescent="0.3">
      <c r="A1039" s="1555">
        <v>551</v>
      </c>
      <c r="B1039" s="1554" t="s">
        <v>2102</v>
      </c>
      <c r="C1039" s="1554" t="s">
        <v>110</v>
      </c>
      <c r="D1039" s="1554" t="s">
        <v>23</v>
      </c>
      <c r="E1039" s="1559" t="s">
        <v>2105</v>
      </c>
      <c r="F1039" s="1554" t="s">
        <v>2104</v>
      </c>
      <c r="G1039" s="1554" t="s">
        <v>16</v>
      </c>
      <c r="H1039" s="1553" t="s">
        <v>2103</v>
      </c>
      <c r="I1039" s="1554"/>
      <c r="J1039" s="1558"/>
      <c r="K1039" s="1558"/>
      <c r="L1039" s="1558"/>
      <c r="M1039" s="1558"/>
      <c r="N1039" s="1554"/>
      <c r="O1039" s="1554"/>
    </row>
    <row r="1040" spans="1:15" s="2" customFormat="1" ht="62.25" customHeight="1" thickBot="1" x14ac:dyDescent="0.3">
      <c r="A1040" s="1556"/>
      <c r="B1040" s="1554"/>
      <c r="C1040" s="1554"/>
      <c r="D1040" s="1554"/>
      <c r="E1040" s="1559"/>
      <c r="F1040" s="1554"/>
      <c r="G1040" s="1554"/>
      <c r="H1040" s="1553"/>
      <c r="I1040" s="1554"/>
      <c r="J1040" s="1558"/>
      <c r="K1040" s="1558"/>
      <c r="L1040" s="1558"/>
      <c r="M1040" s="1558"/>
      <c r="N1040" s="1554"/>
      <c r="O1040" s="1554"/>
    </row>
    <row r="1041" spans="1:15" ht="63.75" thickBot="1" x14ac:dyDescent="0.3">
      <c r="A1041" s="149">
        <v>552</v>
      </c>
      <c r="B1041" s="28" t="s">
        <v>2249</v>
      </c>
      <c r="C1041" s="28">
        <v>4</v>
      </c>
      <c r="D1041" s="28" t="s">
        <v>880</v>
      </c>
      <c r="E1041" s="151" t="s">
        <v>2259</v>
      </c>
      <c r="F1041" s="28" t="s">
        <v>459</v>
      </c>
      <c r="G1041" s="28" t="s">
        <v>16</v>
      </c>
      <c r="H1041" s="27" t="s">
        <v>2260</v>
      </c>
      <c r="I1041" s="671" t="s">
        <v>2461</v>
      </c>
      <c r="J1041" s="155"/>
      <c r="K1041" s="155"/>
      <c r="L1041" s="155"/>
      <c r="M1041" s="155"/>
      <c r="N1041" s="28"/>
      <c r="O1041" s="28"/>
    </row>
    <row r="1042" spans="1:15" ht="158.25" thickBot="1" x14ac:dyDescent="0.3">
      <c r="A1042" s="149">
        <v>553</v>
      </c>
      <c r="B1042" s="28" t="s">
        <v>2250</v>
      </c>
      <c r="C1042" s="28">
        <v>4</v>
      </c>
      <c r="D1042" s="28" t="s">
        <v>37</v>
      </c>
      <c r="E1042" s="151" t="s">
        <v>2261</v>
      </c>
      <c r="F1042" s="28" t="s">
        <v>856</v>
      </c>
      <c r="G1042" s="28" t="s">
        <v>16</v>
      </c>
      <c r="H1042" s="27" t="s">
        <v>2262</v>
      </c>
      <c r="I1042" s="671" t="s">
        <v>2462</v>
      </c>
      <c r="J1042" s="155"/>
      <c r="K1042" s="155"/>
      <c r="L1042" s="155"/>
      <c r="M1042" s="155"/>
      <c r="N1042" s="28"/>
      <c r="O1042" s="28"/>
    </row>
    <row r="1043" spans="1:15" ht="284.25" thickBot="1" x14ac:dyDescent="0.3">
      <c r="A1043" s="149">
        <v>554</v>
      </c>
      <c r="B1043" s="28" t="s">
        <v>2251</v>
      </c>
      <c r="C1043" s="28">
        <v>4</v>
      </c>
      <c r="D1043" s="28" t="s">
        <v>37</v>
      </c>
      <c r="E1043" s="151" t="s">
        <v>2263</v>
      </c>
      <c r="F1043" s="28" t="s">
        <v>856</v>
      </c>
      <c r="G1043" s="28" t="s">
        <v>16</v>
      </c>
      <c r="H1043" s="27" t="s">
        <v>2264</v>
      </c>
      <c r="I1043" s="671" t="s">
        <v>2463</v>
      </c>
      <c r="J1043" s="155"/>
      <c r="K1043" s="155"/>
      <c r="L1043" s="155"/>
      <c r="M1043" s="155"/>
      <c r="N1043" s="28"/>
      <c r="O1043" s="28"/>
    </row>
    <row r="1044" spans="1:15" ht="189.75" thickBot="1" x14ac:dyDescent="0.3">
      <c r="A1044" s="149">
        <v>555</v>
      </c>
      <c r="B1044" s="28" t="s">
        <v>2252</v>
      </c>
      <c r="C1044" s="28">
        <v>4</v>
      </c>
      <c r="D1044" s="28" t="s">
        <v>81</v>
      </c>
      <c r="E1044" s="151" t="s">
        <v>2265</v>
      </c>
      <c r="F1044" s="28" t="s">
        <v>2266</v>
      </c>
      <c r="G1044" s="28" t="s">
        <v>16</v>
      </c>
      <c r="H1044" s="27" t="s">
        <v>2267</v>
      </c>
      <c r="I1044" s="671" t="s">
        <v>1025</v>
      </c>
      <c r="J1044" s="155"/>
      <c r="K1044" s="155"/>
      <c r="L1044" s="155"/>
      <c r="M1044" s="155"/>
      <c r="N1044" s="28"/>
      <c r="O1044" s="28"/>
    </row>
    <row r="1045" spans="1:15" ht="409.6" thickBot="1" x14ac:dyDescent="0.3">
      <c r="A1045" s="149">
        <v>556</v>
      </c>
      <c r="B1045" s="28" t="s">
        <v>2253</v>
      </c>
      <c r="C1045" s="28">
        <v>4</v>
      </c>
      <c r="D1045" s="28" t="s">
        <v>81</v>
      </c>
      <c r="E1045" s="151" t="s">
        <v>2268</v>
      </c>
      <c r="F1045" s="28" t="s">
        <v>2266</v>
      </c>
      <c r="G1045" s="28" t="s">
        <v>16</v>
      </c>
      <c r="H1045" s="27" t="s">
        <v>2269</v>
      </c>
      <c r="I1045" s="671" t="s">
        <v>1025</v>
      </c>
      <c r="J1045" s="155"/>
      <c r="K1045" s="155"/>
      <c r="L1045" s="155"/>
      <c r="M1045" s="155"/>
      <c r="N1045" s="28"/>
      <c r="O1045" s="28"/>
    </row>
    <row r="1046" spans="1:15" ht="331.5" thickBot="1" x14ac:dyDescent="0.3">
      <c r="A1046" s="149">
        <v>557</v>
      </c>
      <c r="B1046" s="28" t="s">
        <v>2254</v>
      </c>
      <c r="C1046" s="28">
        <v>4</v>
      </c>
      <c r="D1046" s="28" t="s">
        <v>23</v>
      </c>
      <c r="E1046" s="151" t="s">
        <v>730</v>
      </c>
      <c r="F1046" s="28" t="s">
        <v>2266</v>
      </c>
      <c r="G1046" s="28" t="s">
        <v>16</v>
      </c>
      <c r="H1046" s="27" t="s">
        <v>2270</v>
      </c>
      <c r="I1046" s="671" t="s">
        <v>1025</v>
      </c>
      <c r="J1046" s="155"/>
      <c r="K1046" s="155"/>
      <c r="L1046" s="155"/>
      <c r="M1046" s="155"/>
      <c r="N1046" s="28"/>
      <c r="O1046" s="28"/>
    </row>
    <row r="1047" spans="1:15" ht="378.75" thickBot="1" x14ac:dyDescent="0.3">
      <c r="A1047" s="149">
        <v>558</v>
      </c>
      <c r="B1047" s="28" t="s">
        <v>2255</v>
      </c>
      <c r="C1047" s="28">
        <v>4</v>
      </c>
      <c r="D1047" s="28" t="s">
        <v>23</v>
      </c>
      <c r="E1047" s="151" t="s">
        <v>730</v>
      </c>
      <c r="F1047" s="28" t="s">
        <v>2266</v>
      </c>
      <c r="G1047" s="28" t="s">
        <v>16</v>
      </c>
      <c r="H1047" s="27" t="s">
        <v>2271</v>
      </c>
      <c r="I1047" s="671" t="s">
        <v>1025</v>
      </c>
      <c r="J1047" s="155"/>
      <c r="K1047" s="155"/>
      <c r="L1047" s="155"/>
      <c r="M1047" s="155"/>
      <c r="N1047" s="28"/>
      <c r="O1047" s="28"/>
    </row>
    <row r="1048" spans="1:15" ht="126.75" thickBot="1" x14ac:dyDescent="0.3">
      <c r="A1048" s="144">
        <v>559</v>
      </c>
      <c r="B1048" s="28" t="s">
        <v>2256</v>
      </c>
      <c r="C1048" s="28">
        <v>4</v>
      </c>
      <c r="D1048" s="28" t="s">
        <v>23</v>
      </c>
      <c r="E1048" s="151" t="s">
        <v>730</v>
      </c>
      <c r="F1048" s="28" t="s">
        <v>2266</v>
      </c>
      <c r="G1048" s="28" t="s">
        <v>16</v>
      </c>
      <c r="H1048" s="27" t="s">
        <v>2272</v>
      </c>
      <c r="I1048" s="671" t="s">
        <v>1025</v>
      </c>
      <c r="J1048" s="155"/>
      <c r="K1048" s="155"/>
      <c r="L1048" s="155"/>
      <c r="M1048" s="155"/>
      <c r="N1048" s="28"/>
      <c r="O1048" s="28"/>
    </row>
    <row r="1049" spans="1:15" ht="409.6" thickBot="1" x14ac:dyDescent="0.3">
      <c r="A1049" s="149">
        <v>560</v>
      </c>
      <c r="B1049" s="28" t="s">
        <v>2257</v>
      </c>
      <c r="C1049" s="28" t="s">
        <v>730</v>
      </c>
      <c r="D1049" s="28" t="s">
        <v>23</v>
      </c>
      <c r="E1049" s="151" t="s">
        <v>730</v>
      </c>
      <c r="F1049" s="28" t="s">
        <v>2266</v>
      </c>
      <c r="G1049" s="28" t="s">
        <v>16</v>
      </c>
      <c r="H1049" s="27" t="s">
        <v>2273</v>
      </c>
      <c r="I1049" s="671" t="s">
        <v>1025</v>
      </c>
      <c r="J1049" s="155"/>
      <c r="K1049" s="155"/>
      <c r="L1049" s="155"/>
      <c r="M1049" s="155"/>
      <c r="N1049" s="28"/>
      <c r="O1049" s="28"/>
    </row>
    <row r="1050" spans="1:15" ht="158.25" thickBot="1" x14ac:dyDescent="0.3">
      <c r="A1050" s="149">
        <v>561</v>
      </c>
      <c r="B1050" s="28" t="s">
        <v>2258</v>
      </c>
      <c r="C1050" s="28">
        <v>34</v>
      </c>
      <c r="D1050" s="28" t="s">
        <v>2274</v>
      </c>
      <c r="E1050" s="151" t="s">
        <v>2275</v>
      </c>
      <c r="F1050" s="28" t="s">
        <v>1089</v>
      </c>
      <c r="G1050" s="28" t="s">
        <v>16</v>
      </c>
      <c r="H1050" s="27" t="s">
        <v>2276</v>
      </c>
      <c r="I1050" s="671" t="s">
        <v>2464</v>
      </c>
      <c r="J1050" s="155"/>
      <c r="K1050" s="155"/>
      <c r="L1050" s="155"/>
      <c r="M1050" s="155"/>
      <c r="N1050" s="28"/>
      <c r="O1050" s="28"/>
    </row>
    <row r="1051" spans="1:15" s="69" customFormat="1" ht="205.5" thickBot="1" x14ac:dyDescent="0.3">
      <c r="A1051" s="149">
        <v>562</v>
      </c>
      <c r="B1051" s="28" t="s">
        <v>2701</v>
      </c>
      <c r="C1051" s="28" t="s">
        <v>2718</v>
      </c>
      <c r="D1051" s="28" t="s">
        <v>344</v>
      </c>
      <c r="E1051" s="151" t="s">
        <v>2719</v>
      </c>
      <c r="F1051" s="28" t="s">
        <v>345</v>
      </c>
      <c r="G1051" s="28" t="s">
        <v>16</v>
      </c>
      <c r="H1051" s="27" t="s">
        <v>2781</v>
      </c>
      <c r="I1051" s="671" t="s">
        <v>2723</v>
      </c>
      <c r="J1051" s="155"/>
      <c r="K1051" s="155"/>
      <c r="L1051" s="155"/>
      <c r="M1051" s="155"/>
      <c r="N1051" s="28"/>
      <c r="O1051" s="28"/>
    </row>
    <row r="1052" spans="1:15" s="69" customFormat="1" ht="409.6" thickBot="1" x14ac:dyDescent="0.3">
      <c r="A1052" s="149">
        <v>563</v>
      </c>
      <c r="B1052" s="28" t="s">
        <v>2702</v>
      </c>
      <c r="C1052" s="28">
        <v>4</v>
      </c>
      <c r="D1052" s="28" t="s">
        <v>880</v>
      </c>
      <c r="E1052" s="151" t="s">
        <v>2724</v>
      </c>
      <c r="F1052" s="28" t="s">
        <v>2720</v>
      </c>
      <c r="G1052" s="28" t="s">
        <v>11</v>
      </c>
      <c r="H1052" s="27" t="s">
        <v>2721</v>
      </c>
      <c r="I1052" s="671" t="s">
        <v>2722</v>
      </c>
      <c r="J1052" s="155"/>
      <c r="K1052" s="155"/>
      <c r="L1052" s="155"/>
      <c r="M1052" s="155"/>
      <c r="N1052" s="28"/>
      <c r="O1052" s="28"/>
    </row>
    <row r="1053" spans="1:15" s="69" customFormat="1" ht="174" thickBot="1" x14ac:dyDescent="0.3">
      <c r="A1053" s="149">
        <v>564</v>
      </c>
      <c r="B1053" s="28" t="s">
        <v>2598</v>
      </c>
      <c r="C1053" s="28">
        <v>21</v>
      </c>
      <c r="D1053" s="28" t="s">
        <v>89</v>
      </c>
      <c r="E1053" s="151" t="s">
        <v>2599</v>
      </c>
      <c r="F1053" s="28" t="s">
        <v>2600</v>
      </c>
      <c r="G1053" s="28" t="s">
        <v>11</v>
      </c>
      <c r="H1053" s="27" t="s">
        <v>2725</v>
      </c>
      <c r="I1053" s="671" t="s">
        <v>2602</v>
      </c>
      <c r="J1053" s="155"/>
      <c r="K1053" s="155"/>
      <c r="L1053" s="155"/>
      <c r="M1053" s="155"/>
      <c r="N1053" s="28"/>
      <c r="O1053" s="28"/>
    </row>
    <row r="1054" spans="1:15" s="69" customFormat="1" ht="158.25" thickBot="1" x14ac:dyDescent="0.3">
      <c r="A1054" s="149">
        <v>565</v>
      </c>
      <c r="B1054" s="28" t="s">
        <v>2603</v>
      </c>
      <c r="C1054" s="28">
        <v>4</v>
      </c>
      <c r="D1054" s="28" t="s">
        <v>37</v>
      </c>
      <c r="E1054" s="151" t="s">
        <v>2604</v>
      </c>
      <c r="F1054" s="28" t="s">
        <v>856</v>
      </c>
      <c r="G1054" s="28" t="s">
        <v>16</v>
      </c>
      <c r="H1054" s="27" t="s">
        <v>2726</v>
      </c>
      <c r="I1054" s="671" t="s">
        <v>2606</v>
      </c>
      <c r="J1054" s="155"/>
      <c r="K1054" s="155"/>
      <c r="L1054" s="155"/>
      <c r="M1054" s="155"/>
      <c r="N1054" s="28"/>
      <c r="O1054" s="28"/>
    </row>
    <row r="1055" spans="1:15" s="69" customFormat="1" ht="111" thickBot="1" x14ac:dyDescent="0.3">
      <c r="A1055" s="149">
        <v>566</v>
      </c>
      <c r="B1055" s="28" t="s">
        <v>2607</v>
      </c>
      <c r="C1055" s="28">
        <v>5</v>
      </c>
      <c r="D1055" s="28" t="s">
        <v>89</v>
      </c>
      <c r="E1055" s="151" t="s">
        <v>2042</v>
      </c>
      <c r="F1055" s="28" t="s">
        <v>856</v>
      </c>
      <c r="G1055" s="28" t="s">
        <v>16</v>
      </c>
      <c r="H1055" s="27" t="s">
        <v>2727</v>
      </c>
      <c r="I1055" s="671" t="s">
        <v>2609</v>
      </c>
      <c r="J1055" s="155"/>
      <c r="K1055" s="155"/>
      <c r="L1055" s="155"/>
      <c r="M1055" s="155"/>
      <c r="N1055" s="28"/>
      <c r="O1055" s="28"/>
    </row>
    <row r="1056" spans="1:15" s="69" customFormat="1" ht="205.5" thickBot="1" x14ac:dyDescent="0.3">
      <c r="A1056" s="149">
        <v>567</v>
      </c>
      <c r="B1056" s="28" t="s">
        <v>2610</v>
      </c>
      <c r="C1056" s="28" t="s">
        <v>110</v>
      </c>
      <c r="D1056" s="28" t="s">
        <v>89</v>
      </c>
      <c r="E1056" s="151" t="s">
        <v>2226</v>
      </c>
      <c r="F1056" s="28" t="s">
        <v>856</v>
      </c>
      <c r="G1056" s="28" t="s">
        <v>16</v>
      </c>
      <c r="H1056" s="27" t="s">
        <v>2728</v>
      </c>
      <c r="I1056" s="671" t="s">
        <v>2612</v>
      </c>
      <c r="J1056" s="155"/>
      <c r="K1056" s="155"/>
      <c r="L1056" s="155"/>
      <c r="M1056" s="155"/>
      <c r="N1056" s="28"/>
      <c r="O1056" s="28"/>
    </row>
    <row r="1057" spans="1:15" s="69" customFormat="1" ht="205.5" thickBot="1" x14ac:dyDescent="0.3">
      <c r="A1057" s="149">
        <v>568</v>
      </c>
      <c r="B1057" s="28" t="s">
        <v>2703</v>
      </c>
      <c r="C1057" s="28">
        <v>4</v>
      </c>
      <c r="D1057" s="28" t="s">
        <v>23</v>
      </c>
      <c r="E1057" s="151" t="s">
        <v>2729</v>
      </c>
      <c r="F1057" s="28" t="s">
        <v>173</v>
      </c>
      <c r="G1057" s="28" t="s">
        <v>16</v>
      </c>
      <c r="H1057" s="27" t="s">
        <v>2730</v>
      </c>
      <c r="I1057" s="671" t="s">
        <v>2731</v>
      </c>
      <c r="J1057" s="155"/>
      <c r="K1057" s="155"/>
      <c r="L1057" s="155"/>
      <c r="M1057" s="155"/>
      <c r="N1057" s="28"/>
      <c r="O1057" s="28"/>
    </row>
    <row r="1058" spans="1:15" s="69" customFormat="1" ht="363" thickBot="1" x14ac:dyDescent="0.3">
      <c r="A1058" s="149">
        <v>569</v>
      </c>
      <c r="B1058" s="28" t="s">
        <v>2704</v>
      </c>
      <c r="C1058" s="28" t="s">
        <v>110</v>
      </c>
      <c r="D1058" s="28" t="s">
        <v>23</v>
      </c>
      <c r="E1058" s="151" t="s">
        <v>1573</v>
      </c>
      <c r="F1058" s="28" t="s">
        <v>2732</v>
      </c>
      <c r="G1058" s="28" t="s">
        <v>11</v>
      </c>
      <c r="H1058" s="27" t="s">
        <v>2733</v>
      </c>
      <c r="I1058" s="671"/>
      <c r="J1058" s="155"/>
      <c r="K1058" s="155"/>
      <c r="L1058" s="155"/>
      <c r="M1058" s="155"/>
      <c r="N1058" s="28"/>
      <c r="O1058" s="28"/>
    </row>
    <row r="1059" spans="1:15" s="69" customFormat="1" ht="252.75" thickBot="1" x14ac:dyDescent="0.3">
      <c r="A1059" s="149">
        <v>570</v>
      </c>
      <c r="B1059" s="28" t="s">
        <v>2613</v>
      </c>
      <c r="C1059" s="28" t="s">
        <v>110</v>
      </c>
      <c r="D1059" s="28" t="s">
        <v>23</v>
      </c>
      <c r="E1059" s="151" t="s">
        <v>2614</v>
      </c>
      <c r="F1059" s="28" t="s">
        <v>2615</v>
      </c>
      <c r="G1059" s="28" t="s">
        <v>11</v>
      </c>
      <c r="H1059" s="27" t="s">
        <v>2734</v>
      </c>
      <c r="I1059" s="671" t="s">
        <v>2617</v>
      </c>
      <c r="J1059" s="155"/>
      <c r="K1059" s="155"/>
      <c r="L1059" s="155"/>
      <c r="M1059" s="155"/>
      <c r="N1059" s="28"/>
      <c r="O1059" s="28"/>
    </row>
    <row r="1060" spans="1:15" s="69" customFormat="1" ht="174" thickBot="1" x14ac:dyDescent="0.3">
      <c r="A1060" s="149">
        <v>571</v>
      </c>
      <c r="B1060" s="28" t="s">
        <v>2618</v>
      </c>
      <c r="C1060" s="28" t="s">
        <v>110</v>
      </c>
      <c r="D1060" s="28" t="s">
        <v>86</v>
      </c>
      <c r="E1060" s="151" t="s">
        <v>2735</v>
      </c>
      <c r="F1060" s="28" t="s">
        <v>2619</v>
      </c>
      <c r="G1060" s="28" t="s">
        <v>11</v>
      </c>
      <c r="H1060" s="27" t="s">
        <v>2736</v>
      </c>
      <c r="I1060" s="671" t="s">
        <v>2447</v>
      </c>
      <c r="J1060" s="155"/>
      <c r="K1060" s="155"/>
      <c r="L1060" s="155"/>
      <c r="M1060" s="155"/>
      <c r="N1060" s="28"/>
      <c r="O1060" s="28"/>
    </row>
    <row r="1061" spans="1:15" s="69" customFormat="1" ht="409.6" thickBot="1" x14ac:dyDescent="0.3">
      <c r="A1061" s="149">
        <v>572</v>
      </c>
      <c r="B1061" s="28" t="s">
        <v>2705</v>
      </c>
      <c r="C1061" s="28">
        <v>30</v>
      </c>
      <c r="D1061" s="28" t="s">
        <v>40</v>
      </c>
      <c r="E1061" s="151" t="s">
        <v>2737</v>
      </c>
      <c r="F1061" s="28" t="s">
        <v>2738</v>
      </c>
      <c r="G1061" s="28" t="s">
        <v>11</v>
      </c>
      <c r="H1061" s="27" t="s">
        <v>2739</v>
      </c>
      <c r="I1061" s="671" t="s">
        <v>2740</v>
      </c>
      <c r="J1061" s="155"/>
      <c r="K1061" s="155"/>
      <c r="L1061" s="155"/>
      <c r="M1061" s="155"/>
      <c r="N1061" s="28"/>
      <c r="O1061" s="28"/>
    </row>
    <row r="1062" spans="1:15" s="69" customFormat="1" ht="63.75" thickBot="1" x14ac:dyDescent="0.3">
      <c r="A1062" s="149">
        <v>573</v>
      </c>
      <c r="B1062" s="28" t="s">
        <v>2621</v>
      </c>
      <c r="C1062" s="28" t="s">
        <v>1631</v>
      </c>
      <c r="D1062" s="28" t="s">
        <v>86</v>
      </c>
      <c r="E1062" s="151" t="s">
        <v>1630</v>
      </c>
      <c r="F1062" s="28" t="s">
        <v>2622</v>
      </c>
      <c r="G1062" s="28" t="s">
        <v>11</v>
      </c>
      <c r="H1062" s="27" t="s">
        <v>2741</v>
      </c>
      <c r="I1062" s="671" t="s">
        <v>2624</v>
      </c>
      <c r="J1062" s="155"/>
      <c r="K1062" s="155"/>
      <c r="L1062" s="155"/>
      <c r="M1062" s="155"/>
      <c r="N1062" s="28"/>
      <c r="O1062" s="28"/>
    </row>
    <row r="1063" spans="1:15" s="69" customFormat="1" ht="95.25" thickBot="1" x14ac:dyDescent="0.3">
      <c r="A1063" s="149">
        <v>574</v>
      </c>
      <c r="B1063" s="28" t="s">
        <v>2706</v>
      </c>
      <c r="C1063" s="28" t="s">
        <v>179</v>
      </c>
      <c r="D1063" s="28" t="s">
        <v>344</v>
      </c>
      <c r="E1063" s="151" t="s">
        <v>2742</v>
      </c>
      <c r="F1063" s="28" t="s">
        <v>1140</v>
      </c>
      <c r="G1063" s="28" t="s">
        <v>16</v>
      </c>
      <c r="H1063" s="27" t="s">
        <v>2743</v>
      </c>
      <c r="I1063" s="671" t="s">
        <v>2744</v>
      </c>
      <c r="J1063" s="155"/>
      <c r="K1063" s="155"/>
      <c r="L1063" s="155"/>
      <c r="M1063" s="155"/>
      <c r="N1063" s="28"/>
      <c r="O1063" s="28"/>
    </row>
    <row r="1064" spans="1:15" s="69" customFormat="1" ht="252.75" thickBot="1" x14ac:dyDescent="0.3">
      <c r="A1064" s="149">
        <v>575</v>
      </c>
      <c r="B1064" s="28" t="s">
        <v>2625</v>
      </c>
      <c r="C1064" s="28">
        <v>4</v>
      </c>
      <c r="D1064" s="28" t="s">
        <v>86</v>
      </c>
      <c r="E1064" s="151" t="s">
        <v>906</v>
      </c>
      <c r="F1064" s="28" t="s">
        <v>645</v>
      </c>
      <c r="G1064" s="28" t="s">
        <v>16</v>
      </c>
      <c r="H1064" s="27" t="s">
        <v>2745</v>
      </c>
      <c r="I1064" s="671" t="s">
        <v>2627</v>
      </c>
      <c r="J1064" s="155"/>
      <c r="K1064" s="155"/>
      <c r="L1064" s="155"/>
      <c r="M1064" s="155"/>
      <c r="N1064" s="28"/>
      <c r="O1064" s="28"/>
    </row>
    <row r="1065" spans="1:15" s="69" customFormat="1" ht="221.25" thickBot="1" x14ac:dyDescent="0.3">
      <c r="A1065" s="149">
        <v>576</v>
      </c>
      <c r="B1065" s="28" t="s">
        <v>2628</v>
      </c>
      <c r="C1065" s="28">
        <v>4</v>
      </c>
      <c r="D1065" s="28" t="s">
        <v>86</v>
      </c>
      <c r="E1065" s="151" t="s">
        <v>905</v>
      </c>
      <c r="F1065" s="28" t="s">
        <v>645</v>
      </c>
      <c r="G1065" s="28" t="s">
        <v>16</v>
      </c>
      <c r="H1065" s="27" t="s">
        <v>2746</v>
      </c>
      <c r="I1065" s="671" t="s">
        <v>2747</v>
      </c>
      <c r="J1065" s="155"/>
      <c r="K1065" s="155"/>
      <c r="L1065" s="155"/>
      <c r="M1065" s="155"/>
      <c r="N1065" s="28"/>
      <c r="O1065" s="28"/>
    </row>
    <row r="1066" spans="1:15" s="69" customFormat="1" ht="174" thickBot="1" x14ac:dyDescent="0.3">
      <c r="A1066" s="149">
        <v>577</v>
      </c>
      <c r="B1066" s="28" t="s">
        <v>2707</v>
      </c>
      <c r="C1066" s="28">
        <v>34</v>
      </c>
      <c r="D1066" s="28" t="s">
        <v>1659</v>
      </c>
      <c r="E1066" s="151" t="s">
        <v>2748</v>
      </c>
      <c r="F1066" s="28" t="s">
        <v>2749</v>
      </c>
      <c r="G1066" s="28" t="s">
        <v>11</v>
      </c>
      <c r="H1066" s="27" t="s">
        <v>2750</v>
      </c>
      <c r="I1066" s="671" t="s">
        <v>2464</v>
      </c>
      <c r="J1066" s="155"/>
      <c r="K1066" s="155"/>
      <c r="L1066" s="155"/>
      <c r="M1066" s="155"/>
      <c r="N1066" s="28"/>
      <c r="O1066" s="28"/>
    </row>
    <row r="1067" spans="1:15" s="69" customFormat="1" ht="174" thickBot="1" x14ac:dyDescent="0.3">
      <c r="A1067" s="149">
        <v>578</v>
      </c>
      <c r="B1067" s="28" t="s">
        <v>2708</v>
      </c>
      <c r="C1067" s="28">
        <v>16</v>
      </c>
      <c r="D1067" s="28" t="s">
        <v>89</v>
      </c>
      <c r="E1067" s="151" t="s">
        <v>1806</v>
      </c>
      <c r="F1067" s="28" t="s">
        <v>2751</v>
      </c>
      <c r="G1067" s="28" t="s">
        <v>11</v>
      </c>
      <c r="H1067" s="27" t="s">
        <v>2752</v>
      </c>
      <c r="I1067" s="671" t="s">
        <v>2753</v>
      </c>
      <c r="J1067" s="155"/>
      <c r="K1067" s="155"/>
      <c r="L1067" s="155"/>
      <c r="M1067" s="155"/>
      <c r="N1067" s="28"/>
      <c r="O1067" s="28"/>
    </row>
    <row r="1068" spans="1:15" s="69" customFormat="1" ht="205.5" thickBot="1" x14ac:dyDescent="0.3">
      <c r="A1068" s="149">
        <v>579</v>
      </c>
      <c r="B1068" s="28" t="s">
        <v>2709</v>
      </c>
      <c r="C1068" s="28">
        <v>34</v>
      </c>
      <c r="D1068" s="28" t="s">
        <v>86</v>
      </c>
      <c r="E1068" s="151" t="s">
        <v>2754</v>
      </c>
      <c r="F1068" s="28" t="s">
        <v>1089</v>
      </c>
      <c r="G1068" s="28" t="s">
        <v>16</v>
      </c>
      <c r="H1068" s="27" t="s">
        <v>2755</v>
      </c>
      <c r="I1068" s="671" t="s">
        <v>2464</v>
      </c>
      <c r="J1068" s="155"/>
      <c r="K1068" s="155"/>
      <c r="L1068" s="155"/>
      <c r="M1068" s="155"/>
      <c r="N1068" s="28"/>
      <c r="O1068" s="28"/>
    </row>
    <row r="1069" spans="1:15" s="69" customFormat="1" ht="205.5" thickBot="1" x14ac:dyDescent="0.3">
      <c r="A1069" s="149">
        <v>580</v>
      </c>
      <c r="B1069" s="28" t="s">
        <v>2710</v>
      </c>
      <c r="C1069" s="28" t="s">
        <v>2718</v>
      </c>
      <c r="D1069" s="28" t="s">
        <v>344</v>
      </c>
      <c r="E1069" s="151" t="s">
        <v>2719</v>
      </c>
      <c r="F1069" s="28" t="s">
        <v>345</v>
      </c>
      <c r="G1069" s="28" t="s">
        <v>16</v>
      </c>
      <c r="H1069" s="27" t="s">
        <v>2756</v>
      </c>
      <c r="I1069" s="671" t="s">
        <v>2723</v>
      </c>
      <c r="J1069" s="155"/>
      <c r="K1069" s="155"/>
      <c r="L1069" s="155"/>
      <c r="M1069" s="155"/>
      <c r="N1069" s="28"/>
      <c r="O1069" s="28"/>
    </row>
    <row r="1070" spans="1:15" s="69" customFormat="1" ht="409.6" thickBot="1" x14ac:dyDescent="0.3">
      <c r="A1070" s="149">
        <v>581</v>
      </c>
      <c r="B1070" s="28" t="s">
        <v>2711</v>
      </c>
      <c r="C1070" s="28">
        <v>4</v>
      </c>
      <c r="D1070" s="28" t="s">
        <v>37</v>
      </c>
      <c r="E1070" s="151" t="s">
        <v>2757</v>
      </c>
      <c r="F1070" s="28" t="s">
        <v>2758</v>
      </c>
      <c r="G1070" s="28" t="s">
        <v>11</v>
      </c>
      <c r="H1070" s="27" t="s">
        <v>2759</v>
      </c>
      <c r="I1070" s="671"/>
      <c r="J1070" s="155"/>
      <c r="K1070" s="155"/>
      <c r="L1070" s="155"/>
      <c r="M1070" s="155"/>
      <c r="N1070" s="28"/>
      <c r="O1070" s="28"/>
    </row>
    <row r="1071" spans="1:15" s="69" customFormat="1" ht="409.6" thickBot="1" x14ac:dyDescent="0.3">
      <c r="A1071" s="149">
        <v>582</v>
      </c>
      <c r="B1071" s="28" t="s">
        <v>2712</v>
      </c>
      <c r="C1071" s="28">
        <v>4</v>
      </c>
      <c r="D1071" s="28" t="s">
        <v>37</v>
      </c>
      <c r="E1071" s="151" t="s">
        <v>2760</v>
      </c>
      <c r="F1071" s="28" t="s">
        <v>2761</v>
      </c>
      <c r="G1071" s="28" t="s">
        <v>11</v>
      </c>
      <c r="H1071" s="27" t="s">
        <v>2762</v>
      </c>
      <c r="I1071" s="671"/>
      <c r="J1071" s="155"/>
      <c r="K1071" s="155"/>
      <c r="L1071" s="155"/>
      <c r="M1071" s="155"/>
      <c r="N1071" s="28"/>
      <c r="O1071" s="28"/>
    </row>
    <row r="1072" spans="1:15" s="69" customFormat="1" ht="158.25" thickBot="1" x14ac:dyDescent="0.3">
      <c r="A1072" s="149">
        <v>583</v>
      </c>
      <c r="B1072" s="28" t="s">
        <v>2713</v>
      </c>
      <c r="C1072" s="28">
        <v>4</v>
      </c>
      <c r="D1072" s="28" t="s">
        <v>121</v>
      </c>
      <c r="E1072" s="151" t="s">
        <v>2763</v>
      </c>
      <c r="F1072" s="28" t="s">
        <v>2764</v>
      </c>
      <c r="G1072" s="28" t="s">
        <v>11</v>
      </c>
      <c r="H1072" s="27" t="s">
        <v>2765</v>
      </c>
      <c r="I1072" s="671"/>
      <c r="J1072" s="155"/>
      <c r="K1072" s="155"/>
      <c r="L1072" s="155"/>
      <c r="M1072" s="155"/>
      <c r="N1072" s="28"/>
      <c r="O1072" s="28"/>
    </row>
    <row r="1073" spans="1:15" s="69" customFormat="1" ht="221.25" thickBot="1" x14ac:dyDescent="0.3">
      <c r="A1073" s="149">
        <v>584</v>
      </c>
      <c r="B1073" s="28" t="s">
        <v>2714</v>
      </c>
      <c r="C1073" s="28" t="s">
        <v>2767</v>
      </c>
      <c r="D1073" s="28" t="s">
        <v>880</v>
      </c>
      <c r="E1073" s="151" t="s">
        <v>2766</v>
      </c>
      <c r="F1073" s="28" t="s">
        <v>2768</v>
      </c>
      <c r="G1073" s="28" t="s">
        <v>11</v>
      </c>
      <c r="H1073" s="27" t="s">
        <v>2769</v>
      </c>
      <c r="I1073" s="671" t="s">
        <v>2770</v>
      </c>
      <c r="J1073" s="155"/>
      <c r="K1073" s="155"/>
      <c r="L1073" s="155"/>
      <c r="M1073" s="155"/>
      <c r="N1073" s="28"/>
      <c r="O1073" s="28"/>
    </row>
    <row r="1074" spans="1:15" s="69" customFormat="1" ht="95.25" thickBot="1" x14ac:dyDescent="0.3">
      <c r="A1074" s="149">
        <v>585</v>
      </c>
      <c r="B1074" s="28" t="s">
        <v>2715</v>
      </c>
      <c r="C1074" s="28" t="s">
        <v>1631</v>
      </c>
      <c r="D1074" s="28" t="s">
        <v>86</v>
      </c>
      <c r="E1074" s="151" t="s">
        <v>2771</v>
      </c>
      <c r="F1074" s="28" t="s">
        <v>2772</v>
      </c>
      <c r="G1074" s="28" t="s">
        <v>11</v>
      </c>
      <c r="H1074" s="27" t="s">
        <v>2773</v>
      </c>
      <c r="I1074" s="671" t="s">
        <v>2774</v>
      </c>
      <c r="J1074" s="155"/>
      <c r="K1074" s="155"/>
      <c r="L1074" s="155"/>
      <c r="M1074" s="155"/>
      <c r="N1074" s="28"/>
      <c r="O1074" s="28"/>
    </row>
    <row r="1075" spans="1:15" s="69" customFormat="1" ht="126.75" thickBot="1" x14ac:dyDescent="0.3">
      <c r="A1075" s="149">
        <v>586</v>
      </c>
      <c r="B1075" s="28" t="s">
        <v>2716</v>
      </c>
      <c r="C1075" s="28" t="s">
        <v>110</v>
      </c>
      <c r="D1075" s="28" t="s">
        <v>86</v>
      </c>
      <c r="E1075" s="151" t="s">
        <v>1695</v>
      </c>
      <c r="F1075" s="28" t="s">
        <v>2775</v>
      </c>
      <c r="G1075" s="28" t="s">
        <v>11</v>
      </c>
      <c r="H1075" s="27" t="s">
        <v>2776</v>
      </c>
      <c r="I1075" s="671" t="s">
        <v>2777</v>
      </c>
      <c r="J1075" s="155"/>
      <c r="K1075" s="155"/>
      <c r="L1075" s="155"/>
      <c r="M1075" s="155"/>
      <c r="N1075" s="28"/>
      <c r="O1075" s="28"/>
    </row>
    <row r="1076" spans="1:15" s="69" customFormat="1" ht="409.6" thickBot="1" x14ac:dyDescent="0.3">
      <c r="A1076" s="149">
        <v>587</v>
      </c>
      <c r="B1076" s="28" t="s">
        <v>2717</v>
      </c>
      <c r="C1076" s="28" t="s">
        <v>110</v>
      </c>
      <c r="D1076" s="28" t="s">
        <v>23</v>
      </c>
      <c r="E1076" s="151" t="s">
        <v>2778</v>
      </c>
      <c r="F1076" s="28" t="s">
        <v>2779</v>
      </c>
      <c r="G1076" s="28" t="s">
        <v>11</v>
      </c>
      <c r="H1076" s="27" t="s">
        <v>2780</v>
      </c>
      <c r="I1076" s="671"/>
      <c r="J1076" s="155"/>
      <c r="K1076" s="155"/>
      <c r="L1076" s="155"/>
      <c r="M1076" s="155"/>
      <c r="N1076" s="28"/>
      <c r="O1076" s="28"/>
    </row>
    <row r="1077" spans="1:15" s="81" customFormat="1" ht="409.6" thickBot="1" x14ac:dyDescent="0.3">
      <c r="A1077" s="149">
        <v>588</v>
      </c>
      <c r="B1077" s="28" t="s">
        <v>2843</v>
      </c>
      <c r="C1077" s="28">
        <v>4</v>
      </c>
      <c r="D1077" s="28" t="s">
        <v>23</v>
      </c>
      <c r="E1077" s="151" t="s">
        <v>2847</v>
      </c>
      <c r="F1077" s="28" t="s">
        <v>2848</v>
      </c>
      <c r="G1077" s="28" t="s">
        <v>11</v>
      </c>
      <c r="H1077" s="27" t="s">
        <v>2849</v>
      </c>
      <c r="I1077" s="671" t="s">
        <v>2856</v>
      </c>
      <c r="J1077" s="155"/>
      <c r="K1077" s="155"/>
      <c r="L1077" s="155"/>
      <c r="M1077" s="155"/>
      <c r="N1077" s="28"/>
      <c r="O1077" s="28"/>
    </row>
    <row r="1078" spans="1:15" s="81" customFormat="1" ht="189.75" thickBot="1" x14ac:dyDescent="0.3">
      <c r="A1078" s="149">
        <v>589</v>
      </c>
      <c r="B1078" s="28" t="s">
        <v>2844</v>
      </c>
      <c r="C1078" s="28">
        <v>4</v>
      </c>
      <c r="D1078" s="28" t="s">
        <v>23</v>
      </c>
      <c r="E1078" s="151" t="s">
        <v>2850</v>
      </c>
      <c r="F1078" s="28" t="s">
        <v>2851</v>
      </c>
      <c r="G1078" s="28" t="s">
        <v>11</v>
      </c>
      <c r="H1078" s="27" t="s">
        <v>2852</v>
      </c>
      <c r="I1078" s="671" t="s">
        <v>2857</v>
      </c>
      <c r="J1078" s="155"/>
      <c r="K1078" s="155"/>
      <c r="L1078" s="155"/>
      <c r="M1078" s="155"/>
      <c r="N1078" s="28"/>
      <c r="O1078" s="28"/>
    </row>
    <row r="1079" spans="1:15" s="81" customFormat="1" ht="409.6" thickBot="1" x14ac:dyDescent="0.3">
      <c r="A1079" s="149">
        <v>590</v>
      </c>
      <c r="B1079" s="28" t="s">
        <v>2845</v>
      </c>
      <c r="C1079" s="28">
        <v>4</v>
      </c>
      <c r="D1079" s="28" t="s">
        <v>23</v>
      </c>
      <c r="E1079" s="151" t="s">
        <v>2651</v>
      </c>
      <c r="F1079" s="28" t="s">
        <v>1220</v>
      </c>
      <c r="G1079" s="28" t="s">
        <v>16</v>
      </c>
      <c r="H1079" s="27" t="s">
        <v>2853</v>
      </c>
      <c r="I1079" s="671" t="s">
        <v>2858</v>
      </c>
      <c r="J1079" s="155"/>
      <c r="K1079" s="155"/>
      <c r="L1079" s="155"/>
      <c r="M1079" s="155"/>
      <c r="N1079" s="28"/>
      <c r="O1079" s="28"/>
    </row>
    <row r="1080" spans="1:15" s="81" customFormat="1" ht="158.25" thickBot="1" x14ac:dyDescent="0.3">
      <c r="A1080" s="149">
        <v>591</v>
      </c>
      <c r="B1080" s="28" t="s">
        <v>2846</v>
      </c>
      <c r="C1080" s="28" t="s">
        <v>110</v>
      </c>
      <c r="D1080" s="28" t="s">
        <v>37</v>
      </c>
      <c r="E1080" s="151" t="s">
        <v>2854</v>
      </c>
      <c r="F1080" s="28" t="s">
        <v>1220</v>
      </c>
      <c r="G1080" s="28" t="s">
        <v>16</v>
      </c>
      <c r="H1080" s="27" t="s">
        <v>2855</v>
      </c>
      <c r="I1080" s="671" t="s">
        <v>2859</v>
      </c>
      <c r="J1080" s="155"/>
      <c r="K1080" s="155"/>
      <c r="L1080" s="155"/>
      <c r="M1080" s="155"/>
      <c r="N1080" s="28"/>
      <c r="O1080" s="28"/>
    </row>
    <row r="1081" spans="1:15" s="82" customFormat="1" ht="79.5" thickBot="1" x14ac:dyDescent="0.3">
      <c r="A1081" s="149">
        <v>592</v>
      </c>
      <c r="B1081" s="28" t="s">
        <v>2869</v>
      </c>
      <c r="C1081" s="28">
        <v>4</v>
      </c>
      <c r="D1081" s="28" t="s">
        <v>880</v>
      </c>
      <c r="E1081" s="151" t="s">
        <v>1310</v>
      </c>
      <c r="F1081" s="28" t="s">
        <v>1309</v>
      </c>
      <c r="G1081" s="28" t="s">
        <v>16</v>
      </c>
      <c r="H1081" s="27" t="s">
        <v>2876</v>
      </c>
      <c r="I1081" s="671" t="s">
        <v>2877</v>
      </c>
      <c r="J1081" s="155"/>
      <c r="K1081" s="155"/>
      <c r="L1081" s="155"/>
      <c r="M1081" s="155"/>
      <c r="N1081" s="28"/>
      <c r="O1081" s="28"/>
    </row>
    <row r="1082" spans="1:15" s="82" customFormat="1" ht="79.5" thickBot="1" x14ac:dyDescent="0.3">
      <c r="A1082" s="149">
        <v>593</v>
      </c>
      <c r="B1082" s="28" t="s">
        <v>2870</v>
      </c>
      <c r="C1082" s="28">
        <v>16</v>
      </c>
      <c r="D1082" s="28" t="s">
        <v>37</v>
      </c>
      <c r="E1082" s="151" t="s">
        <v>2878</v>
      </c>
      <c r="F1082" s="28" t="s">
        <v>1089</v>
      </c>
      <c r="G1082" s="28" t="s">
        <v>16</v>
      </c>
      <c r="H1082" s="27" t="s">
        <v>2879</v>
      </c>
      <c r="I1082" s="671"/>
      <c r="J1082" s="155"/>
      <c r="K1082" s="155"/>
      <c r="L1082" s="155"/>
      <c r="M1082" s="155"/>
      <c r="N1082" s="28"/>
      <c r="O1082" s="28"/>
    </row>
    <row r="1083" spans="1:15" s="82" customFormat="1" ht="409.6" thickBot="1" x14ac:dyDescent="0.3">
      <c r="A1083" s="149">
        <v>594</v>
      </c>
      <c r="B1083" s="28" t="s">
        <v>2871</v>
      </c>
      <c r="C1083" s="28">
        <v>4</v>
      </c>
      <c r="D1083" s="28" t="s">
        <v>880</v>
      </c>
      <c r="E1083" s="151" t="s">
        <v>2880</v>
      </c>
      <c r="F1083" s="28" t="s">
        <v>2881</v>
      </c>
      <c r="G1083" s="28" t="s">
        <v>11</v>
      </c>
      <c r="H1083" s="27" t="s">
        <v>2882</v>
      </c>
      <c r="I1083" s="671" t="s">
        <v>2883</v>
      </c>
      <c r="J1083" s="155"/>
      <c r="K1083" s="155"/>
      <c r="L1083" s="155"/>
      <c r="M1083" s="155"/>
      <c r="N1083" s="28"/>
      <c r="O1083" s="28"/>
    </row>
    <row r="1084" spans="1:15" s="82" customFormat="1" ht="174" thickBot="1" x14ac:dyDescent="0.3">
      <c r="A1084" s="149">
        <v>595</v>
      </c>
      <c r="B1084" s="28" t="s">
        <v>2872</v>
      </c>
      <c r="C1084" s="28" t="s">
        <v>110</v>
      </c>
      <c r="D1084" s="28" t="s">
        <v>86</v>
      </c>
      <c r="E1084" s="151" t="s">
        <v>2884</v>
      </c>
      <c r="F1084" s="28" t="s">
        <v>2885</v>
      </c>
      <c r="G1084" s="28" t="s">
        <v>11</v>
      </c>
      <c r="H1084" s="27" t="s">
        <v>2886</v>
      </c>
      <c r="I1084" s="671"/>
      <c r="J1084" s="155"/>
      <c r="K1084" s="155"/>
      <c r="L1084" s="155"/>
      <c r="M1084" s="155"/>
      <c r="N1084" s="28"/>
      <c r="O1084" s="28"/>
    </row>
    <row r="1085" spans="1:15" s="82" customFormat="1" ht="331.5" thickBot="1" x14ac:dyDescent="0.3">
      <c r="A1085" s="149">
        <v>596</v>
      </c>
      <c r="B1085" s="28" t="s">
        <v>2873</v>
      </c>
      <c r="C1085" s="28">
        <v>4</v>
      </c>
      <c r="D1085" s="28" t="s">
        <v>23</v>
      </c>
      <c r="E1085" s="151" t="s">
        <v>2651</v>
      </c>
      <c r="F1085" s="28" t="s">
        <v>1220</v>
      </c>
      <c r="G1085" s="28" t="s">
        <v>16</v>
      </c>
      <c r="H1085" s="27" t="s">
        <v>2887</v>
      </c>
      <c r="I1085" s="671" t="s">
        <v>2858</v>
      </c>
      <c r="J1085" s="155"/>
      <c r="K1085" s="155"/>
      <c r="L1085" s="155"/>
      <c r="M1085" s="155"/>
      <c r="N1085" s="28"/>
      <c r="O1085" s="28"/>
    </row>
    <row r="1086" spans="1:15" s="82" customFormat="1" ht="95.25" thickBot="1" x14ac:dyDescent="0.3">
      <c r="A1086" s="149">
        <v>597</v>
      </c>
      <c r="B1086" s="28" t="s">
        <v>2874</v>
      </c>
      <c r="C1086" s="28" t="s">
        <v>2889</v>
      </c>
      <c r="D1086" s="28" t="s">
        <v>1015</v>
      </c>
      <c r="E1086" s="151" t="s">
        <v>2888</v>
      </c>
      <c r="F1086" s="28" t="s">
        <v>2890</v>
      </c>
      <c r="G1086" s="28" t="s">
        <v>11</v>
      </c>
      <c r="H1086" s="27" t="s">
        <v>2891</v>
      </c>
      <c r="I1086" s="671" t="s">
        <v>2892</v>
      </c>
      <c r="J1086" s="155"/>
      <c r="K1086" s="155"/>
      <c r="L1086" s="155"/>
      <c r="M1086" s="155"/>
      <c r="N1086" s="28"/>
      <c r="O1086" s="28"/>
    </row>
    <row r="1087" spans="1:15" s="82" customFormat="1" ht="63.75" thickBot="1" x14ac:dyDescent="0.3">
      <c r="A1087" s="149">
        <v>598</v>
      </c>
      <c r="B1087" s="28" t="s">
        <v>2875</v>
      </c>
      <c r="C1087" s="28" t="s">
        <v>19</v>
      </c>
      <c r="D1087" s="28" t="s">
        <v>658</v>
      </c>
      <c r="E1087" s="151" t="s">
        <v>2893</v>
      </c>
      <c r="F1087" s="28" t="s">
        <v>2894</v>
      </c>
      <c r="G1087" s="28" t="s">
        <v>16</v>
      </c>
      <c r="H1087" s="27" t="s">
        <v>2895</v>
      </c>
      <c r="I1087" s="671"/>
      <c r="J1087" s="155"/>
      <c r="K1087" s="155"/>
      <c r="L1087" s="155"/>
      <c r="M1087" s="155"/>
      <c r="N1087" s="28"/>
      <c r="O1087" s="28"/>
    </row>
    <row r="1088" spans="1:15" s="83" customFormat="1" ht="409.6" thickBot="1" x14ac:dyDescent="0.3">
      <c r="A1088" s="149">
        <v>599</v>
      </c>
      <c r="B1088" s="28" t="s">
        <v>2897</v>
      </c>
      <c r="C1088" s="28" t="s">
        <v>1335</v>
      </c>
      <c r="D1088" s="28" t="s">
        <v>880</v>
      </c>
      <c r="E1088" s="151" t="s">
        <v>2902</v>
      </c>
      <c r="F1088" s="28" t="s">
        <v>2903</v>
      </c>
      <c r="G1088" s="28" t="s">
        <v>11</v>
      </c>
      <c r="H1088" s="27" t="s">
        <v>2904</v>
      </c>
      <c r="I1088" s="671" t="s">
        <v>2905</v>
      </c>
      <c r="J1088" s="155"/>
      <c r="K1088" s="155"/>
      <c r="L1088" s="155"/>
      <c r="M1088" s="155"/>
      <c r="N1088" s="28"/>
      <c r="O1088" s="28"/>
    </row>
    <row r="1089" spans="1:15" s="83" customFormat="1" ht="111" thickBot="1" x14ac:dyDescent="0.3">
      <c r="A1089" s="149">
        <v>600</v>
      </c>
      <c r="B1089" s="28" t="s">
        <v>2898</v>
      </c>
      <c r="C1089" s="28" t="s">
        <v>2907</v>
      </c>
      <c r="D1089" s="28" t="s">
        <v>121</v>
      </c>
      <c r="E1089" s="151" t="s">
        <v>2906</v>
      </c>
      <c r="F1089" s="28" t="s">
        <v>2908</v>
      </c>
      <c r="G1089" s="28" t="s">
        <v>11</v>
      </c>
      <c r="H1089" s="27" t="s">
        <v>2909</v>
      </c>
      <c r="I1089" s="671"/>
      <c r="J1089" s="155"/>
      <c r="K1089" s="155"/>
      <c r="L1089" s="155"/>
      <c r="M1089" s="155"/>
      <c r="N1089" s="28"/>
      <c r="O1089" s="28"/>
    </row>
    <row r="1090" spans="1:15" s="83" customFormat="1" ht="111" thickBot="1" x14ac:dyDescent="0.3">
      <c r="A1090" s="149">
        <v>601</v>
      </c>
      <c r="B1090" s="28" t="s">
        <v>2899</v>
      </c>
      <c r="C1090" s="28" t="s">
        <v>179</v>
      </c>
      <c r="D1090" s="28" t="s">
        <v>344</v>
      </c>
      <c r="E1090" s="151" t="s">
        <v>2910</v>
      </c>
      <c r="F1090" s="28" t="s">
        <v>2911</v>
      </c>
      <c r="G1090" s="28" t="s">
        <v>11</v>
      </c>
      <c r="H1090" s="27" t="s">
        <v>2912</v>
      </c>
      <c r="I1090" s="671" t="s">
        <v>2913</v>
      </c>
      <c r="J1090" s="155"/>
      <c r="K1090" s="155"/>
      <c r="L1090" s="155"/>
      <c r="M1090" s="155"/>
      <c r="N1090" s="28"/>
      <c r="O1090" s="28"/>
    </row>
    <row r="1091" spans="1:15" s="83" customFormat="1" ht="81.75" customHeight="1" thickBot="1" x14ac:dyDescent="0.3">
      <c r="A1091" s="149">
        <v>602</v>
      </c>
      <c r="B1091" s="28" t="s">
        <v>2900</v>
      </c>
      <c r="C1091" s="28" t="s">
        <v>1631</v>
      </c>
      <c r="D1091" s="28" t="s">
        <v>37</v>
      </c>
      <c r="E1091" s="151" t="s">
        <v>2914</v>
      </c>
      <c r="F1091" s="28" t="s">
        <v>2915</v>
      </c>
      <c r="G1091" s="28" t="s">
        <v>11</v>
      </c>
      <c r="H1091" s="27" t="s">
        <v>2916</v>
      </c>
      <c r="I1091" s="671" t="s">
        <v>2774</v>
      </c>
      <c r="J1091" s="155"/>
      <c r="K1091" s="155"/>
      <c r="L1091" s="155"/>
      <c r="M1091" s="155"/>
      <c r="N1091" s="28"/>
      <c r="O1091" s="28"/>
    </row>
    <row r="1092" spans="1:15" s="83" customFormat="1" ht="155.25" customHeight="1" thickBot="1" x14ac:dyDescent="0.3">
      <c r="A1092" s="149">
        <v>603</v>
      </c>
      <c r="B1092" s="28" t="s">
        <v>2901</v>
      </c>
      <c r="C1092" s="28">
        <v>4</v>
      </c>
      <c r="D1092" s="28" t="s">
        <v>23</v>
      </c>
      <c r="E1092" s="151" t="s">
        <v>2917</v>
      </c>
      <c r="F1092" s="28" t="s">
        <v>2919</v>
      </c>
      <c r="G1092" s="28" t="s">
        <v>11</v>
      </c>
      <c r="H1092" s="27" t="s">
        <v>2918</v>
      </c>
      <c r="I1092" s="671"/>
      <c r="J1092" s="155"/>
      <c r="K1092" s="155"/>
      <c r="L1092" s="155"/>
      <c r="M1092" s="155"/>
      <c r="N1092" s="28"/>
      <c r="O1092" s="28"/>
    </row>
    <row r="1093" spans="1:15" ht="126.75" thickBot="1" x14ac:dyDescent="0.3">
      <c r="A1093" s="147">
        <v>604</v>
      </c>
      <c r="B1093" s="120" t="s">
        <v>3019</v>
      </c>
      <c r="C1093" s="120" t="s">
        <v>1335</v>
      </c>
      <c r="D1093" s="120" t="s">
        <v>37</v>
      </c>
      <c r="E1093" s="120" t="s">
        <v>3020</v>
      </c>
      <c r="F1093" s="122" t="s">
        <v>3021</v>
      </c>
      <c r="G1093" s="122" t="s">
        <v>3022</v>
      </c>
      <c r="H1093" s="121" t="s">
        <v>3023</v>
      </c>
      <c r="I1093" s="312"/>
      <c r="J1093" s="119"/>
      <c r="K1093" s="119"/>
      <c r="L1093" s="119"/>
      <c r="M1093" s="119"/>
      <c r="N1093" s="119"/>
      <c r="O1093" s="119"/>
    </row>
    <row r="1094" spans="1:15" ht="161.25" customHeight="1" thickBot="1" x14ac:dyDescent="0.3">
      <c r="A1094" s="147">
        <v>605</v>
      </c>
      <c r="B1094" s="120" t="s">
        <v>3024</v>
      </c>
      <c r="C1094" s="120" t="s">
        <v>1443</v>
      </c>
      <c r="D1094" s="120" t="s">
        <v>37</v>
      </c>
      <c r="E1094" s="122" t="s">
        <v>3025</v>
      </c>
      <c r="F1094" s="122" t="s">
        <v>3030</v>
      </c>
      <c r="G1094" s="122" t="s">
        <v>3022</v>
      </c>
      <c r="H1094" s="123" t="s">
        <v>3028</v>
      </c>
      <c r="I1094" s="313" t="s">
        <v>3027</v>
      </c>
      <c r="J1094" s="119"/>
      <c r="K1094" s="119"/>
      <c r="L1094" s="119"/>
      <c r="M1094" s="119"/>
      <c r="N1094" s="119"/>
      <c r="O1094" s="119"/>
    </row>
    <row r="1095" spans="1:15" ht="158.25" thickBot="1" x14ac:dyDescent="0.3">
      <c r="A1095" s="147">
        <v>606</v>
      </c>
      <c r="B1095" s="120" t="s">
        <v>3029</v>
      </c>
      <c r="C1095" s="120" t="s">
        <v>110</v>
      </c>
      <c r="D1095" s="120" t="s">
        <v>89</v>
      </c>
      <c r="E1095" s="120" t="s">
        <v>2226</v>
      </c>
      <c r="F1095" s="124" t="s">
        <v>3205</v>
      </c>
      <c r="G1095" s="122" t="s">
        <v>3022</v>
      </c>
      <c r="H1095" s="123" t="s">
        <v>3031</v>
      </c>
      <c r="I1095" s="313" t="s">
        <v>3032</v>
      </c>
      <c r="J1095" s="119"/>
      <c r="K1095" s="119"/>
      <c r="L1095" s="119"/>
      <c r="M1095" s="119"/>
      <c r="N1095" s="119"/>
      <c r="O1095" s="119"/>
    </row>
    <row r="1096" spans="1:15" ht="126.75" thickBot="1" x14ac:dyDescent="0.3">
      <c r="A1096" s="147">
        <v>607</v>
      </c>
      <c r="B1096" s="120" t="s">
        <v>3033</v>
      </c>
      <c r="C1096" s="122" t="s">
        <v>3034</v>
      </c>
      <c r="D1096" s="120" t="s">
        <v>880</v>
      </c>
      <c r="E1096" s="122" t="s">
        <v>3035</v>
      </c>
      <c r="F1096" s="122" t="s">
        <v>3036</v>
      </c>
      <c r="G1096" s="122" t="s">
        <v>3022</v>
      </c>
      <c r="H1096" s="123" t="s">
        <v>3037</v>
      </c>
      <c r="I1096" s="313" t="s">
        <v>3038</v>
      </c>
      <c r="J1096" s="119"/>
      <c r="K1096" s="119"/>
      <c r="L1096" s="119"/>
      <c r="M1096" s="119"/>
      <c r="N1096" s="119"/>
      <c r="O1096" s="119"/>
    </row>
    <row r="1097" spans="1:15" ht="95.25" thickBot="1" x14ac:dyDescent="0.3">
      <c r="A1097" s="147">
        <v>608</v>
      </c>
      <c r="B1097" s="120" t="s">
        <v>3039</v>
      </c>
      <c r="C1097" s="120" t="s">
        <v>1443</v>
      </c>
      <c r="D1097" s="120" t="s">
        <v>89</v>
      </c>
      <c r="E1097" s="120" t="s">
        <v>3040</v>
      </c>
      <c r="F1097" s="122" t="s">
        <v>3056</v>
      </c>
      <c r="G1097" s="122" t="s">
        <v>3022</v>
      </c>
      <c r="H1097" s="123" t="s">
        <v>3041</v>
      </c>
      <c r="I1097" s="313" t="s">
        <v>3042</v>
      </c>
      <c r="J1097" s="119"/>
      <c r="K1097" s="119"/>
      <c r="L1097" s="119"/>
      <c r="M1097" s="119"/>
      <c r="N1097" s="119"/>
      <c r="O1097" s="119"/>
    </row>
    <row r="1098" spans="1:15" ht="95.25" thickBot="1" x14ac:dyDescent="0.3">
      <c r="A1098" s="147">
        <v>609</v>
      </c>
      <c r="B1098" s="120" t="s">
        <v>3043</v>
      </c>
      <c r="C1098" s="120" t="s">
        <v>1631</v>
      </c>
      <c r="D1098" s="120" t="s">
        <v>89</v>
      </c>
      <c r="E1098" s="120" t="s">
        <v>3044</v>
      </c>
      <c r="F1098" s="122" t="s">
        <v>3045</v>
      </c>
      <c r="G1098" s="122" t="s">
        <v>3022</v>
      </c>
      <c r="H1098" s="123" t="s">
        <v>3046</v>
      </c>
      <c r="I1098" s="313" t="s">
        <v>3047</v>
      </c>
      <c r="J1098" s="119"/>
      <c r="K1098" s="119"/>
      <c r="L1098" s="119"/>
      <c r="M1098" s="119"/>
      <c r="N1098" s="119"/>
      <c r="O1098" s="119"/>
    </row>
    <row r="1099" spans="1:15" ht="79.5" thickBot="1" x14ac:dyDescent="0.3">
      <c r="A1099" s="147">
        <v>610</v>
      </c>
      <c r="B1099" s="120" t="s">
        <v>3048</v>
      </c>
      <c r="C1099" s="120" t="s">
        <v>3049</v>
      </c>
      <c r="D1099" s="120" t="s">
        <v>880</v>
      </c>
      <c r="E1099" s="120" t="s">
        <v>3050</v>
      </c>
      <c r="F1099" s="124" t="s">
        <v>3051</v>
      </c>
      <c r="G1099" s="122" t="s">
        <v>3022</v>
      </c>
      <c r="H1099" s="123" t="s">
        <v>3052</v>
      </c>
      <c r="I1099" s="312"/>
      <c r="J1099" s="119"/>
      <c r="K1099" s="119"/>
      <c r="L1099" s="119"/>
      <c r="M1099" s="119"/>
      <c r="N1099" s="119"/>
      <c r="O1099" s="119"/>
    </row>
    <row r="1100" spans="1:15" ht="114" customHeight="1" thickBot="1" x14ac:dyDescent="0.3">
      <c r="A1100" s="147">
        <v>611</v>
      </c>
      <c r="B1100" s="120" t="s">
        <v>3053</v>
      </c>
      <c r="C1100" s="120">
        <v>5</v>
      </c>
      <c r="D1100" s="120" t="s">
        <v>89</v>
      </c>
      <c r="E1100" s="122" t="s">
        <v>3054</v>
      </c>
      <c r="F1100" s="122" t="s">
        <v>3055</v>
      </c>
      <c r="G1100" s="122" t="s">
        <v>3022</v>
      </c>
      <c r="H1100" s="123" t="s">
        <v>3057</v>
      </c>
      <c r="I1100" s="313" t="s">
        <v>3058</v>
      </c>
      <c r="J1100" s="119"/>
      <c r="K1100" s="119"/>
      <c r="L1100" s="119"/>
      <c r="M1100" s="119"/>
      <c r="N1100" s="119"/>
      <c r="O1100" s="119"/>
    </row>
    <row r="1101" spans="1:15" ht="206.25" customHeight="1" thickBot="1" x14ac:dyDescent="0.3">
      <c r="A1101" s="147">
        <v>612</v>
      </c>
      <c r="B1101" s="120" t="s">
        <v>3059</v>
      </c>
      <c r="C1101" s="120" t="s">
        <v>19</v>
      </c>
      <c r="D1101" s="122" t="s">
        <v>3060</v>
      </c>
      <c r="E1101" s="122" t="s">
        <v>3061</v>
      </c>
      <c r="F1101" s="122" t="s">
        <v>3062</v>
      </c>
      <c r="G1101" s="120" t="s">
        <v>16</v>
      </c>
      <c r="H1101" s="123" t="s">
        <v>3063</v>
      </c>
      <c r="I1101" s="313" t="s">
        <v>3064</v>
      </c>
      <c r="J1101" s="119"/>
      <c r="K1101" s="119"/>
      <c r="L1101" s="119"/>
      <c r="M1101" s="119"/>
      <c r="N1101" s="119"/>
      <c r="O1101" s="119"/>
    </row>
    <row r="1102" spans="1:15" ht="95.25" thickBot="1" x14ac:dyDescent="0.3">
      <c r="A1102" s="147">
        <v>613</v>
      </c>
      <c r="B1102" s="120" t="s">
        <v>3065</v>
      </c>
      <c r="C1102" s="120">
        <v>4</v>
      </c>
      <c r="D1102" s="120" t="s">
        <v>81</v>
      </c>
      <c r="E1102" s="122" t="s">
        <v>3066</v>
      </c>
      <c r="F1102" s="122" t="s">
        <v>3067</v>
      </c>
      <c r="G1102" s="122" t="s">
        <v>3068</v>
      </c>
      <c r="H1102" s="123" t="s">
        <v>3069</v>
      </c>
      <c r="I1102" s="313" t="s">
        <v>3070</v>
      </c>
      <c r="J1102" s="119"/>
      <c r="K1102" s="119"/>
      <c r="L1102" s="119"/>
      <c r="M1102" s="119"/>
      <c r="N1102" s="119"/>
      <c r="O1102" s="119"/>
    </row>
    <row r="1103" spans="1:15" ht="409.6" thickBot="1" x14ac:dyDescent="0.3">
      <c r="A1103" s="147">
        <v>614</v>
      </c>
      <c r="B1103" s="120" t="s">
        <v>3071</v>
      </c>
      <c r="C1103" s="120">
        <v>4</v>
      </c>
      <c r="D1103" s="120" t="s">
        <v>23</v>
      </c>
      <c r="E1103" s="120" t="s">
        <v>3072</v>
      </c>
      <c r="F1103" s="120" t="s">
        <v>24</v>
      </c>
      <c r="G1103" s="120" t="s">
        <v>16</v>
      </c>
      <c r="H1103" s="123" t="s">
        <v>3073</v>
      </c>
      <c r="I1103" s="313" t="s">
        <v>3074</v>
      </c>
      <c r="J1103" s="119"/>
      <c r="K1103" s="119"/>
      <c r="L1103" s="119"/>
      <c r="M1103" s="119"/>
      <c r="N1103" s="119"/>
      <c r="O1103" s="119"/>
    </row>
    <row r="1104" spans="1:15" ht="63.75" thickBot="1" x14ac:dyDescent="0.3">
      <c r="A1104" s="147">
        <v>615</v>
      </c>
      <c r="B1104" s="120" t="s">
        <v>3075</v>
      </c>
      <c r="C1104" s="120">
        <v>4</v>
      </c>
      <c r="D1104" s="120" t="s">
        <v>86</v>
      </c>
      <c r="E1104" s="120" t="s">
        <v>3076</v>
      </c>
      <c r="F1104" s="122" t="s">
        <v>3077</v>
      </c>
      <c r="G1104" s="120" t="s">
        <v>16</v>
      </c>
      <c r="H1104" s="123" t="s">
        <v>3078</v>
      </c>
      <c r="I1104" s="313" t="s">
        <v>3079</v>
      </c>
      <c r="J1104" s="119"/>
      <c r="K1104" s="119"/>
      <c r="L1104" s="119"/>
      <c r="M1104" s="119"/>
      <c r="N1104" s="119"/>
      <c r="O1104" s="119"/>
    </row>
    <row r="1105" spans="1:15" ht="79.5" thickBot="1" x14ac:dyDescent="0.3">
      <c r="A1105" s="147">
        <v>616</v>
      </c>
      <c r="B1105" s="120" t="s">
        <v>3080</v>
      </c>
      <c r="C1105" s="120">
        <v>4</v>
      </c>
      <c r="D1105" s="120" t="s">
        <v>86</v>
      </c>
      <c r="E1105" s="120" t="s">
        <v>3084</v>
      </c>
      <c r="F1105" s="122" t="s">
        <v>3077</v>
      </c>
      <c r="G1105" s="120" t="s">
        <v>16</v>
      </c>
      <c r="H1105" s="123" t="s">
        <v>3085</v>
      </c>
      <c r="I1105" s="312"/>
      <c r="J1105" s="119"/>
      <c r="K1105" s="119"/>
      <c r="L1105" s="119"/>
      <c r="M1105" s="119"/>
      <c r="N1105" s="119"/>
      <c r="O1105" s="119"/>
    </row>
    <row r="1106" spans="1:15" ht="143.25" customHeight="1" thickBot="1" x14ac:dyDescent="0.3">
      <c r="A1106" s="147">
        <v>617</v>
      </c>
      <c r="B1106" s="120" t="s">
        <v>3081</v>
      </c>
      <c r="C1106" s="120" t="s">
        <v>110</v>
      </c>
      <c r="D1106" s="120" t="s">
        <v>37</v>
      </c>
      <c r="E1106" s="120" t="s">
        <v>3086</v>
      </c>
      <c r="F1106" s="120" t="s">
        <v>266</v>
      </c>
      <c r="G1106" s="120" t="s">
        <v>16</v>
      </c>
      <c r="H1106" s="123" t="s">
        <v>3087</v>
      </c>
      <c r="I1106" s="312"/>
      <c r="J1106" s="119"/>
      <c r="K1106" s="119"/>
      <c r="L1106" s="119"/>
      <c r="M1106" s="119"/>
      <c r="N1106" s="119"/>
      <c r="O1106" s="119"/>
    </row>
    <row r="1107" spans="1:15" ht="141" customHeight="1" thickBot="1" x14ac:dyDescent="0.3">
      <c r="A1107" s="147">
        <v>618</v>
      </c>
      <c r="B1107" s="120" t="s">
        <v>3082</v>
      </c>
      <c r="C1107" s="120" t="s">
        <v>1335</v>
      </c>
      <c r="D1107" s="120" t="s">
        <v>37</v>
      </c>
      <c r="E1107" s="120" t="s">
        <v>3088</v>
      </c>
      <c r="F1107" s="122" t="s">
        <v>3089</v>
      </c>
      <c r="G1107" s="122" t="s">
        <v>3068</v>
      </c>
      <c r="H1107" s="123" t="s">
        <v>3090</v>
      </c>
      <c r="I1107" s="313" t="s">
        <v>3096</v>
      </c>
      <c r="J1107" s="119"/>
      <c r="K1107" s="119"/>
      <c r="L1107" s="119"/>
      <c r="M1107" s="119"/>
      <c r="N1107" s="119"/>
      <c r="O1107" s="119"/>
    </row>
    <row r="1108" spans="1:15" ht="95.25" thickBot="1" x14ac:dyDescent="0.3">
      <c r="A1108" s="147">
        <v>619</v>
      </c>
      <c r="B1108" s="120" t="s">
        <v>3083</v>
      </c>
      <c r="C1108" s="122" t="s">
        <v>3091</v>
      </c>
      <c r="D1108" s="120" t="s">
        <v>89</v>
      </c>
      <c r="E1108" s="122" t="s">
        <v>3092</v>
      </c>
      <c r="F1108" s="122" t="s">
        <v>3093</v>
      </c>
      <c r="G1108" s="122" t="s">
        <v>3068</v>
      </c>
      <c r="H1108" s="123" t="s">
        <v>3094</v>
      </c>
      <c r="I1108" s="313" t="s">
        <v>3095</v>
      </c>
      <c r="J1108" s="119"/>
      <c r="K1108" s="119"/>
      <c r="L1108" s="119"/>
      <c r="M1108" s="119"/>
      <c r="N1108" s="119"/>
      <c r="O1108" s="119"/>
    </row>
    <row r="1109" spans="1:15" ht="79.5" thickBot="1" x14ac:dyDescent="0.3">
      <c r="A1109" s="147">
        <v>620</v>
      </c>
      <c r="B1109" s="120" t="s">
        <v>3119</v>
      </c>
      <c r="C1109" s="120">
        <v>4</v>
      </c>
      <c r="D1109" s="120" t="s">
        <v>23</v>
      </c>
      <c r="E1109" s="120" t="s">
        <v>3118</v>
      </c>
      <c r="F1109" s="120" t="s">
        <v>24</v>
      </c>
      <c r="G1109" s="120" t="s">
        <v>16</v>
      </c>
      <c r="H1109" s="143" t="s">
        <v>3120</v>
      </c>
      <c r="I1109" s="313" t="s">
        <v>3121</v>
      </c>
      <c r="J1109" s="119"/>
      <c r="K1109" s="119"/>
      <c r="L1109" s="119"/>
      <c r="M1109" s="119"/>
      <c r="N1109" s="120"/>
      <c r="O1109" s="119"/>
    </row>
    <row r="1110" spans="1:15" ht="95.25" thickBot="1" x14ac:dyDescent="0.3">
      <c r="A1110" s="147">
        <v>621</v>
      </c>
      <c r="B1110" s="120" t="s">
        <v>3122</v>
      </c>
      <c r="C1110" s="120" t="s">
        <v>585</v>
      </c>
      <c r="D1110" s="120" t="s">
        <v>86</v>
      </c>
      <c r="E1110" s="120" t="s">
        <v>3123</v>
      </c>
      <c r="F1110" s="122" t="s">
        <v>3124</v>
      </c>
      <c r="G1110" s="122" t="s">
        <v>3068</v>
      </c>
      <c r="H1110" s="143" t="s">
        <v>3125</v>
      </c>
      <c r="I1110" s="313" t="s">
        <v>3126</v>
      </c>
      <c r="J1110" s="119"/>
      <c r="K1110" s="119"/>
      <c r="L1110" s="119"/>
      <c r="M1110" s="119"/>
      <c r="N1110" s="120"/>
      <c r="O1110" s="119"/>
    </row>
    <row r="1111" spans="1:15" ht="48" thickBot="1" x14ac:dyDescent="0.3">
      <c r="A1111" s="147">
        <v>622</v>
      </c>
      <c r="B1111" s="120" t="s">
        <v>3127</v>
      </c>
      <c r="C1111" s="122" t="s">
        <v>3128</v>
      </c>
      <c r="D1111" s="120" t="s">
        <v>3130</v>
      </c>
      <c r="E1111" s="120" t="s">
        <v>3129</v>
      </c>
      <c r="F1111" s="122" t="s">
        <v>3131</v>
      </c>
      <c r="G1111" s="122" t="s">
        <v>3068</v>
      </c>
      <c r="H1111" s="143" t="s">
        <v>3132</v>
      </c>
      <c r="I1111" s="313" t="s">
        <v>3038</v>
      </c>
      <c r="J1111" s="119"/>
      <c r="K1111" s="119"/>
      <c r="L1111" s="119"/>
      <c r="M1111" s="119"/>
      <c r="N1111" s="120"/>
      <c r="O1111" s="119"/>
    </row>
    <row r="1112" spans="1:15" ht="111" thickBot="1" x14ac:dyDescent="0.3">
      <c r="A1112" s="147">
        <v>623</v>
      </c>
      <c r="B1112" s="120" t="s">
        <v>3133</v>
      </c>
      <c r="C1112" s="120" t="s">
        <v>1631</v>
      </c>
      <c r="D1112" s="120" t="s">
        <v>37</v>
      </c>
      <c r="E1112" s="120" t="s">
        <v>2914</v>
      </c>
      <c r="F1112" s="122" t="s">
        <v>3131</v>
      </c>
      <c r="G1112" s="122" t="s">
        <v>3068</v>
      </c>
      <c r="H1112" s="143" t="s">
        <v>3271</v>
      </c>
      <c r="I1112" s="313" t="s">
        <v>3138</v>
      </c>
      <c r="J1112" s="119"/>
      <c r="K1112" s="119"/>
      <c r="L1112" s="119"/>
      <c r="M1112" s="119"/>
      <c r="N1112" s="120"/>
      <c r="O1112" s="119"/>
    </row>
    <row r="1113" spans="1:15" ht="174" thickBot="1" x14ac:dyDescent="0.3">
      <c r="A1113" s="147">
        <v>624</v>
      </c>
      <c r="B1113" s="120" t="s">
        <v>3137</v>
      </c>
      <c r="C1113" s="120" t="s">
        <v>1443</v>
      </c>
      <c r="D1113" s="120" t="s">
        <v>37</v>
      </c>
      <c r="E1113" s="120" t="s">
        <v>2914</v>
      </c>
      <c r="F1113" s="122" t="s">
        <v>3135</v>
      </c>
      <c r="G1113" s="122" t="s">
        <v>3068</v>
      </c>
      <c r="H1113" s="143" t="s">
        <v>3134</v>
      </c>
      <c r="I1113" s="313" t="s">
        <v>3139</v>
      </c>
      <c r="J1113" s="119"/>
      <c r="K1113" s="119"/>
      <c r="L1113" s="119"/>
      <c r="M1113" s="119"/>
      <c r="N1113" s="120"/>
      <c r="O1113" s="119"/>
    </row>
    <row r="1114" spans="1:15" ht="79.5" thickBot="1" x14ac:dyDescent="0.3">
      <c r="A1114" s="147">
        <v>625</v>
      </c>
      <c r="B1114" s="120" t="s">
        <v>3140</v>
      </c>
      <c r="C1114" s="120">
        <v>16</v>
      </c>
      <c r="D1114" s="120" t="s">
        <v>40</v>
      </c>
      <c r="E1114" s="120" t="s">
        <v>3144</v>
      </c>
      <c r="F1114" s="122" t="s">
        <v>3142</v>
      </c>
      <c r="G1114" s="122" t="s">
        <v>3068</v>
      </c>
      <c r="H1114" s="143" t="s">
        <v>3146</v>
      </c>
      <c r="I1114" s="313" t="s">
        <v>3136</v>
      </c>
      <c r="J1114" s="119"/>
      <c r="K1114" s="119"/>
      <c r="L1114" s="119"/>
      <c r="M1114" s="119"/>
      <c r="N1114" s="120"/>
      <c r="O1114" s="119"/>
    </row>
    <row r="1115" spans="1:15" ht="409.6" thickBot="1" x14ac:dyDescent="0.3">
      <c r="A1115" s="147">
        <v>626</v>
      </c>
      <c r="B1115" s="120" t="s">
        <v>3141</v>
      </c>
      <c r="C1115" s="120" t="s">
        <v>110</v>
      </c>
      <c r="D1115" s="120" t="s">
        <v>37</v>
      </c>
      <c r="E1115" s="122" t="s">
        <v>3145</v>
      </c>
      <c r="F1115" s="122" t="s">
        <v>3143</v>
      </c>
      <c r="G1115" s="122" t="s">
        <v>3068</v>
      </c>
      <c r="H1115" s="143" t="s">
        <v>3147</v>
      </c>
      <c r="I1115" s="313" t="s">
        <v>3148</v>
      </c>
      <c r="J1115" s="119"/>
      <c r="K1115" s="119"/>
      <c r="L1115" s="119"/>
      <c r="M1115" s="119"/>
      <c r="N1115" s="120"/>
      <c r="O1115" s="119"/>
    </row>
    <row r="1116" spans="1:15" ht="292.5" customHeight="1" thickBot="1" x14ac:dyDescent="0.3">
      <c r="A1116" s="147">
        <v>627</v>
      </c>
      <c r="B1116" s="120" t="s">
        <v>3149</v>
      </c>
      <c r="C1116" s="120" t="s">
        <v>1631</v>
      </c>
      <c r="D1116" s="120" t="s">
        <v>86</v>
      </c>
      <c r="E1116" s="120" t="s">
        <v>2771</v>
      </c>
      <c r="F1116" s="122" t="s">
        <v>3093</v>
      </c>
      <c r="G1116" s="122" t="s">
        <v>3068</v>
      </c>
      <c r="H1116" s="143" t="s">
        <v>3272</v>
      </c>
      <c r="I1116" s="313" t="s">
        <v>3151</v>
      </c>
      <c r="J1116" s="119"/>
      <c r="K1116" s="119"/>
      <c r="L1116" s="119"/>
      <c r="M1116" s="119"/>
      <c r="N1116" s="120"/>
      <c r="O1116" s="119"/>
    </row>
    <row r="1117" spans="1:15" ht="409.6" thickBot="1" x14ac:dyDescent="0.3">
      <c r="A1117" s="147">
        <v>628</v>
      </c>
      <c r="B1117" s="122" t="s">
        <v>3207</v>
      </c>
      <c r="C1117" s="120">
        <v>4</v>
      </c>
      <c r="D1117" s="120" t="s">
        <v>37</v>
      </c>
      <c r="E1117" s="120" t="s">
        <v>3154</v>
      </c>
      <c r="F1117" s="122" t="s">
        <v>3155</v>
      </c>
      <c r="G1117" s="122" t="s">
        <v>3068</v>
      </c>
      <c r="H1117" s="143" t="s">
        <v>3156</v>
      </c>
      <c r="I1117" s="312" t="s">
        <v>3157</v>
      </c>
      <c r="J1117" s="119"/>
      <c r="K1117" s="119"/>
      <c r="L1117" s="119"/>
      <c r="M1117" s="119"/>
      <c r="N1117" s="120"/>
      <c r="O1117" s="119"/>
    </row>
    <row r="1118" spans="1:15" ht="221.25" thickBot="1" x14ac:dyDescent="0.3">
      <c r="A1118" s="147">
        <v>629</v>
      </c>
      <c r="B1118" s="120" t="s">
        <v>3158</v>
      </c>
      <c r="C1118" s="120" t="s">
        <v>1631</v>
      </c>
      <c r="D1118" s="120" t="s">
        <v>37</v>
      </c>
      <c r="E1118" s="120" t="s">
        <v>1925</v>
      </c>
      <c r="F1118" s="122" t="s">
        <v>3161</v>
      </c>
      <c r="G1118" s="122" t="s">
        <v>3068</v>
      </c>
      <c r="H1118" s="143" t="s">
        <v>3162</v>
      </c>
      <c r="I1118" s="313" t="s">
        <v>3163</v>
      </c>
      <c r="J1118" s="119"/>
      <c r="K1118" s="119"/>
      <c r="L1118" s="119"/>
      <c r="M1118" s="119"/>
      <c r="N1118" s="120"/>
      <c r="O1118" s="146"/>
    </row>
    <row r="1119" spans="1:15" ht="378.75" thickBot="1" x14ac:dyDescent="0.3">
      <c r="A1119" s="147">
        <v>630</v>
      </c>
      <c r="B1119" s="120" t="s">
        <v>3159</v>
      </c>
      <c r="C1119" s="120">
        <v>4</v>
      </c>
      <c r="D1119" s="120" t="s">
        <v>344</v>
      </c>
      <c r="E1119" s="120" t="s">
        <v>3164</v>
      </c>
      <c r="F1119" s="122" t="s">
        <v>3165</v>
      </c>
      <c r="G1119" s="122" t="s">
        <v>3068</v>
      </c>
      <c r="H1119" s="143" t="s">
        <v>3166</v>
      </c>
      <c r="I1119" s="313" t="s">
        <v>3167</v>
      </c>
      <c r="J1119" s="119"/>
      <c r="K1119" s="119"/>
      <c r="L1119" s="119"/>
      <c r="M1119" s="119"/>
      <c r="N1119" s="120"/>
      <c r="O1119" s="119"/>
    </row>
    <row r="1120" spans="1:15" ht="95.25" thickBot="1" x14ac:dyDescent="0.3">
      <c r="A1120" s="147">
        <v>631</v>
      </c>
      <c r="B1120" s="120" t="s">
        <v>3160</v>
      </c>
      <c r="C1120" s="120">
        <v>4</v>
      </c>
      <c r="D1120" s="120" t="s">
        <v>880</v>
      </c>
      <c r="E1120" s="120" t="s">
        <v>3168</v>
      </c>
      <c r="F1120" s="120" t="s">
        <v>24</v>
      </c>
      <c r="G1120" s="122" t="s">
        <v>3068</v>
      </c>
      <c r="H1120" s="143" t="s">
        <v>3174</v>
      </c>
      <c r="I1120" s="313" t="s">
        <v>3169</v>
      </c>
      <c r="J1120" s="119"/>
      <c r="K1120" s="119"/>
      <c r="L1120" s="119"/>
      <c r="M1120" s="119"/>
      <c r="N1120" s="120"/>
      <c r="O1120" s="119"/>
    </row>
    <row r="1121" spans="1:15" ht="171.75" customHeight="1" thickBot="1" x14ac:dyDescent="0.3">
      <c r="A1121" s="147" t="s">
        <v>3206</v>
      </c>
      <c r="B1121" s="120" t="s">
        <v>3170</v>
      </c>
      <c r="C1121" s="120">
        <v>4</v>
      </c>
      <c r="D1121" s="120" t="s">
        <v>1606</v>
      </c>
      <c r="E1121" s="120" t="s">
        <v>3171</v>
      </c>
      <c r="F1121" s="122" t="s">
        <v>3172</v>
      </c>
      <c r="G1121" s="122" t="s">
        <v>3068</v>
      </c>
      <c r="H1121" s="143" t="s">
        <v>3173</v>
      </c>
      <c r="I1121" s="313" t="s">
        <v>3175</v>
      </c>
      <c r="J1121" s="119"/>
      <c r="K1121" s="119"/>
      <c r="L1121" s="119"/>
      <c r="M1121" s="119"/>
      <c r="N1121" s="120"/>
      <c r="O1121" s="119"/>
    </row>
    <row r="1122" spans="1:15" ht="284.25" thickBot="1" x14ac:dyDescent="0.3">
      <c r="A1122" s="147">
        <v>633</v>
      </c>
      <c r="B1122" s="120" t="s">
        <v>3177</v>
      </c>
      <c r="C1122" s="120">
        <v>5</v>
      </c>
      <c r="D1122" s="120" t="s">
        <v>89</v>
      </c>
      <c r="E1122" s="122" t="s">
        <v>3176</v>
      </c>
      <c r="F1122" s="122" t="s">
        <v>3178</v>
      </c>
      <c r="G1122" s="122" t="s">
        <v>3068</v>
      </c>
      <c r="H1122" s="143" t="s">
        <v>3179</v>
      </c>
      <c r="I1122" s="313" t="s">
        <v>3058</v>
      </c>
      <c r="J1122" s="119"/>
      <c r="K1122" s="119"/>
      <c r="L1122" s="119"/>
      <c r="M1122" s="119"/>
      <c r="N1122" s="120"/>
      <c r="O1122" s="119"/>
    </row>
    <row r="1123" spans="1:15" ht="79.5" thickBot="1" x14ac:dyDescent="0.3">
      <c r="A1123" s="147">
        <v>634</v>
      </c>
      <c r="B1123" s="120" t="s">
        <v>3180</v>
      </c>
      <c r="C1123" s="120">
        <v>4</v>
      </c>
      <c r="D1123" s="120" t="s">
        <v>1606</v>
      </c>
      <c r="E1123" s="120" t="s">
        <v>3181</v>
      </c>
      <c r="F1123" s="122" t="s">
        <v>3182</v>
      </c>
      <c r="G1123" s="122" t="s">
        <v>3068</v>
      </c>
      <c r="H1123" s="143" t="s">
        <v>3183</v>
      </c>
      <c r="I1123" s="313" t="s">
        <v>3184</v>
      </c>
      <c r="J1123" s="119"/>
      <c r="K1123" s="119"/>
      <c r="L1123" s="119"/>
      <c r="M1123" s="119"/>
      <c r="N1123" s="120"/>
      <c r="O1123" s="119"/>
    </row>
    <row r="1124" spans="1:15" ht="394.5" thickBot="1" x14ac:dyDescent="0.3">
      <c r="A1124" s="147">
        <v>635</v>
      </c>
      <c r="B1124" s="120" t="s">
        <v>3185</v>
      </c>
      <c r="C1124" s="120">
        <v>4</v>
      </c>
      <c r="D1124" s="120" t="s">
        <v>86</v>
      </c>
      <c r="E1124" s="120" t="s">
        <v>3186</v>
      </c>
      <c r="F1124" s="122" t="s">
        <v>3187</v>
      </c>
      <c r="G1124" s="122" t="s">
        <v>3068</v>
      </c>
      <c r="H1124" s="143" t="s">
        <v>3188</v>
      </c>
      <c r="I1124" s="312"/>
      <c r="J1124" s="119"/>
      <c r="K1124" s="119"/>
      <c r="L1124" s="119"/>
      <c r="M1124" s="119"/>
      <c r="N1124" s="119"/>
      <c r="O1124" s="119"/>
    </row>
    <row r="1125" spans="1:15" ht="408.75" customHeight="1" thickBot="1" x14ac:dyDescent="0.3">
      <c r="A1125" s="147">
        <v>636</v>
      </c>
      <c r="B1125" s="120" t="s">
        <v>3190</v>
      </c>
      <c r="C1125" s="122" t="s">
        <v>3189</v>
      </c>
      <c r="D1125" s="120" t="s">
        <v>121</v>
      </c>
      <c r="E1125" s="122" t="s">
        <v>3191</v>
      </c>
      <c r="F1125" s="122" t="s">
        <v>3192</v>
      </c>
      <c r="G1125" s="122" t="s">
        <v>3068</v>
      </c>
      <c r="H1125" s="143" t="s">
        <v>3273</v>
      </c>
      <c r="I1125" s="313" t="s">
        <v>3194</v>
      </c>
      <c r="J1125" s="119"/>
      <c r="K1125" s="119"/>
      <c r="L1125" s="119"/>
      <c r="M1125" s="119"/>
      <c r="N1125" s="119"/>
      <c r="O1125" s="119"/>
    </row>
    <row r="1126" spans="1:15" ht="287.25" customHeight="1" thickBot="1" x14ac:dyDescent="0.3">
      <c r="A1126" s="147">
        <v>637</v>
      </c>
      <c r="B1126" s="120" t="s">
        <v>3195</v>
      </c>
      <c r="C1126" s="120" t="s">
        <v>1335</v>
      </c>
      <c r="D1126" s="120" t="s">
        <v>2792</v>
      </c>
      <c r="E1126" s="122" t="s">
        <v>2235</v>
      </c>
      <c r="F1126" s="122" t="s">
        <v>3197</v>
      </c>
      <c r="G1126" s="122" t="s">
        <v>3068</v>
      </c>
      <c r="H1126" s="143" t="s">
        <v>3196</v>
      </c>
      <c r="I1126" s="313" t="s">
        <v>3198</v>
      </c>
      <c r="J1126" s="119"/>
      <c r="K1126" s="119"/>
      <c r="L1126" s="119"/>
      <c r="M1126" s="119"/>
      <c r="N1126" s="119"/>
      <c r="O1126" s="119"/>
    </row>
    <row r="1127" spans="1:15" ht="363" thickBot="1" x14ac:dyDescent="0.3">
      <c r="A1127" s="147">
        <v>638</v>
      </c>
      <c r="B1127" s="122" t="s">
        <v>3209</v>
      </c>
      <c r="C1127" s="120" t="s">
        <v>19</v>
      </c>
      <c r="D1127" s="120" t="s">
        <v>2792</v>
      </c>
      <c r="E1127" s="122" t="s">
        <v>3061</v>
      </c>
      <c r="F1127" s="120" t="s">
        <v>2894</v>
      </c>
      <c r="G1127" s="120" t="s">
        <v>16</v>
      </c>
      <c r="H1127" s="143" t="s">
        <v>3199</v>
      </c>
      <c r="I1127" s="313" t="s">
        <v>3208</v>
      </c>
      <c r="J1127" s="119"/>
      <c r="K1127" s="119"/>
      <c r="L1127" s="119"/>
      <c r="M1127" s="119"/>
      <c r="N1127" s="119"/>
      <c r="O1127" s="143" t="s">
        <v>3211</v>
      </c>
    </row>
    <row r="1128" spans="1:15" ht="394.5" thickBot="1" x14ac:dyDescent="0.3">
      <c r="A1128" s="147">
        <v>639</v>
      </c>
      <c r="B1128" s="120" t="s">
        <v>3200</v>
      </c>
      <c r="C1128" s="120">
        <v>4</v>
      </c>
      <c r="D1128" s="120" t="s">
        <v>37</v>
      </c>
      <c r="E1128" s="122" t="s">
        <v>3201</v>
      </c>
      <c r="F1128" s="122" t="s">
        <v>3202</v>
      </c>
      <c r="G1128" s="122" t="s">
        <v>3068</v>
      </c>
      <c r="H1128" s="143" t="s">
        <v>3203</v>
      </c>
      <c r="I1128" s="313" t="s">
        <v>3204</v>
      </c>
      <c r="J1128" s="119"/>
      <c r="K1128" s="119"/>
      <c r="L1128" s="119"/>
      <c r="M1128" s="119"/>
      <c r="N1128" s="119"/>
      <c r="O1128" s="119"/>
    </row>
    <row r="1129" spans="1:15" s="145" customFormat="1" ht="63.75" thickBot="1" x14ac:dyDescent="0.3">
      <c r="A1129" s="147">
        <v>640</v>
      </c>
      <c r="B1129" s="120" t="s">
        <v>3214</v>
      </c>
      <c r="C1129" s="120">
        <v>4</v>
      </c>
      <c r="D1129" s="120" t="s">
        <v>880</v>
      </c>
      <c r="E1129" s="122" t="s">
        <v>1310</v>
      </c>
      <c r="F1129" s="122" t="s">
        <v>3225</v>
      </c>
      <c r="G1129" s="122" t="s">
        <v>3068</v>
      </c>
      <c r="H1129" s="143" t="s">
        <v>3226</v>
      </c>
      <c r="I1129" s="313" t="s">
        <v>3227</v>
      </c>
      <c r="J1129" s="119"/>
      <c r="K1129" s="119"/>
      <c r="L1129" s="119"/>
      <c r="M1129" s="119"/>
      <c r="N1129" s="119"/>
      <c r="O1129" s="119"/>
    </row>
    <row r="1130" spans="1:15" s="145" customFormat="1" ht="409.6" thickBot="1" x14ac:dyDescent="0.3">
      <c r="A1130" s="147">
        <v>641</v>
      </c>
      <c r="B1130" s="120" t="s">
        <v>3215</v>
      </c>
      <c r="C1130" s="120">
        <v>4</v>
      </c>
      <c r="D1130" s="120" t="s">
        <v>37</v>
      </c>
      <c r="E1130" s="122" t="s">
        <v>3228</v>
      </c>
      <c r="F1130" s="122" t="s">
        <v>3229</v>
      </c>
      <c r="G1130" s="122" t="s">
        <v>3068</v>
      </c>
      <c r="H1130" s="143" t="s">
        <v>3230</v>
      </c>
      <c r="I1130" s="313" t="s">
        <v>2285</v>
      </c>
      <c r="J1130" s="119"/>
      <c r="K1130" s="119"/>
      <c r="L1130" s="119"/>
      <c r="M1130" s="119"/>
      <c r="N1130" s="119"/>
      <c r="O1130" s="119"/>
    </row>
    <row r="1131" spans="1:15" s="145" customFormat="1" ht="409.6" thickBot="1" x14ac:dyDescent="0.3">
      <c r="A1131" s="147">
        <v>642</v>
      </c>
      <c r="B1131" s="120" t="s">
        <v>3216</v>
      </c>
      <c r="C1131" s="120">
        <v>4</v>
      </c>
      <c r="D1131" s="120" t="s">
        <v>1606</v>
      </c>
      <c r="E1131" s="122" t="s">
        <v>3231</v>
      </c>
      <c r="F1131" s="122" t="s">
        <v>3232</v>
      </c>
      <c r="G1131" s="122" t="s">
        <v>3068</v>
      </c>
      <c r="H1131" s="143" t="s">
        <v>3233</v>
      </c>
      <c r="I1131" s="313" t="s">
        <v>3234</v>
      </c>
      <c r="J1131" s="119"/>
      <c r="K1131" s="119"/>
      <c r="L1131" s="119"/>
      <c r="M1131" s="119"/>
      <c r="N1131" s="119"/>
      <c r="O1131" s="119"/>
    </row>
    <row r="1132" spans="1:15" s="145" customFormat="1" ht="347.25" thickBot="1" x14ac:dyDescent="0.3">
      <c r="A1132" s="147">
        <v>643</v>
      </c>
      <c r="B1132" s="120" t="s">
        <v>3217</v>
      </c>
      <c r="C1132" s="120" t="s">
        <v>3235</v>
      </c>
      <c r="D1132" s="120" t="s">
        <v>121</v>
      </c>
      <c r="E1132" s="122" t="s">
        <v>3236</v>
      </c>
      <c r="F1132" s="122" t="s">
        <v>3237</v>
      </c>
      <c r="G1132" s="122" t="s">
        <v>3068</v>
      </c>
      <c r="H1132" s="143" t="s">
        <v>3238</v>
      </c>
      <c r="I1132" s="313" t="s">
        <v>3239</v>
      </c>
      <c r="J1132" s="119"/>
      <c r="K1132" s="119"/>
      <c r="L1132" s="119"/>
      <c r="M1132" s="119"/>
      <c r="N1132" s="119"/>
      <c r="O1132" s="119"/>
    </row>
    <row r="1133" spans="1:15" s="145" customFormat="1" ht="142.5" thickBot="1" x14ac:dyDescent="0.3">
      <c r="A1133" s="147">
        <v>644</v>
      </c>
      <c r="B1133" s="120" t="s">
        <v>3218</v>
      </c>
      <c r="C1133" s="120">
        <v>21</v>
      </c>
      <c r="D1133" s="122" t="s">
        <v>3241</v>
      </c>
      <c r="E1133" s="122" t="s">
        <v>3240</v>
      </c>
      <c r="F1133" s="122" t="s">
        <v>3242</v>
      </c>
      <c r="G1133" s="122" t="s">
        <v>3068</v>
      </c>
      <c r="H1133" s="143" t="s">
        <v>3243</v>
      </c>
      <c r="I1133" s="313" t="s">
        <v>3244</v>
      </c>
      <c r="J1133" s="119"/>
      <c r="K1133" s="119"/>
      <c r="L1133" s="119"/>
      <c r="M1133" s="119"/>
      <c r="N1133" s="119"/>
      <c r="O1133" s="119"/>
    </row>
    <row r="1134" spans="1:15" s="145" customFormat="1" ht="409.6" thickBot="1" x14ac:dyDescent="0.3">
      <c r="A1134" s="147">
        <v>645</v>
      </c>
      <c r="B1134" s="120" t="s">
        <v>3219</v>
      </c>
      <c r="C1134" s="120">
        <v>4</v>
      </c>
      <c r="D1134" s="120" t="s">
        <v>1606</v>
      </c>
      <c r="E1134" s="122" t="s">
        <v>3245</v>
      </c>
      <c r="F1134" s="122" t="s">
        <v>3246</v>
      </c>
      <c r="G1134" s="122" t="s">
        <v>3068</v>
      </c>
      <c r="H1134" s="143" t="s">
        <v>3247</v>
      </c>
      <c r="I1134" s="313" t="s">
        <v>3248</v>
      </c>
      <c r="J1134" s="119"/>
      <c r="K1134" s="119"/>
      <c r="L1134" s="119"/>
      <c r="M1134" s="119"/>
      <c r="N1134" s="119"/>
      <c r="O1134" s="119"/>
    </row>
    <row r="1135" spans="1:15" s="145" customFormat="1" ht="63.75" thickBot="1" x14ac:dyDescent="0.3">
      <c r="A1135" s="147">
        <v>646</v>
      </c>
      <c r="B1135" s="120" t="s">
        <v>3220</v>
      </c>
      <c r="C1135" s="120" t="s">
        <v>110</v>
      </c>
      <c r="D1135" s="120" t="s">
        <v>40</v>
      </c>
      <c r="E1135" s="122" t="s">
        <v>3249</v>
      </c>
      <c r="F1135" s="122" t="s">
        <v>3250</v>
      </c>
      <c r="G1135" s="122" t="s">
        <v>3068</v>
      </c>
      <c r="H1135" s="143" t="s">
        <v>3251</v>
      </c>
      <c r="I1135" s="313" t="s">
        <v>3252</v>
      </c>
      <c r="J1135" s="119"/>
      <c r="K1135" s="119"/>
      <c r="L1135" s="119"/>
      <c r="M1135" s="119"/>
      <c r="N1135" s="119"/>
      <c r="O1135" s="119"/>
    </row>
    <row r="1136" spans="1:15" s="145" customFormat="1" ht="409.6" thickBot="1" x14ac:dyDescent="0.3">
      <c r="A1136" s="147">
        <v>647</v>
      </c>
      <c r="B1136" s="120" t="s">
        <v>3221</v>
      </c>
      <c r="C1136" s="120">
        <v>4</v>
      </c>
      <c r="D1136" s="120" t="s">
        <v>23</v>
      </c>
      <c r="E1136" s="122" t="s">
        <v>3253</v>
      </c>
      <c r="F1136" s="122" t="s">
        <v>3254</v>
      </c>
      <c r="G1136" s="122" t="s">
        <v>16</v>
      </c>
      <c r="H1136" s="143" t="s">
        <v>3255</v>
      </c>
      <c r="I1136" s="313" t="s">
        <v>3256</v>
      </c>
      <c r="J1136" s="119"/>
      <c r="K1136" s="119"/>
      <c r="L1136" s="119"/>
      <c r="M1136" s="119"/>
      <c r="N1136" s="119"/>
      <c r="O1136" s="119"/>
    </row>
    <row r="1137" spans="1:15" s="145" customFormat="1" ht="87.75" customHeight="1" thickBot="1" x14ac:dyDescent="0.3">
      <c r="A1137" s="147">
        <v>648</v>
      </c>
      <c r="B1137" s="120" t="s">
        <v>3222</v>
      </c>
      <c r="C1137" s="120">
        <v>4</v>
      </c>
      <c r="D1137" s="120" t="s">
        <v>37</v>
      </c>
      <c r="E1137" s="122" t="s">
        <v>3257</v>
      </c>
      <c r="F1137" s="122" t="s">
        <v>266</v>
      </c>
      <c r="G1137" s="122" t="s">
        <v>16</v>
      </c>
      <c r="H1137" s="143" t="s">
        <v>3258</v>
      </c>
      <c r="I1137" s="313" t="s">
        <v>3259</v>
      </c>
      <c r="J1137" s="119"/>
      <c r="K1137" s="119"/>
      <c r="L1137" s="119"/>
      <c r="M1137" s="119"/>
      <c r="N1137" s="119"/>
      <c r="O1137" s="119"/>
    </row>
    <row r="1138" spans="1:15" s="145" customFormat="1" ht="121.5" customHeight="1" thickBot="1" x14ac:dyDescent="0.3">
      <c r="A1138" s="147">
        <v>649</v>
      </c>
      <c r="B1138" s="120" t="s">
        <v>3223</v>
      </c>
      <c r="C1138" s="120" t="s">
        <v>110</v>
      </c>
      <c r="D1138" s="120" t="s">
        <v>3130</v>
      </c>
      <c r="E1138" s="122" t="s">
        <v>3260</v>
      </c>
      <c r="F1138" s="122" t="s">
        <v>416</v>
      </c>
      <c r="G1138" s="122" t="s">
        <v>16</v>
      </c>
      <c r="H1138" s="143" t="s">
        <v>3261</v>
      </c>
      <c r="I1138" s="313" t="s">
        <v>3262</v>
      </c>
      <c r="J1138" s="119"/>
      <c r="K1138" s="119"/>
      <c r="L1138" s="119"/>
      <c r="M1138" s="119"/>
      <c r="N1138" s="119"/>
      <c r="O1138" s="119"/>
    </row>
    <row r="1139" spans="1:15" ht="95.25" thickBot="1" x14ac:dyDescent="0.3">
      <c r="A1139" s="147">
        <v>650</v>
      </c>
      <c r="B1139" s="120" t="s">
        <v>3224</v>
      </c>
      <c r="C1139" s="120">
        <v>4</v>
      </c>
      <c r="D1139" s="120" t="s">
        <v>23</v>
      </c>
      <c r="E1139" s="120" t="s">
        <v>3263</v>
      </c>
      <c r="F1139" s="120" t="s">
        <v>266</v>
      </c>
      <c r="G1139" s="122" t="s">
        <v>16</v>
      </c>
      <c r="H1139" s="143" t="s">
        <v>3264</v>
      </c>
      <c r="I1139" s="312"/>
      <c r="J1139" s="119"/>
      <c r="K1139" s="119"/>
      <c r="L1139" s="119"/>
      <c r="M1139" s="119"/>
      <c r="N1139" s="119"/>
      <c r="O1139" s="119"/>
    </row>
    <row r="1140" spans="1:15" ht="111" thickBot="1" x14ac:dyDescent="0.3">
      <c r="A1140" s="120">
        <v>651</v>
      </c>
      <c r="B1140" s="120" t="s">
        <v>3267</v>
      </c>
      <c r="C1140" s="122" t="s">
        <v>3265</v>
      </c>
      <c r="D1140" s="120" t="s">
        <v>3130</v>
      </c>
      <c r="E1140" s="120" t="s">
        <v>3266</v>
      </c>
      <c r="F1140" s="122" t="s">
        <v>3268</v>
      </c>
      <c r="G1140" s="122" t="s">
        <v>16</v>
      </c>
      <c r="H1140" s="121" t="s">
        <v>3270</v>
      </c>
      <c r="I1140" s="313" t="s">
        <v>3269</v>
      </c>
      <c r="J1140" s="119"/>
      <c r="K1140" s="119"/>
      <c r="L1140" s="119"/>
      <c r="M1140" s="119"/>
      <c r="N1140" s="119"/>
      <c r="O1140" s="119"/>
    </row>
    <row r="1141" spans="1:15" ht="126.75" thickBot="1" x14ac:dyDescent="0.3">
      <c r="A1141" s="120">
        <v>652</v>
      </c>
      <c r="B1141" s="120" t="s">
        <v>3274</v>
      </c>
      <c r="C1141" s="120" t="s">
        <v>1962</v>
      </c>
      <c r="D1141" s="120" t="s">
        <v>3130</v>
      </c>
      <c r="E1141" s="120"/>
      <c r="F1141" s="122" t="s">
        <v>3268</v>
      </c>
      <c r="G1141" s="122" t="s">
        <v>16</v>
      </c>
      <c r="H1141" s="123" t="s">
        <v>3276</v>
      </c>
      <c r="I1141" s="312" t="s">
        <v>1025</v>
      </c>
      <c r="J1141" s="119"/>
      <c r="K1141" s="119"/>
      <c r="L1141" s="119"/>
      <c r="M1141" s="119"/>
      <c r="N1141" s="119"/>
      <c r="O1141" s="119"/>
    </row>
    <row r="1142" spans="1:15" ht="409.6" thickBot="1" x14ac:dyDescent="0.3">
      <c r="A1142" s="120">
        <v>653</v>
      </c>
      <c r="B1142" s="120" t="s">
        <v>3275</v>
      </c>
      <c r="C1142" s="120">
        <v>5</v>
      </c>
      <c r="D1142" s="120" t="s">
        <v>1498</v>
      </c>
      <c r="E1142" s="122" t="s">
        <v>3277</v>
      </c>
      <c r="F1142" s="122" t="s">
        <v>3278</v>
      </c>
      <c r="G1142" s="122" t="s">
        <v>16</v>
      </c>
      <c r="H1142" s="123" t="s">
        <v>3279</v>
      </c>
      <c r="I1142" s="312"/>
      <c r="J1142" s="119"/>
      <c r="K1142" s="119"/>
      <c r="L1142" s="119"/>
      <c r="M1142" s="119"/>
      <c r="N1142" s="119"/>
      <c r="O1142" s="119"/>
    </row>
    <row r="1143" spans="1:15" s="169" customFormat="1" ht="193.5" customHeight="1" thickBot="1" x14ac:dyDescent="0.3">
      <c r="A1143" s="120">
        <v>654</v>
      </c>
      <c r="B1143" s="120" t="s">
        <v>3291</v>
      </c>
      <c r="C1143" s="120">
        <v>5</v>
      </c>
      <c r="D1143" s="120" t="s">
        <v>37</v>
      </c>
      <c r="E1143" s="120" t="s">
        <v>3292</v>
      </c>
      <c r="F1143" s="120" t="s">
        <v>266</v>
      </c>
      <c r="G1143" s="120" t="s">
        <v>16</v>
      </c>
      <c r="H1143" s="123" t="s">
        <v>3293</v>
      </c>
      <c r="I1143" s="313" t="s">
        <v>3294</v>
      </c>
      <c r="J1143" s="119"/>
      <c r="K1143" s="119"/>
      <c r="L1143" s="119"/>
      <c r="M1143" s="119"/>
      <c r="N1143" s="119"/>
      <c r="O1143" s="119"/>
    </row>
    <row r="1144" spans="1:15" s="169" customFormat="1" ht="79.5" thickBot="1" x14ac:dyDescent="0.3">
      <c r="A1144" s="120">
        <v>655</v>
      </c>
      <c r="B1144" s="120" t="s">
        <v>3295</v>
      </c>
      <c r="C1144" s="120">
        <v>4</v>
      </c>
      <c r="D1144" s="120" t="s">
        <v>37</v>
      </c>
      <c r="E1144" s="120" t="s">
        <v>3296</v>
      </c>
      <c r="F1144" s="122" t="s">
        <v>3297</v>
      </c>
      <c r="G1144" s="120" t="s">
        <v>16</v>
      </c>
      <c r="H1144" s="123" t="s">
        <v>3298</v>
      </c>
      <c r="I1144" s="313" t="s">
        <v>3299</v>
      </c>
      <c r="J1144" s="119"/>
      <c r="K1144" s="119"/>
      <c r="L1144" s="119"/>
      <c r="M1144" s="119"/>
      <c r="N1144" s="119"/>
      <c r="O1144" s="119"/>
    </row>
    <row r="1145" spans="1:15" s="169" customFormat="1" ht="63.75" thickBot="1" x14ac:dyDescent="0.3">
      <c r="A1145" s="120">
        <v>656</v>
      </c>
      <c r="B1145" s="120" t="s">
        <v>3313</v>
      </c>
      <c r="C1145" s="120" t="s">
        <v>110</v>
      </c>
      <c r="D1145" s="120" t="s">
        <v>89</v>
      </c>
      <c r="E1145" s="120" t="s">
        <v>3314</v>
      </c>
      <c r="F1145" s="122" t="s">
        <v>3315</v>
      </c>
      <c r="G1145" s="122" t="s">
        <v>3068</v>
      </c>
      <c r="H1145" s="123" t="s">
        <v>3316</v>
      </c>
      <c r="I1145" s="313" t="s">
        <v>3317</v>
      </c>
      <c r="J1145" s="119"/>
      <c r="K1145" s="119"/>
      <c r="L1145" s="119"/>
      <c r="M1145" s="119"/>
      <c r="N1145" s="119"/>
      <c r="O1145" s="119"/>
    </row>
    <row r="1146" spans="1:15" s="169" customFormat="1" ht="300" thickBot="1" x14ac:dyDescent="0.3">
      <c r="A1146" s="120">
        <v>657</v>
      </c>
      <c r="B1146" s="120" t="s">
        <v>3318</v>
      </c>
      <c r="C1146" s="120">
        <v>16</v>
      </c>
      <c r="D1146" s="120" t="s">
        <v>880</v>
      </c>
      <c r="E1146" s="122" t="s">
        <v>3319</v>
      </c>
      <c r="F1146" s="120" t="s">
        <v>251</v>
      </c>
      <c r="G1146" s="120" t="s">
        <v>16</v>
      </c>
      <c r="H1146" s="123" t="s">
        <v>3320</v>
      </c>
      <c r="I1146" s="313" t="s">
        <v>3321</v>
      </c>
      <c r="J1146" s="119"/>
      <c r="K1146" s="119"/>
      <c r="L1146" s="119"/>
      <c r="M1146" s="119"/>
      <c r="N1146" s="119"/>
      <c r="O1146" s="119"/>
    </row>
    <row r="1147" spans="1:15" s="169" customFormat="1" ht="48" thickBot="1" x14ac:dyDescent="0.3">
      <c r="A1147" s="120">
        <v>658</v>
      </c>
      <c r="B1147" s="120" t="s">
        <v>3300</v>
      </c>
      <c r="C1147" s="120" t="s">
        <v>110</v>
      </c>
      <c r="D1147" s="120" t="s">
        <v>37</v>
      </c>
      <c r="E1147" s="122" t="s">
        <v>2632</v>
      </c>
      <c r="F1147" s="120" t="s">
        <v>2034</v>
      </c>
      <c r="G1147" s="120" t="s">
        <v>16</v>
      </c>
      <c r="H1147" s="123" t="s">
        <v>3301</v>
      </c>
      <c r="I1147" s="312"/>
      <c r="J1147" s="119"/>
      <c r="K1147" s="119"/>
      <c r="L1147" s="119"/>
      <c r="M1147" s="119"/>
      <c r="N1147" s="119"/>
      <c r="O1147" s="119"/>
    </row>
    <row r="1148" spans="1:15" s="169" customFormat="1" ht="79.5" thickBot="1" x14ac:dyDescent="0.3">
      <c r="A1148" s="120">
        <v>659</v>
      </c>
      <c r="B1148" s="120" t="s">
        <v>3302</v>
      </c>
      <c r="C1148" s="120" t="s">
        <v>1443</v>
      </c>
      <c r="D1148" s="120" t="s">
        <v>89</v>
      </c>
      <c r="E1148" s="120" t="s">
        <v>2234</v>
      </c>
      <c r="F1148" s="122" t="s">
        <v>3303</v>
      </c>
      <c r="G1148" s="122" t="s">
        <v>3068</v>
      </c>
      <c r="H1148" s="123" t="s">
        <v>3304</v>
      </c>
      <c r="I1148" s="313" t="s">
        <v>3305</v>
      </c>
      <c r="J1148" s="119"/>
      <c r="K1148" s="119"/>
      <c r="L1148" s="119"/>
      <c r="M1148" s="119"/>
      <c r="N1148" s="119"/>
      <c r="O1148" s="119"/>
    </row>
    <row r="1149" spans="1:15" s="169" customFormat="1" ht="268.5" thickBot="1" x14ac:dyDescent="0.3">
      <c r="A1149" s="120">
        <v>660</v>
      </c>
      <c r="B1149" s="120" t="s">
        <v>3306</v>
      </c>
      <c r="C1149" s="120">
        <v>4</v>
      </c>
      <c r="D1149" s="120" t="s">
        <v>86</v>
      </c>
      <c r="E1149" s="122" t="s">
        <v>3307</v>
      </c>
      <c r="F1149" s="122" t="s">
        <v>3308</v>
      </c>
      <c r="G1149" s="122" t="s">
        <v>3068</v>
      </c>
      <c r="H1149" s="123" t="s">
        <v>3309</v>
      </c>
      <c r="I1149" s="313" t="s">
        <v>3079</v>
      </c>
      <c r="J1149" s="119"/>
      <c r="K1149" s="119"/>
      <c r="L1149" s="119"/>
      <c r="M1149" s="119"/>
      <c r="N1149" s="119"/>
      <c r="O1149" s="119"/>
    </row>
    <row r="1150" spans="1:15" s="169" customFormat="1" ht="409.6" thickBot="1" x14ac:dyDescent="0.3">
      <c r="A1150" s="120">
        <v>661</v>
      </c>
      <c r="B1150" s="120" t="s">
        <v>3310</v>
      </c>
      <c r="C1150" s="120" t="s">
        <v>1443</v>
      </c>
      <c r="D1150" s="120" t="s">
        <v>89</v>
      </c>
      <c r="E1150" s="120" t="s">
        <v>2234</v>
      </c>
      <c r="F1150" s="122" t="s">
        <v>3311</v>
      </c>
      <c r="G1150" s="122" t="s">
        <v>3068</v>
      </c>
      <c r="H1150" s="123" t="s">
        <v>3312</v>
      </c>
      <c r="I1150" s="313" t="s">
        <v>3305</v>
      </c>
      <c r="J1150" s="119"/>
      <c r="K1150" s="119"/>
      <c r="L1150" s="119"/>
      <c r="M1150" s="119"/>
      <c r="N1150" s="119"/>
      <c r="O1150" s="119"/>
    </row>
    <row r="1151" spans="1:15" s="220" customFormat="1" ht="111" thickBot="1" x14ac:dyDescent="0.3">
      <c r="A1151" s="120">
        <v>662</v>
      </c>
      <c r="B1151" s="120" t="s">
        <v>3422</v>
      </c>
      <c r="C1151" s="120">
        <v>4</v>
      </c>
      <c r="D1151" s="120" t="s">
        <v>1606</v>
      </c>
      <c r="E1151" s="122" t="s">
        <v>3423</v>
      </c>
      <c r="F1151" s="122" t="s">
        <v>3424</v>
      </c>
      <c r="G1151" s="122" t="s">
        <v>3068</v>
      </c>
      <c r="H1151" s="123" t="s">
        <v>3425</v>
      </c>
      <c r="I1151" s="313" t="s">
        <v>3426</v>
      </c>
      <c r="J1151" s="119"/>
      <c r="K1151" s="119"/>
      <c r="L1151" s="119"/>
      <c r="M1151" s="119"/>
      <c r="N1151" s="119"/>
      <c r="O1151" s="119"/>
    </row>
    <row r="1152" spans="1:15" s="220" customFormat="1" ht="221.25" thickBot="1" x14ac:dyDescent="0.3">
      <c r="A1152" s="120">
        <v>663</v>
      </c>
      <c r="B1152" s="120" t="s">
        <v>3427</v>
      </c>
      <c r="C1152" s="120">
        <v>4</v>
      </c>
      <c r="D1152" s="120" t="s">
        <v>1606</v>
      </c>
      <c r="E1152" s="122" t="s">
        <v>3428</v>
      </c>
      <c r="F1152" s="122" t="s">
        <v>3429</v>
      </c>
      <c r="G1152" s="122" t="s">
        <v>3068</v>
      </c>
      <c r="H1152" s="123" t="s">
        <v>3430</v>
      </c>
      <c r="I1152" s="313" t="s">
        <v>3431</v>
      </c>
      <c r="J1152" s="119"/>
      <c r="K1152" s="119"/>
      <c r="L1152" s="119"/>
      <c r="M1152" s="119"/>
      <c r="N1152" s="119"/>
      <c r="O1152" s="119"/>
    </row>
    <row r="1153" spans="1:15" s="220" customFormat="1" ht="63.75" thickBot="1" x14ac:dyDescent="0.3">
      <c r="A1153" s="120">
        <v>664</v>
      </c>
      <c r="B1153" s="120" t="s">
        <v>3432</v>
      </c>
      <c r="C1153" s="120">
        <v>4</v>
      </c>
      <c r="D1153" s="120" t="s">
        <v>23</v>
      </c>
      <c r="E1153" s="122" t="s">
        <v>3433</v>
      </c>
      <c r="F1153" s="122" t="s">
        <v>3434</v>
      </c>
      <c r="G1153" s="122" t="s">
        <v>16</v>
      </c>
      <c r="H1153" s="123" t="s">
        <v>3435</v>
      </c>
      <c r="I1153" s="313"/>
      <c r="J1153" s="119"/>
      <c r="K1153" s="119"/>
      <c r="L1153" s="119"/>
      <c r="M1153" s="119"/>
      <c r="N1153" s="119"/>
      <c r="O1153" s="119"/>
    </row>
    <row r="1154" spans="1:15" s="220" customFormat="1" ht="79.5" thickBot="1" x14ac:dyDescent="0.3">
      <c r="A1154" s="120">
        <v>665</v>
      </c>
      <c r="B1154" s="120" t="s">
        <v>3436</v>
      </c>
      <c r="C1154" s="120">
        <v>4</v>
      </c>
      <c r="D1154" s="120" t="s">
        <v>23</v>
      </c>
      <c r="E1154" s="122" t="s">
        <v>3437</v>
      </c>
      <c r="F1154" s="122" t="s">
        <v>3434</v>
      </c>
      <c r="G1154" s="122" t="s">
        <v>16</v>
      </c>
      <c r="H1154" s="123" t="s">
        <v>3438</v>
      </c>
      <c r="I1154" s="313"/>
      <c r="J1154" s="119"/>
      <c r="K1154" s="119"/>
      <c r="L1154" s="119"/>
      <c r="M1154" s="119"/>
      <c r="N1154" s="119"/>
      <c r="O1154" s="119"/>
    </row>
    <row r="1155" spans="1:15" s="220" customFormat="1" ht="284.25" thickBot="1" x14ac:dyDescent="0.3">
      <c r="A1155" s="120">
        <v>666</v>
      </c>
      <c r="B1155" s="120" t="s">
        <v>3467</v>
      </c>
      <c r="C1155" s="120" t="s">
        <v>110</v>
      </c>
      <c r="D1155" s="120" t="s">
        <v>880</v>
      </c>
      <c r="E1155" s="122" t="s">
        <v>3468</v>
      </c>
      <c r="F1155" s="122" t="s">
        <v>186</v>
      </c>
      <c r="G1155" s="122" t="s">
        <v>16</v>
      </c>
      <c r="H1155" s="123" t="s">
        <v>3469</v>
      </c>
      <c r="I1155" s="313" t="s">
        <v>3470</v>
      </c>
      <c r="J1155" s="119"/>
      <c r="K1155" s="119"/>
      <c r="L1155" s="119"/>
      <c r="M1155" s="119"/>
      <c r="N1155" s="119"/>
      <c r="O1155" s="119"/>
    </row>
    <row r="1156" spans="1:15" s="220" customFormat="1" ht="95.25" thickBot="1" x14ac:dyDescent="0.3">
      <c r="A1156" s="120">
        <v>667</v>
      </c>
      <c r="B1156" s="120" t="s">
        <v>3439</v>
      </c>
      <c r="C1156" s="120">
        <v>4</v>
      </c>
      <c r="D1156" s="120" t="s">
        <v>3440</v>
      </c>
      <c r="E1156" s="122" t="s">
        <v>3441</v>
      </c>
      <c r="F1156" s="122" t="s">
        <v>3442</v>
      </c>
      <c r="G1156" s="122" t="s">
        <v>11</v>
      </c>
      <c r="H1156" s="123" t="s">
        <v>3443</v>
      </c>
      <c r="I1156" s="313" t="s">
        <v>3444</v>
      </c>
      <c r="J1156" s="119"/>
      <c r="K1156" s="119"/>
      <c r="L1156" s="119"/>
      <c r="M1156" s="119"/>
      <c r="N1156" s="119"/>
      <c r="O1156" s="119"/>
    </row>
    <row r="1157" spans="1:15" s="220" customFormat="1" ht="79.5" thickBot="1" x14ac:dyDescent="0.3">
      <c r="A1157" s="120">
        <v>668</v>
      </c>
      <c r="B1157" s="120" t="s">
        <v>3375</v>
      </c>
      <c r="C1157" s="120" t="s">
        <v>585</v>
      </c>
      <c r="D1157" s="120" t="s">
        <v>86</v>
      </c>
      <c r="E1157" s="122" t="s">
        <v>3376</v>
      </c>
      <c r="F1157" s="122" t="s">
        <v>856</v>
      </c>
      <c r="G1157" s="122" t="s">
        <v>16</v>
      </c>
      <c r="H1157" s="123" t="s">
        <v>3377</v>
      </c>
      <c r="I1157" s="313" t="s">
        <v>3378</v>
      </c>
      <c r="J1157" s="119"/>
      <c r="K1157" s="119"/>
      <c r="L1157" s="119"/>
      <c r="M1157" s="119"/>
      <c r="N1157" s="119"/>
      <c r="O1157" s="119"/>
    </row>
    <row r="1158" spans="1:15" s="220" customFormat="1" ht="205.5" thickBot="1" x14ac:dyDescent="0.3">
      <c r="A1158" s="120">
        <v>669</v>
      </c>
      <c r="B1158" s="120" t="s">
        <v>3471</v>
      </c>
      <c r="C1158" s="120">
        <v>32</v>
      </c>
      <c r="D1158" s="120" t="s">
        <v>880</v>
      </c>
      <c r="E1158" s="122" t="s">
        <v>3472</v>
      </c>
      <c r="F1158" s="122" t="s">
        <v>3473</v>
      </c>
      <c r="G1158" s="122" t="s">
        <v>11</v>
      </c>
      <c r="H1158" s="123" t="s">
        <v>3474</v>
      </c>
      <c r="I1158" s="313" t="s">
        <v>3475</v>
      </c>
      <c r="J1158" s="119"/>
      <c r="K1158" s="119"/>
      <c r="L1158" s="119"/>
      <c r="M1158" s="119"/>
      <c r="N1158" s="119"/>
      <c r="O1158" s="119"/>
    </row>
    <row r="1159" spans="1:15" s="220" customFormat="1" ht="48" thickBot="1" x14ac:dyDescent="0.3">
      <c r="A1159" s="120">
        <v>670</v>
      </c>
      <c r="B1159" s="120" t="s">
        <v>3323</v>
      </c>
      <c r="C1159" s="120" t="s">
        <v>110</v>
      </c>
      <c r="D1159" s="120" t="s">
        <v>89</v>
      </c>
      <c r="E1159" s="122" t="s">
        <v>3324</v>
      </c>
      <c r="F1159" s="122" t="s">
        <v>3325</v>
      </c>
      <c r="G1159" s="122" t="s">
        <v>11</v>
      </c>
      <c r="H1159" s="123" t="s">
        <v>3326</v>
      </c>
      <c r="I1159" s="313" t="s">
        <v>3327</v>
      </c>
      <c r="J1159" s="119"/>
      <c r="K1159" s="119"/>
      <c r="L1159" s="119"/>
      <c r="M1159" s="119"/>
      <c r="N1159" s="119"/>
      <c r="O1159" s="119"/>
    </row>
    <row r="1160" spans="1:15" s="220" customFormat="1" ht="142.5" thickBot="1" x14ac:dyDescent="0.3">
      <c r="A1160" s="120">
        <v>671</v>
      </c>
      <c r="B1160" s="120" t="s">
        <v>3328</v>
      </c>
      <c r="C1160" s="120">
        <v>31</v>
      </c>
      <c r="D1160" s="120" t="s">
        <v>89</v>
      </c>
      <c r="E1160" s="122" t="s">
        <v>3329</v>
      </c>
      <c r="F1160" s="122" t="s">
        <v>3330</v>
      </c>
      <c r="G1160" s="122" t="s">
        <v>11</v>
      </c>
      <c r="H1160" s="123" t="s">
        <v>3331</v>
      </c>
      <c r="I1160" s="313"/>
      <c r="J1160" s="119"/>
      <c r="K1160" s="119"/>
      <c r="L1160" s="119"/>
      <c r="M1160" s="119"/>
      <c r="N1160" s="119"/>
      <c r="O1160" s="119"/>
    </row>
    <row r="1161" spans="1:15" s="220" customFormat="1" ht="252.75" thickBot="1" x14ac:dyDescent="0.3">
      <c r="A1161" s="120">
        <v>672</v>
      </c>
      <c r="B1161" s="120" t="s">
        <v>3445</v>
      </c>
      <c r="C1161" s="120">
        <v>5</v>
      </c>
      <c r="D1161" s="120" t="s">
        <v>23</v>
      </c>
      <c r="E1161" s="122" t="s">
        <v>2042</v>
      </c>
      <c r="F1161" s="122" t="s">
        <v>3446</v>
      </c>
      <c r="G1161" s="122" t="s">
        <v>16</v>
      </c>
      <c r="H1161" s="123" t="s">
        <v>3447</v>
      </c>
      <c r="I1161" s="313" t="s">
        <v>3448</v>
      </c>
      <c r="J1161" s="119"/>
      <c r="K1161" s="119"/>
      <c r="L1161" s="119"/>
      <c r="M1161" s="119"/>
      <c r="N1161" s="119"/>
      <c r="O1161" s="119"/>
    </row>
    <row r="1162" spans="1:15" s="220" customFormat="1" ht="158.25" thickBot="1" x14ac:dyDescent="0.3">
      <c r="A1162" s="120">
        <v>673</v>
      </c>
      <c r="B1162" s="120" t="s">
        <v>3477</v>
      </c>
      <c r="C1162" s="122" t="s">
        <v>179</v>
      </c>
      <c r="D1162" s="120" t="s">
        <v>3130</v>
      </c>
      <c r="E1162" s="122" t="s">
        <v>1368</v>
      </c>
      <c r="F1162" s="122" t="s">
        <v>459</v>
      </c>
      <c r="G1162" s="122" t="s">
        <v>16</v>
      </c>
      <c r="H1162" s="123" t="s">
        <v>3478</v>
      </c>
      <c r="I1162" s="313"/>
      <c r="J1162" s="119"/>
      <c r="K1162" s="119"/>
      <c r="L1162" s="119"/>
      <c r="M1162" s="119"/>
      <c r="N1162" s="119"/>
      <c r="O1162" s="119"/>
    </row>
    <row r="1163" spans="1:15" s="220" customFormat="1" ht="205.5" thickBot="1" x14ac:dyDescent="0.3">
      <c r="A1163" s="120">
        <v>674</v>
      </c>
      <c r="B1163" s="120" t="s">
        <v>3449</v>
      </c>
      <c r="C1163" s="122">
        <v>5</v>
      </c>
      <c r="D1163" s="120" t="s">
        <v>23</v>
      </c>
      <c r="E1163" s="122" t="s">
        <v>3450</v>
      </c>
      <c r="F1163" s="122" t="s">
        <v>1994</v>
      </c>
      <c r="G1163" s="122" t="s">
        <v>16</v>
      </c>
      <c r="H1163" s="123" t="s">
        <v>3451</v>
      </c>
      <c r="I1163" s="313" t="s">
        <v>2439</v>
      </c>
      <c r="J1163" s="119"/>
      <c r="K1163" s="119"/>
      <c r="L1163" s="119"/>
      <c r="M1163" s="119"/>
      <c r="N1163" s="119"/>
      <c r="O1163" s="119"/>
    </row>
    <row r="1164" spans="1:15" s="220" customFormat="1" ht="252.75" thickBot="1" x14ac:dyDescent="0.3">
      <c r="A1164" s="120">
        <v>675</v>
      </c>
      <c r="B1164" s="120" t="s">
        <v>3379</v>
      </c>
      <c r="C1164" s="122">
        <v>4</v>
      </c>
      <c r="D1164" s="122" t="s">
        <v>1214</v>
      </c>
      <c r="E1164" s="122" t="s">
        <v>3380</v>
      </c>
      <c r="F1164" s="122" t="s">
        <v>1857</v>
      </c>
      <c r="G1164" s="122" t="s">
        <v>16</v>
      </c>
      <c r="H1164" s="123" t="s">
        <v>3381</v>
      </c>
      <c r="I1164" s="313"/>
      <c r="J1164" s="119"/>
      <c r="K1164" s="119"/>
      <c r="L1164" s="119"/>
      <c r="M1164" s="119"/>
      <c r="N1164" s="119"/>
      <c r="O1164" s="119"/>
    </row>
    <row r="1165" spans="1:15" s="220" customFormat="1" ht="331.5" thickBot="1" x14ac:dyDescent="0.3">
      <c r="A1165" s="120">
        <v>676</v>
      </c>
      <c r="B1165" s="120" t="s">
        <v>3332</v>
      </c>
      <c r="C1165" s="122" t="s">
        <v>110</v>
      </c>
      <c r="D1165" s="122" t="s">
        <v>23</v>
      </c>
      <c r="E1165" s="122" t="s">
        <v>3333</v>
      </c>
      <c r="F1165" s="122" t="s">
        <v>2086</v>
      </c>
      <c r="G1165" s="122" t="s">
        <v>16</v>
      </c>
      <c r="H1165" s="123" t="s">
        <v>3334</v>
      </c>
      <c r="I1165" s="313"/>
      <c r="J1165" s="119"/>
      <c r="K1165" s="119"/>
      <c r="L1165" s="119"/>
      <c r="M1165" s="119"/>
      <c r="N1165" s="119"/>
      <c r="O1165" s="119"/>
    </row>
    <row r="1166" spans="1:15" s="220" customFormat="1" ht="95.25" thickBot="1" x14ac:dyDescent="0.3">
      <c r="A1166" s="120">
        <v>677</v>
      </c>
      <c r="B1166" s="120" t="s">
        <v>3335</v>
      </c>
      <c r="C1166" s="122" t="s">
        <v>110</v>
      </c>
      <c r="D1166" s="122" t="s">
        <v>23</v>
      </c>
      <c r="E1166" s="122" t="s">
        <v>1594</v>
      </c>
      <c r="F1166" s="122" t="s">
        <v>3336</v>
      </c>
      <c r="G1166" s="122" t="s">
        <v>11</v>
      </c>
      <c r="H1166" s="123" t="s">
        <v>3337</v>
      </c>
      <c r="I1166" s="313"/>
      <c r="J1166" s="119"/>
      <c r="K1166" s="119"/>
      <c r="L1166" s="119"/>
      <c r="M1166" s="119"/>
      <c r="N1166" s="119"/>
      <c r="O1166" s="119"/>
    </row>
    <row r="1167" spans="1:15" s="220" customFormat="1" ht="237" thickBot="1" x14ac:dyDescent="0.3">
      <c r="A1167" s="120">
        <v>678</v>
      </c>
      <c r="B1167" s="120" t="s">
        <v>3338</v>
      </c>
      <c r="C1167" s="122" t="s">
        <v>3339</v>
      </c>
      <c r="D1167" s="122" t="s">
        <v>2792</v>
      </c>
      <c r="E1167" s="122" t="s">
        <v>3340</v>
      </c>
      <c r="F1167" s="122" t="s">
        <v>3341</v>
      </c>
      <c r="G1167" s="122" t="s">
        <v>11</v>
      </c>
      <c r="H1167" s="123" t="s">
        <v>3342</v>
      </c>
      <c r="I1167" s="313"/>
      <c r="J1167" s="119"/>
      <c r="K1167" s="119"/>
      <c r="L1167" s="119"/>
      <c r="M1167" s="119"/>
      <c r="N1167" s="119"/>
      <c r="O1167" s="119"/>
    </row>
    <row r="1168" spans="1:15" s="220" customFormat="1" ht="158.25" thickBot="1" x14ac:dyDescent="0.3">
      <c r="A1168" s="120">
        <v>679</v>
      </c>
      <c r="B1168" s="120" t="s">
        <v>3479</v>
      </c>
      <c r="C1168" s="122" t="s">
        <v>179</v>
      </c>
      <c r="D1168" s="122" t="s">
        <v>880</v>
      </c>
      <c r="E1168" s="122" t="s">
        <v>3480</v>
      </c>
      <c r="F1168" s="122" t="s">
        <v>459</v>
      </c>
      <c r="G1168" s="122" t="s">
        <v>16</v>
      </c>
      <c r="H1168" s="123" t="s">
        <v>3481</v>
      </c>
      <c r="I1168" s="313" t="s">
        <v>3482</v>
      </c>
      <c r="J1168" s="119"/>
      <c r="K1168" s="119"/>
      <c r="L1168" s="119"/>
      <c r="M1168" s="119"/>
      <c r="N1168" s="119"/>
      <c r="O1168" s="119"/>
    </row>
    <row r="1169" spans="1:15" s="220" customFormat="1" ht="158.25" thickBot="1" x14ac:dyDescent="0.3">
      <c r="A1169" s="120">
        <v>680</v>
      </c>
      <c r="B1169" s="120" t="s">
        <v>3343</v>
      </c>
      <c r="C1169" s="122">
        <v>4</v>
      </c>
      <c r="D1169" s="122" t="s">
        <v>89</v>
      </c>
      <c r="E1169" s="122" t="s">
        <v>3344</v>
      </c>
      <c r="F1169" s="122" t="s">
        <v>3345</v>
      </c>
      <c r="G1169" s="122" t="s">
        <v>11</v>
      </c>
      <c r="H1169" s="123" t="s">
        <v>3346</v>
      </c>
      <c r="I1169" s="313" t="s">
        <v>3347</v>
      </c>
      <c r="J1169" s="119"/>
      <c r="K1169" s="119"/>
      <c r="L1169" s="119"/>
      <c r="M1169" s="119"/>
      <c r="N1169" s="119"/>
      <c r="O1169" s="119"/>
    </row>
    <row r="1170" spans="1:15" s="220" customFormat="1" ht="300" thickBot="1" x14ac:dyDescent="0.3">
      <c r="A1170" s="120">
        <v>681</v>
      </c>
      <c r="B1170" s="120" t="s">
        <v>3483</v>
      </c>
      <c r="C1170" s="122" t="s">
        <v>1335</v>
      </c>
      <c r="D1170" s="122" t="s">
        <v>100</v>
      </c>
      <c r="E1170" s="122" t="s">
        <v>3484</v>
      </c>
      <c r="F1170" s="122" t="s">
        <v>3485</v>
      </c>
      <c r="G1170" s="122" t="s">
        <v>11</v>
      </c>
      <c r="H1170" s="123" t="s">
        <v>3486</v>
      </c>
      <c r="I1170" s="313" t="s">
        <v>3487</v>
      </c>
      <c r="J1170" s="119"/>
      <c r="K1170" s="119"/>
      <c r="L1170" s="119"/>
      <c r="M1170" s="119"/>
      <c r="N1170" s="119"/>
      <c r="O1170" s="119"/>
    </row>
    <row r="1171" spans="1:15" s="220" customFormat="1" ht="142.5" thickBot="1" x14ac:dyDescent="0.3">
      <c r="A1171" s="120">
        <v>682</v>
      </c>
      <c r="B1171" s="120" t="s">
        <v>3382</v>
      </c>
      <c r="C1171" s="122" t="s">
        <v>3383</v>
      </c>
      <c r="D1171" s="122" t="s">
        <v>37</v>
      </c>
      <c r="E1171" s="122" t="s">
        <v>3384</v>
      </c>
      <c r="F1171" s="122" t="s">
        <v>1160</v>
      </c>
      <c r="G1171" s="122" t="s">
        <v>16</v>
      </c>
      <c r="H1171" s="123" t="s">
        <v>3385</v>
      </c>
      <c r="I1171" s="313" t="s">
        <v>3386</v>
      </c>
      <c r="J1171" s="119"/>
      <c r="K1171" s="119"/>
      <c r="L1171" s="119"/>
      <c r="M1171" s="119"/>
      <c r="N1171" s="119"/>
      <c r="O1171" s="119"/>
    </row>
    <row r="1172" spans="1:15" s="220" customFormat="1" ht="63.75" thickBot="1" x14ac:dyDescent="0.3">
      <c r="A1172" s="120">
        <v>683</v>
      </c>
      <c r="B1172" s="120" t="s">
        <v>3452</v>
      </c>
      <c r="C1172" s="122" t="s">
        <v>110</v>
      </c>
      <c r="D1172" s="122" t="s">
        <v>23</v>
      </c>
      <c r="E1172" s="122" t="s">
        <v>3453</v>
      </c>
      <c r="F1172" s="122" t="s">
        <v>1262</v>
      </c>
      <c r="G1172" s="122" t="s">
        <v>16</v>
      </c>
      <c r="H1172" s="123" t="s">
        <v>3454</v>
      </c>
      <c r="I1172" s="313"/>
      <c r="J1172" s="119"/>
      <c r="K1172" s="119"/>
      <c r="L1172" s="119"/>
      <c r="M1172" s="119"/>
      <c r="N1172" s="119"/>
      <c r="O1172" s="119"/>
    </row>
    <row r="1173" spans="1:15" s="220" customFormat="1" ht="79.5" thickBot="1" x14ac:dyDescent="0.3">
      <c r="A1173" s="120">
        <v>684</v>
      </c>
      <c r="B1173" s="120" t="s">
        <v>3348</v>
      </c>
      <c r="C1173" s="122" t="s">
        <v>110</v>
      </c>
      <c r="D1173" s="122" t="s">
        <v>89</v>
      </c>
      <c r="E1173" s="122" t="s">
        <v>3349</v>
      </c>
      <c r="F1173" s="122" t="s">
        <v>3325</v>
      </c>
      <c r="G1173" s="122" t="s">
        <v>11</v>
      </c>
      <c r="H1173" s="123" t="s">
        <v>3326</v>
      </c>
      <c r="I1173" s="313" t="s">
        <v>3350</v>
      </c>
      <c r="J1173" s="119"/>
      <c r="K1173" s="119"/>
      <c r="L1173" s="119"/>
      <c r="M1173" s="119"/>
      <c r="N1173" s="119"/>
      <c r="O1173" s="119"/>
    </row>
    <row r="1174" spans="1:15" s="220" customFormat="1" ht="409.6" thickBot="1" x14ac:dyDescent="0.3">
      <c r="A1174" s="120">
        <v>685</v>
      </c>
      <c r="B1174" s="120" t="s">
        <v>3489</v>
      </c>
      <c r="C1174" s="122">
        <v>16</v>
      </c>
      <c r="D1174" s="122" t="s">
        <v>40</v>
      </c>
      <c r="E1174" s="122" t="s">
        <v>2187</v>
      </c>
      <c r="F1174" s="122" t="s">
        <v>3490</v>
      </c>
      <c r="G1174" s="122" t="s">
        <v>11</v>
      </c>
      <c r="H1174" s="123" t="s">
        <v>3491</v>
      </c>
      <c r="I1174" s="313" t="s">
        <v>3492</v>
      </c>
      <c r="J1174" s="119"/>
      <c r="K1174" s="119"/>
      <c r="L1174" s="119"/>
      <c r="M1174" s="119"/>
      <c r="N1174" s="119"/>
      <c r="O1174" s="119"/>
    </row>
    <row r="1175" spans="1:15" s="220" customFormat="1" ht="95.25" thickBot="1" x14ac:dyDescent="0.3">
      <c r="A1175" s="120">
        <v>686</v>
      </c>
      <c r="B1175" s="120" t="s">
        <v>3493</v>
      </c>
      <c r="C1175" s="122">
        <v>4</v>
      </c>
      <c r="D1175" s="122" t="s">
        <v>86</v>
      </c>
      <c r="E1175" s="122" t="s">
        <v>3495</v>
      </c>
      <c r="F1175" s="122" t="s">
        <v>645</v>
      </c>
      <c r="G1175" s="122" t="s">
        <v>16</v>
      </c>
      <c r="H1175" s="123" t="s">
        <v>3496</v>
      </c>
      <c r="I1175" s="313" t="s">
        <v>3497</v>
      </c>
      <c r="J1175" s="119"/>
      <c r="K1175" s="119"/>
      <c r="L1175" s="119"/>
      <c r="M1175" s="119"/>
      <c r="N1175" s="119"/>
      <c r="O1175" s="119"/>
    </row>
    <row r="1176" spans="1:15" s="220" customFormat="1" ht="409.6" thickBot="1" x14ac:dyDescent="0.3">
      <c r="A1176" s="120">
        <v>687</v>
      </c>
      <c r="B1176" s="120" t="s">
        <v>3498</v>
      </c>
      <c r="C1176" s="122">
        <v>4</v>
      </c>
      <c r="D1176" s="122" t="s">
        <v>37</v>
      </c>
      <c r="E1176" s="122" t="s">
        <v>3499</v>
      </c>
      <c r="F1176" s="122" t="s">
        <v>3500</v>
      </c>
      <c r="G1176" s="122" t="s">
        <v>11</v>
      </c>
      <c r="H1176" s="123" t="s">
        <v>3501</v>
      </c>
      <c r="I1176" s="313" t="s">
        <v>3502</v>
      </c>
      <c r="J1176" s="119"/>
      <c r="K1176" s="119"/>
      <c r="L1176" s="119"/>
      <c r="M1176" s="119"/>
      <c r="N1176" s="119"/>
      <c r="O1176" s="119"/>
    </row>
    <row r="1177" spans="1:15" s="220" customFormat="1" ht="268.5" thickBot="1" x14ac:dyDescent="0.3">
      <c r="A1177" s="120">
        <v>688</v>
      </c>
      <c r="B1177" s="120" t="s">
        <v>3503</v>
      </c>
      <c r="C1177" s="122">
        <v>4</v>
      </c>
      <c r="D1177" s="122" t="s">
        <v>40</v>
      </c>
      <c r="E1177" s="122" t="s">
        <v>3504</v>
      </c>
      <c r="F1177" s="122" t="s">
        <v>3505</v>
      </c>
      <c r="G1177" s="122" t="s">
        <v>11</v>
      </c>
      <c r="H1177" s="123" t="s">
        <v>3506</v>
      </c>
      <c r="I1177" s="313" t="s">
        <v>3507</v>
      </c>
      <c r="J1177" s="119"/>
      <c r="K1177" s="119"/>
      <c r="L1177" s="119"/>
      <c r="M1177" s="119"/>
      <c r="N1177" s="119"/>
      <c r="O1177" s="119"/>
    </row>
    <row r="1178" spans="1:15" s="220" customFormat="1" ht="158.25" thickBot="1" x14ac:dyDescent="0.3">
      <c r="A1178" s="120">
        <v>689</v>
      </c>
      <c r="B1178" s="120" t="s">
        <v>3508</v>
      </c>
      <c r="C1178" s="122" t="s">
        <v>3509</v>
      </c>
      <c r="D1178" s="122" t="s">
        <v>880</v>
      </c>
      <c r="E1178" s="122" t="s">
        <v>3510</v>
      </c>
      <c r="F1178" s="122" t="s">
        <v>1160</v>
      </c>
      <c r="G1178" s="122" t="s">
        <v>16</v>
      </c>
      <c r="H1178" s="123" t="s">
        <v>3511</v>
      </c>
      <c r="I1178" s="313"/>
      <c r="J1178" s="119"/>
      <c r="K1178" s="119"/>
      <c r="L1178" s="119"/>
      <c r="M1178" s="119"/>
      <c r="N1178" s="119"/>
      <c r="O1178" s="119"/>
    </row>
    <row r="1179" spans="1:15" s="220" customFormat="1" ht="95.25" thickBot="1" x14ac:dyDescent="0.3">
      <c r="A1179" s="120">
        <v>690</v>
      </c>
      <c r="B1179" s="120" t="s">
        <v>3512</v>
      </c>
      <c r="C1179" s="122" t="s">
        <v>110</v>
      </c>
      <c r="D1179" s="122" t="s">
        <v>86</v>
      </c>
      <c r="E1179" s="122" t="s">
        <v>3513</v>
      </c>
      <c r="F1179" s="122" t="s">
        <v>2034</v>
      </c>
      <c r="G1179" s="122" t="s">
        <v>16</v>
      </c>
      <c r="H1179" s="123" t="s">
        <v>3514</v>
      </c>
      <c r="I1179" s="313" t="s">
        <v>3515</v>
      </c>
      <c r="J1179" s="119"/>
      <c r="K1179" s="119"/>
      <c r="L1179" s="119"/>
      <c r="M1179" s="119"/>
      <c r="N1179" s="119"/>
      <c r="O1179" s="119"/>
    </row>
    <row r="1180" spans="1:15" s="220" customFormat="1" ht="174" thickBot="1" x14ac:dyDescent="0.3">
      <c r="A1180" s="120">
        <v>691</v>
      </c>
      <c r="B1180" s="120" t="s">
        <v>3516</v>
      </c>
      <c r="C1180" s="122" t="s">
        <v>110</v>
      </c>
      <c r="D1180" s="122" t="s">
        <v>880</v>
      </c>
      <c r="E1180" s="122" t="s">
        <v>3517</v>
      </c>
      <c r="F1180" s="122" t="s">
        <v>3518</v>
      </c>
      <c r="G1180" s="122" t="s">
        <v>11</v>
      </c>
      <c r="H1180" s="123" t="s">
        <v>3519</v>
      </c>
      <c r="I1180" s="313" t="s">
        <v>3520</v>
      </c>
      <c r="J1180" s="119"/>
      <c r="K1180" s="119"/>
      <c r="L1180" s="119"/>
      <c r="M1180" s="119"/>
      <c r="N1180" s="119"/>
      <c r="O1180" s="119"/>
    </row>
    <row r="1181" spans="1:15" s="220" customFormat="1" ht="63.75" thickBot="1" x14ac:dyDescent="0.3">
      <c r="A1181" s="120">
        <v>692</v>
      </c>
      <c r="B1181" s="120" t="s">
        <v>3521</v>
      </c>
      <c r="C1181" s="122" t="s">
        <v>110</v>
      </c>
      <c r="D1181" s="122" t="s">
        <v>23</v>
      </c>
      <c r="E1181" s="122" t="s">
        <v>3522</v>
      </c>
      <c r="F1181" s="122" t="s">
        <v>1262</v>
      </c>
      <c r="G1181" s="122" t="s">
        <v>16</v>
      </c>
      <c r="H1181" s="123" t="s">
        <v>3454</v>
      </c>
      <c r="I1181" s="313"/>
      <c r="J1181" s="119"/>
      <c r="K1181" s="119"/>
      <c r="L1181" s="119"/>
      <c r="M1181" s="119"/>
      <c r="N1181" s="119"/>
      <c r="O1181" s="119"/>
    </row>
    <row r="1182" spans="1:15" s="220" customFormat="1" ht="111" thickBot="1" x14ac:dyDescent="0.3">
      <c r="A1182" s="120">
        <v>693</v>
      </c>
      <c r="B1182" s="120" t="s">
        <v>3523</v>
      </c>
      <c r="C1182" s="122">
        <v>4</v>
      </c>
      <c r="D1182" s="122" t="s">
        <v>89</v>
      </c>
      <c r="E1182" s="122" t="s">
        <v>3524</v>
      </c>
      <c r="F1182" s="122" t="s">
        <v>3525</v>
      </c>
      <c r="G1182" s="122" t="s">
        <v>11</v>
      </c>
      <c r="H1182" s="123" t="s">
        <v>3526</v>
      </c>
      <c r="I1182" s="313" t="s">
        <v>3527</v>
      </c>
      <c r="J1182" s="119"/>
      <c r="K1182" s="119"/>
      <c r="L1182" s="119"/>
      <c r="M1182" s="119"/>
      <c r="N1182" s="119"/>
      <c r="O1182" s="119"/>
    </row>
    <row r="1183" spans="1:15" s="220" customFormat="1" ht="126.75" thickBot="1" x14ac:dyDescent="0.3">
      <c r="A1183" s="120">
        <v>694</v>
      </c>
      <c r="B1183" s="120" t="s">
        <v>3528</v>
      </c>
      <c r="C1183" s="122">
        <v>34</v>
      </c>
      <c r="D1183" s="122" t="s">
        <v>89</v>
      </c>
      <c r="E1183" s="122" t="s">
        <v>2221</v>
      </c>
      <c r="F1183" s="122" t="s">
        <v>3529</v>
      </c>
      <c r="G1183" s="122" t="s">
        <v>11</v>
      </c>
      <c r="H1183" s="123" t="s">
        <v>3530</v>
      </c>
      <c r="I1183" s="313"/>
      <c r="J1183" s="119"/>
      <c r="K1183" s="119"/>
      <c r="L1183" s="119"/>
      <c r="M1183" s="119"/>
      <c r="N1183" s="119"/>
      <c r="O1183" s="119"/>
    </row>
    <row r="1184" spans="1:15" s="220" customFormat="1" ht="252.75" thickBot="1" x14ac:dyDescent="0.3">
      <c r="A1184" s="120">
        <v>695</v>
      </c>
      <c r="B1184" s="120" t="s">
        <v>3531</v>
      </c>
      <c r="C1184" s="122" t="s">
        <v>585</v>
      </c>
      <c r="D1184" s="122" t="s">
        <v>86</v>
      </c>
      <c r="E1184" s="122" t="s">
        <v>3532</v>
      </c>
      <c r="F1184" s="122" t="s">
        <v>856</v>
      </c>
      <c r="G1184" s="122" t="s">
        <v>16</v>
      </c>
      <c r="H1184" s="123" t="s">
        <v>3533</v>
      </c>
      <c r="I1184" s="313" t="s">
        <v>3534</v>
      </c>
      <c r="J1184" s="119"/>
      <c r="K1184" s="119"/>
      <c r="L1184" s="119"/>
      <c r="M1184" s="119"/>
      <c r="N1184" s="119"/>
      <c r="O1184" s="119"/>
    </row>
    <row r="1185" spans="1:15" s="220" customFormat="1" ht="63.75" thickBot="1" x14ac:dyDescent="0.3">
      <c r="A1185" s="120">
        <v>696</v>
      </c>
      <c r="B1185" s="120" t="s">
        <v>3535</v>
      </c>
      <c r="C1185" s="122" t="s">
        <v>3383</v>
      </c>
      <c r="D1185" s="122" t="s">
        <v>37</v>
      </c>
      <c r="E1185" s="122" t="s">
        <v>3384</v>
      </c>
      <c r="F1185" s="122" t="s">
        <v>1160</v>
      </c>
      <c r="G1185" s="122" t="s">
        <v>16</v>
      </c>
      <c r="H1185" s="123" t="s">
        <v>3536</v>
      </c>
      <c r="I1185" s="313"/>
      <c r="J1185" s="119"/>
      <c r="K1185" s="119"/>
      <c r="L1185" s="119"/>
      <c r="M1185" s="119"/>
      <c r="N1185" s="119"/>
      <c r="O1185" s="119"/>
    </row>
    <row r="1186" spans="1:15" s="220" customFormat="1" ht="237" thickBot="1" x14ac:dyDescent="0.3">
      <c r="A1186" s="120">
        <v>697</v>
      </c>
      <c r="B1186" s="120" t="s">
        <v>3537</v>
      </c>
      <c r="C1186" s="122" t="s">
        <v>110</v>
      </c>
      <c r="D1186" s="122" t="s">
        <v>37</v>
      </c>
      <c r="E1186" s="122" t="s">
        <v>3538</v>
      </c>
      <c r="F1186" s="122" t="s">
        <v>266</v>
      </c>
      <c r="G1186" s="122" t="s">
        <v>16</v>
      </c>
      <c r="H1186" s="123" t="s">
        <v>3539</v>
      </c>
      <c r="I1186" s="313"/>
      <c r="J1186" s="119"/>
      <c r="K1186" s="119"/>
      <c r="L1186" s="119"/>
      <c r="M1186" s="119"/>
      <c r="N1186" s="119"/>
      <c r="O1186" s="119"/>
    </row>
    <row r="1187" spans="1:15" s="220" customFormat="1" ht="174" thickBot="1" x14ac:dyDescent="0.3">
      <c r="A1187" s="120">
        <v>698</v>
      </c>
      <c r="B1187" s="120" t="s">
        <v>3540</v>
      </c>
      <c r="C1187" s="122" t="s">
        <v>1353</v>
      </c>
      <c r="D1187" s="122" t="s">
        <v>89</v>
      </c>
      <c r="E1187" s="122" t="s">
        <v>3541</v>
      </c>
      <c r="F1187" s="122" t="s">
        <v>3542</v>
      </c>
      <c r="G1187" s="122" t="s">
        <v>11</v>
      </c>
      <c r="H1187" s="123" t="s">
        <v>3543</v>
      </c>
      <c r="I1187" s="313" t="s">
        <v>3544</v>
      </c>
      <c r="J1187" s="119"/>
      <c r="K1187" s="119"/>
      <c r="L1187" s="119"/>
      <c r="M1187" s="119"/>
      <c r="N1187" s="119"/>
      <c r="O1187" s="119"/>
    </row>
    <row r="1188" spans="1:15" s="220" customFormat="1" ht="63.75" thickBot="1" x14ac:dyDescent="0.3">
      <c r="A1188" s="120">
        <v>699</v>
      </c>
      <c r="B1188" s="120" t="s">
        <v>3545</v>
      </c>
      <c r="C1188" s="122" t="s">
        <v>3383</v>
      </c>
      <c r="D1188" s="122" t="s">
        <v>37</v>
      </c>
      <c r="E1188" s="122" t="s">
        <v>3384</v>
      </c>
      <c r="F1188" s="122" t="s">
        <v>1160</v>
      </c>
      <c r="G1188" s="122" t="s">
        <v>16</v>
      </c>
      <c r="H1188" s="123" t="s">
        <v>3536</v>
      </c>
      <c r="I1188" s="313" t="s">
        <v>3386</v>
      </c>
      <c r="J1188" s="119"/>
      <c r="K1188" s="119"/>
      <c r="L1188" s="119"/>
      <c r="M1188" s="119"/>
      <c r="N1188" s="119"/>
      <c r="O1188" s="119"/>
    </row>
    <row r="1189" spans="1:15" s="220" customFormat="1" ht="95.25" thickBot="1" x14ac:dyDescent="0.3">
      <c r="A1189" s="120">
        <v>700</v>
      </c>
      <c r="B1189" s="120" t="s">
        <v>3546</v>
      </c>
      <c r="C1189" s="122" t="s">
        <v>1631</v>
      </c>
      <c r="D1189" s="122" t="s">
        <v>37</v>
      </c>
      <c r="E1189" s="122" t="s">
        <v>2914</v>
      </c>
      <c r="F1189" s="122" t="s">
        <v>3547</v>
      </c>
      <c r="G1189" s="122" t="s">
        <v>11</v>
      </c>
      <c r="H1189" s="123" t="s">
        <v>3548</v>
      </c>
      <c r="I1189" s="313" t="s">
        <v>3549</v>
      </c>
      <c r="J1189" s="119"/>
      <c r="K1189" s="119"/>
      <c r="L1189" s="119"/>
      <c r="M1189" s="119"/>
      <c r="N1189" s="119"/>
      <c r="O1189" s="119"/>
    </row>
    <row r="1190" spans="1:15" s="220" customFormat="1" ht="79.5" thickBot="1" x14ac:dyDescent="0.3">
      <c r="A1190" s="120">
        <v>701</v>
      </c>
      <c r="B1190" s="120" t="s">
        <v>3550</v>
      </c>
      <c r="C1190" s="122">
        <v>4</v>
      </c>
      <c r="D1190" s="122" t="s">
        <v>37</v>
      </c>
      <c r="E1190" s="122" t="s">
        <v>3551</v>
      </c>
      <c r="F1190" s="122" t="s">
        <v>3552</v>
      </c>
      <c r="G1190" s="122" t="s">
        <v>11</v>
      </c>
      <c r="H1190" s="123" t="s">
        <v>3553</v>
      </c>
      <c r="I1190" s="313" t="s">
        <v>3431</v>
      </c>
      <c r="J1190" s="119"/>
      <c r="K1190" s="119"/>
      <c r="L1190" s="119"/>
      <c r="M1190" s="119"/>
      <c r="N1190" s="119"/>
      <c r="O1190" s="119"/>
    </row>
    <row r="1191" spans="1:15" s="220" customFormat="1" ht="174" thickBot="1" x14ac:dyDescent="0.3">
      <c r="A1191" s="120">
        <v>702</v>
      </c>
      <c r="B1191" s="120" t="s">
        <v>3554</v>
      </c>
      <c r="C1191" s="122">
        <v>4</v>
      </c>
      <c r="D1191" s="122" t="s">
        <v>89</v>
      </c>
      <c r="E1191" s="122" t="s">
        <v>3555</v>
      </c>
      <c r="F1191" s="122" t="s">
        <v>856</v>
      </c>
      <c r="G1191" s="122" t="s">
        <v>16</v>
      </c>
      <c r="H1191" s="123" t="s">
        <v>3556</v>
      </c>
      <c r="I1191" s="313" t="s">
        <v>3557</v>
      </c>
      <c r="J1191" s="119"/>
      <c r="K1191" s="119"/>
      <c r="L1191" s="119"/>
      <c r="M1191" s="119"/>
      <c r="N1191" s="119"/>
      <c r="O1191" s="119"/>
    </row>
    <row r="1192" spans="1:15" s="220" customFormat="1" ht="158.25" thickBot="1" x14ac:dyDescent="0.3">
      <c r="A1192" s="120">
        <v>703</v>
      </c>
      <c r="B1192" s="120" t="s">
        <v>3558</v>
      </c>
      <c r="C1192" s="122">
        <v>4</v>
      </c>
      <c r="D1192" s="122" t="s">
        <v>23</v>
      </c>
      <c r="E1192" s="122" t="s">
        <v>774</v>
      </c>
      <c r="F1192" s="122" t="s">
        <v>173</v>
      </c>
      <c r="G1192" s="122" t="s">
        <v>16</v>
      </c>
      <c r="H1192" s="123" t="s">
        <v>3559</v>
      </c>
      <c r="I1192" s="313"/>
      <c r="J1192" s="119"/>
      <c r="K1192" s="119"/>
      <c r="L1192" s="119"/>
      <c r="M1192" s="119"/>
      <c r="N1192" s="119"/>
      <c r="O1192" s="119"/>
    </row>
    <row r="1193" spans="1:15" s="220" customFormat="1" ht="126.75" thickBot="1" x14ac:dyDescent="0.3">
      <c r="A1193" s="120">
        <v>704</v>
      </c>
      <c r="B1193" s="120" t="s">
        <v>3560</v>
      </c>
      <c r="C1193" s="122" t="s">
        <v>1443</v>
      </c>
      <c r="D1193" s="122" t="s">
        <v>89</v>
      </c>
      <c r="E1193" s="122" t="s">
        <v>3561</v>
      </c>
      <c r="F1193" s="122" t="s">
        <v>3562</v>
      </c>
      <c r="G1193" s="122" t="s">
        <v>11</v>
      </c>
      <c r="H1193" s="123" t="s">
        <v>3563</v>
      </c>
      <c r="I1193" s="313" t="s">
        <v>3564</v>
      </c>
      <c r="J1193" s="119"/>
      <c r="K1193" s="119"/>
      <c r="L1193" s="119"/>
      <c r="M1193" s="119"/>
      <c r="N1193" s="119"/>
      <c r="O1193" s="119"/>
    </row>
    <row r="1194" spans="1:15" s="220" customFormat="1" ht="63.75" thickBot="1" x14ac:dyDescent="0.3">
      <c r="A1194" s="120">
        <v>705</v>
      </c>
      <c r="B1194" s="120" t="s">
        <v>3565</v>
      </c>
      <c r="C1194" s="122">
        <v>4</v>
      </c>
      <c r="D1194" s="122" t="s">
        <v>880</v>
      </c>
      <c r="E1194" s="122" t="s">
        <v>1527</v>
      </c>
      <c r="F1194" s="122" t="s">
        <v>459</v>
      </c>
      <c r="G1194" s="122" t="s">
        <v>16</v>
      </c>
      <c r="H1194" s="123" t="s">
        <v>3566</v>
      </c>
      <c r="I1194" s="313" t="s">
        <v>3567</v>
      </c>
      <c r="J1194" s="119"/>
      <c r="K1194" s="119"/>
      <c r="L1194" s="119"/>
      <c r="M1194" s="119"/>
      <c r="N1194" s="119"/>
      <c r="O1194" s="119"/>
    </row>
    <row r="1195" spans="1:15" s="230" customFormat="1" ht="300" thickBot="1" x14ac:dyDescent="0.3">
      <c r="A1195" s="120">
        <v>706</v>
      </c>
      <c r="B1195" s="120" t="s">
        <v>3624</v>
      </c>
      <c r="C1195" s="122" t="s">
        <v>110</v>
      </c>
      <c r="D1195" s="122" t="s">
        <v>23</v>
      </c>
      <c r="E1195" s="122" t="s">
        <v>3625</v>
      </c>
      <c r="F1195" s="122" t="s">
        <v>3626</v>
      </c>
      <c r="G1195" s="122" t="s">
        <v>16</v>
      </c>
      <c r="H1195" s="123" t="s">
        <v>3627</v>
      </c>
      <c r="I1195" s="313"/>
      <c r="J1195" s="119"/>
      <c r="K1195" s="119"/>
      <c r="L1195" s="119"/>
      <c r="M1195" s="119"/>
      <c r="N1195" s="119"/>
      <c r="O1195" s="119"/>
    </row>
    <row r="1196" spans="1:15" s="230" customFormat="1" ht="126.75" thickBot="1" x14ac:dyDescent="0.3">
      <c r="A1196" s="120">
        <v>707</v>
      </c>
      <c r="B1196" s="120" t="s">
        <v>3628</v>
      </c>
      <c r="C1196" s="122" t="s">
        <v>3049</v>
      </c>
      <c r="D1196" s="122" t="s">
        <v>880</v>
      </c>
      <c r="E1196" s="122" t="s">
        <v>3629</v>
      </c>
      <c r="F1196" s="122" t="s">
        <v>251</v>
      </c>
      <c r="G1196" s="122" t="s">
        <v>16</v>
      </c>
      <c r="H1196" s="123" t="s">
        <v>3630</v>
      </c>
      <c r="I1196" s="313" t="s">
        <v>3631</v>
      </c>
      <c r="J1196" s="119"/>
      <c r="K1196" s="119"/>
      <c r="L1196" s="119"/>
      <c r="M1196" s="119"/>
      <c r="N1196" s="119"/>
      <c r="O1196" s="119"/>
    </row>
    <row r="1197" spans="1:15" s="230" customFormat="1" ht="409.6" thickBot="1" x14ac:dyDescent="0.3">
      <c r="A1197" s="120">
        <v>708</v>
      </c>
      <c r="B1197" s="120" t="s">
        <v>3632</v>
      </c>
      <c r="C1197" s="122">
        <v>4</v>
      </c>
      <c r="D1197" s="122" t="s">
        <v>23</v>
      </c>
      <c r="E1197" s="122" t="s">
        <v>3072</v>
      </c>
      <c r="F1197" s="122" t="s">
        <v>24</v>
      </c>
      <c r="G1197" s="122" t="s">
        <v>16</v>
      </c>
      <c r="H1197" s="123" t="s">
        <v>3633</v>
      </c>
      <c r="I1197" s="313" t="s">
        <v>3351</v>
      </c>
      <c r="J1197" s="119"/>
      <c r="K1197" s="119"/>
      <c r="L1197" s="119"/>
      <c r="M1197" s="119"/>
      <c r="N1197" s="119"/>
      <c r="O1197" s="119"/>
    </row>
    <row r="1198" spans="1:15" s="230" customFormat="1" ht="63.75" thickBot="1" x14ac:dyDescent="0.3">
      <c r="A1198" s="120">
        <v>709</v>
      </c>
      <c r="B1198" s="120" t="s">
        <v>3634</v>
      </c>
      <c r="C1198" s="122" t="s">
        <v>110</v>
      </c>
      <c r="D1198" s="122" t="s">
        <v>37</v>
      </c>
      <c r="E1198" s="122" t="s">
        <v>2632</v>
      </c>
      <c r="F1198" s="122" t="s">
        <v>2034</v>
      </c>
      <c r="G1198" s="122" t="s">
        <v>16</v>
      </c>
      <c r="H1198" s="123" t="s">
        <v>3635</v>
      </c>
      <c r="I1198" s="313"/>
      <c r="J1198" s="119"/>
      <c r="K1198" s="119"/>
      <c r="L1198" s="119"/>
      <c r="M1198" s="119"/>
      <c r="N1198" s="119"/>
      <c r="O1198" s="119"/>
    </row>
    <row r="1199" spans="1:15" s="230" customFormat="1" ht="409.6" thickBot="1" x14ac:dyDescent="0.3">
      <c r="A1199" s="120">
        <v>710</v>
      </c>
      <c r="B1199" s="120" t="s">
        <v>3636</v>
      </c>
      <c r="C1199" s="122">
        <v>16</v>
      </c>
      <c r="D1199" s="122" t="s">
        <v>880</v>
      </c>
      <c r="E1199" s="122" t="s">
        <v>3637</v>
      </c>
      <c r="F1199" s="122" t="s">
        <v>3638</v>
      </c>
      <c r="G1199" s="122" t="s">
        <v>11</v>
      </c>
      <c r="H1199" s="123" t="s">
        <v>3639</v>
      </c>
      <c r="I1199" s="313" t="s">
        <v>3640</v>
      </c>
      <c r="J1199" s="119"/>
      <c r="K1199" s="119"/>
      <c r="L1199" s="119"/>
      <c r="M1199" s="119"/>
      <c r="N1199" s="119"/>
      <c r="O1199" s="119"/>
    </row>
    <row r="1200" spans="1:15" s="230" customFormat="1" ht="111" thickBot="1" x14ac:dyDescent="0.3">
      <c r="A1200" s="120">
        <v>711</v>
      </c>
      <c r="B1200" s="120" t="s">
        <v>3641</v>
      </c>
      <c r="C1200" s="122">
        <v>4</v>
      </c>
      <c r="D1200" s="122" t="s">
        <v>880</v>
      </c>
      <c r="E1200" s="122" t="s">
        <v>3642</v>
      </c>
      <c r="F1200" s="122" t="s">
        <v>3643</v>
      </c>
      <c r="G1200" s="122" t="s">
        <v>11</v>
      </c>
      <c r="H1200" s="123" t="s">
        <v>3644</v>
      </c>
      <c r="I1200" s="313" t="s">
        <v>3645</v>
      </c>
      <c r="J1200" s="119"/>
      <c r="K1200" s="119"/>
      <c r="L1200" s="119"/>
      <c r="M1200" s="119"/>
      <c r="N1200" s="119"/>
      <c r="O1200" s="119"/>
    </row>
    <row r="1201" spans="1:15" s="230" customFormat="1" ht="48" thickBot="1" x14ac:dyDescent="0.3">
      <c r="A1201" s="120">
        <v>712</v>
      </c>
      <c r="B1201" s="120" t="s">
        <v>3646</v>
      </c>
      <c r="C1201" s="122">
        <v>21</v>
      </c>
      <c r="D1201" s="122" t="s">
        <v>880</v>
      </c>
      <c r="E1201" s="122" t="s">
        <v>3647</v>
      </c>
      <c r="F1201" s="122" t="s">
        <v>3648</v>
      </c>
      <c r="G1201" s="122" t="s">
        <v>11</v>
      </c>
      <c r="H1201" s="123" t="s">
        <v>3649</v>
      </c>
      <c r="I1201" s="313"/>
      <c r="J1201" s="119"/>
      <c r="K1201" s="119"/>
      <c r="L1201" s="119"/>
      <c r="M1201" s="119"/>
      <c r="N1201" s="119"/>
      <c r="O1201" s="119"/>
    </row>
    <row r="1202" spans="1:15" s="230" customFormat="1" ht="48" thickBot="1" x14ac:dyDescent="0.3">
      <c r="A1202" s="120">
        <v>713</v>
      </c>
      <c r="B1202" s="120" t="s">
        <v>3650</v>
      </c>
      <c r="C1202" s="122">
        <v>34</v>
      </c>
      <c r="D1202" s="122" t="s">
        <v>37</v>
      </c>
      <c r="E1202" s="122" t="s">
        <v>1860</v>
      </c>
      <c r="F1202" s="122" t="s">
        <v>1089</v>
      </c>
      <c r="G1202" s="122" t="s">
        <v>16</v>
      </c>
      <c r="H1202" s="123" t="s">
        <v>3651</v>
      </c>
      <c r="I1202" s="313" t="s">
        <v>3652</v>
      </c>
      <c r="J1202" s="119"/>
      <c r="K1202" s="119"/>
      <c r="L1202" s="119"/>
      <c r="M1202" s="119"/>
      <c r="N1202" s="119"/>
      <c r="O1202" s="119"/>
    </row>
    <row r="1203" spans="1:15" s="230" customFormat="1" ht="409.6" thickBot="1" x14ac:dyDescent="0.3">
      <c r="A1203" s="120">
        <v>714</v>
      </c>
      <c r="B1203" s="120" t="s">
        <v>3653</v>
      </c>
      <c r="C1203" s="122">
        <v>4</v>
      </c>
      <c r="D1203" s="122" t="s">
        <v>37</v>
      </c>
      <c r="E1203" s="122" t="s">
        <v>3654</v>
      </c>
      <c r="F1203" s="122" t="s">
        <v>3655</v>
      </c>
      <c r="G1203" s="122" t="s">
        <v>16</v>
      </c>
      <c r="H1203" s="123" t="s">
        <v>3656</v>
      </c>
      <c r="I1203" s="313"/>
      <c r="J1203" s="119"/>
      <c r="K1203" s="119"/>
      <c r="L1203" s="119"/>
      <c r="M1203" s="119"/>
      <c r="N1203" s="119"/>
      <c r="O1203" s="119"/>
    </row>
    <row r="1204" spans="1:15" s="230" customFormat="1" ht="284.25" thickBot="1" x14ac:dyDescent="0.3">
      <c r="A1204" s="120">
        <v>715</v>
      </c>
      <c r="B1204" s="120" t="s">
        <v>3657</v>
      </c>
      <c r="C1204" s="122">
        <v>4</v>
      </c>
      <c r="D1204" s="122" t="s">
        <v>37</v>
      </c>
      <c r="E1204" s="122" t="s">
        <v>3658</v>
      </c>
      <c r="F1204" s="122" t="s">
        <v>1543</v>
      </c>
      <c r="G1204" s="122" t="s">
        <v>16</v>
      </c>
      <c r="H1204" s="123" t="s">
        <v>3659</v>
      </c>
      <c r="I1204" s="313" t="s">
        <v>3660</v>
      </c>
      <c r="J1204" s="119"/>
      <c r="K1204" s="119"/>
      <c r="L1204" s="119"/>
      <c r="M1204" s="119"/>
      <c r="N1204" s="119"/>
      <c r="O1204" s="119"/>
    </row>
    <row r="1205" spans="1:15" s="230" customFormat="1" ht="268.5" thickBot="1" x14ac:dyDescent="0.3">
      <c r="A1205" s="120">
        <v>716</v>
      </c>
      <c r="B1205" s="120" t="s">
        <v>3661</v>
      </c>
      <c r="C1205" s="122" t="s">
        <v>110</v>
      </c>
      <c r="D1205" s="122" t="s">
        <v>86</v>
      </c>
      <c r="E1205" s="122" t="s">
        <v>3513</v>
      </c>
      <c r="F1205" s="122" t="s">
        <v>2034</v>
      </c>
      <c r="G1205" s="122" t="s">
        <v>16</v>
      </c>
      <c r="H1205" s="123" t="s">
        <v>3662</v>
      </c>
      <c r="I1205" s="313" t="s">
        <v>3515</v>
      </c>
      <c r="J1205" s="119"/>
      <c r="K1205" s="119"/>
      <c r="L1205" s="119"/>
      <c r="M1205" s="119"/>
      <c r="N1205" s="119"/>
      <c r="O1205" s="119"/>
    </row>
    <row r="1206" spans="1:15" s="230" customFormat="1" ht="111" thickBot="1" x14ac:dyDescent="0.3">
      <c r="A1206" s="120">
        <v>717</v>
      </c>
      <c r="B1206" s="120" t="s">
        <v>3663</v>
      </c>
      <c r="C1206" s="122">
        <v>5</v>
      </c>
      <c r="D1206" s="122" t="s">
        <v>86</v>
      </c>
      <c r="E1206" s="122" t="s">
        <v>3664</v>
      </c>
      <c r="F1206" s="122" t="s">
        <v>3665</v>
      </c>
      <c r="G1206" s="122" t="s">
        <v>11</v>
      </c>
      <c r="H1206" s="123" t="s">
        <v>3666</v>
      </c>
      <c r="I1206" s="313" t="s">
        <v>3667</v>
      </c>
      <c r="J1206" s="119"/>
      <c r="K1206" s="119"/>
      <c r="L1206" s="119"/>
      <c r="M1206" s="119"/>
      <c r="N1206" s="119"/>
      <c r="O1206" s="119"/>
    </row>
    <row r="1207" spans="1:15" s="230" customFormat="1" ht="409.6" thickBot="1" x14ac:dyDescent="0.3">
      <c r="A1207" s="120">
        <v>718</v>
      </c>
      <c r="B1207" s="120" t="s">
        <v>3668</v>
      </c>
      <c r="C1207" s="122">
        <v>4</v>
      </c>
      <c r="D1207" s="122" t="s">
        <v>37</v>
      </c>
      <c r="E1207" s="122" t="s">
        <v>3669</v>
      </c>
      <c r="F1207" s="122" t="s">
        <v>3670</v>
      </c>
      <c r="G1207" s="122" t="s">
        <v>11</v>
      </c>
      <c r="H1207" s="123" t="s">
        <v>3671</v>
      </c>
      <c r="I1207" s="313" t="s">
        <v>3672</v>
      </c>
      <c r="J1207" s="119"/>
      <c r="K1207" s="119"/>
      <c r="L1207" s="119"/>
      <c r="M1207" s="119"/>
      <c r="N1207" s="119"/>
      <c r="O1207" s="119"/>
    </row>
    <row r="1208" spans="1:15" s="230" customFormat="1" ht="237" thickBot="1" x14ac:dyDescent="0.3">
      <c r="A1208" s="120">
        <v>719</v>
      </c>
      <c r="B1208" s="120" t="s">
        <v>3673</v>
      </c>
      <c r="C1208" s="122">
        <v>5</v>
      </c>
      <c r="D1208" s="122" t="s">
        <v>1498</v>
      </c>
      <c r="E1208" s="122" t="s">
        <v>3674</v>
      </c>
      <c r="F1208" s="122" t="s">
        <v>3675</v>
      </c>
      <c r="G1208" s="122" t="s">
        <v>11</v>
      </c>
      <c r="H1208" s="123" t="s">
        <v>3676</v>
      </c>
      <c r="I1208" s="313"/>
      <c r="J1208" s="119"/>
      <c r="K1208" s="119"/>
      <c r="L1208" s="119"/>
      <c r="M1208" s="119"/>
      <c r="N1208" s="119"/>
      <c r="O1208" s="119"/>
    </row>
    <row r="1209" spans="1:15" s="230" customFormat="1" ht="284.25" thickBot="1" x14ac:dyDescent="0.3">
      <c r="A1209" s="120">
        <v>720</v>
      </c>
      <c r="B1209" s="120" t="s">
        <v>3677</v>
      </c>
      <c r="C1209" s="122">
        <v>4</v>
      </c>
      <c r="D1209" s="122" t="s">
        <v>37</v>
      </c>
      <c r="E1209" s="122" t="s">
        <v>3678</v>
      </c>
      <c r="F1209" s="122" t="s">
        <v>3679</v>
      </c>
      <c r="G1209" s="122" t="s">
        <v>16</v>
      </c>
      <c r="H1209" s="123" t="s">
        <v>3680</v>
      </c>
      <c r="I1209" s="313"/>
      <c r="J1209" s="119"/>
      <c r="K1209" s="119"/>
      <c r="L1209" s="119"/>
      <c r="M1209" s="119"/>
      <c r="N1209" s="119"/>
      <c r="O1209" s="119"/>
    </row>
    <row r="1210" spans="1:15" s="230" customFormat="1" ht="174" thickBot="1" x14ac:dyDescent="0.3">
      <c r="A1210" s="120">
        <v>721</v>
      </c>
      <c r="B1210" s="120" t="s">
        <v>3681</v>
      </c>
      <c r="C1210" s="122">
        <v>4</v>
      </c>
      <c r="D1210" s="122" t="s">
        <v>344</v>
      </c>
      <c r="E1210" s="122" t="s">
        <v>3682</v>
      </c>
      <c r="F1210" s="122" t="s">
        <v>628</v>
      </c>
      <c r="G1210" s="122" t="s">
        <v>16</v>
      </c>
      <c r="H1210" s="123" t="s">
        <v>3683</v>
      </c>
      <c r="I1210" s="313"/>
      <c r="J1210" s="119"/>
      <c r="K1210" s="119"/>
      <c r="L1210" s="119"/>
      <c r="M1210" s="119"/>
      <c r="N1210" s="119"/>
      <c r="O1210" s="119"/>
    </row>
    <row r="1211" spans="1:15" s="230" customFormat="1" ht="126.75" thickBot="1" x14ac:dyDescent="0.3">
      <c r="A1211" s="120">
        <v>722</v>
      </c>
      <c r="B1211" s="120" t="s">
        <v>3684</v>
      </c>
      <c r="C1211" s="122">
        <v>34</v>
      </c>
      <c r="D1211" s="122" t="s">
        <v>37</v>
      </c>
      <c r="E1211" s="122" t="s">
        <v>3685</v>
      </c>
      <c r="F1211" s="122" t="s">
        <v>3686</v>
      </c>
      <c r="G1211" s="122" t="s">
        <v>11</v>
      </c>
      <c r="H1211" s="123" t="s">
        <v>3687</v>
      </c>
      <c r="I1211" s="313" t="s">
        <v>3688</v>
      </c>
      <c r="J1211" s="119"/>
      <c r="K1211" s="119"/>
      <c r="L1211" s="119"/>
      <c r="M1211" s="119"/>
      <c r="N1211" s="119"/>
      <c r="O1211" s="119"/>
    </row>
    <row r="1212" spans="1:15" s="230" customFormat="1" ht="126.75" thickBot="1" x14ac:dyDescent="0.3">
      <c r="A1212" s="120">
        <v>723</v>
      </c>
      <c r="B1212" s="120" t="s">
        <v>3689</v>
      </c>
      <c r="C1212" s="122">
        <v>21</v>
      </c>
      <c r="D1212" s="122" t="s">
        <v>37</v>
      </c>
      <c r="E1212" s="122" t="s">
        <v>3690</v>
      </c>
      <c r="F1212" s="122" t="s">
        <v>3691</v>
      </c>
      <c r="G1212" s="122" t="s">
        <v>11</v>
      </c>
      <c r="H1212" s="123" t="s">
        <v>3692</v>
      </c>
      <c r="I1212" s="313"/>
      <c r="J1212" s="119"/>
      <c r="K1212" s="119"/>
      <c r="L1212" s="119"/>
      <c r="M1212" s="119"/>
      <c r="N1212" s="119"/>
      <c r="O1212" s="119"/>
    </row>
    <row r="1213" spans="1:15" s="231" customFormat="1" ht="174" thickBot="1" x14ac:dyDescent="0.3">
      <c r="A1213" s="120">
        <v>724</v>
      </c>
      <c r="B1213" s="120" t="s">
        <v>3693</v>
      </c>
      <c r="C1213" s="122" t="s">
        <v>110</v>
      </c>
      <c r="D1213" s="122" t="s">
        <v>40</v>
      </c>
      <c r="E1213" s="122" t="s">
        <v>3696</v>
      </c>
      <c r="F1213" s="122" t="s">
        <v>2034</v>
      </c>
      <c r="G1213" s="122" t="s">
        <v>16</v>
      </c>
      <c r="H1213" s="143" t="s">
        <v>3694</v>
      </c>
      <c r="I1213" s="313" t="s">
        <v>3695</v>
      </c>
      <c r="J1213" s="119"/>
      <c r="K1213" s="119"/>
      <c r="L1213" s="119"/>
      <c r="M1213" s="119"/>
      <c r="N1213" s="119"/>
      <c r="O1213" s="119"/>
    </row>
    <row r="1214" spans="1:15" s="231" customFormat="1" ht="111" thickBot="1" x14ac:dyDescent="0.3">
      <c r="A1214" s="120">
        <v>725</v>
      </c>
      <c r="B1214" s="120" t="s">
        <v>3697</v>
      </c>
      <c r="C1214" s="122">
        <v>16</v>
      </c>
      <c r="D1214" s="122" t="s">
        <v>880</v>
      </c>
      <c r="E1214" s="122" t="s">
        <v>3698</v>
      </c>
      <c r="F1214" s="122" t="s">
        <v>416</v>
      </c>
      <c r="G1214" s="122" t="s">
        <v>16</v>
      </c>
      <c r="H1214" s="143" t="s">
        <v>3699</v>
      </c>
      <c r="I1214" s="313" t="s">
        <v>3700</v>
      </c>
      <c r="J1214" s="119"/>
      <c r="K1214" s="119"/>
      <c r="L1214" s="119"/>
      <c r="M1214" s="119"/>
      <c r="N1214" s="119"/>
      <c r="O1214" s="119"/>
    </row>
    <row r="1215" spans="1:15" s="231" customFormat="1" ht="205.5" thickBot="1" x14ac:dyDescent="0.3">
      <c r="A1215" s="120">
        <v>726</v>
      </c>
      <c r="B1215" s="120" t="s">
        <v>3701</v>
      </c>
      <c r="C1215" s="122">
        <v>4</v>
      </c>
      <c r="D1215" s="122" t="s">
        <v>880</v>
      </c>
      <c r="E1215" s="122" t="s">
        <v>2945</v>
      </c>
      <c r="F1215" s="122" t="s">
        <v>416</v>
      </c>
      <c r="G1215" s="122" t="s">
        <v>16</v>
      </c>
      <c r="H1215" s="143" t="s">
        <v>3702</v>
      </c>
      <c r="I1215" s="313" t="s">
        <v>3703</v>
      </c>
      <c r="J1215" s="119"/>
      <c r="K1215" s="119"/>
      <c r="L1215" s="119"/>
      <c r="M1215" s="119"/>
      <c r="N1215" s="119"/>
      <c r="O1215" s="119"/>
    </row>
    <row r="1216" spans="1:15" s="231" customFormat="1" ht="95.25" thickBot="1" x14ac:dyDescent="0.3">
      <c r="A1216" s="120">
        <v>727</v>
      </c>
      <c r="B1216" s="120" t="s">
        <v>3704</v>
      </c>
      <c r="C1216" s="122" t="s">
        <v>110</v>
      </c>
      <c r="D1216" s="122" t="s">
        <v>86</v>
      </c>
      <c r="E1216" s="122" t="s">
        <v>3513</v>
      </c>
      <c r="F1216" s="122" t="s">
        <v>2034</v>
      </c>
      <c r="G1216" s="122" t="s">
        <v>16</v>
      </c>
      <c r="H1216" s="143" t="s">
        <v>3705</v>
      </c>
      <c r="I1216" s="313" t="s">
        <v>3515</v>
      </c>
      <c r="J1216" s="119"/>
      <c r="K1216" s="119"/>
      <c r="L1216" s="119"/>
      <c r="M1216" s="119"/>
      <c r="N1216" s="119"/>
      <c r="O1216" s="119"/>
    </row>
    <row r="1217" spans="1:15" s="231" customFormat="1" ht="189.75" thickBot="1" x14ac:dyDescent="0.3">
      <c r="A1217" s="120">
        <v>728</v>
      </c>
      <c r="B1217" s="120" t="s">
        <v>3706</v>
      </c>
      <c r="C1217" s="122" t="s">
        <v>110</v>
      </c>
      <c r="D1217" s="122" t="s">
        <v>86</v>
      </c>
      <c r="E1217" s="122" t="s">
        <v>1738</v>
      </c>
      <c r="F1217" s="122" t="s">
        <v>2034</v>
      </c>
      <c r="G1217" s="122" t="s">
        <v>16</v>
      </c>
      <c r="H1217" s="143" t="s">
        <v>3707</v>
      </c>
      <c r="I1217" s="313" t="s">
        <v>3708</v>
      </c>
      <c r="J1217" s="119"/>
      <c r="K1217" s="119"/>
      <c r="L1217" s="119"/>
      <c r="M1217" s="119"/>
      <c r="N1217" s="119"/>
      <c r="O1217" s="119"/>
    </row>
    <row r="1218" spans="1:15" s="231" customFormat="1" ht="95.25" thickBot="1" x14ac:dyDescent="0.3">
      <c r="A1218" s="120">
        <v>729</v>
      </c>
      <c r="B1218" s="120" t="s">
        <v>3709</v>
      </c>
      <c r="C1218" s="122" t="s">
        <v>3710</v>
      </c>
      <c r="D1218" s="122" t="s">
        <v>89</v>
      </c>
      <c r="E1218" s="122" t="s">
        <v>3711</v>
      </c>
      <c r="F1218" s="122" t="s">
        <v>3712</v>
      </c>
      <c r="G1218" s="122" t="s">
        <v>11</v>
      </c>
      <c r="H1218" s="143" t="s">
        <v>3713</v>
      </c>
      <c r="I1218" s="313" t="s">
        <v>3714</v>
      </c>
      <c r="J1218" s="119"/>
      <c r="K1218" s="119"/>
      <c r="L1218" s="119"/>
      <c r="M1218" s="119"/>
      <c r="N1218" s="119"/>
      <c r="O1218" s="119"/>
    </row>
    <row r="1219" spans="1:15" s="231" customFormat="1" ht="142.5" thickBot="1" x14ac:dyDescent="0.3">
      <c r="A1219" s="120">
        <v>730</v>
      </c>
      <c r="B1219" s="120" t="s">
        <v>3715</v>
      </c>
      <c r="C1219" s="122" t="s">
        <v>3716</v>
      </c>
      <c r="D1219" s="122" t="s">
        <v>100</v>
      </c>
      <c r="E1219" s="122" t="s">
        <v>3717</v>
      </c>
      <c r="F1219" s="122" t="s">
        <v>213</v>
      </c>
      <c r="G1219" s="122" t="s">
        <v>16</v>
      </c>
      <c r="H1219" s="143" t="s">
        <v>3718</v>
      </c>
      <c r="I1219" s="313" t="s">
        <v>3719</v>
      </c>
      <c r="J1219" s="119"/>
      <c r="K1219" s="119"/>
      <c r="L1219" s="119"/>
      <c r="M1219" s="119"/>
      <c r="N1219" s="119"/>
      <c r="O1219" s="119"/>
    </row>
    <row r="1220" spans="1:15" s="246" customFormat="1" ht="252.75" thickBot="1" x14ac:dyDescent="0.3">
      <c r="A1220" s="120">
        <v>731</v>
      </c>
      <c r="B1220" s="120" t="s">
        <v>3744</v>
      </c>
      <c r="C1220" s="122">
        <v>4</v>
      </c>
      <c r="D1220" s="122" t="s">
        <v>23</v>
      </c>
      <c r="E1220" s="122" t="s">
        <v>3745</v>
      </c>
      <c r="F1220" s="122" t="s">
        <v>1543</v>
      </c>
      <c r="G1220" s="122" t="s">
        <v>16</v>
      </c>
      <c r="H1220" s="143" t="s">
        <v>3746</v>
      </c>
      <c r="I1220" s="313" t="s">
        <v>3747</v>
      </c>
      <c r="J1220" s="119"/>
      <c r="K1220" s="119"/>
      <c r="L1220" s="119"/>
      <c r="M1220" s="119"/>
      <c r="N1220" s="119"/>
      <c r="O1220" s="119"/>
    </row>
    <row r="1221" spans="1:15" s="246" customFormat="1" ht="205.5" thickBot="1" x14ac:dyDescent="0.3">
      <c r="A1221" s="120">
        <v>732</v>
      </c>
      <c r="B1221" s="120" t="s">
        <v>3748</v>
      </c>
      <c r="C1221" s="122">
        <v>4</v>
      </c>
      <c r="D1221" s="122" t="s">
        <v>23</v>
      </c>
      <c r="E1221" s="122" t="s">
        <v>3749</v>
      </c>
      <c r="F1221" s="122" t="s">
        <v>1543</v>
      </c>
      <c r="G1221" s="122" t="s">
        <v>16</v>
      </c>
      <c r="H1221" s="143" t="s">
        <v>3750</v>
      </c>
      <c r="I1221" s="313"/>
      <c r="J1221" s="119"/>
      <c r="K1221" s="119"/>
      <c r="L1221" s="119"/>
      <c r="M1221" s="119"/>
      <c r="N1221" s="119"/>
      <c r="O1221" s="119"/>
    </row>
    <row r="1222" spans="1:15" s="246" customFormat="1" ht="48" thickBot="1" x14ac:dyDescent="0.3">
      <c r="A1222" s="120">
        <v>733</v>
      </c>
      <c r="B1222" s="120" t="s">
        <v>3751</v>
      </c>
      <c r="C1222" s="122" t="s">
        <v>1335</v>
      </c>
      <c r="D1222" s="122" t="s">
        <v>3752</v>
      </c>
      <c r="E1222" s="122" t="s">
        <v>3753</v>
      </c>
      <c r="F1222" s="122" t="s">
        <v>3754</v>
      </c>
      <c r="G1222" s="122" t="s">
        <v>11</v>
      </c>
      <c r="H1222" s="143" t="s">
        <v>3755</v>
      </c>
      <c r="I1222" s="313" t="s">
        <v>3756</v>
      </c>
      <c r="J1222" s="119"/>
      <c r="K1222" s="119"/>
      <c r="L1222" s="119"/>
      <c r="M1222" s="119"/>
      <c r="N1222" s="119"/>
      <c r="O1222" s="119"/>
    </row>
    <row r="1223" spans="1:15" s="246" customFormat="1" ht="221.25" thickBot="1" x14ac:dyDescent="0.3">
      <c r="A1223" s="120">
        <v>734</v>
      </c>
      <c r="B1223" s="120" t="s">
        <v>3757</v>
      </c>
      <c r="C1223" s="122" t="s">
        <v>1037</v>
      </c>
      <c r="D1223" s="122" t="s">
        <v>37</v>
      </c>
      <c r="E1223" s="122" t="s">
        <v>3758</v>
      </c>
      <c r="F1223" s="122" t="s">
        <v>3759</v>
      </c>
      <c r="G1223" s="122" t="s">
        <v>11</v>
      </c>
      <c r="H1223" s="143" t="s">
        <v>3760</v>
      </c>
      <c r="I1223" s="313" t="s">
        <v>2913</v>
      </c>
      <c r="J1223" s="119"/>
      <c r="K1223" s="119"/>
      <c r="L1223" s="119"/>
      <c r="M1223" s="119"/>
      <c r="N1223" s="119"/>
      <c r="O1223" s="119"/>
    </row>
    <row r="1224" spans="1:15" s="246" customFormat="1" ht="63.75" thickBot="1" x14ac:dyDescent="0.3">
      <c r="A1224" s="120">
        <v>735</v>
      </c>
      <c r="B1224" s="120" t="s">
        <v>3761</v>
      </c>
      <c r="C1224" s="122" t="s">
        <v>110</v>
      </c>
      <c r="D1224" s="122" t="s">
        <v>86</v>
      </c>
      <c r="E1224" s="122" t="s">
        <v>3762</v>
      </c>
      <c r="F1224" s="122" t="s">
        <v>3763</v>
      </c>
      <c r="G1224" s="122" t="s">
        <v>11</v>
      </c>
      <c r="H1224" s="143" t="s">
        <v>3764</v>
      </c>
      <c r="I1224" s="313" t="s">
        <v>3765</v>
      </c>
      <c r="J1224" s="119"/>
      <c r="K1224" s="119"/>
      <c r="L1224" s="119"/>
      <c r="M1224" s="119"/>
      <c r="N1224" s="119"/>
      <c r="O1224" s="119"/>
    </row>
    <row r="1225" spans="1:15" s="246" customFormat="1" ht="268.5" thickBot="1" x14ac:dyDescent="0.3">
      <c r="A1225" s="120">
        <v>736</v>
      </c>
      <c r="B1225" s="120" t="s">
        <v>3766</v>
      </c>
      <c r="C1225" s="122">
        <v>4</v>
      </c>
      <c r="D1225" s="122" t="s">
        <v>89</v>
      </c>
      <c r="E1225" s="122" t="s">
        <v>3767</v>
      </c>
      <c r="F1225" s="122" t="s">
        <v>3768</v>
      </c>
      <c r="G1225" s="122" t="s">
        <v>11</v>
      </c>
      <c r="H1225" s="143" t="s">
        <v>3769</v>
      </c>
      <c r="I1225" s="313" t="s">
        <v>3347</v>
      </c>
      <c r="J1225" s="119"/>
      <c r="K1225" s="119"/>
      <c r="L1225" s="119"/>
      <c r="M1225" s="119"/>
      <c r="N1225" s="119"/>
      <c r="O1225" s="119"/>
    </row>
    <row r="1226" spans="1:15" s="246" customFormat="1" ht="315.75" thickBot="1" x14ac:dyDescent="0.3">
      <c r="A1226" s="120">
        <v>737</v>
      </c>
      <c r="B1226" s="120" t="s">
        <v>3770</v>
      </c>
      <c r="C1226" s="122" t="s">
        <v>3383</v>
      </c>
      <c r="D1226" s="122" t="s">
        <v>37</v>
      </c>
      <c r="E1226" s="122" t="s">
        <v>3384</v>
      </c>
      <c r="F1226" s="122" t="s">
        <v>1160</v>
      </c>
      <c r="G1226" s="122" t="s">
        <v>16</v>
      </c>
      <c r="H1226" s="143" t="s">
        <v>3771</v>
      </c>
      <c r="I1226" s="313" t="s">
        <v>3386</v>
      </c>
      <c r="J1226" s="119"/>
      <c r="K1226" s="119"/>
      <c r="L1226" s="119"/>
      <c r="M1226" s="119"/>
      <c r="N1226" s="119"/>
      <c r="O1226" s="119"/>
    </row>
    <row r="1227" spans="1:15" s="246" customFormat="1" ht="95.25" thickBot="1" x14ac:dyDescent="0.3">
      <c r="A1227" s="120">
        <v>738</v>
      </c>
      <c r="B1227" s="120" t="s">
        <v>3772</v>
      </c>
      <c r="C1227" s="122" t="s">
        <v>110</v>
      </c>
      <c r="D1227" s="122" t="s">
        <v>40</v>
      </c>
      <c r="E1227" s="122" t="s">
        <v>3773</v>
      </c>
      <c r="F1227" s="122" t="s">
        <v>345</v>
      </c>
      <c r="G1227" s="122" t="s">
        <v>16</v>
      </c>
      <c r="H1227" s="143" t="s">
        <v>3774</v>
      </c>
      <c r="I1227" s="313" t="s">
        <v>3775</v>
      </c>
      <c r="J1227" s="119"/>
      <c r="K1227" s="119"/>
      <c r="L1227" s="119"/>
      <c r="M1227" s="119"/>
      <c r="N1227" s="119"/>
      <c r="O1227" s="119"/>
    </row>
    <row r="1228" spans="1:15" s="246" customFormat="1" ht="174" thickBot="1" x14ac:dyDescent="0.3">
      <c r="A1228" s="120">
        <v>739</v>
      </c>
      <c r="B1228" s="120" t="s">
        <v>3776</v>
      </c>
      <c r="C1228" s="122" t="s">
        <v>1962</v>
      </c>
      <c r="D1228" s="122" t="s">
        <v>880</v>
      </c>
      <c r="E1228" s="122"/>
      <c r="F1228" s="122" t="s">
        <v>3777</v>
      </c>
      <c r="G1228" s="122" t="s">
        <v>16</v>
      </c>
      <c r="H1228" s="143" t="s">
        <v>3778</v>
      </c>
      <c r="I1228" s="313" t="s">
        <v>1025</v>
      </c>
      <c r="J1228" s="119"/>
      <c r="K1228" s="119"/>
      <c r="L1228" s="119"/>
      <c r="M1228" s="119"/>
      <c r="N1228" s="119"/>
      <c r="O1228" s="119"/>
    </row>
    <row r="1229" spans="1:15" s="246" customFormat="1" ht="409.6" thickBot="1" x14ac:dyDescent="0.3">
      <c r="A1229" s="120">
        <v>740</v>
      </c>
      <c r="B1229" s="120" t="s">
        <v>3779</v>
      </c>
      <c r="C1229" s="122">
        <v>16</v>
      </c>
      <c r="D1229" s="122" t="s">
        <v>880</v>
      </c>
      <c r="E1229" s="122" t="s">
        <v>3319</v>
      </c>
      <c r="F1229" s="122" t="s">
        <v>3780</v>
      </c>
      <c r="G1229" s="122" t="s">
        <v>16</v>
      </c>
      <c r="H1229" s="143" t="s">
        <v>3781</v>
      </c>
      <c r="I1229" s="313" t="s">
        <v>3782</v>
      </c>
      <c r="J1229" s="119"/>
      <c r="K1229" s="119"/>
      <c r="L1229" s="119"/>
      <c r="M1229" s="119"/>
      <c r="N1229" s="119"/>
      <c r="O1229" s="119"/>
    </row>
    <row r="1230" spans="1:15" s="246" customFormat="1" ht="174" thickBot="1" x14ac:dyDescent="0.3">
      <c r="A1230" s="120">
        <v>741</v>
      </c>
      <c r="B1230" s="120" t="s">
        <v>3783</v>
      </c>
      <c r="C1230" s="122" t="s">
        <v>179</v>
      </c>
      <c r="D1230" s="122" t="s">
        <v>880</v>
      </c>
      <c r="E1230" s="122" t="s">
        <v>3784</v>
      </c>
      <c r="F1230" s="122" t="s">
        <v>1160</v>
      </c>
      <c r="G1230" s="122" t="s">
        <v>16</v>
      </c>
      <c r="H1230" s="143" t="s">
        <v>3785</v>
      </c>
      <c r="I1230" s="313" t="s">
        <v>3786</v>
      </c>
      <c r="J1230" s="119"/>
      <c r="K1230" s="119"/>
      <c r="L1230" s="119"/>
      <c r="M1230" s="119"/>
      <c r="N1230" s="119"/>
      <c r="O1230" s="119"/>
    </row>
    <row r="1231" spans="1:15" s="246" customFormat="1" ht="95.25" thickBot="1" x14ac:dyDescent="0.3">
      <c r="A1231" s="120">
        <v>742</v>
      </c>
      <c r="B1231" s="120" t="s">
        <v>3787</v>
      </c>
      <c r="C1231" s="122" t="s">
        <v>3788</v>
      </c>
      <c r="D1231" s="122" t="s">
        <v>3752</v>
      </c>
      <c r="E1231" s="122" t="s">
        <v>3789</v>
      </c>
      <c r="F1231" s="122" t="s">
        <v>3790</v>
      </c>
      <c r="G1231" s="122" t="s">
        <v>11</v>
      </c>
      <c r="H1231" s="143" t="s">
        <v>3791</v>
      </c>
      <c r="I1231" s="313"/>
      <c r="J1231" s="119"/>
      <c r="K1231" s="119"/>
      <c r="L1231" s="119"/>
      <c r="M1231" s="119"/>
      <c r="N1231" s="119"/>
      <c r="O1231" s="119"/>
    </row>
    <row r="1232" spans="1:15" s="246" customFormat="1" ht="300" thickBot="1" x14ac:dyDescent="0.3">
      <c r="A1232" s="120">
        <v>743</v>
      </c>
      <c r="B1232" s="120" t="s">
        <v>3792</v>
      </c>
      <c r="C1232" s="122" t="s">
        <v>1353</v>
      </c>
      <c r="D1232" s="122" t="s">
        <v>89</v>
      </c>
      <c r="E1232" s="122" t="s">
        <v>3541</v>
      </c>
      <c r="F1232" s="122" t="s">
        <v>3793</v>
      </c>
      <c r="G1232" s="122" t="s">
        <v>11</v>
      </c>
      <c r="H1232" s="143" t="s">
        <v>3794</v>
      </c>
      <c r="I1232" s="313" t="s">
        <v>3795</v>
      </c>
      <c r="J1232" s="119"/>
      <c r="K1232" s="119"/>
      <c r="L1232" s="119"/>
      <c r="M1232" s="119"/>
      <c r="N1232" s="119"/>
      <c r="O1232" s="119"/>
    </row>
    <row r="1233" spans="1:15" s="246" customFormat="1" ht="111" thickBot="1" x14ac:dyDescent="0.3">
      <c r="A1233" s="120">
        <v>744</v>
      </c>
      <c r="B1233" s="120" t="s">
        <v>3796</v>
      </c>
      <c r="C1233" s="122">
        <v>4</v>
      </c>
      <c r="D1233" s="122" t="s">
        <v>37</v>
      </c>
      <c r="E1233" s="122" t="s">
        <v>3797</v>
      </c>
      <c r="F1233" s="122" t="s">
        <v>2026</v>
      </c>
      <c r="G1233" s="122" t="s">
        <v>16</v>
      </c>
      <c r="H1233" s="143" t="s">
        <v>3798</v>
      </c>
      <c r="I1233" s="313"/>
      <c r="J1233" s="119"/>
      <c r="K1233" s="119"/>
      <c r="L1233" s="119"/>
      <c r="M1233" s="119"/>
      <c r="N1233" s="119"/>
      <c r="O1233" s="119"/>
    </row>
    <row r="1234" spans="1:15" s="246" customFormat="1" ht="126.75" thickBot="1" x14ac:dyDescent="0.3">
      <c r="A1234" s="120">
        <v>745</v>
      </c>
      <c r="B1234" s="120" t="s">
        <v>3799</v>
      </c>
      <c r="C1234" s="122">
        <v>4</v>
      </c>
      <c r="D1234" s="122" t="s">
        <v>23</v>
      </c>
      <c r="E1234" s="122" t="s">
        <v>3800</v>
      </c>
      <c r="F1234" s="122" t="s">
        <v>3434</v>
      </c>
      <c r="G1234" s="122" t="s">
        <v>16</v>
      </c>
      <c r="H1234" s="143" t="s">
        <v>3801</v>
      </c>
      <c r="I1234" s="313" t="s">
        <v>2857</v>
      </c>
      <c r="J1234" s="119"/>
      <c r="K1234" s="119"/>
      <c r="L1234" s="119"/>
      <c r="M1234" s="119"/>
      <c r="N1234" s="119"/>
      <c r="O1234" s="119"/>
    </row>
    <row r="1235" spans="1:15" s="246" customFormat="1" ht="174" thickBot="1" x14ac:dyDescent="0.3">
      <c r="A1235" s="120">
        <v>746</v>
      </c>
      <c r="B1235" s="120" t="s">
        <v>3802</v>
      </c>
      <c r="C1235" s="122">
        <v>4</v>
      </c>
      <c r="D1235" s="122" t="s">
        <v>37</v>
      </c>
      <c r="E1235" s="122" t="s">
        <v>3803</v>
      </c>
      <c r="F1235" s="122" t="s">
        <v>2026</v>
      </c>
      <c r="G1235" s="122" t="s">
        <v>16</v>
      </c>
      <c r="H1235" s="143" t="s">
        <v>3804</v>
      </c>
      <c r="I1235" s="313" t="s">
        <v>3805</v>
      </c>
      <c r="J1235" s="119"/>
      <c r="K1235" s="119"/>
      <c r="L1235" s="119"/>
      <c r="M1235" s="119"/>
      <c r="N1235" s="119"/>
      <c r="O1235" s="119"/>
    </row>
    <row r="1236" spans="1:15" s="246" customFormat="1" ht="111" thickBot="1" x14ac:dyDescent="0.3">
      <c r="A1236" s="120">
        <v>747</v>
      </c>
      <c r="B1236" s="120" t="s">
        <v>3806</v>
      </c>
      <c r="C1236" s="122">
        <v>4</v>
      </c>
      <c r="D1236" s="122" t="s">
        <v>37</v>
      </c>
      <c r="E1236" s="122" t="s">
        <v>3807</v>
      </c>
      <c r="F1236" s="122" t="s">
        <v>2026</v>
      </c>
      <c r="G1236" s="122" t="s">
        <v>16</v>
      </c>
      <c r="H1236" s="143" t="s">
        <v>3808</v>
      </c>
      <c r="I1236" s="313" t="s">
        <v>3809</v>
      </c>
      <c r="J1236" s="119"/>
      <c r="K1236" s="119"/>
      <c r="L1236" s="119"/>
      <c r="M1236" s="119"/>
      <c r="N1236" s="119"/>
      <c r="O1236" s="119"/>
    </row>
    <row r="1237" spans="1:15" s="247" customFormat="1" ht="394.5" thickBot="1" x14ac:dyDescent="0.3">
      <c r="A1237" s="120">
        <v>748</v>
      </c>
      <c r="B1237" s="120" t="s">
        <v>3824</v>
      </c>
      <c r="C1237" s="122">
        <v>4</v>
      </c>
      <c r="D1237" s="122" t="s">
        <v>37</v>
      </c>
      <c r="E1237" s="122" t="s">
        <v>3825</v>
      </c>
      <c r="F1237" s="122" t="s">
        <v>3826</v>
      </c>
      <c r="G1237" s="122" t="s">
        <v>11</v>
      </c>
      <c r="H1237" s="143" t="s">
        <v>3827</v>
      </c>
      <c r="I1237" s="313" t="s">
        <v>3828</v>
      </c>
      <c r="J1237" s="119"/>
      <c r="K1237" s="119"/>
      <c r="L1237" s="119"/>
      <c r="M1237" s="119"/>
      <c r="N1237" s="119"/>
      <c r="O1237" s="119"/>
    </row>
    <row r="1238" spans="1:15" s="247" customFormat="1" ht="95.25" thickBot="1" x14ac:dyDescent="0.3">
      <c r="A1238" s="120">
        <v>749</v>
      </c>
      <c r="B1238" s="120" t="s">
        <v>3829</v>
      </c>
      <c r="C1238" s="122">
        <v>4</v>
      </c>
      <c r="D1238" s="122" t="s">
        <v>37</v>
      </c>
      <c r="E1238" s="122" t="s">
        <v>3830</v>
      </c>
      <c r="F1238" s="122" t="s">
        <v>3831</v>
      </c>
      <c r="G1238" s="122" t="s">
        <v>11</v>
      </c>
      <c r="H1238" s="143" t="s">
        <v>3832</v>
      </c>
      <c r="I1238" s="313" t="s">
        <v>3833</v>
      </c>
      <c r="J1238" s="119"/>
      <c r="K1238" s="119"/>
      <c r="L1238" s="119"/>
      <c r="M1238" s="119"/>
      <c r="N1238" s="119"/>
      <c r="O1238" s="119"/>
    </row>
    <row r="1239" spans="1:15" s="247" customFormat="1" ht="409.6" thickBot="1" x14ac:dyDescent="0.3">
      <c r="A1239" s="120">
        <v>750</v>
      </c>
      <c r="B1239" s="120" t="s">
        <v>3834</v>
      </c>
      <c r="C1239" s="122" t="s">
        <v>110</v>
      </c>
      <c r="D1239" s="122" t="s">
        <v>23</v>
      </c>
      <c r="E1239" s="122" t="s">
        <v>3835</v>
      </c>
      <c r="F1239" s="122" t="s">
        <v>2086</v>
      </c>
      <c r="G1239" s="122" t="s">
        <v>16</v>
      </c>
      <c r="H1239" s="143" t="s">
        <v>3836</v>
      </c>
      <c r="I1239" s="313"/>
      <c r="J1239" s="119"/>
      <c r="K1239" s="119"/>
      <c r="L1239" s="119"/>
      <c r="M1239" s="119"/>
      <c r="N1239" s="119"/>
      <c r="O1239" s="119"/>
    </row>
    <row r="1240" spans="1:15" s="247" customFormat="1" ht="158.25" thickBot="1" x14ac:dyDescent="0.3">
      <c r="A1240" s="120">
        <v>751</v>
      </c>
      <c r="B1240" s="120" t="s">
        <v>3837</v>
      </c>
      <c r="C1240" s="122">
        <v>4</v>
      </c>
      <c r="D1240" s="122" t="s">
        <v>23</v>
      </c>
      <c r="E1240" s="122" t="s">
        <v>3838</v>
      </c>
      <c r="F1240" s="122" t="s">
        <v>3839</v>
      </c>
      <c r="G1240" s="122" t="s">
        <v>11</v>
      </c>
      <c r="H1240" s="143" t="s">
        <v>3840</v>
      </c>
      <c r="I1240" s="313" t="s">
        <v>3841</v>
      </c>
      <c r="J1240" s="119"/>
      <c r="K1240" s="119"/>
      <c r="L1240" s="119"/>
      <c r="M1240" s="119"/>
      <c r="N1240" s="119"/>
      <c r="O1240" s="119"/>
    </row>
    <row r="1241" spans="1:15" s="247" customFormat="1" ht="409.6" thickBot="1" x14ac:dyDescent="0.3">
      <c r="A1241" s="120">
        <v>752</v>
      </c>
      <c r="B1241" s="120" t="s">
        <v>3842</v>
      </c>
      <c r="C1241" s="122">
        <v>4</v>
      </c>
      <c r="D1241" s="122" t="s">
        <v>1682</v>
      </c>
      <c r="E1241" s="122" t="s">
        <v>3843</v>
      </c>
      <c r="F1241" s="122" t="s">
        <v>1857</v>
      </c>
      <c r="G1241" s="122" t="s">
        <v>16</v>
      </c>
      <c r="H1241" s="143" t="s">
        <v>3844</v>
      </c>
      <c r="I1241" s="313" t="s">
        <v>3850</v>
      </c>
      <c r="J1241" s="119"/>
      <c r="K1241" s="119"/>
      <c r="L1241" s="119"/>
      <c r="M1241" s="119"/>
      <c r="N1241" s="119"/>
      <c r="O1241" s="119"/>
    </row>
    <row r="1242" spans="1:15" s="247" customFormat="1" ht="300" thickBot="1" x14ac:dyDescent="0.3">
      <c r="A1242" s="120">
        <v>753</v>
      </c>
      <c r="B1242" s="120" t="s">
        <v>3846</v>
      </c>
      <c r="C1242" s="122">
        <v>4</v>
      </c>
      <c r="D1242" s="122" t="s">
        <v>37</v>
      </c>
      <c r="E1242" s="122" t="s">
        <v>3847</v>
      </c>
      <c r="F1242" s="122" t="s">
        <v>3848</v>
      </c>
      <c r="G1242" s="122" t="s">
        <v>11</v>
      </c>
      <c r="H1242" s="143" t="s">
        <v>3849</v>
      </c>
      <c r="I1242" s="313" t="s">
        <v>3845</v>
      </c>
      <c r="J1242" s="119"/>
      <c r="K1242" s="119"/>
      <c r="L1242" s="119"/>
      <c r="M1242" s="119"/>
      <c r="N1242" s="119"/>
      <c r="O1242" s="119"/>
    </row>
    <row r="1243" spans="1:15" s="247" customFormat="1" ht="189.75" thickBot="1" x14ac:dyDescent="0.3">
      <c r="A1243" s="120">
        <v>754</v>
      </c>
      <c r="B1243" s="120" t="s">
        <v>3851</v>
      </c>
      <c r="C1243" s="122">
        <v>4</v>
      </c>
      <c r="D1243" s="122" t="s">
        <v>23</v>
      </c>
      <c r="E1243" s="122" t="s">
        <v>3852</v>
      </c>
      <c r="F1243" s="122" t="s">
        <v>3853</v>
      </c>
      <c r="G1243" s="122" t="s">
        <v>11</v>
      </c>
      <c r="H1243" s="143" t="s">
        <v>3854</v>
      </c>
      <c r="I1243" s="313" t="s">
        <v>3855</v>
      </c>
      <c r="J1243" s="119"/>
      <c r="K1243" s="119"/>
      <c r="L1243" s="119"/>
      <c r="M1243" s="119"/>
      <c r="N1243" s="119"/>
      <c r="O1243" s="119"/>
    </row>
    <row r="1244" spans="1:15" s="247" customFormat="1" ht="111" thickBot="1" x14ac:dyDescent="0.3">
      <c r="A1244" s="120">
        <v>755</v>
      </c>
      <c r="B1244" s="120" t="s">
        <v>3856</v>
      </c>
      <c r="C1244" s="122" t="s">
        <v>585</v>
      </c>
      <c r="D1244" s="122" t="s">
        <v>880</v>
      </c>
      <c r="E1244" s="122" t="s">
        <v>3857</v>
      </c>
      <c r="F1244" s="122" t="s">
        <v>1309</v>
      </c>
      <c r="G1244" s="122" t="s">
        <v>16</v>
      </c>
      <c r="H1244" s="143" t="s">
        <v>3858</v>
      </c>
      <c r="I1244" s="313" t="s">
        <v>3859</v>
      </c>
      <c r="J1244" s="119"/>
      <c r="K1244" s="119"/>
      <c r="L1244" s="119"/>
      <c r="M1244" s="119"/>
      <c r="N1244" s="119"/>
      <c r="O1244" s="119"/>
    </row>
    <row r="1245" spans="1:15" s="247" customFormat="1" ht="111" thickBot="1" x14ac:dyDescent="0.3">
      <c r="A1245" s="120">
        <v>756</v>
      </c>
      <c r="B1245" s="120" t="s">
        <v>3860</v>
      </c>
      <c r="C1245" s="122">
        <v>4</v>
      </c>
      <c r="D1245" s="122" t="s">
        <v>37</v>
      </c>
      <c r="E1245" s="122" t="s">
        <v>3861</v>
      </c>
      <c r="F1245" s="122" t="s">
        <v>2026</v>
      </c>
      <c r="G1245" s="122" t="s">
        <v>16</v>
      </c>
      <c r="H1245" s="143" t="s">
        <v>3862</v>
      </c>
      <c r="I1245" s="313"/>
      <c r="J1245" s="119"/>
      <c r="K1245" s="119"/>
      <c r="L1245" s="119"/>
      <c r="M1245" s="119"/>
      <c r="N1245" s="119"/>
      <c r="O1245" s="119"/>
    </row>
    <row r="1246" spans="1:15" s="261" customFormat="1" ht="111" thickBot="1" x14ac:dyDescent="0.3">
      <c r="A1246" s="120">
        <v>757</v>
      </c>
      <c r="B1246" s="120" t="s">
        <v>3926</v>
      </c>
      <c r="C1246" s="122">
        <v>4</v>
      </c>
      <c r="D1246" s="122" t="s">
        <v>3752</v>
      </c>
      <c r="E1246" s="122" t="s">
        <v>3186</v>
      </c>
      <c r="F1246" s="122" t="s">
        <v>3927</v>
      </c>
      <c r="G1246" s="122" t="s">
        <v>11</v>
      </c>
      <c r="H1246" s="143" t="s">
        <v>3928</v>
      </c>
      <c r="I1246" s="313"/>
      <c r="J1246" s="119"/>
      <c r="K1246" s="119"/>
      <c r="L1246" s="119"/>
      <c r="M1246" s="119"/>
      <c r="N1246" s="119"/>
      <c r="O1246" s="119"/>
    </row>
    <row r="1247" spans="1:15" s="261" customFormat="1" ht="63.75" thickBot="1" x14ac:dyDescent="0.3">
      <c r="A1247" s="120">
        <v>758</v>
      </c>
      <c r="B1247" s="120" t="s">
        <v>3929</v>
      </c>
      <c r="C1247" s="122">
        <v>62</v>
      </c>
      <c r="D1247" s="122" t="s">
        <v>3930</v>
      </c>
      <c r="E1247" s="122" t="s">
        <v>3931</v>
      </c>
      <c r="F1247" s="122" t="s">
        <v>3932</v>
      </c>
      <c r="G1247" s="122" t="s">
        <v>11</v>
      </c>
      <c r="H1247" s="143" t="s">
        <v>3933</v>
      </c>
      <c r="I1247" s="313" t="s">
        <v>3934</v>
      </c>
      <c r="J1247" s="119"/>
      <c r="K1247" s="119"/>
      <c r="L1247" s="119"/>
      <c r="M1247" s="119"/>
      <c r="N1247" s="119"/>
      <c r="O1247" s="119"/>
    </row>
    <row r="1248" spans="1:15" s="261" customFormat="1" ht="63.75" thickBot="1" x14ac:dyDescent="0.3">
      <c r="A1248" s="120">
        <v>759</v>
      </c>
      <c r="B1248" s="120" t="s">
        <v>3935</v>
      </c>
      <c r="C1248" s="122" t="s">
        <v>179</v>
      </c>
      <c r="D1248" s="122" t="s">
        <v>344</v>
      </c>
      <c r="E1248" s="122" t="s">
        <v>3936</v>
      </c>
      <c r="F1248" s="122" t="s">
        <v>3937</v>
      </c>
      <c r="G1248" s="122" t="s">
        <v>11</v>
      </c>
      <c r="H1248" s="143" t="s">
        <v>3938</v>
      </c>
      <c r="I1248" s="313" t="s">
        <v>3939</v>
      </c>
      <c r="J1248" s="119"/>
      <c r="K1248" s="119"/>
      <c r="L1248" s="119"/>
      <c r="M1248" s="119"/>
      <c r="N1248" s="119"/>
      <c r="O1248" s="119"/>
    </row>
    <row r="1249" spans="1:15" s="261" customFormat="1" ht="79.5" thickBot="1" x14ac:dyDescent="0.3">
      <c r="A1249" s="120">
        <v>760</v>
      </c>
      <c r="B1249" s="120" t="s">
        <v>3940</v>
      </c>
      <c r="C1249" s="122">
        <v>4</v>
      </c>
      <c r="D1249" s="122" t="s">
        <v>40</v>
      </c>
      <c r="E1249" s="122" t="s">
        <v>3941</v>
      </c>
      <c r="F1249" s="122" t="s">
        <v>3942</v>
      </c>
      <c r="G1249" s="122" t="s">
        <v>11</v>
      </c>
      <c r="H1249" s="143" t="s">
        <v>3943</v>
      </c>
      <c r="I1249" s="313" t="s">
        <v>3850</v>
      </c>
      <c r="J1249" s="119"/>
      <c r="K1249" s="119"/>
      <c r="L1249" s="119"/>
      <c r="M1249" s="119"/>
      <c r="N1249" s="119"/>
      <c r="O1249" s="119"/>
    </row>
    <row r="1250" spans="1:15" s="261" customFormat="1" ht="189.75" thickBot="1" x14ac:dyDescent="0.3">
      <c r="A1250" s="120">
        <v>761</v>
      </c>
      <c r="B1250" s="120" t="s">
        <v>3944</v>
      </c>
      <c r="C1250" s="122" t="s">
        <v>179</v>
      </c>
      <c r="D1250" s="122" t="s">
        <v>344</v>
      </c>
      <c r="E1250" s="122" t="s">
        <v>3945</v>
      </c>
      <c r="F1250" s="122" t="s">
        <v>3946</v>
      </c>
      <c r="G1250" s="122" t="s">
        <v>11</v>
      </c>
      <c r="H1250" s="143" t="s">
        <v>3947</v>
      </c>
      <c r="I1250" s="313" t="s">
        <v>3948</v>
      </c>
      <c r="J1250" s="119"/>
      <c r="K1250" s="119"/>
      <c r="L1250" s="119"/>
      <c r="M1250" s="119"/>
      <c r="N1250" s="119"/>
      <c r="O1250" s="119"/>
    </row>
    <row r="1251" spans="1:15" s="261" customFormat="1" ht="142.5" thickBot="1" x14ac:dyDescent="0.3">
      <c r="A1251" s="120">
        <v>762</v>
      </c>
      <c r="B1251" s="120" t="s">
        <v>3949</v>
      </c>
      <c r="C1251" s="122">
        <v>4</v>
      </c>
      <c r="D1251" s="122" t="s">
        <v>880</v>
      </c>
      <c r="E1251" s="122" t="s">
        <v>3950</v>
      </c>
      <c r="F1251" s="122" t="s">
        <v>3951</v>
      </c>
      <c r="G1251" s="122" t="s">
        <v>16</v>
      </c>
      <c r="H1251" s="143" t="s">
        <v>3952</v>
      </c>
      <c r="I1251" s="313"/>
      <c r="J1251" s="119"/>
      <c r="K1251" s="119"/>
      <c r="L1251" s="119"/>
      <c r="M1251" s="119"/>
      <c r="N1251" s="119"/>
      <c r="O1251" s="119"/>
    </row>
    <row r="1252" spans="1:15" s="261" customFormat="1" ht="95.25" thickBot="1" x14ac:dyDescent="0.3">
      <c r="A1252" s="120">
        <v>763</v>
      </c>
      <c r="B1252" s="120" t="s">
        <v>3953</v>
      </c>
      <c r="C1252" s="122" t="s">
        <v>1631</v>
      </c>
      <c r="D1252" s="122" t="s">
        <v>86</v>
      </c>
      <c r="E1252" s="122" t="s">
        <v>3364</v>
      </c>
      <c r="F1252" s="122" t="s">
        <v>345</v>
      </c>
      <c r="G1252" s="122" t="s">
        <v>16</v>
      </c>
      <c r="H1252" s="143" t="s">
        <v>3954</v>
      </c>
      <c r="I1252" s="313" t="s">
        <v>3549</v>
      </c>
      <c r="J1252" s="119"/>
      <c r="K1252" s="119"/>
      <c r="L1252" s="119"/>
      <c r="M1252" s="119"/>
      <c r="N1252" s="119"/>
      <c r="O1252" s="119"/>
    </row>
    <row r="1253" spans="1:15" s="261" customFormat="1" ht="300" thickBot="1" x14ac:dyDescent="0.3">
      <c r="A1253" s="120">
        <v>764</v>
      </c>
      <c r="B1253" s="120" t="s">
        <v>3955</v>
      </c>
      <c r="C1253" s="122" t="s">
        <v>110</v>
      </c>
      <c r="D1253" s="122" t="s">
        <v>23</v>
      </c>
      <c r="E1253" s="122" t="s">
        <v>2789</v>
      </c>
      <c r="F1253" s="122" t="s">
        <v>362</v>
      </c>
      <c r="G1253" s="122" t="s">
        <v>16</v>
      </c>
      <c r="H1253" s="143" t="s">
        <v>3956</v>
      </c>
      <c r="I1253" s="313"/>
      <c r="J1253" s="119"/>
      <c r="K1253" s="119"/>
      <c r="L1253" s="119"/>
      <c r="M1253" s="119"/>
      <c r="N1253" s="119"/>
      <c r="O1253" s="119"/>
    </row>
    <row r="1254" spans="1:15" s="261" customFormat="1" ht="268.5" thickBot="1" x14ac:dyDescent="0.3">
      <c r="A1254" s="120">
        <v>765</v>
      </c>
      <c r="B1254" s="120" t="s">
        <v>3957</v>
      </c>
      <c r="C1254" s="122">
        <v>4</v>
      </c>
      <c r="D1254" s="122" t="s">
        <v>3930</v>
      </c>
      <c r="E1254" s="122" t="s">
        <v>3958</v>
      </c>
      <c r="F1254" s="122" t="s">
        <v>3959</v>
      </c>
      <c r="G1254" s="122" t="s">
        <v>11</v>
      </c>
      <c r="H1254" s="143" t="s">
        <v>3960</v>
      </c>
      <c r="I1254" s="313" t="s">
        <v>1025</v>
      </c>
      <c r="J1254" s="119"/>
      <c r="K1254" s="119"/>
      <c r="L1254" s="119"/>
      <c r="M1254" s="119"/>
      <c r="N1254" s="119"/>
      <c r="O1254" s="119"/>
    </row>
    <row r="1255" spans="1:15" s="261" customFormat="1" ht="111" thickBot="1" x14ac:dyDescent="0.3">
      <c r="A1255" s="120">
        <v>766</v>
      </c>
      <c r="B1255" s="120" t="s">
        <v>3961</v>
      </c>
      <c r="C1255" s="122" t="s">
        <v>179</v>
      </c>
      <c r="D1255" s="122" t="s">
        <v>880</v>
      </c>
      <c r="E1255" s="122" t="s">
        <v>3962</v>
      </c>
      <c r="F1255" s="122" t="s">
        <v>3780</v>
      </c>
      <c r="G1255" s="122" t="s">
        <v>16</v>
      </c>
      <c r="H1255" s="143" t="s">
        <v>3963</v>
      </c>
      <c r="I1255" s="313" t="s">
        <v>3964</v>
      </c>
      <c r="J1255" s="119"/>
      <c r="K1255" s="119"/>
      <c r="L1255" s="119"/>
      <c r="M1255" s="119"/>
      <c r="N1255" s="119"/>
      <c r="O1255" s="119"/>
    </row>
    <row r="1256" spans="1:15" s="261" customFormat="1" ht="205.5" thickBot="1" x14ac:dyDescent="0.3">
      <c r="A1256" s="120">
        <v>767</v>
      </c>
      <c r="B1256" s="120" t="s">
        <v>3965</v>
      </c>
      <c r="C1256" s="122" t="s">
        <v>110</v>
      </c>
      <c r="D1256" s="122" t="s">
        <v>23</v>
      </c>
      <c r="E1256" s="122" t="s">
        <v>2788</v>
      </c>
      <c r="F1256" s="122" t="s">
        <v>126</v>
      </c>
      <c r="G1256" s="122" t="s">
        <v>16</v>
      </c>
      <c r="H1256" s="143" t="s">
        <v>3966</v>
      </c>
      <c r="I1256" s="313"/>
      <c r="J1256" s="119"/>
      <c r="K1256" s="119"/>
      <c r="L1256" s="119"/>
      <c r="M1256" s="119"/>
      <c r="N1256" s="119"/>
      <c r="O1256" s="119"/>
    </row>
    <row r="1257" spans="1:15" s="261" customFormat="1" ht="409.6" thickBot="1" x14ac:dyDescent="0.3">
      <c r="A1257" s="120">
        <v>768</v>
      </c>
      <c r="B1257" s="120" t="s">
        <v>3967</v>
      </c>
      <c r="C1257" s="122">
        <v>4</v>
      </c>
      <c r="D1257" s="122" t="s">
        <v>23</v>
      </c>
      <c r="E1257" s="122" t="s">
        <v>3968</v>
      </c>
      <c r="F1257" s="122" t="s">
        <v>1430</v>
      </c>
      <c r="G1257" s="122" t="s">
        <v>16</v>
      </c>
      <c r="H1257" s="262" t="s">
        <v>3969</v>
      </c>
      <c r="I1257" s="313"/>
      <c r="J1257" s="119"/>
      <c r="K1257" s="119"/>
      <c r="L1257" s="119"/>
      <c r="M1257" s="119"/>
      <c r="N1257" s="119"/>
      <c r="O1257" s="119"/>
    </row>
    <row r="1258" spans="1:15" s="261" customFormat="1" ht="95.25" thickBot="1" x14ac:dyDescent="0.3">
      <c r="A1258" s="120">
        <v>769</v>
      </c>
      <c r="B1258" s="120" t="s">
        <v>3970</v>
      </c>
      <c r="C1258" s="122" t="s">
        <v>1443</v>
      </c>
      <c r="D1258" s="122" t="s">
        <v>89</v>
      </c>
      <c r="E1258" s="122" t="s">
        <v>3561</v>
      </c>
      <c r="F1258" s="122" t="s">
        <v>3971</v>
      </c>
      <c r="G1258" s="122" t="s">
        <v>11</v>
      </c>
      <c r="H1258" s="262" t="s">
        <v>3972</v>
      </c>
      <c r="I1258" s="313" t="s">
        <v>3973</v>
      </c>
      <c r="J1258" s="119"/>
      <c r="K1258" s="119"/>
      <c r="L1258" s="119"/>
      <c r="M1258" s="119"/>
      <c r="N1258" s="119"/>
      <c r="O1258" s="119"/>
    </row>
    <row r="1259" spans="1:15" s="264" customFormat="1" ht="126.75" thickBot="1" x14ac:dyDescent="0.3">
      <c r="A1259" s="120">
        <v>770</v>
      </c>
      <c r="B1259" s="120" t="s">
        <v>3985</v>
      </c>
      <c r="C1259" s="122" t="s">
        <v>110</v>
      </c>
      <c r="D1259" s="122" t="s">
        <v>86</v>
      </c>
      <c r="E1259" s="122" t="s">
        <v>3986</v>
      </c>
      <c r="F1259" s="122" t="s">
        <v>1994</v>
      </c>
      <c r="G1259" s="122" t="s">
        <v>16</v>
      </c>
      <c r="H1259" s="262" t="s">
        <v>3987</v>
      </c>
      <c r="I1259" s="313" t="s">
        <v>3988</v>
      </c>
      <c r="J1259" s="119"/>
      <c r="K1259" s="119"/>
      <c r="L1259" s="119"/>
      <c r="M1259" s="119"/>
      <c r="N1259" s="119"/>
      <c r="O1259" s="119"/>
    </row>
    <row r="1260" spans="1:15" s="264" customFormat="1" ht="142.5" thickBot="1" x14ac:dyDescent="0.3">
      <c r="A1260" s="120">
        <v>771</v>
      </c>
      <c r="B1260" s="120" t="s">
        <v>3989</v>
      </c>
      <c r="C1260" s="122" t="s">
        <v>3710</v>
      </c>
      <c r="D1260" s="122" t="s">
        <v>880</v>
      </c>
      <c r="E1260" s="122" t="s">
        <v>3990</v>
      </c>
      <c r="F1260" s="122" t="s">
        <v>3991</v>
      </c>
      <c r="G1260" s="122" t="s">
        <v>11</v>
      </c>
      <c r="H1260" s="262" t="s">
        <v>3992</v>
      </c>
      <c r="I1260" s="313" t="s">
        <v>3997</v>
      </c>
      <c r="J1260" s="119"/>
      <c r="K1260" s="119"/>
      <c r="L1260" s="119"/>
      <c r="M1260" s="119"/>
      <c r="N1260" s="119"/>
      <c r="O1260" s="119"/>
    </row>
    <row r="1261" spans="1:15" s="264" customFormat="1" ht="205.5" thickBot="1" x14ac:dyDescent="0.3">
      <c r="A1261" s="120">
        <v>772</v>
      </c>
      <c r="B1261" s="120" t="s">
        <v>3993</v>
      </c>
      <c r="C1261" s="122" t="s">
        <v>179</v>
      </c>
      <c r="D1261" s="122" t="s">
        <v>344</v>
      </c>
      <c r="E1261" s="122" t="s">
        <v>3994</v>
      </c>
      <c r="F1261" s="122" t="s">
        <v>3995</v>
      </c>
      <c r="G1261" s="122" t="s">
        <v>11</v>
      </c>
      <c r="H1261" s="262" t="s">
        <v>3996</v>
      </c>
      <c r="I1261" s="313" t="s">
        <v>3939</v>
      </c>
      <c r="J1261" s="119"/>
      <c r="K1261" s="119"/>
      <c r="L1261" s="119"/>
      <c r="M1261" s="119"/>
      <c r="N1261" s="119"/>
      <c r="O1261" s="119"/>
    </row>
    <row r="1262" spans="1:15" s="264" customFormat="1" ht="126.75" thickBot="1" x14ac:dyDescent="0.3">
      <c r="A1262" s="120">
        <v>773</v>
      </c>
      <c r="B1262" s="120" t="s">
        <v>3998</v>
      </c>
      <c r="C1262" s="122" t="s">
        <v>1353</v>
      </c>
      <c r="D1262" s="122" t="s">
        <v>89</v>
      </c>
      <c r="E1262" s="122" t="s">
        <v>4003</v>
      </c>
      <c r="F1262" s="122" t="s">
        <v>4004</v>
      </c>
      <c r="G1262" s="122" t="s">
        <v>11</v>
      </c>
      <c r="H1262" s="262" t="s">
        <v>4005</v>
      </c>
      <c r="I1262" s="313" t="s">
        <v>3795</v>
      </c>
      <c r="J1262" s="119"/>
      <c r="K1262" s="119"/>
      <c r="L1262" s="119"/>
      <c r="M1262" s="119"/>
      <c r="N1262" s="119"/>
      <c r="O1262" s="119"/>
    </row>
    <row r="1263" spans="1:15" s="264" customFormat="1" ht="189.75" thickBot="1" x14ac:dyDescent="0.3">
      <c r="A1263" s="120">
        <v>774</v>
      </c>
      <c r="B1263" s="120" t="s">
        <v>4002</v>
      </c>
      <c r="C1263" s="122">
        <v>4</v>
      </c>
      <c r="D1263" s="122" t="s">
        <v>86</v>
      </c>
      <c r="E1263" s="122" t="s">
        <v>2637</v>
      </c>
      <c r="F1263" s="122" t="s">
        <v>3999</v>
      </c>
      <c r="G1263" s="122" t="s">
        <v>11</v>
      </c>
      <c r="H1263" s="262" t="s">
        <v>4000</v>
      </c>
      <c r="I1263" s="313" t="s">
        <v>4001</v>
      </c>
      <c r="J1263" s="119"/>
      <c r="K1263" s="119"/>
      <c r="L1263" s="119"/>
      <c r="M1263" s="119"/>
      <c r="N1263" s="119"/>
      <c r="O1263" s="119"/>
    </row>
    <row r="1264" spans="1:15" s="264" customFormat="1" ht="174" thickBot="1" x14ac:dyDescent="0.3">
      <c r="A1264" s="120">
        <v>775</v>
      </c>
      <c r="B1264" s="120" t="s">
        <v>4006</v>
      </c>
      <c r="C1264" s="122" t="s">
        <v>179</v>
      </c>
      <c r="D1264" s="122" t="s">
        <v>3130</v>
      </c>
      <c r="E1264" s="122" t="s">
        <v>4007</v>
      </c>
      <c r="F1264" s="122" t="s">
        <v>459</v>
      </c>
      <c r="G1264" s="122" t="s">
        <v>16</v>
      </c>
      <c r="H1264" s="262" t="s">
        <v>4008</v>
      </c>
      <c r="I1264" s="313" t="s">
        <v>4009</v>
      </c>
      <c r="J1264" s="119"/>
      <c r="K1264" s="119"/>
      <c r="L1264" s="119"/>
      <c r="M1264" s="119"/>
      <c r="N1264" s="119"/>
      <c r="O1264" s="119"/>
    </row>
    <row r="1265" spans="1:15" s="264" customFormat="1" ht="300" thickBot="1" x14ac:dyDescent="0.3">
      <c r="A1265" s="120">
        <v>776</v>
      </c>
      <c r="B1265" s="120" t="s">
        <v>4010</v>
      </c>
      <c r="C1265" s="122">
        <v>4</v>
      </c>
      <c r="D1265" s="122" t="s">
        <v>1682</v>
      </c>
      <c r="E1265" s="122" t="s">
        <v>4011</v>
      </c>
      <c r="F1265" s="122" t="s">
        <v>1752</v>
      </c>
      <c r="G1265" s="122" t="s">
        <v>16</v>
      </c>
      <c r="H1265" s="262" t="s">
        <v>4012</v>
      </c>
      <c r="I1265" s="313" t="s">
        <v>3850</v>
      </c>
      <c r="J1265" s="119"/>
      <c r="K1265" s="119"/>
      <c r="L1265" s="119"/>
      <c r="M1265" s="119"/>
      <c r="N1265" s="119"/>
      <c r="O1265" s="119"/>
    </row>
    <row r="1266" spans="1:15" s="264" customFormat="1" ht="111" thickBot="1" x14ac:dyDescent="0.3">
      <c r="A1266" s="120">
        <v>777</v>
      </c>
      <c r="B1266" s="120" t="s">
        <v>4013</v>
      </c>
      <c r="C1266" s="122" t="s">
        <v>179</v>
      </c>
      <c r="D1266" s="122" t="s">
        <v>880</v>
      </c>
      <c r="E1266" s="122" t="s">
        <v>4014</v>
      </c>
      <c r="F1266" s="122" t="s">
        <v>3780</v>
      </c>
      <c r="G1266" s="122" t="s">
        <v>16</v>
      </c>
      <c r="H1266" s="262" t="s">
        <v>4015</v>
      </c>
      <c r="I1266" s="313" t="s">
        <v>4009</v>
      </c>
      <c r="J1266" s="119"/>
      <c r="K1266" s="119"/>
      <c r="L1266" s="119"/>
      <c r="M1266" s="119"/>
      <c r="N1266" s="119"/>
      <c r="O1266" s="119"/>
    </row>
    <row r="1267" spans="1:15" s="264" customFormat="1" ht="95.25" thickBot="1" x14ac:dyDescent="0.3">
      <c r="A1267" s="120">
        <v>778</v>
      </c>
      <c r="B1267" s="120" t="s">
        <v>4016</v>
      </c>
      <c r="C1267" s="122" t="s">
        <v>179</v>
      </c>
      <c r="D1267" s="122" t="s">
        <v>880</v>
      </c>
      <c r="E1267" s="122" t="s">
        <v>4017</v>
      </c>
      <c r="F1267" s="122" t="s">
        <v>459</v>
      </c>
      <c r="G1267" s="122" t="s">
        <v>16</v>
      </c>
      <c r="H1267" s="262" t="s">
        <v>4018</v>
      </c>
      <c r="I1267" s="313" t="s">
        <v>4019</v>
      </c>
      <c r="J1267" s="119"/>
      <c r="K1267" s="119"/>
      <c r="L1267" s="119"/>
      <c r="M1267" s="119"/>
      <c r="N1267" s="119"/>
      <c r="O1267" s="119"/>
    </row>
    <row r="1268" spans="1:15" s="264" customFormat="1" ht="79.5" thickBot="1" x14ac:dyDescent="0.3">
      <c r="A1268" s="120">
        <v>779</v>
      </c>
      <c r="B1268" s="120" t="s">
        <v>4020</v>
      </c>
      <c r="C1268" s="122">
        <v>4</v>
      </c>
      <c r="D1268" s="122" t="s">
        <v>23</v>
      </c>
      <c r="E1268" s="122" t="s">
        <v>3749</v>
      </c>
      <c r="F1268" s="122" t="s">
        <v>4021</v>
      </c>
      <c r="G1268" s="122" t="s">
        <v>16</v>
      </c>
      <c r="H1268" s="262" t="s">
        <v>4022</v>
      </c>
      <c r="I1268" s="313"/>
      <c r="J1268" s="119"/>
      <c r="K1268" s="119"/>
      <c r="L1268" s="119"/>
      <c r="M1268" s="119"/>
      <c r="N1268" s="119"/>
      <c r="O1268" s="119"/>
    </row>
    <row r="1269" spans="1:15" s="272" customFormat="1" ht="79.5" thickBot="1" x14ac:dyDescent="0.3">
      <c r="A1269" s="120">
        <v>780</v>
      </c>
      <c r="B1269" s="120" t="s">
        <v>4047</v>
      </c>
      <c r="C1269" s="122" t="s">
        <v>4048</v>
      </c>
      <c r="D1269" s="122" t="s">
        <v>3930</v>
      </c>
      <c r="E1269" s="122" t="s">
        <v>4049</v>
      </c>
      <c r="F1269" s="122" t="s">
        <v>2894</v>
      </c>
      <c r="G1269" s="122" t="s">
        <v>16</v>
      </c>
      <c r="H1269" s="262" t="s">
        <v>4050</v>
      </c>
      <c r="I1269" s="313" t="s">
        <v>4051</v>
      </c>
      <c r="J1269" s="119"/>
      <c r="K1269" s="119"/>
      <c r="L1269" s="119"/>
      <c r="M1269" s="119"/>
      <c r="N1269" s="119"/>
      <c r="O1269" s="119"/>
    </row>
    <row r="1270" spans="1:15" s="272" customFormat="1" ht="174" thickBot="1" x14ac:dyDescent="0.3">
      <c r="A1270" s="120">
        <v>781</v>
      </c>
      <c r="B1270" s="120" t="s">
        <v>4052</v>
      </c>
      <c r="C1270" s="122" t="s">
        <v>3383</v>
      </c>
      <c r="D1270" s="122" t="s">
        <v>3130</v>
      </c>
      <c r="E1270" s="122" t="s">
        <v>4053</v>
      </c>
      <c r="F1270" s="122" t="s">
        <v>1160</v>
      </c>
      <c r="G1270" s="122" t="s">
        <v>16</v>
      </c>
      <c r="H1270" s="262" t="s">
        <v>4054</v>
      </c>
      <c r="I1270" s="313" t="s">
        <v>4055</v>
      </c>
      <c r="J1270" s="119"/>
      <c r="K1270" s="119"/>
      <c r="L1270" s="119"/>
      <c r="M1270" s="119"/>
      <c r="N1270" s="119"/>
      <c r="O1270" s="119"/>
    </row>
    <row r="1271" spans="1:15" s="272" customFormat="1" ht="284.25" thickBot="1" x14ac:dyDescent="0.3">
      <c r="A1271" s="120">
        <v>782</v>
      </c>
      <c r="B1271" s="120" t="s">
        <v>4056</v>
      </c>
      <c r="C1271" s="122" t="s">
        <v>110</v>
      </c>
      <c r="D1271" s="122" t="s">
        <v>23</v>
      </c>
      <c r="E1271" s="122" t="s">
        <v>4057</v>
      </c>
      <c r="F1271" s="122" t="s">
        <v>3626</v>
      </c>
      <c r="G1271" s="122" t="s">
        <v>16</v>
      </c>
      <c r="H1271" s="262" t="s">
        <v>4058</v>
      </c>
      <c r="I1271" s="313"/>
      <c r="J1271" s="119"/>
      <c r="K1271" s="119"/>
      <c r="L1271" s="119"/>
      <c r="M1271" s="119"/>
      <c r="N1271" s="119"/>
      <c r="O1271" s="119"/>
    </row>
    <row r="1272" spans="1:15" s="272" customFormat="1" ht="205.5" thickBot="1" x14ac:dyDescent="0.3">
      <c r="A1272" s="120">
        <v>783</v>
      </c>
      <c r="B1272" s="120" t="s">
        <v>4059</v>
      </c>
      <c r="C1272" s="122" t="s">
        <v>179</v>
      </c>
      <c r="D1272" s="122" t="s">
        <v>3130</v>
      </c>
      <c r="E1272" s="122" t="s">
        <v>4061</v>
      </c>
      <c r="F1272" s="122" t="s">
        <v>1597</v>
      </c>
      <c r="G1272" s="122" t="s">
        <v>16</v>
      </c>
      <c r="H1272" s="262" t="s">
        <v>4062</v>
      </c>
      <c r="I1272" s="313" t="s">
        <v>4063</v>
      </c>
      <c r="J1272" s="119"/>
      <c r="K1272" s="119"/>
      <c r="L1272" s="119"/>
      <c r="M1272" s="119"/>
      <c r="N1272" s="119"/>
      <c r="O1272" s="119"/>
    </row>
    <row r="1273" spans="1:15" s="272" customFormat="1" ht="409.6" thickBot="1" x14ac:dyDescent="0.3">
      <c r="A1273" s="120">
        <v>784</v>
      </c>
      <c r="B1273" s="120" t="s">
        <v>4064</v>
      </c>
      <c r="C1273" s="122" t="s">
        <v>1443</v>
      </c>
      <c r="D1273" s="122" t="s">
        <v>121</v>
      </c>
      <c r="E1273" s="122" t="s">
        <v>4065</v>
      </c>
      <c r="F1273" s="122" t="s">
        <v>4066</v>
      </c>
      <c r="G1273" s="122" t="s">
        <v>11</v>
      </c>
      <c r="H1273" s="262" t="s">
        <v>4067</v>
      </c>
      <c r="I1273" s="313" t="s">
        <v>4068</v>
      </c>
      <c r="J1273" s="119"/>
      <c r="K1273" s="119"/>
      <c r="L1273" s="119"/>
      <c r="M1273" s="119"/>
      <c r="N1273" s="119"/>
      <c r="O1273" s="119"/>
    </row>
    <row r="1274" spans="1:15" s="272" customFormat="1" ht="158.25" thickBot="1" x14ac:dyDescent="0.3">
      <c r="A1274" s="120">
        <v>785</v>
      </c>
      <c r="B1274" s="120" t="s">
        <v>4069</v>
      </c>
      <c r="C1274" s="122" t="s">
        <v>110</v>
      </c>
      <c r="D1274" s="122" t="s">
        <v>86</v>
      </c>
      <c r="E1274" s="122" t="s">
        <v>4070</v>
      </c>
      <c r="F1274" s="122" t="s">
        <v>1994</v>
      </c>
      <c r="G1274" s="122" t="s">
        <v>16</v>
      </c>
      <c r="H1274" s="262" t="s">
        <v>4071</v>
      </c>
      <c r="I1274" s="313" t="s">
        <v>4072</v>
      </c>
      <c r="J1274" s="119"/>
      <c r="K1274" s="119"/>
      <c r="L1274" s="119"/>
      <c r="M1274" s="119"/>
      <c r="N1274" s="119"/>
      <c r="O1274" s="119"/>
    </row>
    <row r="1275" spans="1:15" s="272" customFormat="1" ht="95.25" thickBot="1" x14ac:dyDescent="0.3">
      <c r="A1275" s="120">
        <v>786</v>
      </c>
      <c r="B1275" s="120" t="s">
        <v>4073</v>
      </c>
      <c r="C1275" s="122">
        <v>22</v>
      </c>
      <c r="D1275" s="122" t="s">
        <v>89</v>
      </c>
      <c r="E1275" s="122" t="s">
        <v>1012</v>
      </c>
      <c r="F1275" s="122" t="s">
        <v>4074</v>
      </c>
      <c r="G1275" s="122" t="s">
        <v>11</v>
      </c>
      <c r="H1275" s="262" t="s">
        <v>4075</v>
      </c>
      <c r="I1275" s="313" t="s">
        <v>4076</v>
      </c>
      <c r="J1275" s="119"/>
      <c r="K1275" s="119"/>
      <c r="L1275" s="119"/>
      <c r="M1275" s="119"/>
      <c r="N1275" s="119"/>
      <c r="O1275" s="119"/>
    </row>
    <row r="1276" spans="1:15" s="272" customFormat="1" ht="158.25" thickBot="1" x14ac:dyDescent="0.3">
      <c r="A1276" s="120">
        <v>787</v>
      </c>
      <c r="B1276" s="120" t="s">
        <v>4077</v>
      </c>
      <c r="C1276" s="122" t="s">
        <v>110</v>
      </c>
      <c r="D1276" s="122" t="s">
        <v>2015</v>
      </c>
      <c r="E1276" s="122" t="s">
        <v>3538</v>
      </c>
      <c r="F1276" s="122" t="s">
        <v>1262</v>
      </c>
      <c r="G1276" s="122" t="s">
        <v>11</v>
      </c>
      <c r="H1276" s="262" t="s">
        <v>4078</v>
      </c>
      <c r="I1276" s="313"/>
      <c r="J1276" s="119"/>
      <c r="K1276" s="119"/>
      <c r="L1276" s="119"/>
      <c r="M1276" s="119"/>
      <c r="N1276" s="119"/>
      <c r="O1276" s="119"/>
    </row>
    <row r="1277" spans="1:15" s="272" customFormat="1" ht="205.5" thickBot="1" x14ac:dyDescent="0.3">
      <c r="A1277" s="120">
        <v>788</v>
      </c>
      <c r="B1277" s="120" t="s">
        <v>4079</v>
      </c>
      <c r="C1277" s="122">
        <v>4</v>
      </c>
      <c r="D1277" s="122" t="s">
        <v>121</v>
      </c>
      <c r="E1277" s="122" t="s">
        <v>4080</v>
      </c>
      <c r="F1277" s="122" t="s">
        <v>459</v>
      </c>
      <c r="G1277" s="122" t="s">
        <v>16</v>
      </c>
      <c r="H1277" s="262" t="s">
        <v>4081</v>
      </c>
      <c r="I1277" s="313" t="s">
        <v>4082</v>
      </c>
      <c r="J1277" s="119"/>
      <c r="K1277" s="119"/>
      <c r="L1277" s="119"/>
      <c r="M1277" s="119"/>
      <c r="N1277" s="119"/>
      <c r="O1277" s="119"/>
    </row>
    <row r="1278" spans="1:15" s="278" customFormat="1" ht="409.6" thickBot="1" x14ac:dyDescent="0.3">
      <c r="A1278" s="120">
        <v>789</v>
      </c>
      <c r="B1278" s="120" t="s">
        <v>4088</v>
      </c>
      <c r="C1278" s="122">
        <v>4</v>
      </c>
      <c r="D1278" s="122" t="s">
        <v>4089</v>
      </c>
      <c r="E1278" s="122" t="s">
        <v>4090</v>
      </c>
      <c r="F1278" s="122" t="s">
        <v>1752</v>
      </c>
      <c r="G1278" s="122" t="s">
        <v>16</v>
      </c>
      <c r="H1278" s="262" t="s">
        <v>4091</v>
      </c>
      <c r="I1278" s="313"/>
      <c r="J1278" s="119"/>
      <c r="K1278" s="119"/>
      <c r="L1278" s="119"/>
      <c r="M1278" s="119"/>
      <c r="N1278" s="119"/>
      <c r="O1278" s="119"/>
    </row>
    <row r="1279" spans="1:15" s="278" customFormat="1" ht="409.6" thickBot="1" x14ac:dyDescent="0.3">
      <c r="A1279" s="120">
        <v>790</v>
      </c>
      <c r="B1279" s="120" t="s">
        <v>4092</v>
      </c>
      <c r="C1279" s="122" t="s">
        <v>110</v>
      </c>
      <c r="D1279" s="122" t="s">
        <v>23</v>
      </c>
      <c r="E1279" s="122" t="s">
        <v>1573</v>
      </c>
      <c r="F1279" s="122" t="s">
        <v>4093</v>
      </c>
      <c r="G1279" s="122" t="s">
        <v>11</v>
      </c>
      <c r="H1279" s="262" t="s">
        <v>4094</v>
      </c>
      <c r="I1279" s="313"/>
      <c r="J1279" s="119"/>
      <c r="K1279" s="119"/>
      <c r="L1279" s="119"/>
      <c r="M1279" s="119"/>
      <c r="N1279" s="119"/>
      <c r="O1279" s="119"/>
    </row>
    <row r="1280" spans="1:15" s="278" customFormat="1" ht="142.5" thickBot="1" x14ac:dyDescent="0.3">
      <c r="A1280" s="120">
        <v>791</v>
      </c>
      <c r="B1280" s="120" t="s">
        <v>4095</v>
      </c>
      <c r="C1280" s="122">
        <v>4</v>
      </c>
      <c r="D1280" s="122" t="s">
        <v>23</v>
      </c>
      <c r="E1280" s="122" t="s">
        <v>293</v>
      </c>
      <c r="F1280" s="122" t="s">
        <v>1752</v>
      </c>
      <c r="G1280" s="122" t="s">
        <v>16</v>
      </c>
      <c r="H1280" s="262" t="s">
        <v>4096</v>
      </c>
      <c r="I1280" s="313"/>
      <c r="J1280" s="119"/>
      <c r="K1280" s="119"/>
      <c r="L1280" s="119"/>
      <c r="M1280" s="119"/>
      <c r="N1280" s="119"/>
      <c r="O1280" s="119"/>
    </row>
    <row r="1281" spans="1:15" s="278" customFormat="1" ht="409.6" thickBot="1" x14ac:dyDescent="0.3">
      <c r="A1281" s="120">
        <v>792</v>
      </c>
      <c r="B1281" s="120" t="s">
        <v>4097</v>
      </c>
      <c r="C1281" s="122">
        <v>4</v>
      </c>
      <c r="D1281" s="122" t="s">
        <v>86</v>
      </c>
      <c r="E1281" s="122" t="s">
        <v>4098</v>
      </c>
      <c r="F1281" s="122" t="s">
        <v>1262</v>
      </c>
      <c r="G1281" s="122" t="s">
        <v>16</v>
      </c>
      <c r="H1281" s="262" t="s">
        <v>4099</v>
      </c>
      <c r="I1281" s="313"/>
      <c r="J1281" s="119"/>
      <c r="K1281" s="119"/>
      <c r="L1281" s="119"/>
      <c r="M1281" s="119"/>
      <c r="N1281" s="119"/>
      <c r="O1281" s="119"/>
    </row>
    <row r="1282" spans="1:15" s="278" customFormat="1" ht="268.5" thickBot="1" x14ac:dyDescent="0.3">
      <c r="A1282" s="120">
        <v>793</v>
      </c>
      <c r="B1282" s="120" t="s">
        <v>4100</v>
      </c>
      <c r="C1282" s="122" t="s">
        <v>110</v>
      </c>
      <c r="D1282" s="122" t="s">
        <v>23</v>
      </c>
      <c r="E1282" s="122" t="s">
        <v>4101</v>
      </c>
      <c r="F1282" s="122" t="s">
        <v>2086</v>
      </c>
      <c r="G1282" s="122" t="s">
        <v>16</v>
      </c>
      <c r="H1282" s="262" t="s">
        <v>4102</v>
      </c>
      <c r="I1282" s="313"/>
      <c r="J1282" s="119"/>
      <c r="K1282" s="119"/>
      <c r="L1282" s="119"/>
      <c r="M1282" s="119"/>
      <c r="N1282" s="119"/>
      <c r="O1282" s="119"/>
    </row>
    <row r="1283" spans="1:15" s="278" customFormat="1" ht="63.75" thickBot="1" x14ac:dyDescent="0.3">
      <c r="A1283" s="120">
        <v>794</v>
      </c>
      <c r="B1283" s="120" t="s">
        <v>4103</v>
      </c>
      <c r="C1283" s="122">
        <v>21</v>
      </c>
      <c r="D1283" s="122" t="s">
        <v>89</v>
      </c>
      <c r="E1283" s="122" t="s">
        <v>2784</v>
      </c>
      <c r="F1283" s="122" t="s">
        <v>4104</v>
      </c>
      <c r="G1283" s="122" t="s">
        <v>11</v>
      </c>
      <c r="H1283" s="262" t="s">
        <v>4105</v>
      </c>
      <c r="I1283" s="313"/>
      <c r="J1283" s="119"/>
      <c r="K1283" s="119"/>
      <c r="L1283" s="119"/>
      <c r="M1283" s="119"/>
      <c r="N1283" s="119"/>
      <c r="O1283" s="119"/>
    </row>
    <row r="1284" spans="1:15" s="278" customFormat="1" ht="268.5" thickBot="1" x14ac:dyDescent="0.3">
      <c r="A1284" s="120">
        <v>795</v>
      </c>
      <c r="B1284" s="120" t="s">
        <v>4106</v>
      </c>
      <c r="C1284" s="122" t="s">
        <v>1443</v>
      </c>
      <c r="D1284" s="122" t="s">
        <v>37</v>
      </c>
      <c r="E1284" s="122" t="s">
        <v>4107</v>
      </c>
      <c r="F1284" s="122" t="s">
        <v>4108</v>
      </c>
      <c r="G1284" s="122" t="s">
        <v>11</v>
      </c>
      <c r="H1284" s="262" t="s">
        <v>4113</v>
      </c>
      <c r="I1284" s="313" t="s">
        <v>4109</v>
      </c>
      <c r="J1284" s="119"/>
      <c r="K1284" s="119"/>
      <c r="L1284" s="119"/>
      <c r="M1284" s="119"/>
      <c r="N1284" s="119"/>
      <c r="O1284" s="119"/>
    </row>
    <row r="1285" spans="1:15" s="278" customFormat="1" ht="142.5" thickBot="1" x14ac:dyDescent="0.3">
      <c r="A1285" s="120">
        <v>796</v>
      </c>
      <c r="B1285" s="120" t="s">
        <v>4110</v>
      </c>
      <c r="C1285" s="122">
        <v>4</v>
      </c>
      <c r="D1285" s="122" t="s">
        <v>37</v>
      </c>
      <c r="E1285" s="122" t="s">
        <v>4111</v>
      </c>
      <c r="F1285" s="122" t="s">
        <v>1752</v>
      </c>
      <c r="G1285" s="122" t="s">
        <v>16</v>
      </c>
      <c r="H1285" s="262" t="s">
        <v>4112</v>
      </c>
      <c r="I1285" s="313"/>
      <c r="J1285" s="119"/>
      <c r="K1285" s="119"/>
      <c r="L1285" s="119"/>
      <c r="M1285" s="119"/>
      <c r="N1285" s="119"/>
      <c r="O1285" s="119"/>
    </row>
    <row r="1286" spans="1:15" s="278" customFormat="1" ht="268.5" thickBot="1" x14ac:dyDescent="0.3">
      <c r="A1286" s="120">
        <v>797</v>
      </c>
      <c r="B1286" s="120" t="s">
        <v>4114</v>
      </c>
      <c r="C1286" s="122">
        <v>4</v>
      </c>
      <c r="D1286" s="122" t="s">
        <v>37</v>
      </c>
      <c r="E1286" s="122" t="s">
        <v>4115</v>
      </c>
      <c r="F1286" s="122" t="s">
        <v>4116</v>
      </c>
      <c r="G1286" s="122" t="s">
        <v>16</v>
      </c>
      <c r="H1286" s="262" t="s">
        <v>4118</v>
      </c>
      <c r="I1286" s="313" t="s">
        <v>4117</v>
      </c>
      <c r="J1286" s="119"/>
      <c r="K1286" s="119"/>
      <c r="L1286" s="119"/>
      <c r="M1286" s="119"/>
      <c r="N1286" s="119"/>
      <c r="O1286" s="119"/>
    </row>
    <row r="1287" spans="1:15" s="282" customFormat="1" ht="79.5" thickBot="1" x14ac:dyDescent="0.3">
      <c r="A1287" s="120">
        <v>798</v>
      </c>
      <c r="B1287" s="120" t="s">
        <v>4127</v>
      </c>
      <c r="C1287" s="122">
        <v>29</v>
      </c>
      <c r="D1287" s="122" t="s">
        <v>89</v>
      </c>
      <c r="E1287" s="122" t="s">
        <v>4128</v>
      </c>
      <c r="F1287" s="122" t="s">
        <v>1089</v>
      </c>
      <c r="G1287" s="122" t="s">
        <v>16</v>
      </c>
      <c r="H1287" s="262" t="s">
        <v>4129</v>
      </c>
      <c r="I1287" s="313" t="s">
        <v>4130</v>
      </c>
      <c r="J1287" s="119"/>
      <c r="K1287" s="119"/>
      <c r="L1287" s="119"/>
      <c r="M1287" s="119"/>
      <c r="N1287" s="119"/>
      <c r="O1287" s="119"/>
    </row>
    <row r="1288" spans="1:15" s="282" customFormat="1" ht="126.75" thickBot="1" x14ac:dyDescent="0.3">
      <c r="A1288" s="120">
        <v>799</v>
      </c>
      <c r="B1288" s="120" t="s">
        <v>4131</v>
      </c>
      <c r="C1288" s="122">
        <v>4</v>
      </c>
      <c r="D1288" s="122" t="s">
        <v>37</v>
      </c>
      <c r="E1288" s="122" t="s">
        <v>4132</v>
      </c>
      <c r="F1288" s="122" t="s">
        <v>4133</v>
      </c>
      <c r="G1288" s="122" t="s">
        <v>11</v>
      </c>
      <c r="H1288" s="262" t="s">
        <v>4134</v>
      </c>
      <c r="I1288" s="313" t="s">
        <v>4135</v>
      </c>
      <c r="J1288" s="119"/>
      <c r="K1288" s="119"/>
      <c r="L1288" s="119"/>
      <c r="M1288" s="119"/>
      <c r="N1288" s="119"/>
      <c r="O1288" s="119"/>
    </row>
    <row r="1289" spans="1:15" s="282" customFormat="1" ht="79.5" thickBot="1" x14ac:dyDescent="0.3">
      <c r="A1289" s="120">
        <v>800</v>
      </c>
      <c r="B1289" s="120" t="s">
        <v>4136</v>
      </c>
      <c r="C1289" s="122">
        <v>29</v>
      </c>
      <c r="D1289" s="122" t="s">
        <v>89</v>
      </c>
      <c r="E1289" s="122" t="s">
        <v>4137</v>
      </c>
      <c r="F1289" s="122" t="s">
        <v>4138</v>
      </c>
      <c r="G1289" s="122" t="s">
        <v>11</v>
      </c>
      <c r="H1289" s="262" t="s">
        <v>4139</v>
      </c>
      <c r="I1289" s="313" t="s">
        <v>4140</v>
      </c>
      <c r="J1289" s="119"/>
      <c r="K1289" s="119"/>
      <c r="L1289" s="119"/>
      <c r="M1289" s="119"/>
      <c r="N1289" s="119"/>
      <c r="O1289" s="119"/>
    </row>
    <row r="1290" spans="1:15" s="282" customFormat="1" ht="409.6" thickBot="1" x14ac:dyDescent="0.3">
      <c r="A1290" s="120">
        <v>801</v>
      </c>
      <c r="B1290" s="120" t="s">
        <v>4141</v>
      </c>
      <c r="C1290" s="122">
        <v>34</v>
      </c>
      <c r="D1290" s="122" t="s">
        <v>40</v>
      </c>
      <c r="E1290" s="122" t="s">
        <v>4142</v>
      </c>
      <c r="F1290" s="122" t="s">
        <v>4143</v>
      </c>
      <c r="G1290" s="122" t="s">
        <v>11</v>
      </c>
      <c r="H1290" s="262" t="s">
        <v>4144</v>
      </c>
      <c r="I1290" s="313" t="s">
        <v>4145</v>
      </c>
      <c r="J1290" s="119"/>
      <c r="K1290" s="119"/>
      <c r="L1290" s="119"/>
      <c r="M1290" s="119"/>
      <c r="N1290" s="119"/>
      <c r="O1290" s="119"/>
    </row>
    <row r="1291" spans="1:15" s="282" customFormat="1" ht="111" thickBot="1" x14ac:dyDescent="0.3">
      <c r="A1291" s="120">
        <v>802</v>
      </c>
      <c r="B1291" s="120" t="s">
        <v>4146</v>
      </c>
      <c r="C1291" s="122" t="s">
        <v>110</v>
      </c>
      <c r="D1291" s="122" t="s">
        <v>23</v>
      </c>
      <c r="E1291" s="122" t="s">
        <v>3925</v>
      </c>
      <c r="F1291" s="122" t="s">
        <v>126</v>
      </c>
      <c r="G1291" s="122" t="s">
        <v>16</v>
      </c>
      <c r="H1291" s="262" t="s">
        <v>4147</v>
      </c>
      <c r="I1291" s="313"/>
      <c r="J1291" s="119"/>
      <c r="K1291" s="119"/>
      <c r="L1291" s="119"/>
      <c r="M1291" s="119"/>
      <c r="N1291" s="119"/>
      <c r="O1291" s="119"/>
    </row>
    <row r="1292" spans="1:15" s="282" customFormat="1" ht="142.5" thickBot="1" x14ac:dyDescent="0.3">
      <c r="A1292" s="120">
        <v>803</v>
      </c>
      <c r="B1292" s="120" t="s">
        <v>4148</v>
      </c>
      <c r="C1292" s="122">
        <v>5</v>
      </c>
      <c r="D1292" s="122" t="s">
        <v>40</v>
      </c>
      <c r="E1292" s="122" t="s">
        <v>4149</v>
      </c>
      <c r="F1292" s="122" t="s">
        <v>43</v>
      </c>
      <c r="G1292" s="122" t="s">
        <v>16</v>
      </c>
      <c r="H1292" s="262" t="s">
        <v>4150</v>
      </c>
      <c r="I1292" s="313" t="s">
        <v>4151</v>
      </c>
      <c r="J1292" s="119"/>
      <c r="K1292" s="119"/>
      <c r="L1292" s="119"/>
      <c r="M1292" s="119"/>
      <c r="N1292" s="119"/>
      <c r="O1292" s="119"/>
    </row>
    <row r="1293" spans="1:15" s="282" customFormat="1" ht="252.75" thickBot="1" x14ac:dyDescent="0.3">
      <c r="A1293" s="120">
        <v>804</v>
      </c>
      <c r="B1293" s="120" t="s">
        <v>4152</v>
      </c>
      <c r="C1293" s="122">
        <v>4</v>
      </c>
      <c r="D1293" s="122" t="s">
        <v>37</v>
      </c>
      <c r="E1293" s="122" t="s">
        <v>4153</v>
      </c>
      <c r="F1293" s="122" t="s">
        <v>3679</v>
      </c>
      <c r="G1293" s="122" t="s">
        <v>16</v>
      </c>
      <c r="H1293" s="262" t="s">
        <v>4154</v>
      </c>
      <c r="I1293" s="313"/>
      <c r="J1293" s="119"/>
      <c r="K1293" s="119"/>
      <c r="L1293" s="119"/>
      <c r="M1293" s="119"/>
      <c r="N1293" s="119"/>
      <c r="O1293" s="119"/>
    </row>
    <row r="1294" spans="1:15" s="282" customFormat="1" ht="189.75" thickBot="1" x14ac:dyDescent="0.3">
      <c r="A1294" s="120">
        <v>805</v>
      </c>
      <c r="B1294" s="120" t="s">
        <v>4155</v>
      </c>
      <c r="C1294" s="122">
        <v>5</v>
      </c>
      <c r="D1294" s="122" t="s">
        <v>23</v>
      </c>
      <c r="E1294" s="122" t="s">
        <v>4156</v>
      </c>
      <c r="F1294" s="122" t="s">
        <v>1994</v>
      </c>
      <c r="G1294" s="122" t="s">
        <v>16</v>
      </c>
      <c r="H1294" s="262" t="s">
        <v>4157</v>
      </c>
      <c r="I1294" s="313"/>
      <c r="J1294" s="119"/>
      <c r="K1294" s="119"/>
      <c r="L1294" s="119"/>
      <c r="M1294" s="119"/>
      <c r="N1294" s="119"/>
      <c r="O1294" s="119"/>
    </row>
    <row r="1295" spans="1:15" s="282" customFormat="1" ht="363" thickBot="1" x14ac:dyDescent="0.3">
      <c r="A1295" s="120">
        <v>806</v>
      </c>
      <c r="B1295" s="120" t="s">
        <v>4158</v>
      </c>
      <c r="C1295" s="122" t="s">
        <v>1915</v>
      </c>
      <c r="D1295" s="122" t="s">
        <v>37</v>
      </c>
      <c r="E1295" s="122" t="s">
        <v>4159</v>
      </c>
      <c r="F1295" s="122" t="s">
        <v>4160</v>
      </c>
      <c r="G1295" s="122" t="s">
        <v>11</v>
      </c>
      <c r="H1295" s="262" t="s">
        <v>4161</v>
      </c>
      <c r="I1295" s="313"/>
      <c r="J1295" s="119"/>
      <c r="K1295" s="119"/>
      <c r="L1295" s="119"/>
      <c r="M1295" s="119"/>
      <c r="N1295" s="119"/>
      <c r="O1295" s="119"/>
    </row>
    <row r="1296" spans="1:15" s="282" customFormat="1" ht="268.5" thickBot="1" x14ac:dyDescent="0.3">
      <c r="A1296" s="120">
        <v>807</v>
      </c>
      <c r="B1296" s="120" t="s">
        <v>4162</v>
      </c>
      <c r="C1296" s="122">
        <v>4</v>
      </c>
      <c r="D1296" s="122" t="s">
        <v>23</v>
      </c>
      <c r="E1296" s="122" t="s">
        <v>4163</v>
      </c>
      <c r="F1296" s="122" t="s">
        <v>4164</v>
      </c>
      <c r="G1296" s="122" t="s">
        <v>11</v>
      </c>
      <c r="H1296" s="262" t="s">
        <v>4165</v>
      </c>
      <c r="I1296" s="313" t="s">
        <v>4166</v>
      </c>
      <c r="J1296" s="119"/>
      <c r="K1296" s="119"/>
      <c r="L1296" s="119"/>
      <c r="M1296" s="119"/>
      <c r="N1296" s="119"/>
      <c r="O1296" s="119"/>
    </row>
    <row r="1297" spans="1:15" s="282" customFormat="1" ht="221.25" thickBot="1" x14ac:dyDescent="0.3">
      <c r="A1297" s="120">
        <v>808</v>
      </c>
      <c r="B1297" s="120" t="s">
        <v>4167</v>
      </c>
      <c r="C1297" s="122">
        <v>5</v>
      </c>
      <c r="D1297" s="122" t="s">
        <v>23</v>
      </c>
      <c r="E1297" s="122" t="s">
        <v>4168</v>
      </c>
      <c r="F1297" s="122" t="s">
        <v>1994</v>
      </c>
      <c r="G1297" s="122" t="s">
        <v>16</v>
      </c>
      <c r="H1297" s="262" t="s">
        <v>4169</v>
      </c>
      <c r="I1297" s="313"/>
      <c r="J1297" s="119"/>
      <c r="K1297" s="119"/>
      <c r="L1297" s="119"/>
      <c r="M1297" s="119"/>
      <c r="N1297" s="119"/>
      <c r="O1297" s="119"/>
    </row>
    <row r="1298" spans="1:15" s="282" customFormat="1" ht="126.75" thickBot="1" x14ac:dyDescent="0.3">
      <c r="A1298" s="120">
        <v>809</v>
      </c>
      <c r="B1298" s="120" t="s">
        <v>4170</v>
      </c>
      <c r="C1298" s="122" t="s">
        <v>110</v>
      </c>
      <c r="D1298" s="122" t="s">
        <v>23</v>
      </c>
      <c r="E1298" s="122" t="s">
        <v>3737</v>
      </c>
      <c r="F1298" s="122" t="s">
        <v>126</v>
      </c>
      <c r="G1298" s="122" t="s">
        <v>16</v>
      </c>
      <c r="H1298" s="262" t="s">
        <v>4171</v>
      </c>
      <c r="I1298" s="313"/>
      <c r="J1298" s="119"/>
      <c r="K1298" s="119"/>
      <c r="L1298" s="119"/>
      <c r="M1298" s="119"/>
      <c r="N1298" s="119"/>
      <c r="O1298" s="119"/>
    </row>
    <row r="1299" spans="1:15" s="282" customFormat="1" ht="174" thickBot="1" x14ac:dyDescent="0.3">
      <c r="A1299" s="120">
        <v>810</v>
      </c>
      <c r="B1299" s="120" t="s">
        <v>4172</v>
      </c>
      <c r="C1299" s="122">
        <v>4</v>
      </c>
      <c r="D1299" s="122" t="s">
        <v>37</v>
      </c>
      <c r="E1299" s="122" t="s">
        <v>4173</v>
      </c>
      <c r="F1299" s="122" t="s">
        <v>4174</v>
      </c>
      <c r="G1299" s="122" t="s">
        <v>11</v>
      </c>
      <c r="H1299" s="262" t="s">
        <v>4175</v>
      </c>
      <c r="I1299" s="313" t="s">
        <v>4176</v>
      </c>
      <c r="J1299" s="119"/>
      <c r="K1299" s="119"/>
      <c r="L1299" s="119"/>
      <c r="M1299" s="119"/>
      <c r="N1299" s="119"/>
      <c r="O1299" s="119"/>
    </row>
    <row r="1300" spans="1:15" s="288" customFormat="1" ht="409.6" thickBot="1" x14ac:dyDescent="0.3">
      <c r="A1300" s="312">
        <v>811</v>
      </c>
      <c r="B1300" s="312" t="s">
        <v>4198</v>
      </c>
      <c r="C1300" s="313">
        <v>64</v>
      </c>
      <c r="D1300" s="313" t="s">
        <v>40</v>
      </c>
      <c r="E1300" s="313" t="s">
        <v>4199</v>
      </c>
      <c r="F1300" s="313" t="s">
        <v>4200</v>
      </c>
      <c r="G1300" s="313" t="s">
        <v>16</v>
      </c>
      <c r="H1300" s="323" t="s">
        <v>4201</v>
      </c>
      <c r="I1300" s="313" t="s">
        <v>4202</v>
      </c>
      <c r="J1300" s="311"/>
      <c r="K1300" s="311"/>
      <c r="L1300" s="311"/>
      <c r="M1300" s="311"/>
      <c r="N1300" s="311"/>
      <c r="O1300" s="311"/>
    </row>
    <row r="1301" spans="1:15" s="288" customFormat="1" ht="409.6" thickBot="1" x14ac:dyDescent="0.3">
      <c r="A1301" s="312">
        <v>812</v>
      </c>
      <c r="B1301" s="312" t="s">
        <v>4203</v>
      </c>
      <c r="C1301" s="313">
        <v>22</v>
      </c>
      <c r="D1301" s="313" t="s">
        <v>121</v>
      </c>
      <c r="E1301" s="313" t="s">
        <v>2248</v>
      </c>
      <c r="F1301" s="313" t="s">
        <v>4204</v>
      </c>
      <c r="G1301" s="313" t="s">
        <v>11</v>
      </c>
      <c r="H1301" s="323" t="s">
        <v>4205</v>
      </c>
      <c r="I1301" s="313" t="s">
        <v>4206</v>
      </c>
      <c r="J1301" s="311"/>
      <c r="K1301" s="311"/>
      <c r="L1301" s="311"/>
      <c r="M1301" s="311"/>
      <c r="N1301" s="311"/>
      <c r="O1301" s="311"/>
    </row>
    <row r="1302" spans="1:15" s="288" customFormat="1" ht="409.6" thickBot="1" x14ac:dyDescent="0.3">
      <c r="A1302" s="312">
        <v>813</v>
      </c>
      <c r="B1302" s="312" t="s">
        <v>4207</v>
      </c>
      <c r="C1302" s="313">
        <v>4</v>
      </c>
      <c r="D1302" s="313" t="s">
        <v>86</v>
      </c>
      <c r="E1302" s="313" t="s">
        <v>2867</v>
      </c>
      <c r="F1302" s="313" t="s">
        <v>1327</v>
      </c>
      <c r="G1302" s="313" t="s">
        <v>16</v>
      </c>
      <c r="H1302" s="323" t="s">
        <v>4208</v>
      </c>
      <c r="I1302" s="313" t="s">
        <v>4209</v>
      </c>
      <c r="J1302" s="311"/>
      <c r="K1302" s="311"/>
      <c r="L1302" s="311"/>
      <c r="M1302" s="311"/>
      <c r="N1302" s="311"/>
      <c r="O1302" s="311"/>
    </row>
    <row r="1303" spans="1:15" s="288" customFormat="1" ht="409.6" thickBot="1" x14ac:dyDescent="0.3">
      <c r="A1303" s="312">
        <v>814</v>
      </c>
      <c r="B1303" s="312" t="s">
        <v>4210</v>
      </c>
      <c r="C1303" s="313" t="s">
        <v>110</v>
      </c>
      <c r="D1303" s="313" t="s">
        <v>23</v>
      </c>
      <c r="E1303" s="313" t="s">
        <v>4211</v>
      </c>
      <c r="F1303" s="313" t="s">
        <v>4212</v>
      </c>
      <c r="G1303" s="313" t="s">
        <v>16</v>
      </c>
      <c r="H1303" s="323" t="s">
        <v>4213</v>
      </c>
      <c r="I1303" s="313"/>
      <c r="J1303" s="311"/>
      <c r="K1303" s="311"/>
      <c r="L1303" s="311"/>
      <c r="M1303" s="311"/>
      <c r="N1303" s="311"/>
      <c r="O1303" s="311"/>
    </row>
    <row r="1304" spans="1:15" s="288" customFormat="1" ht="79.5" thickBot="1" x14ac:dyDescent="0.3">
      <c r="A1304" s="312">
        <v>815</v>
      </c>
      <c r="B1304" s="312" t="s">
        <v>4214</v>
      </c>
      <c r="C1304" s="313">
        <v>4</v>
      </c>
      <c r="D1304" s="313" t="s">
        <v>121</v>
      </c>
      <c r="E1304" s="313" t="s">
        <v>4215</v>
      </c>
      <c r="F1304" s="313" t="s">
        <v>4216</v>
      </c>
      <c r="G1304" s="313" t="s">
        <v>11</v>
      </c>
      <c r="H1304" s="323" t="s">
        <v>4217</v>
      </c>
      <c r="I1304" s="313"/>
      <c r="J1304" s="311"/>
      <c r="K1304" s="311"/>
      <c r="L1304" s="311"/>
      <c r="M1304" s="311"/>
      <c r="N1304" s="311"/>
      <c r="O1304" s="311"/>
    </row>
    <row r="1305" spans="1:15" s="288" customFormat="1" ht="363" thickBot="1" x14ac:dyDescent="0.3">
      <c r="A1305" s="312">
        <v>816</v>
      </c>
      <c r="B1305" s="312" t="s">
        <v>4218</v>
      </c>
      <c r="C1305" s="313" t="s">
        <v>4219</v>
      </c>
      <c r="D1305" s="313" t="s">
        <v>121</v>
      </c>
      <c r="E1305" s="313" t="s">
        <v>4220</v>
      </c>
      <c r="F1305" s="313" t="s">
        <v>4221</v>
      </c>
      <c r="G1305" s="313" t="s">
        <v>11</v>
      </c>
      <c r="H1305" s="323" t="s">
        <v>4222</v>
      </c>
      <c r="I1305" s="313"/>
      <c r="J1305" s="311"/>
      <c r="K1305" s="311"/>
      <c r="L1305" s="311"/>
      <c r="M1305" s="311"/>
      <c r="N1305" s="311"/>
      <c r="O1305" s="311"/>
    </row>
    <row r="1306" spans="1:15" s="330" customFormat="1" ht="189.75" thickBot="1" x14ac:dyDescent="0.3">
      <c r="A1306" s="312">
        <v>817</v>
      </c>
      <c r="B1306" s="312" t="s">
        <v>4237</v>
      </c>
      <c r="C1306" s="313" t="s">
        <v>4238</v>
      </c>
      <c r="D1306" s="313" t="s">
        <v>86</v>
      </c>
      <c r="E1306" s="313" t="s">
        <v>4239</v>
      </c>
      <c r="F1306" s="313" t="s">
        <v>4240</v>
      </c>
      <c r="G1306" s="313" t="s">
        <v>11</v>
      </c>
      <c r="H1306" s="323" t="s">
        <v>4241</v>
      </c>
      <c r="I1306" s="313" t="s">
        <v>4242</v>
      </c>
      <c r="J1306" s="311"/>
      <c r="K1306" s="311"/>
      <c r="L1306" s="311"/>
      <c r="M1306" s="311"/>
      <c r="N1306" s="311"/>
      <c r="O1306" s="311"/>
    </row>
    <row r="1307" spans="1:15" s="330" customFormat="1" ht="205.5" thickBot="1" x14ac:dyDescent="0.3">
      <c r="A1307" s="312">
        <v>818</v>
      </c>
      <c r="B1307" s="312" t="s">
        <v>4243</v>
      </c>
      <c r="C1307" s="313" t="s">
        <v>110</v>
      </c>
      <c r="D1307" s="313" t="s">
        <v>86</v>
      </c>
      <c r="E1307" s="313" t="s">
        <v>4244</v>
      </c>
      <c r="F1307" s="313" t="s">
        <v>2034</v>
      </c>
      <c r="G1307" s="313" t="s">
        <v>16</v>
      </c>
      <c r="H1307" s="323" t="s">
        <v>4245</v>
      </c>
      <c r="I1307" s="313" t="s">
        <v>4246</v>
      </c>
      <c r="J1307" s="311"/>
      <c r="K1307" s="311"/>
      <c r="L1307" s="311"/>
      <c r="M1307" s="311"/>
      <c r="N1307" s="311"/>
      <c r="O1307" s="311"/>
    </row>
    <row r="1308" spans="1:15" s="330" customFormat="1" ht="95.25" thickBot="1" x14ac:dyDescent="0.3">
      <c r="A1308" s="312">
        <v>819</v>
      </c>
      <c r="B1308" s="312" t="s">
        <v>4247</v>
      </c>
      <c r="C1308" s="313">
        <v>4</v>
      </c>
      <c r="D1308" s="313" t="s">
        <v>37</v>
      </c>
      <c r="E1308" s="313" t="s">
        <v>4248</v>
      </c>
      <c r="F1308" s="313" t="s">
        <v>1543</v>
      </c>
      <c r="G1308" s="313" t="s">
        <v>16</v>
      </c>
      <c r="H1308" s="323" t="s">
        <v>4249</v>
      </c>
      <c r="I1308" s="313"/>
      <c r="J1308" s="311"/>
      <c r="K1308" s="311"/>
      <c r="L1308" s="311"/>
      <c r="M1308" s="311"/>
      <c r="N1308" s="311"/>
      <c r="O1308" s="311"/>
    </row>
    <row r="1309" spans="1:15" s="330" customFormat="1" ht="315.75" thickBot="1" x14ac:dyDescent="0.3">
      <c r="A1309" s="312">
        <v>820</v>
      </c>
      <c r="B1309" s="312" t="s">
        <v>4250</v>
      </c>
      <c r="C1309" s="313">
        <v>5</v>
      </c>
      <c r="D1309" s="313" t="s">
        <v>40</v>
      </c>
      <c r="E1309" s="313" t="s">
        <v>4149</v>
      </c>
      <c r="F1309" s="313" t="s">
        <v>1994</v>
      </c>
      <c r="G1309" s="313" t="s">
        <v>16</v>
      </c>
      <c r="H1309" s="323" t="s">
        <v>4251</v>
      </c>
      <c r="I1309" s="313"/>
      <c r="J1309" s="311"/>
      <c r="K1309" s="311"/>
      <c r="L1309" s="311"/>
      <c r="M1309" s="311"/>
      <c r="N1309" s="311"/>
      <c r="O1309" s="311"/>
    </row>
    <row r="1310" spans="1:15" s="330" customFormat="1" ht="409.6" thickBot="1" x14ac:dyDescent="0.3">
      <c r="A1310" s="312">
        <v>821</v>
      </c>
      <c r="B1310" s="312" t="s">
        <v>4252</v>
      </c>
      <c r="C1310" s="313" t="s">
        <v>3383</v>
      </c>
      <c r="D1310" s="313" t="s">
        <v>37</v>
      </c>
      <c r="E1310" s="313" t="s">
        <v>4253</v>
      </c>
      <c r="F1310" s="313" t="s">
        <v>459</v>
      </c>
      <c r="G1310" s="313" t="s">
        <v>16</v>
      </c>
      <c r="H1310" s="323" t="s">
        <v>4254</v>
      </c>
      <c r="I1310" s="313" t="s">
        <v>4255</v>
      </c>
      <c r="J1310" s="311"/>
      <c r="K1310" s="311"/>
      <c r="L1310" s="311"/>
      <c r="M1310" s="311"/>
      <c r="N1310" s="311"/>
      <c r="O1310" s="311"/>
    </row>
    <row r="1311" spans="1:15" s="330" customFormat="1" ht="409.6" thickBot="1" x14ac:dyDescent="0.3">
      <c r="A1311" s="312">
        <v>822</v>
      </c>
      <c r="B1311" s="312" t="s">
        <v>4256</v>
      </c>
      <c r="C1311" s="313" t="s">
        <v>110</v>
      </c>
      <c r="D1311" s="313" t="s">
        <v>23</v>
      </c>
      <c r="E1311" s="313" t="s">
        <v>4257</v>
      </c>
      <c r="F1311" s="313" t="s">
        <v>2086</v>
      </c>
      <c r="G1311" s="313" t="s">
        <v>16</v>
      </c>
      <c r="H1311" s="323" t="s">
        <v>4258</v>
      </c>
      <c r="I1311" s="313"/>
      <c r="J1311" s="311"/>
      <c r="K1311" s="311"/>
      <c r="L1311" s="311"/>
      <c r="M1311" s="311"/>
      <c r="N1311" s="311"/>
      <c r="O1311" s="311"/>
    </row>
    <row r="1312" spans="1:15" s="330" customFormat="1" ht="63.75" thickBot="1" x14ac:dyDescent="0.3">
      <c r="A1312" s="312">
        <v>823</v>
      </c>
      <c r="B1312" s="312" t="s">
        <v>4259</v>
      </c>
      <c r="C1312" s="313">
        <v>28</v>
      </c>
      <c r="D1312" s="313" t="s">
        <v>3930</v>
      </c>
      <c r="E1312" s="313" t="s">
        <v>4260</v>
      </c>
      <c r="F1312" s="313" t="s">
        <v>2894</v>
      </c>
      <c r="G1312" s="313" t="s">
        <v>16</v>
      </c>
      <c r="H1312" s="323" t="s">
        <v>4261</v>
      </c>
      <c r="I1312" s="313" t="s">
        <v>4051</v>
      </c>
      <c r="J1312" s="311"/>
      <c r="K1312" s="311"/>
      <c r="L1312" s="311"/>
      <c r="M1312" s="311"/>
      <c r="N1312" s="311"/>
      <c r="O1312" s="311"/>
    </row>
    <row r="1313" spans="1:15" s="330" customFormat="1" ht="409.6" thickBot="1" x14ac:dyDescent="0.3">
      <c r="A1313" s="312">
        <v>824</v>
      </c>
      <c r="B1313" s="312" t="s">
        <v>4262</v>
      </c>
      <c r="C1313" s="313">
        <v>62</v>
      </c>
      <c r="D1313" s="313" t="s">
        <v>3930</v>
      </c>
      <c r="E1313" s="313" t="s">
        <v>4263</v>
      </c>
      <c r="F1313" s="313" t="s">
        <v>2894</v>
      </c>
      <c r="G1313" s="313" t="s">
        <v>16</v>
      </c>
      <c r="H1313" s="323" t="s">
        <v>4264</v>
      </c>
      <c r="I1313" s="313" t="s">
        <v>3934</v>
      </c>
      <c r="J1313" s="311"/>
      <c r="K1313" s="311"/>
      <c r="L1313" s="311"/>
      <c r="M1313" s="311"/>
      <c r="N1313" s="311"/>
      <c r="O1313" s="311"/>
    </row>
    <row r="1314" spans="1:15" s="330" customFormat="1" ht="221.25" thickBot="1" x14ac:dyDescent="0.3">
      <c r="A1314" s="312">
        <v>825</v>
      </c>
      <c r="B1314" s="312" t="s">
        <v>4265</v>
      </c>
      <c r="C1314" s="313">
        <v>62</v>
      </c>
      <c r="D1314" s="313" t="s">
        <v>3930</v>
      </c>
      <c r="E1314" s="313" t="s">
        <v>4263</v>
      </c>
      <c r="F1314" s="313" t="s">
        <v>2894</v>
      </c>
      <c r="G1314" s="313" t="s">
        <v>16</v>
      </c>
      <c r="H1314" s="323" t="s">
        <v>4266</v>
      </c>
      <c r="I1314" s="313" t="s">
        <v>3934</v>
      </c>
      <c r="J1314" s="311"/>
      <c r="K1314" s="311"/>
      <c r="L1314" s="311"/>
      <c r="M1314" s="311"/>
      <c r="N1314" s="311"/>
      <c r="O1314" s="311"/>
    </row>
    <row r="1315" spans="1:15" s="330" customFormat="1" ht="409.6" thickBot="1" x14ac:dyDescent="0.3">
      <c r="A1315" s="312">
        <v>826</v>
      </c>
      <c r="B1315" s="312" t="s">
        <v>4267</v>
      </c>
      <c r="C1315" s="313">
        <v>28</v>
      </c>
      <c r="D1315" s="313" t="s">
        <v>3930</v>
      </c>
      <c r="E1315" s="313" t="s">
        <v>4268</v>
      </c>
      <c r="F1315" s="313" t="s">
        <v>2894</v>
      </c>
      <c r="G1315" s="313" t="s">
        <v>16</v>
      </c>
      <c r="H1315" s="323" t="s">
        <v>4269</v>
      </c>
      <c r="I1315" s="313"/>
      <c r="J1315" s="311"/>
      <c r="K1315" s="311"/>
      <c r="L1315" s="311"/>
      <c r="M1315" s="311"/>
      <c r="N1315" s="311"/>
      <c r="O1315" s="311"/>
    </row>
    <row r="1316" spans="1:15" s="342" customFormat="1" ht="409.6" thickBot="1" x14ac:dyDescent="0.3">
      <c r="A1316" s="312">
        <v>827</v>
      </c>
      <c r="B1316" s="312" t="s">
        <v>4290</v>
      </c>
      <c r="C1316" s="313">
        <v>31</v>
      </c>
      <c r="D1316" s="313" t="s">
        <v>89</v>
      </c>
      <c r="E1316" s="313" t="s">
        <v>4291</v>
      </c>
      <c r="F1316" s="313" t="s">
        <v>4292</v>
      </c>
      <c r="G1316" s="313" t="s">
        <v>11</v>
      </c>
      <c r="H1316" s="323" t="s">
        <v>4293</v>
      </c>
      <c r="I1316" s="313"/>
      <c r="J1316" s="311"/>
      <c r="K1316" s="311"/>
      <c r="L1316" s="311"/>
      <c r="M1316" s="311"/>
      <c r="N1316" s="311"/>
      <c r="O1316" s="311"/>
    </row>
    <row r="1317" spans="1:15" s="342" customFormat="1" ht="48" thickBot="1" x14ac:dyDescent="0.3">
      <c r="A1317" s="312">
        <v>828</v>
      </c>
      <c r="B1317" s="312" t="s">
        <v>4294</v>
      </c>
      <c r="C1317" s="313" t="s">
        <v>585</v>
      </c>
      <c r="D1317" s="313" t="s">
        <v>1976</v>
      </c>
      <c r="E1317" s="313" t="s">
        <v>4295</v>
      </c>
      <c r="F1317" s="313" t="s">
        <v>4296</v>
      </c>
      <c r="G1317" s="313" t="s">
        <v>11</v>
      </c>
      <c r="H1317" s="323" t="s">
        <v>4297</v>
      </c>
      <c r="I1317" s="313"/>
      <c r="J1317" s="311"/>
      <c r="K1317" s="311"/>
      <c r="L1317" s="311"/>
      <c r="M1317" s="311"/>
      <c r="N1317" s="311"/>
      <c r="O1317" s="311"/>
    </row>
    <row r="1318" spans="1:15" s="342" customFormat="1" ht="409.6" thickBot="1" x14ac:dyDescent="0.3">
      <c r="A1318" s="312">
        <v>829</v>
      </c>
      <c r="B1318" s="312" t="s">
        <v>4298</v>
      </c>
      <c r="C1318" s="313">
        <v>4</v>
      </c>
      <c r="D1318" s="313" t="s">
        <v>3930</v>
      </c>
      <c r="E1318" s="313" t="s">
        <v>4299</v>
      </c>
      <c r="F1318" s="313" t="s">
        <v>1543</v>
      </c>
      <c r="G1318" s="313" t="s">
        <v>16</v>
      </c>
      <c r="H1318" s="323" t="s">
        <v>4300</v>
      </c>
      <c r="I1318" s="313"/>
      <c r="J1318" s="311"/>
      <c r="K1318" s="311"/>
      <c r="L1318" s="311"/>
      <c r="M1318" s="311"/>
      <c r="N1318" s="311"/>
      <c r="O1318" s="311"/>
    </row>
    <row r="1319" spans="1:15" s="342" customFormat="1" ht="409.6" thickBot="1" x14ac:dyDescent="0.3">
      <c r="A1319" s="312">
        <v>830</v>
      </c>
      <c r="B1319" s="312" t="s">
        <v>4301</v>
      </c>
      <c r="C1319" s="313">
        <v>4</v>
      </c>
      <c r="D1319" s="313" t="s">
        <v>1498</v>
      </c>
      <c r="E1319" s="313" t="s">
        <v>4302</v>
      </c>
      <c r="F1319" s="313" t="s">
        <v>4303</v>
      </c>
      <c r="G1319" s="313" t="s">
        <v>11</v>
      </c>
      <c r="H1319" s="323" t="s">
        <v>4304</v>
      </c>
      <c r="I1319" s="313" t="s">
        <v>4305</v>
      </c>
      <c r="J1319" s="311"/>
      <c r="K1319" s="311"/>
      <c r="L1319" s="311"/>
      <c r="M1319" s="311"/>
      <c r="N1319" s="311"/>
      <c r="O1319" s="311"/>
    </row>
    <row r="1320" spans="1:15" s="342" customFormat="1" ht="111" thickBot="1" x14ac:dyDescent="0.3">
      <c r="A1320" s="312">
        <v>831</v>
      </c>
      <c r="B1320" s="312" t="s">
        <v>4306</v>
      </c>
      <c r="C1320" s="313" t="s">
        <v>110</v>
      </c>
      <c r="D1320" s="313" t="s">
        <v>23</v>
      </c>
      <c r="E1320" s="313" t="s">
        <v>4307</v>
      </c>
      <c r="F1320" s="313" t="s">
        <v>3446</v>
      </c>
      <c r="G1320" s="313" t="s">
        <v>16</v>
      </c>
      <c r="H1320" s="323" t="s">
        <v>4308</v>
      </c>
      <c r="I1320" s="313"/>
      <c r="J1320" s="311"/>
      <c r="K1320" s="311"/>
      <c r="L1320" s="311"/>
      <c r="M1320" s="311"/>
      <c r="N1320" s="311"/>
      <c r="O1320" s="311"/>
    </row>
    <row r="1321" spans="1:15" s="342" customFormat="1" ht="142.5" thickBot="1" x14ac:dyDescent="0.3">
      <c r="A1321" s="312">
        <v>832</v>
      </c>
      <c r="B1321" s="312" t="s">
        <v>4309</v>
      </c>
      <c r="C1321" s="313" t="s">
        <v>110</v>
      </c>
      <c r="D1321" s="313" t="s">
        <v>40</v>
      </c>
      <c r="E1321" s="313" t="s">
        <v>3249</v>
      </c>
      <c r="F1321" s="313" t="s">
        <v>4310</v>
      </c>
      <c r="G1321" s="313" t="s">
        <v>11</v>
      </c>
      <c r="H1321" s="323" t="s">
        <v>4311</v>
      </c>
      <c r="I1321" s="313" t="s">
        <v>4312</v>
      </c>
      <c r="J1321" s="311"/>
      <c r="K1321" s="311"/>
      <c r="L1321" s="311"/>
      <c r="M1321" s="311"/>
      <c r="N1321" s="311"/>
      <c r="O1321" s="311"/>
    </row>
    <row r="1322" spans="1:15" s="342" customFormat="1" ht="142.5" thickBot="1" x14ac:dyDescent="0.3">
      <c r="A1322" s="312">
        <v>833</v>
      </c>
      <c r="B1322" s="312" t="s">
        <v>4313</v>
      </c>
      <c r="C1322" s="313" t="s">
        <v>3710</v>
      </c>
      <c r="D1322" s="313" t="s">
        <v>86</v>
      </c>
      <c r="E1322" s="313" t="s">
        <v>4314</v>
      </c>
      <c r="F1322" s="313" t="s">
        <v>4315</v>
      </c>
      <c r="G1322" s="313" t="s">
        <v>11</v>
      </c>
      <c r="H1322" s="323" t="s">
        <v>4316</v>
      </c>
      <c r="I1322" s="313" t="s">
        <v>4317</v>
      </c>
      <c r="J1322" s="311"/>
      <c r="K1322" s="311"/>
      <c r="L1322" s="311"/>
      <c r="M1322" s="311"/>
      <c r="N1322" s="311"/>
      <c r="O1322" s="311"/>
    </row>
    <row r="1323" spans="1:15" s="342" customFormat="1" ht="409.6" thickBot="1" x14ac:dyDescent="0.3">
      <c r="A1323" s="312">
        <v>834</v>
      </c>
      <c r="B1323" s="312" t="s">
        <v>4318</v>
      </c>
      <c r="C1323" s="313" t="s">
        <v>388</v>
      </c>
      <c r="D1323" s="313" t="s">
        <v>40</v>
      </c>
      <c r="E1323" s="313" t="s">
        <v>4319</v>
      </c>
      <c r="F1323" s="313" t="s">
        <v>4320</v>
      </c>
      <c r="G1323" s="313" t="s">
        <v>11</v>
      </c>
      <c r="H1323" s="323" t="s">
        <v>4321</v>
      </c>
      <c r="I1323" s="313"/>
      <c r="J1323" s="311"/>
      <c r="K1323" s="311"/>
      <c r="L1323" s="311"/>
      <c r="M1323" s="311"/>
      <c r="N1323" s="311"/>
      <c r="O1323" s="311"/>
    </row>
    <row r="1324" spans="1:15" s="342" customFormat="1" ht="63.75" thickBot="1" x14ac:dyDescent="0.3">
      <c r="A1324" s="312">
        <v>835</v>
      </c>
      <c r="B1324" s="312" t="s">
        <v>4322</v>
      </c>
      <c r="C1324" s="313" t="s">
        <v>1037</v>
      </c>
      <c r="D1324" s="313" t="s">
        <v>3752</v>
      </c>
      <c r="E1324" s="313" t="s">
        <v>4323</v>
      </c>
      <c r="F1324" s="313" t="s">
        <v>4324</v>
      </c>
      <c r="G1324" s="313" t="s">
        <v>11</v>
      </c>
      <c r="H1324" s="323" t="s">
        <v>4325</v>
      </c>
      <c r="I1324" s="313" t="s">
        <v>2913</v>
      </c>
      <c r="J1324" s="311"/>
      <c r="K1324" s="311"/>
      <c r="L1324" s="311"/>
      <c r="M1324" s="311"/>
      <c r="N1324" s="311"/>
      <c r="O1324" s="311"/>
    </row>
    <row r="1325" spans="1:15" s="342" customFormat="1" ht="79.5" thickBot="1" x14ac:dyDescent="0.3">
      <c r="A1325" s="312">
        <v>836</v>
      </c>
      <c r="B1325" s="312" t="s">
        <v>4326</v>
      </c>
      <c r="C1325" s="313" t="s">
        <v>1335</v>
      </c>
      <c r="D1325" s="313" t="s">
        <v>3752</v>
      </c>
      <c r="E1325" s="313" t="s">
        <v>4327</v>
      </c>
      <c r="F1325" s="313" t="s">
        <v>4328</v>
      </c>
      <c r="G1325" s="313" t="s">
        <v>11</v>
      </c>
      <c r="H1325" s="323" t="s">
        <v>4329</v>
      </c>
      <c r="I1325" s="313" t="s">
        <v>2913</v>
      </c>
      <c r="J1325" s="311"/>
      <c r="K1325" s="311"/>
      <c r="L1325" s="311"/>
      <c r="M1325" s="311"/>
      <c r="N1325" s="311"/>
      <c r="O1325" s="311"/>
    </row>
    <row r="1326" spans="1:15" s="342" customFormat="1" ht="111" thickBot="1" x14ac:dyDescent="0.3">
      <c r="A1326" s="312">
        <v>837</v>
      </c>
      <c r="B1326" s="312" t="s">
        <v>4330</v>
      </c>
      <c r="C1326" s="313">
        <v>4</v>
      </c>
      <c r="D1326" s="313" t="s">
        <v>3752</v>
      </c>
      <c r="E1326" s="313" t="s">
        <v>4331</v>
      </c>
      <c r="F1326" s="313" t="s">
        <v>4332</v>
      </c>
      <c r="G1326" s="313" t="s">
        <v>16</v>
      </c>
      <c r="H1326" s="323" t="s">
        <v>4333</v>
      </c>
      <c r="I1326" s="313"/>
      <c r="J1326" s="311"/>
      <c r="K1326" s="311"/>
      <c r="L1326" s="311"/>
      <c r="M1326" s="311"/>
      <c r="N1326" s="311"/>
      <c r="O1326" s="311"/>
    </row>
    <row r="1327" spans="1:15" s="342" customFormat="1" ht="409.6" thickBot="1" x14ac:dyDescent="0.3">
      <c r="A1327" s="358">
        <v>838</v>
      </c>
      <c r="B1327" s="358" t="s">
        <v>4334</v>
      </c>
      <c r="C1327" s="359" t="s">
        <v>110</v>
      </c>
      <c r="D1327" s="359" t="s">
        <v>23</v>
      </c>
      <c r="E1327" s="359" t="s">
        <v>2788</v>
      </c>
      <c r="F1327" s="359" t="s">
        <v>2034</v>
      </c>
      <c r="G1327" s="359" t="s">
        <v>16</v>
      </c>
      <c r="H1327" s="360" t="s">
        <v>4335</v>
      </c>
      <c r="I1327" s="313"/>
      <c r="J1327" s="361"/>
      <c r="K1327" s="361"/>
      <c r="L1327" s="361"/>
      <c r="M1327" s="361"/>
      <c r="N1327" s="361"/>
      <c r="O1327" s="361"/>
    </row>
    <row r="1328" spans="1:15" s="290" customFormat="1" ht="174" thickBot="1" x14ac:dyDescent="0.3">
      <c r="A1328" s="36">
        <v>839</v>
      </c>
      <c r="B1328" s="357" t="s">
        <v>4358</v>
      </c>
      <c r="C1328" s="36" t="s">
        <v>110</v>
      </c>
      <c r="D1328" s="36" t="s">
        <v>86</v>
      </c>
      <c r="E1328" s="364" t="s">
        <v>4359</v>
      </c>
      <c r="F1328" s="362" t="s">
        <v>2104</v>
      </c>
      <c r="G1328" s="36" t="s">
        <v>16</v>
      </c>
      <c r="H1328" s="363" t="s">
        <v>4360</v>
      </c>
      <c r="I1328" s="313" t="s">
        <v>4429</v>
      </c>
      <c r="J1328" s="287"/>
      <c r="K1328" s="287"/>
      <c r="L1328" s="287"/>
      <c r="M1328" s="287"/>
      <c r="N1328" s="287"/>
      <c r="O1328" s="287"/>
    </row>
    <row r="1329" spans="1:15" s="290" customFormat="1" ht="315.75" thickBot="1" x14ac:dyDescent="0.3">
      <c r="A1329" s="36">
        <v>840</v>
      </c>
      <c r="B1329" s="357" t="s">
        <v>4361</v>
      </c>
      <c r="C1329" s="36" t="s">
        <v>110</v>
      </c>
      <c r="D1329" s="36" t="s">
        <v>3130</v>
      </c>
      <c r="E1329" s="364" t="s">
        <v>4362</v>
      </c>
      <c r="F1329" s="362" t="s">
        <v>459</v>
      </c>
      <c r="G1329" s="36" t="s">
        <v>16</v>
      </c>
      <c r="H1329" s="363" t="s">
        <v>4363</v>
      </c>
      <c r="I1329" s="313" t="s">
        <v>3997</v>
      </c>
      <c r="J1329" s="287"/>
      <c r="K1329" s="287"/>
      <c r="L1329" s="287"/>
      <c r="M1329" s="287"/>
      <c r="N1329" s="287"/>
      <c r="O1329" s="287"/>
    </row>
    <row r="1330" spans="1:15" s="290" customFormat="1" ht="300" thickBot="1" x14ac:dyDescent="0.3">
      <c r="A1330" s="36">
        <v>841</v>
      </c>
      <c r="B1330" s="357" t="s">
        <v>4364</v>
      </c>
      <c r="C1330" s="36">
        <v>4</v>
      </c>
      <c r="D1330" s="36" t="s">
        <v>37</v>
      </c>
      <c r="E1330" s="364" t="s">
        <v>4365</v>
      </c>
      <c r="F1330" s="357" t="s">
        <v>4366</v>
      </c>
      <c r="G1330" s="36" t="s">
        <v>11</v>
      </c>
      <c r="H1330" s="363" t="s">
        <v>4367</v>
      </c>
      <c r="I1330" s="313" t="s">
        <v>3347</v>
      </c>
      <c r="J1330" s="287"/>
      <c r="K1330" s="287"/>
      <c r="L1330" s="287"/>
      <c r="M1330" s="287"/>
      <c r="N1330" s="287"/>
      <c r="O1330" s="287"/>
    </row>
    <row r="1331" spans="1:15" s="290" customFormat="1" ht="394.5" thickBot="1" x14ac:dyDescent="0.3">
      <c r="A1331" s="36">
        <v>842</v>
      </c>
      <c r="B1331" s="357" t="s">
        <v>4368</v>
      </c>
      <c r="C1331" s="36">
        <v>4</v>
      </c>
      <c r="D1331" s="36" t="s">
        <v>86</v>
      </c>
      <c r="E1331" s="364" t="s">
        <v>4369</v>
      </c>
      <c r="F1331" s="357" t="s">
        <v>4370</v>
      </c>
      <c r="G1331" s="36" t="s">
        <v>11</v>
      </c>
      <c r="H1331" s="363" t="s">
        <v>4371</v>
      </c>
      <c r="I1331" s="313" t="s">
        <v>4430</v>
      </c>
      <c r="J1331" s="287"/>
      <c r="K1331" s="287"/>
      <c r="L1331" s="287"/>
      <c r="M1331" s="287"/>
      <c r="N1331" s="287"/>
      <c r="O1331" s="287"/>
    </row>
    <row r="1332" spans="1:15" s="290" customFormat="1" ht="363" thickBot="1" x14ac:dyDescent="0.3">
      <c r="A1332" s="36">
        <v>843</v>
      </c>
      <c r="B1332" s="357" t="s">
        <v>4372</v>
      </c>
      <c r="C1332" s="36" t="s">
        <v>4373</v>
      </c>
      <c r="D1332" s="36" t="s">
        <v>1201</v>
      </c>
      <c r="E1332" s="364" t="s">
        <v>4374</v>
      </c>
      <c r="F1332" s="362" t="s">
        <v>1597</v>
      </c>
      <c r="G1332" s="36" t="s">
        <v>16</v>
      </c>
      <c r="H1332" s="363" t="s">
        <v>4375</v>
      </c>
      <c r="I1332" s="313"/>
      <c r="J1332" s="287"/>
      <c r="K1332" s="287"/>
      <c r="L1332" s="287"/>
      <c r="M1332" s="287"/>
      <c r="N1332" s="287"/>
      <c r="O1332" s="287"/>
    </row>
    <row r="1333" spans="1:15" s="290" customFormat="1" ht="174" thickBot="1" x14ac:dyDescent="0.3">
      <c r="A1333" s="36">
        <v>844</v>
      </c>
      <c r="B1333" s="357" t="s">
        <v>4376</v>
      </c>
      <c r="C1333" s="36">
        <v>4</v>
      </c>
      <c r="D1333" s="36" t="s">
        <v>40</v>
      </c>
      <c r="E1333" s="364" t="s">
        <v>4377</v>
      </c>
      <c r="F1333" s="357" t="s">
        <v>4378</v>
      </c>
      <c r="G1333" s="36" t="s">
        <v>11</v>
      </c>
      <c r="H1333" s="363" t="s">
        <v>4379</v>
      </c>
      <c r="I1333" s="313" t="s">
        <v>2288</v>
      </c>
      <c r="J1333" s="287"/>
      <c r="K1333" s="287"/>
      <c r="L1333" s="287"/>
      <c r="M1333" s="287"/>
      <c r="N1333" s="287"/>
      <c r="O1333" s="287"/>
    </row>
    <row r="1334" spans="1:15" s="290" customFormat="1" ht="409.6" thickBot="1" x14ac:dyDescent="0.3">
      <c r="A1334" s="36">
        <v>845</v>
      </c>
      <c r="B1334" s="357" t="s">
        <v>4380</v>
      </c>
      <c r="C1334" s="36">
        <v>4</v>
      </c>
      <c r="D1334" s="36" t="s">
        <v>1498</v>
      </c>
      <c r="E1334" s="364" t="s">
        <v>4381</v>
      </c>
      <c r="F1334" s="357" t="s">
        <v>4382</v>
      </c>
      <c r="G1334" s="36" t="s">
        <v>11</v>
      </c>
      <c r="H1334" s="363" t="s">
        <v>4383</v>
      </c>
      <c r="I1334" s="313" t="s">
        <v>4305</v>
      </c>
      <c r="J1334" s="287"/>
      <c r="K1334" s="287"/>
      <c r="L1334" s="287"/>
      <c r="M1334" s="287"/>
      <c r="N1334" s="287"/>
      <c r="O1334" s="287"/>
    </row>
    <row r="1335" spans="1:15" s="290" customFormat="1" ht="315.75" thickBot="1" x14ac:dyDescent="0.3">
      <c r="A1335" s="36">
        <v>846</v>
      </c>
      <c r="B1335" s="357" t="s">
        <v>4384</v>
      </c>
      <c r="C1335" s="36">
        <v>4</v>
      </c>
      <c r="D1335" s="36" t="s">
        <v>1682</v>
      </c>
      <c r="E1335" s="364" t="s">
        <v>4385</v>
      </c>
      <c r="F1335" s="362" t="s">
        <v>1199</v>
      </c>
      <c r="G1335" s="36" t="s">
        <v>16</v>
      </c>
      <c r="H1335" s="363" t="s">
        <v>4386</v>
      </c>
      <c r="I1335" s="313" t="s">
        <v>3805</v>
      </c>
      <c r="J1335" s="287"/>
      <c r="K1335" s="287"/>
      <c r="L1335" s="287"/>
      <c r="M1335" s="287"/>
      <c r="N1335" s="287"/>
      <c r="O1335" s="287"/>
    </row>
    <row r="1336" spans="1:15" s="290" customFormat="1" ht="174" thickBot="1" x14ac:dyDescent="0.3">
      <c r="A1336" s="36">
        <v>847</v>
      </c>
      <c r="B1336" s="357" t="s">
        <v>4387</v>
      </c>
      <c r="C1336" s="36" t="s">
        <v>110</v>
      </c>
      <c r="D1336" s="36" t="s">
        <v>880</v>
      </c>
      <c r="E1336" s="364" t="s">
        <v>4388</v>
      </c>
      <c r="F1336" s="362" t="s">
        <v>251</v>
      </c>
      <c r="G1336" s="36" t="s">
        <v>16</v>
      </c>
      <c r="H1336" s="363" t="s">
        <v>4389</v>
      </c>
      <c r="I1336" s="313" t="s">
        <v>4431</v>
      </c>
      <c r="J1336" s="287"/>
      <c r="K1336" s="287"/>
      <c r="L1336" s="287"/>
      <c r="M1336" s="287"/>
      <c r="N1336" s="287"/>
      <c r="O1336" s="287"/>
    </row>
    <row r="1337" spans="1:15" s="290" customFormat="1" ht="409.6" thickBot="1" x14ac:dyDescent="0.3">
      <c r="A1337" s="36">
        <v>848</v>
      </c>
      <c r="B1337" s="357" t="s">
        <v>4390</v>
      </c>
      <c r="C1337" s="36">
        <v>4</v>
      </c>
      <c r="D1337" s="36" t="s">
        <v>1397</v>
      </c>
      <c r="E1337" s="364" t="s">
        <v>4391</v>
      </c>
      <c r="F1337" s="362" t="s">
        <v>4392</v>
      </c>
      <c r="G1337" s="36" t="s">
        <v>16</v>
      </c>
      <c r="H1337" s="363" t="s">
        <v>4393</v>
      </c>
      <c r="I1337" s="313"/>
      <c r="J1337" s="287"/>
      <c r="K1337" s="287"/>
      <c r="L1337" s="287"/>
      <c r="M1337" s="287"/>
      <c r="N1337" s="287"/>
      <c r="O1337" s="287"/>
    </row>
    <row r="1338" spans="1:15" s="290" customFormat="1" ht="331.5" thickBot="1" x14ac:dyDescent="0.3">
      <c r="A1338" s="36">
        <v>849</v>
      </c>
      <c r="B1338" s="357" t="s">
        <v>4394</v>
      </c>
      <c r="C1338" s="36" t="s">
        <v>110</v>
      </c>
      <c r="D1338" s="36" t="s">
        <v>23</v>
      </c>
      <c r="E1338" s="364" t="s">
        <v>4395</v>
      </c>
      <c r="F1338" s="362" t="s">
        <v>2034</v>
      </c>
      <c r="G1338" s="36" t="s">
        <v>16</v>
      </c>
      <c r="H1338" s="363" t="s">
        <v>4396</v>
      </c>
      <c r="I1338" s="313"/>
      <c r="J1338" s="287"/>
      <c r="K1338" s="287"/>
      <c r="L1338" s="287"/>
      <c r="M1338" s="287"/>
      <c r="N1338" s="287"/>
      <c r="O1338" s="287"/>
    </row>
    <row r="1339" spans="1:15" s="290" customFormat="1" ht="409.6" thickBot="1" x14ac:dyDescent="0.3">
      <c r="A1339" s="36">
        <v>850</v>
      </c>
      <c r="B1339" s="357" t="s">
        <v>4397</v>
      </c>
      <c r="C1339" s="36" t="s">
        <v>585</v>
      </c>
      <c r="D1339" s="36" t="s">
        <v>40</v>
      </c>
      <c r="E1339" s="364" t="s">
        <v>4398</v>
      </c>
      <c r="F1339" s="357" t="s">
        <v>4399</v>
      </c>
      <c r="G1339" s="36" t="s">
        <v>11</v>
      </c>
      <c r="H1339" s="363" t="s">
        <v>4400</v>
      </c>
      <c r="I1339" s="313" t="s">
        <v>4432</v>
      </c>
      <c r="J1339" s="287"/>
      <c r="K1339" s="287"/>
      <c r="L1339" s="287"/>
      <c r="M1339" s="287"/>
      <c r="N1339" s="287"/>
      <c r="O1339" s="287"/>
    </row>
    <row r="1340" spans="1:15" s="290" customFormat="1" ht="284.25" thickBot="1" x14ac:dyDescent="0.3">
      <c r="A1340" s="36">
        <v>851</v>
      </c>
      <c r="B1340" s="357" t="s">
        <v>4401</v>
      </c>
      <c r="C1340" s="36" t="s">
        <v>110</v>
      </c>
      <c r="D1340" s="36" t="s">
        <v>23</v>
      </c>
      <c r="E1340" s="364" t="s">
        <v>3737</v>
      </c>
      <c r="F1340" s="362" t="s">
        <v>126</v>
      </c>
      <c r="G1340" s="36" t="s">
        <v>16</v>
      </c>
      <c r="H1340" s="363" t="s">
        <v>4402</v>
      </c>
      <c r="I1340" s="313"/>
      <c r="J1340" s="287"/>
      <c r="K1340" s="287"/>
      <c r="L1340" s="287"/>
      <c r="M1340" s="287"/>
      <c r="N1340" s="287"/>
      <c r="O1340" s="287"/>
    </row>
    <row r="1341" spans="1:15" s="290" customFormat="1" ht="284.25" thickBot="1" x14ac:dyDescent="0.3">
      <c r="A1341" s="36">
        <v>852</v>
      </c>
      <c r="B1341" s="357" t="s">
        <v>4403</v>
      </c>
      <c r="C1341" s="36">
        <v>4</v>
      </c>
      <c r="D1341" s="36" t="s">
        <v>679</v>
      </c>
      <c r="E1341" s="364" t="s">
        <v>4404</v>
      </c>
      <c r="F1341" s="362" t="s">
        <v>4405</v>
      </c>
      <c r="G1341" s="36" t="s">
        <v>16</v>
      </c>
      <c r="H1341" s="363" t="s">
        <v>4406</v>
      </c>
      <c r="I1341" s="313"/>
      <c r="J1341" s="287"/>
      <c r="K1341" s="287"/>
      <c r="L1341" s="287"/>
      <c r="M1341" s="287"/>
      <c r="N1341" s="287"/>
      <c r="O1341" s="287"/>
    </row>
    <row r="1342" spans="1:15" s="290" customFormat="1" ht="331.5" thickBot="1" x14ac:dyDescent="0.3">
      <c r="A1342" s="36">
        <v>853</v>
      </c>
      <c r="B1342" s="357" t="s">
        <v>4407</v>
      </c>
      <c r="C1342" s="36">
        <v>4</v>
      </c>
      <c r="D1342" s="36" t="s">
        <v>40</v>
      </c>
      <c r="E1342" s="364" t="s">
        <v>2532</v>
      </c>
      <c r="F1342" s="357" t="s">
        <v>4408</v>
      </c>
      <c r="G1342" s="36" t="s">
        <v>11</v>
      </c>
      <c r="H1342" s="363" t="s">
        <v>4409</v>
      </c>
      <c r="I1342" s="313" t="s">
        <v>1025</v>
      </c>
      <c r="J1342" s="287"/>
      <c r="K1342" s="287"/>
      <c r="L1342" s="287"/>
      <c r="M1342" s="287"/>
      <c r="N1342" s="287"/>
      <c r="O1342" s="287"/>
    </row>
    <row r="1343" spans="1:15" s="290" customFormat="1" ht="63.75" thickBot="1" x14ac:dyDescent="0.3">
      <c r="A1343" s="36">
        <v>854</v>
      </c>
      <c r="B1343" s="357" t="s">
        <v>4410</v>
      </c>
      <c r="C1343" s="36">
        <v>4</v>
      </c>
      <c r="D1343" s="36" t="s">
        <v>344</v>
      </c>
      <c r="E1343" s="364" t="s">
        <v>4411</v>
      </c>
      <c r="F1343" s="357" t="s">
        <v>4412</v>
      </c>
      <c r="G1343" s="36" t="s">
        <v>11</v>
      </c>
      <c r="H1343" s="363" t="s">
        <v>4413</v>
      </c>
      <c r="I1343" s="313" t="s">
        <v>4433</v>
      </c>
      <c r="J1343" s="287"/>
      <c r="K1343" s="287"/>
      <c r="L1343" s="287"/>
      <c r="M1343" s="287"/>
      <c r="N1343" s="287"/>
      <c r="O1343" s="287"/>
    </row>
    <row r="1344" spans="1:15" s="490" customFormat="1" ht="409.6" thickBot="1" x14ac:dyDescent="0.3">
      <c r="A1344" s="36">
        <v>855</v>
      </c>
      <c r="B1344" s="572" t="s">
        <v>4418</v>
      </c>
      <c r="C1344" s="36" t="s">
        <v>110</v>
      </c>
      <c r="D1344" s="36" t="s">
        <v>37</v>
      </c>
      <c r="E1344" s="364" t="s">
        <v>3572</v>
      </c>
      <c r="F1344" s="572" t="s">
        <v>4419</v>
      </c>
      <c r="G1344" s="36" t="s">
        <v>16</v>
      </c>
      <c r="H1344" s="363" t="s">
        <v>4420</v>
      </c>
      <c r="I1344" s="313"/>
      <c r="J1344" s="500"/>
      <c r="K1344" s="500"/>
      <c r="L1344" s="500"/>
      <c r="M1344" s="500"/>
      <c r="N1344" s="500"/>
      <c r="O1344" s="500"/>
    </row>
    <row r="1345" spans="1:15" s="490" customFormat="1" ht="48" thickBot="1" x14ac:dyDescent="0.3">
      <c r="A1345" s="36">
        <v>856</v>
      </c>
      <c r="B1345" s="572" t="s">
        <v>4421</v>
      </c>
      <c r="C1345" s="36">
        <v>4</v>
      </c>
      <c r="D1345" s="36" t="s">
        <v>23</v>
      </c>
      <c r="E1345" s="364" t="s">
        <v>4422</v>
      </c>
      <c r="F1345" s="572" t="s">
        <v>173</v>
      </c>
      <c r="G1345" s="36" t="s">
        <v>16</v>
      </c>
      <c r="H1345" s="363" t="s">
        <v>4423</v>
      </c>
      <c r="I1345" s="313"/>
      <c r="J1345" s="500"/>
      <c r="K1345" s="500"/>
      <c r="L1345" s="500"/>
      <c r="M1345" s="500"/>
      <c r="N1345" s="500"/>
      <c r="O1345" s="500"/>
    </row>
    <row r="1346" spans="1:15" s="490" customFormat="1" ht="347.25" thickBot="1" x14ac:dyDescent="0.3">
      <c r="A1346" s="36">
        <v>857</v>
      </c>
      <c r="B1346" s="572" t="s">
        <v>4424</v>
      </c>
      <c r="C1346" s="36">
        <v>4</v>
      </c>
      <c r="D1346" s="36" t="s">
        <v>23</v>
      </c>
      <c r="E1346" s="364" t="s">
        <v>4425</v>
      </c>
      <c r="F1346" s="572" t="s">
        <v>4426</v>
      </c>
      <c r="G1346" s="36" t="s">
        <v>16</v>
      </c>
      <c r="H1346" s="363" t="s">
        <v>4445</v>
      </c>
      <c r="I1346" s="313"/>
      <c r="J1346" s="500"/>
      <c r="K1346" s="500"/>
      <c r="L1346" s="500"/>
      <c r="M1346" s="500"/>
      <c r="N1346" s="500"/>
      <c r="O1346" s="500"/>
    </row>
    <row r="1347" spans="1:15" s="490" customFormat="1" ht="79.5" thickBot="1" x14ac:dyDescent="0.3">
      <c r="A1347" s="36">
        <v>858</v>
      </c>
      <c r="B1347" s="572" t="s">
        <v>4427</v>
      </c>
      <c r="C1347" s="36" t="s">
        <v>110</v>
      </c>
      <c r="D1347" s="36" t="s">
        <v>86</v>
      </c>
      <c r="E1347" s="364" t="s">
        <v>3513</v>
      </c>
      <c r="F1347" s="572" t="s">
        <v>2034</v>
      </c>
      <c r="G1347" s="36" t="s">
        <v>16</v>
      </c>
      <c r="H1347" s="363" t="s">
        <v>4428</v>
      </c>
      <c r="I1347" s="313" t="s">
        <v>3515</v>
      </c>
      <c r="J1347" s="500"/>
      <c r="K1347" s="500"/>
      <c r="L1347" s="500"/>
      <c r="M1347" s="500"/>
      <c r="N1347" s="500"/>
      <c r="O1347" s="500"/>
    </row>
    <row r="1348" spans="1:15" s="490" customFormat="1" ht="79.5" thickBot="1" x14ac:dyDescent="0.3">
      <c r="A1348" s="36">
        <v>859</v>
      </c>
      <c r="B1348" s="572" t="s">
        <v>4434</v>
      </c>
      <c r="C1348" s="36" t="s">
        <v>1037</v>
      </c>
      <c r="D1348" s="36" t="s">
        <v>37</v>
      </c>
      <c r="E1348" s="364" t="s">
        <v>4435</v>
      </c>
      <c r="F1348" s="572" t="s">
        <v>1089</v>
      </c>
      <c r="G1348" s="36" t="s">
        <v>16</v>
      </c>
      <c r="H1348" s="363" t="s">
        <v>4436</v>
      </c>
      <c r="I1348" s="313" t="s">
        <v>4437</v>
      </c>
      <c r="J1348" s="500"/>
      <c r="K1348" s="500"/>
      <c r="L1348" s="500"/>
      <c r="M1348" s="500"/>
      <c r="N1348" s="500"/>
      <c r="O1348" s="500"/>
    </row>
    <row r="1349" spans="1:15" s="490" customFormat="1" ht="174" thickBot="1" x14ac:dyDescent="0.3">
      <c r="A1349" s="36">
        <v>860</v>
      </c>
      <c r="B1349" s="572" t="s">
        <v>4438</v>
      </c>
      <c r="C1349" s="36" t="s">
        <v>110</v>
      </c>
      <c r="D1349" s="36" t="s">
        <v>40</v>
      </c>
      <c r="E1349" s="364" t="s">
        <v>4439</v>
      </c>
      <c r="F1349" s="572" t="s">
        <v>4440</v>
      </c>
      <c r="G1349" s="36" t="s">
        <v>16</v>
      </c>
      <c r="H1349" s="363" t="s">
        <v>4441</v>
      </c>
      <c r="I1349" s="313"/>
      <c r="J1349" s="500"/>
      <c r="K1349" s="500"/>
      <c r="L1349" s="500"/>
      <c r="M1349" s="500"/>
      <c r="N1349" s="500"/>
      <c r="O1349" s="500"/>
    </row>
    <row r="1350" spans="1:15" s="490" customFormat="1" ht="409.6" thickBot="1" x14ac:dyDescent="0.3">
      <c r="A1350" s="36">
        <v>861</v>
      </c>
      <c r="B1350" s="572" t="s">
        <v>4442</v>
      </c>
      <c r="C1350" s="36" t="s">
        <v>110</v>
      </c>
      <c r="D1350" s="36" t="s">
        <v>40</v>
      </c>
      <c r="E1350" s="364" t="s">
        <v>3696</v>
      </c>
      <c r="F1350" s="572" t="s">
        <v>4443</v>
      </c>
      <c r="G1350" s="36" t="s">
        <v>16</v>
      </c>
      <c r="H1350" s="363" t="s">
        <v>4444</v>
      </c>
      <c r="I1350" s="313" t="s">
        <v>4312</v>
      </c>
      <c r="J1350" s="500"/>
      <c r="K1350" s="500"/>
      <c r="L1350" s="500"/>
      <c r="M1350" s="500"/>
      <c r="N1350" s="500"/>
      <c r="O1350" s="500"/>
    </row>
    <row r="1351" spans="1:15" s="490" customFormat="1" ht="268.5" thickBot="1" x14ac:dyDescent="0.3">
      <c r="A1351" s="36">
        <v>862</v>
      </c>
      <c r="B1351" s="579" t="s">
        <v>4461</v>
      </c>
      <c r="C1351" s="36" t="s">
        <v>110</v>
      </c>
      <c r="D1351" s="36" t="s">
        <v>86</v>
      </c>
      <c r="E1351" s="364" t="s">
        <v>4244</v>
      </c>
      <c r="F1351" s="579" t="s">
        <v>2034</v>
      </c>
      <c r="G1351" s="36" t="s">
        <v>16</v>
      </c>
      <c r="H1351" s="363" t="s">
        <v>4462</v>
      </c>
      <c r="I1351" s="313" t="s">
        <v>4463</v>
      </c>
      <c r="J1351" s="500"/>
      <c r="K1351" s="500"/>
      <c r="L1351" s="500"/>
      <c r="M1351" s="500"/>
      <c r="N1351" s="500"/>
      <c r="O1351" s="500"/>
    </row>
    <row r="1352" spans="1:15" s="490" customFormat="1" ht="79.5" thickBot="1" x14ac:dyDescent="0.3">
      <c r="A1352" s="36">
        <v>863</v>
      </c>
      <c r="B1352" s="579" t="s">
        <v>4464</v>
      </c>
      <c r="C1352" s="36" t="s">
        <v>19</v>
      </c>
      <c r="D1352" s="36" t="s">
        <v>880</v>
      </c>
      <c r="E1352" s="364" t="s">
        <v>4465</v>
      </c>
      <c r="F1352" s="579" t="s">
        <v>4466</v>
      </c>
      <c r="G1352" s="36" t="s">
        <v>16</v>
      </c>
      <c r="H1352" s="363" t="s">
        <v>4467</v>
      </c>
      <c r="I1352" s="313" t="s">
        <v>4468</v>
      </c>
      <c r="J1352" s="500"/>
      <c r="K1352" s="500"/>
      <c r="L1352" s="500"/>
      <c r="M1352" s="500"/>
      <c r="N1352" s="500"/>
      <c r="O1352" s="500"/>
    </row>
    <row r="1353" spans="1:15" s="490" customFormat="1" ht="284.25" thickBot="1" x14ac:dyDescent="0.3">
      <c r="A1353" s="36">
        <v>864</v>
      </c>
      <c r="B1353" s="579" t="s">
        <v>4469</v>
      </c>
      <c r="C1353" s="36">
        <v>4</v>
      </c>
      <c r="D1353" s="36" t="s">
        <v>880</v>
      </c>
      <c r="E1353" s="364" t="s">
        <v>4470</v>
      </c>
      <c r="F1353" s="579" t="s">
        <v>459</v>
      </c>
      <c r="G1353" s="36" t="s">
        <v>16</v>
      </c>
      <c r="H1353" s="363" t="s">
        <v>4471</v>
      </c>
      <c r="I1353" s="313" t="s">
        <v>4472</v>
      </c>
      <c r="J1353" s="500"/>
      <c r="K1353" s="500"/>
      <c r="L1353" s="500"/>
      <c r="M1353" s="500"/>
      <c r="N1353" s="500"/>
      <c r="O1353" s="500"/>
    </row>
    <row r="1354" spans="1:15" s="490" customFormat="1" ht="205.5" thickBot="1" x14ac:dyDescent="0.3">
      <c r="A1354" s="36">
        <v>865</v>
      </c>
      <c r="B1354" s="579" t="s">
        <v>4473</v>
      </c>
      <c r="C1354" s="36">
        <v>4</v>
      </c>
      <c r="D1354" s="36" t="s">
        <v>86</v>
      </c>
      <c r="E1354" s="364" t="s">
        <v>4474</v>
      </c>
      <c r="F1354" s="579" t="s">
        <v>4475</v>
      </c>
      <c r="G1354" s="36" t="s">
        <v>16</v>
      </c>
      <c r="H1354" s="363" t="s">
        <v>4476</v>
      </c>
      <c r="I1354" s="313"/>
      <c r="J1354" s="500"/>
      <c r="K1354" s="500"/>
      <c r="L1354" s="500"/>
      <c r="M1354" s="500"/>
      <c r="N1354" s="500"/>
      <c r="O1354" s="500"/>
    </row>
    <row r="1355" spans="1:15" s="490" customFormat="1" ht="347.25" thickBot="1" x14ac:dyDescent="0.3">
      <c r="A1355" s="36">
        <v>866</v>
      </c>
      <c r="B1355" s="579" t="s">
        <v>4477</v>
      </c>
      <c r="C1355" s="36">
        <v>4</v>
      </c>
      <c r="D1355" s="36" t="s">
        <v>1397</v>
      </c>
      <c r="E1355" s="364" t="s">
        <v>4457</v>
      </c>
      <c r="F1355" s="579" t="s">
        <v>4478</v>
      </c>
      <c r="G1355" s="36" t="s">
        <v>16</v>
      </c>
      <c r="H1355" s="363" t="s">
        <v>4479</v>
      </c>
      <c r="I1355" s="313"/>
      <c r="J1355" s="500"/>
      <c r="K1355" s="500"/>
      <c r="L1355" s="500"/>
      <c r="M1355" s="500"/>
      <c r="N1355" s="500"/>
      <c r="O1355" s="500"/>
    </row>
    <row r="1356" spans="1:15" s="490" customFormat="1" ht="95.25" thickBot="1" x14ac:dyDescent="0.3">
      <c r="A1356" s="36">
        <v>867</v>
      </c>
      <c r="B1356" s="579" t="s">
        <v>4480</v>
      </c>
      <c r="C1356" s="36">
        <v>16</v>
      </c>
      <c r="D1356" s="36" t="s">
        <v>880</v>
      </c>
      <c r="E1356" s="364" t="s">
        <v>4481</v>
      </c>
      <c r="F1356" s="579" t="s">
        <v>3780</v>
      </c>
      <c r="G1356" s="36" t="s">
        <v>16</v>
      </c>
      <c r="H1356" s="363" t="s">
        <v>4482</v>
      </c>
      <c r="I1356" s="313"/>
      <c r="J1356" s="500"/>
      <c r="K1356" s="500"/>
      <c r="L1356" s="500"/>
      <c r="M1356" s="500"/>
      <c r="N1356" s="500"/>
      <c r="O1356" s="500"/>
    </row>
    <row r="1357" spans="1:15" s="490" customFormat="1" ht="95.25" thickBot="1" x14ac:dyDescent="0.3">
      <c r="A1357" s="36">
        <v>868</v>
      </c>
      <c r="B1357" s="579" t="s">
        <v>4483</v>
      </c>
      <c r="C1357" s="36" t="s">
        <v>3049</v>
      </c>
      <c r="D1357" s="36" t="s">
        <v>880</v>
      </c>
      <c r="E1357" s="364" t="s">
        <v>4484</v>
      </c>
      <c r="F1357" s="579" t="s">
        <v>3780</v>
      </c>
      <c r="G1357" s="36" t="s">
        <v>16</v>
      </c>
      <c r="H1357" s="363" t="s">
        <v>4485</v>
      </c>
      <c r="I1357" s="313"/>
      <c r="J1357" s="500"/>
      <c r="K1357" s="500"/>
      <c r="L1357" s="500"/>
      <c r="M1357" s="500"/>
      <c r="N1357" s="500"/>
      <c r="O1357" s="500"/>
    </row>
    <row r="1358" spans="1:15" s="490" customFormat="1" ht="79.5" thickBot="1" x14ac:dyDescent="0.3">
      <c r="A1358" s="36">
        <v>869</v>
      </c>
      <c r="B1358" s="579" t="s">
        <v>4486</v>
      </c>
      <c r="C1358" s="36" t="s">
        <v>585</v>
      </c>
      <c r="D1358" s="36" t="s">
        <v>880</v>
      </c>
      <c r="E1358" s="364" t="s">
        <v>4039</v>
      </c>
      <c r="F1358" s="579" t="s">
        <v>251</v>
      </c>
      <c r="G1358" s="36" t="s">
        <v>16</v>
      </c>
      <c r="H1358" s="363" t="s">
        <v>4487</v>
      </c>
      <c r="I1358" s="313" t="s">
        <v>3859</v>
      </c>
      <c r="J1358" s="500"/>
      <c r="K1358" s="500"/>
      <c r="L1358" s="500"/>
      <c r="M1358" s="500"/>
      <c r="N1358" s="500"/>
      <c r="O1358" s="500"/>
    </row>
    <row r="1359" spans="1:15" s="490" customFormat="1" ht="409.6" thickBot="1" x14ac:dyDescent="0.3">
      <c r="A1359" s="36">
        <v>870</v>
      </c>
      <c r="B1359" s="579" t="s">
        <v>4488</v>
      </c>
      <c r="C1359" s="36">
        <v>4</v>
      </c>
      <c r="D1359" s="36" t="s">
        <v>89</v>
      </c>
      <c r="E1359" s="364" t="s">
        <v>4489</v>
      </c>
      <c r="F1359" s="581" t="s">
        <v>4490</v>
      </c>
      <c r="G1359" s="36" t="s">
        <v>11</v>
      </c>
      <c r="H1359" s="363" t="s">
        <v>4491</v>
      </c>
      <c r="I1359" s="313"/>
      <c r="J1359" s="500"/>
      <c r="K1359" s="500"/>
      <c r="L1359" s="500"/>
      <c r="M1359" s="500"/>
      <c r="N1359" s="500"/>
      <c r="O1359" s="500"/>
    </row>
    <row r="1360" spans="1:15" s="490" customFormat="1" ht="409.6" thickBot="1" x14ac:dyDescent="0.3">
      <c r="A1360" s="584">
        <v>871</v>
      </c>
      <c r="B1360" s="612" t="s">
        <v>4525</v>
      </c>
      <c r="C1360" s="584">
        <v>4</v>
      </c>
      <c r="D1360" s="584" t="s">
        <v>40</v>
      </c>
      <c r="E1360" s="364" t="s">
        <v>4526</v>
      </c>
      <c r="F1360" s="581" t="s">
        <v>4527</v>
      </c>
      <c r="G1360" s="584" t="s">
        <v>11</v>
      </c>
      <c r="H1360" s="363" t="s">
        <v>4528</v>
      </c>
      <c r="I1360" s="313" t="s">
        <v>1025</v>
      </c>
      <c r="J1360" s="588"/>
      <c r="K1360" s="588"/>
      <c r="L1360" s="588"/>
      <c r="M1360" s="588"/>
      <c r="N1360" s="588"/>
      <c r="O1360" s="588"/>
    </row>
    <row r="1361" spans="1:15" s="490" customFormat="1" ht="409.6" thickBot="1" x14ac:dyDescent="0.3">
      <c r="A1361" s="584">
        <v>872</v>
      </c>
      <c r="B1361" s="612" t="s">
        <v>4529</v>
      </c>
      <c r="C1361" s="584">
        <v>4</v>
      </c>
      <c r="D1361" s="584" t="s">
        <v>40</v>
      </c>
      <c r="E1361" s="364" t="s">
        <v>4526</v>
      </c>
      <c r="F1361" s="581" t="s">
        <v>4530</v>
      </c>
      <c r="G1361" s="584" t="s">
        <v>11</v>
      </c>
      <c r="H1361" s="363" t="s">
        <v>4531</v>
      </c>
      <c r="I1361" s="313" t="s">
        <v>1025</v>
      </c>
      <c r="J1361" s="588"/>
      <c r="K1361" s="588"/>
      <c r="L1361" s="588"/>
      <c r="M1361" s="588"/>
      <c r="N1361" s="588"/>
      <c r="O1361" s="588"/>
    </row>
    <row r="1362" spans="1:15" s="490" customFormat="1" ht="284.25" thickBot="1" x14ac:dyDescent="0.3">
      <c r="A1362" s="584">
        <v>873</v>
      </c>
      <c r="B1362" s="612" t="s">
        <v>4532</v>
      </c>
      <c r="C1362" s="584">
        <v>4</v>
      </c>
      <c r="D1362" s="584" t="s">
        <v>40</v>
      </c>
      <c r="E1362" s="364" t="s">
        <v>4533</v>
      </c>
      <c r="F1362" s="581" t="s">
        <v>4534</v>
      </c>
      <c r="G1362" s="584" t="s">
        <v>11</v>
      </c>
      <c r="H1362" s="363" t="s">
        <v>4535</v>
      </c>
      <c r="I1362" s="313" t="s">
        <v>1025</v>
      </c>
      <c r="J1362" s="588"/>
      <c r="K1362" s="588"/>
      <c r="L1362" s="588"/>
      <c r="M1362" s="588"/>
      <c r="N1362" s="588"/>
      <c r="O1362" s="588"/>
    </row>
    <row r="1363" spans="1:15" s="490" customFormat="1" ht="409.6" thickBot="1" x14ac:dyDescent="0.3">
      <c r="A1363" s="584">
        <v>874</v>
      </c>
      <c r="B1363" s="612" t="s">
        <v>4536</v>
      </c>
      <c r="C1363" s="584">
        <v>4</v>
      </c>
      <c r="D1363" s="584" t="s">
        <v>37</v>
      </c>
      <c r="E1363" s="364" t="s">
        <v>4537</v>
      </c>
      <c r="F1363" s="581" t="s">
        <v>4538</v>
      </c>
      <c r="G1363" s="584" t="s">
        <v>11</v>
      </c>
      <c r="H1363" s="363" t="s">
        <v>4539</v>
      </c>
      <c r="I1363" s="313"/>
      <c r="J1363" s="588"/>
      <c r="K1363" s="588"/>
      <c r="L1363" s="588"/>
      <c r="M1363" s="588"/>
      <c r="N1363" s="588"/>
      <c r="O1363" s="588"/>
    </row>
    <row r="1364" spans="1:15" s="490" customFormat="1" ht="174" thickBot="1" x14ac:dyDescent="0.3">
      <c r="A1364" s="584">
        <v>875</v>
      </c>
      <c r="B1364" s="612" t="s">
        <v>4540</v>
      </c>
      <c r="C1364" s="584">
        <v>4</v>
      </c>
      <c r="D1364" s="584" t="s">
        <v>37</v>
      </c>
      <c r="E1364" s="364" t="s">
        <v>1352</v>
      </c>
      <c r="F1364" s="581" t="s">
        <v>4541</v>
      </c>
      <c r="G1364" s="584" t="s">
        <v>11</v>
      </c>
      <c r="H1364" s="363" t="s">
        <v>4542</v>
      </c>
      <c r="I1364" s="313" t="s">
        <v>4543</v>
      </c>
      <c r="J1364" s="588"/>
      <c r="K1364" s="588"/>
      <c r="L1364" s="588"/>
      <c r="M1364" s="588"/>
      <c r="N1364" s="588"/>
      <c r="O1364" s="588"/>
    </row>
    <row r="1365" spans="1:15" s="490" customFormat="1" ht="378.75" thickBot="1" x14ac:dyDescent="0.3">
      <c r="A1365" s="584">
        <v>876</v>
      </c>
      <c r="B1365" s="612" t="s">
        <v>4544</v>
      </c>
      <c r="C1365" s="584" t="s">
        <v>110</v>
      </c>
      <c r="D1365" s="584" t="s">
        <v>86</v>
      </c>
      <c r="E1365" s="364" t="s">
        <v>4545</v>
      </c>
      <c r="F1365" s="581" t="s">
        <v>4546</v>
      </c>
      <c r="G1365" s="584" t="s">
        <v>11</v>
      </c>
      <c r="H1365" s="363" t="s">
        <v>4547</v>
      </c>
      <c r="I1365" s="313" t="s">
        <v>4548</v>
      </c>
      <c r="J1365" s="588"/>
      <c r="K1365" s="588"/>
      <c r="L1365" s="588"/>
      <c r="M1365" s="588"/>
      <c r="N1365" s="588"/>
      <c r="O1365" s="588"/>
    </row>
    <row r="1366" spans="1:15" s="490" customFormat="1" ht="378.75" thickBot="1" x14ac:dyDescent="0.3">
      <c r="A1366" s="584">
        <v>877</v>
      </c>
      <c r="B1366" s="612" t="s">
        <v>4549</v>
      </c>
      <c r="C1366" s="584" t="s">
        <v>110</v>
      </c>
      <c r="D1366" s="584" t="s">
        <v>23</v>
      </c>
      <c r="E1366" s="364" t="s">
        <v>4101</v>
      </c>
      <c r="F1366" s="581" t="s">
        <v>4550</v>
      </c>
      <c r="G1366" s="584" t="s">
        <v>11</v>
      </c>
      <c r="H1366" s="363" t="s">
        <v>4551</v>
      </c>
      <c r="I1366" s="313"/>
      <c r="J1366" s="588"/>
      <c r="K1366" s="588"/>
      <c r="L1366" s="588"/>
      <c r="M1366" s="588"/>
      <c r="N1366" s="588"/>
      <c r="O1366" s="588"/>
    </row>
    <row r="1367" spans="1:15" s="490" customFormat="1" ht="300" thickBot="1" x14ac:dyDescent="0.3">
      <c r="A1367" s="584">
        <v>878</v>
      </c>
      <c r="B1367" s="612" t="s">
        <v>4552</v>
      </c>
      <c r="C1367" s="584">
        <v>4</v>
      </c>
      <c r="D1367" s="584" t="s">
        <v>37</v>
      </c>
      <c r="E1367" s="364" t="s">
        <v>4553</v>
      </c>
      <c r="F1367" s="581" t="s">
        <v>4554</v>
      </c>
      <c r="G1367" s="584" t="s">
        <v>11</v>
      </c>
      <c r="H1367" s="363" t="s">
        <v>4555</v>
      </c>
      <c r="I1367" s="313"/>
      <c r="J1367" s="588"/>
      <c r="K1367" s="588"/>
      <c r="L1367" s="588"/>
      <c r="M1367" s="588"/>
      <c r="N1367" s="588"/>
      <c r="O1367" s="588"/>
    </row>
    <row r="1368" spans="1:15" s="490" customFormat="1" ht="189.75" thickBot="1" x14ac:dyDescent="0.3">
      <c r="A1368" s="584">
        <v>879</v>
      </c>
      <c r="B1368" s="612" t="s">
        <v>4556</v>
      </c>
      <c r="C1368" s="584">
        <v>4</v>
      </c>
      <c r="D1368" s="584" t="s">
        <v>37</v>
      </c>
      <c r="E1368" s="364" t="s">
        <v>4557</v>
      </c>
      <c r="F1368" s="581" t="s">
        <v>345</v>
      </c>
      <c r="G1368" s="584" t="s">
        <v>16</v>
      </c>
      <c r="H1368" s="363" t="s">
        <v>4558</v>
      </c>
      <c r="I1368" s="313" t="s">
        <v>4559</v>
      </c>
      <c r="J1368" s="588"/>
      <c r="K1368" s="588"/>
      <c r="L1368" s="588"/>
      <c r="M1368" s="588"/>
      <c r="N1368" s="588"/>
      <c r="O1368" s="588"/>
    </row>
    <row r="1369" spans="1:15" s="490" customFormat="1" ht="331.5" thickBot="1" x14ac:dyDescent="0.3">
      <c r="A1369" s="584">
        <v>880</v>
      </c>
      <c r="B1369" s="612" t="s">
        <v>4560</v>
      </c>
      <c r="C1369" s="584" t="s">
        <v>110</v>
      </c>
      <c r="D1369" s="584" t="s">
        <v>23</v>
      </c>
      <c r="E1369" s="364" t="s">
        <v>4561</v>
      </c>
      <c r="F1369" s="581" t="s">
        <v>2034</v>
      </c>
      <c r="G1369" s="584" t="s">
        <v>16</v>
      </c>
      <c r="H1369" s="363" t="s">
        <v>4562</v>
      </c>
      <c r="I1369" s="313" t="s">
        <v>4563</v>
      </c>
      <c r="J1369" s="588"/>
      <c r="K1369" s="588"/>
      <c r="L1369" s="588"/>
      <c r="M1369" s="588"/>
      <c r="N1369" s="588"/>
      <c r="O1369" s="588"/>
    </row>
    <row r="1370" spans="1:15" s="490" customFormat="1" ht="142.5" thickBot="1" x14ac:dyDescent="0.3">
      <c r="A1370" s="584">
        <v>881</v>
      </c>
      <c r="B1370" s="612" t="s">
        <v>4564</v>
      </c>
      <c r="C1370" s="584" t="s">
        <v>19</v>
      </c>
      <c r="D1370" s="584" t="s">
        <v>880</v>
      </c>
      <c r="E1370" s="364" t="s">
        <v>4565</v>
      </c>
      <c r="F1370" s="581" t="s">
        <v>251</v>
      </c>
      <c r="G1370" s="584" t="s">
        <v>16</v>
      </c>
      <c r="H1370" s="363" t="s">
        <v>4566</v>
      </c>
      <c r="I1370" s="313"/>
      <c r="J1370" s="588"/>
      <c r="K1370" s="588"/>
      <c r="L1370" s="588"/>
      <c r="M1370" s="588"/>
      <c r="N1370" s="588"/>
      <c r="O1370" s="588"/>
    </row>
    <row r="1371" spans="1:15" s="490" customFormat="1" ht="347.25" thickBot="1" x14ac:dyDescent="0.3">
      <c r="A1371" s="584">
        <v>882</v>
      </c>
      <c r="B1371" s="612" t="s">
        <v>4567</v>
      </c>
      <c r="C1371" s="584">
        <v>4</v>
      </c>
      <c r="D1371" s="584" t="s">
        <v>37</v>
      </c>
      <c r="E1371" s="364" t="s">
        <v>4568</v>
      </c>
      <c r="F1371" s="581" t="s">
        <v>4569</v>
      </c>
      <c r="G1371" s="584" t="s">
        <v>11</v>
      </c>
      <c r="H1371" s="363" t="s">
        <v>4570</v>
      </c>
      <c r="I1371" s="313"/>
      <c r="J1371" s="588"/>
      <c r="K1371" s="588"/>
      <c r="L1371" s="588"/>
      <c r="M1371" s="588"/>
      <c r="N1371" s="588"/>
      <c r="O1371" s="588"/>
    </row>
    <row r="1372" spans="1:15" s="490" customFormat="1" ht="63.75" thickBot="1" x14ac:dyDescent="0.3">
      <c r="A1372" s="584">
        <v>883</v>
      </c>
      <c r="B1372" s="612" t="s">
        <v>4571</v>
      </c>
      <c r="C1372" s="584">
        <v>22</v>
      </c>
      <c r="D1372" s="584" t="s">
        <v>3752</v>
      </c>
      <c r="E1372" s="364" t="s">
        <v>4572</v>
      </c>
      <c r="F1372" s="581" t="s">
        <v>1089</v>
      </c>
      <c r="G1372" s="584" t="s">
        <v>16</v>
      </c>
      <c r="H1372" s="363" t="s">
        <v>4573</v>
      </c>
      <c r="I1372" s="313" t="s">
        <v>4076</v>
      </c>
      <c r="J1372" s="588"/>
      <c r="K1372" s="588"/>
      <c r="L1372" s="588"/>
      <c r="M1372" s="588"/>
      <c r="N1372" s="588"/>
      <c r="O1372" s="588"/>
    </row>
    <row r="1373" spans="1:15" s="490" customFormat="1" ht="142.5" thickBot="1" x14ac:dyDescent="0.3">
      <c r="A1373" s="584">
        <v>884</v>
      </c>
      <c r="B1373" s="612" t="s">
        <v>4574</v>
      </c>
      <c r="C1373" s="584">
        <v>4</v>
      </c>
      <c r="D1373" s="584" t="s">
        <v>880</v>
      </c>
      <c r="E1373" s="364" t="s">
        <v>4575</v>
      </c>
      <c r="F1373" s="581" t="s">
        <v>459</v>
      </c>
      <c r="G1373" s="584" t="s">
        <v>16</v>
      </c>
      <c r="H1373" s="363" t="s">
        <v>4576</v>
      </c>
      <c r="I1373" s="313" t="s">
        <v>4577</v>
      </c>
      <c r="J1373" s="588"/>
      <c r="K1373" s="588"/>
      <c r="L1373" s="588"/>
      <c r="M1373" s="588"/>
      <c r="N1373" s="588"/>
      <c r="O1373" s="588"/>
    </row>
    <row r="1374" spans="1:15" s="490" customFormat="1" ht="142.5" thickBot="1" x14ac:dyDescent="0.3">
      <c r="A1374" s="584">
        <v>885</v>
      </c>
      <c r="B1374" s="612" t="s">
        <v>4578</v>
      </c>
      <c r="C1374" s="584">
        <v>4</v>
      </c>
      <c r="D1374" s="584" t="s">
        <v>880</v>
      </c>
      <c r="E1374" s="364" t="s">
        <v>4579</v>
      </c>
      <c r="F1374" s="581" t="s">
        <v>459</v>
      </c>
      <c r="G1374" s="584" t="s">
        <v>16</v>
      </c>
      <c r="H1374" s="363" t="s">
        <v>4580</v>
      </c>
      <c r="I1374" s="313" t="s">
        <v>4577</v>
      </c>
      <c r="J1374" s="588"/>
      <c r="K1374" s="588"/>
      <c r="L1374" s="588"/>
      <c r="M1374" s="588"/>
      <c r="N1374" s="588"/>
      <c r="O1374" s="588"/>
    </row>
    <row r="1375" spans="1:15" s="490" customFormat="1" ht="95.25" thickBot="1" x14ac:dyDescent="0.3">
      <c r="A1375" s="584">
        <v>886</v>
      </c>
      <c r="B1375" s="612" t="s">
        <v>4581</v>
      </c>
      <c r="C1375" s="584">
        <v>21</v>
      </c>
      <c r="D1375" s="584" t="s">
        <v>880</v>
      </c>
      <c r="E1375" s="364" t="s">
        <v>4582</v>
      </c>
      <c r="F1375" s="581" t="s">
        <v>459</v>
      </c>
      <c r="G1375" s="584" t="s">
        <v>16</v>
      </c>
      <c r="H1375" s="363" t="s">
        <v>4583</v>
      </c>
      <c r="I1375" s="313"/>
      <c r="J1375" s="588"/>
      <c r="K1375" s="588"/>
      <c r="L1375" s="588"/>
      <c r="M1375" s="588"/>
      <c r="N1375" s="588"/>
      <c r="O1375" s="588"/>
    </row>
    <row r="1376" spans="1:15" s="490" customFormat="1" ht="189.75" thickBot="1" x14ac:dyDescent="0.3">
      <c r="A1376" s="584">
        <v>887</v>
      </c>
      <c r="B1376" s="641" t="s">
        <v>4612</v>
      </c>
      <c r="C1376" s="584">
        <v>4</v>
      </c>
      <c r="D1376" s="584" t="s">
        <v>23</v>
      </c>
      <c r="E1376" s="364" t="s">
        <v>4613</v>
      </c>
      <c r="F1376" s="581" t="s">
        <v>1543</v>
      </c>
      <c r="G1376" s="584" t="s">
        <v>16</v>
      </c>
      <c r="H1376" s="363" t="s">
        <v>4614</v>
      </c>
      <c r="I1376" s="313"/>
      <c r="J1376" s="588"/>
      <c r="K1376" s="588"/>
      <c r="L1376" s="588"/>
      <c r="M1376" s="588"/>
      <c r="N1376" s="588"/>
      <c r="O1376" s="588"/>
    </row>
    <row r="1377" spans="1:15" s="490" customFormat="1" ht="95.25" thickBot="1" x14ac:dyDescent="0.3">
      <c r="A1377" s="584">
        <v>888</v>
      </c>
      <c r="B1377" s="641" t="s">
        <v>4615</v>
      </c>
      <c r="C1377" s="584">
        <v>4</v>
      </c>
      <c r="D1377" s="584" t="s">
        <v>23</v>
      </c>
      <c r="E1377" s="364" t="s">
        <v>4123</v>
      </c>
      <c r="F1377" s="581" t="s">
        <v>4616</v>
      </c>
      <c r="G1377" s="584" t="s">
        <v>16</v>
      </c>
      <c r="H1377" s="363" t="s">
        <v>4617</v>
      </c>
      <c r="I1377" s="313"/>
      <c r="J1377" s="588"/>
      <c r="K1377" s="588"/>
      <c r="L1377" s="588"/>
      <c r="M1377" s="588"/>
      <c r="N1377" s="588"/>
      <c r="O1377" s="588"/>
    </row>
    <row r="1378" spans="1:15" s="490" customFormat="1" ht="79.5" thickBot="1" x14ac:dyDescent="0.3">
      <c r="A1378" s="584">
        <v>889</v>
      </c>
      <c r="B1378" s="641" t="s">
        <v>4618</v>
      </c>
      <c r="C1378" s="584">
        <v>4</v>
      </c>
      <c r="D1378" s="584" t="s">
        <v>23</v>
      </c>
      <c r="E1378" s="364" t="s">
        <v>4619</v>
      </c>
      <c r="F1378" s="581" t="s">
        <v>4620</v>
      </c>
      <c r="G1378" s="584" t="s">
        <v>16</v>
      </c>
      <c r="H1378" s="363" t="s">
        <v>4621</v>
      </c>
      <c r="I1378" s="313" t="s">
        <v>4622</v>
      </c>
      <c r="J1378" s="588"/>
      <c r="K1378" s="588"/>
      <c r="L1378" s="588"/>
      <c r="M1378" s="588"/>
      <c r="N1378" s="588"/>
      <c r="O1378" s="588"/>
    </row>
    <row r="1379" spans="1:15" s="490" customFormat="1" ht="79.5" thickBot="1" x14ac:dyDescent="0.3">
      <c r="A1379" s="584">
        <v>890</v>
      </c>
      <c r="B1379" s="641" t="s">
        <v>4623</v>
      </c>
      <c r="C1379" s="584">
        <v>4</v>
      </c>
      <c r="D1379" s="584" t="s">
        <v>2792</v>
      </c>
      <c r="E1379" s="364" t="s">
        <v>4624</v>
      </c>
      <c r="F1379" s="581" t="s">
        <v>4625</v>
      </c>
      <c r="G1379" s="584" t="s">
        <v>16</v>
      </c>
      <c r="H1379" s="363" t="s">
        <v>4626</v>
      </c>
      <c r="I1379" s="313" t="s">
        <v>4627</v>
      </c>
      <c r="J1379" s="588"/>
      <c r="K1379" s="588"/>
      <c r="L1379" s="588"/>
      <c r="M1379" s="588"/>
      <c r="N1379" s="588"/>
      <c r="O1379" s="588"/>
    </row>
    <row r="1380" spans="1:15" s="490" customFormat="1" ht="409.6" thickBot="1" x14ac:dyDescent="0.3">
      <c r="A1380" s="584">
        <v>891</v>
      </c>
      <c r="B1380" s="641" t="s">
        <v>4628</v>
      </c>
      <c r="C1380" s="584">
        <v>4</v>
      </c>
      <c r="D1380" s="584" t="s">
        <v>40</v>
      </c>
      <c r="E1380" s="364" t="s">
        <v>4416</v>
      </c>
      <c r="F1380" s="581" t="s">
        <v>4629</v>
      </c>
      <c r="G1380" s="584" t="s">
        <v>11</v>
      </c>
      <c r="H1380" s="363" t="s">
        <v>4630</v>
      </c>
      <c r="I1380" s="313" t="s">
        <v>3850</v>
      </c>
      <c r="J1380" s="588"/>
      <c r="K1380" s="588"/>
      <c r="L1380" s="588"/>
      <c r="M1380" s="588"/>
      <c r="N1380" s="588"/>
      <c r="O1380" s="588"/>
    </row>
    <row r="1381" spans="1:15" s="490" customFormat="1" ht="111" thickBot="1" x14ac:dyDescent="0.3">
      <c r="A1381" s="584">
        <v>892</v>
      </c>
      <c r="B1381" s="641" t="s">
        <v>4631</v>
      </c>
      <c r="C1381" s="584">
        <v>4</v>
      </c>
      <c r="D1381" s="584" t="s">
        <v>679</v>
      </c>
      <c r="E1381" s="364" t="s">
        <v>4632</v>
      </c>
      <c r="F1381" s="581" t="s">
        <v>4633</v>
      </c>
      <c r="G1381" s="584" t="s">
        <v>11</v>
      </c>
      <c r="H1381" s="363" t="s">
        <v>4634</v>
      </c>
      <c r="I1381" s="313"/>
      <c r="J1381" s="588"/>
      <c r="K1381" s="588"/>
      <c r="L1381" s="588"/>
      <c r="M1381" s="588"/>
      <c r="N1381" s="588"/>
      <c r="O1381" s="588"/>
    </row>
    <row r="1382" spans="1:15" s="490" customFormat="1" ht="394.5" thickBot="1" x14ac:dyDescent="0.3">
      <c r="A1382" s="584">
        <v>893</v>
      </c>
      <c r="B1382" s="641" t="s">
        <v>4635</v>
      </c>
      <c r="C1382" s="584">
        <v>4</v>
      </c>
      <c r="D1382" s="584" t="s">
        <v>1606</v>
      </c>
      <c r="E1382" s="364" t="s">
        <v>4636</v>
      </c>
      <c r="F1382" s="581" t="s">
        <v>4637</v>
      </c>
      <c r="G1382" s="584" t="s">
        <v>11</v>
      </c>
      <c r="H1382" s="363" t="s">
        <v>4638</v>
      </c>
      <c r="I1382" s="313" t="s">
        <v>4639</v>
      </c>
      <c r="J1382" s="588"/>
      <c r="K1382" s="588"/>
      <c r="L1382" s="588"/>
      <c r="M1382" s="588"/>
      <c r="N1382" s="588"/>
      <c r="O1382" s="588"/>
    </row>
    <row r="1383" spans="1:15" s="490" customFormat="1" ht="79.5" thickBot="1" x14ac:dyDescent="0.3">
      <c r="A1383" s="584">
        <v>894</v>
      </c>
      <c r="B1383" s="641" t="s">
        <v>4640</v>
      </c>
      <c r="C1383" s="584">
        <v>4</v>
      </c>
      <c r="D1383" s="584" t="s">
        <v>37</v>
      </c>
      <c r="E1383" s="364" t="s">
        <v>4641</v>
      </c>
      <c r="F1383" s="581" t="s">
        <v>4642</v>
      </c>
      <c r="G1383" s="584" t="s">
        <v>11</v>
      </c>
      <c r="H1383" s="363" t="s">
        <v>4643</v>
      </c>
      <c r="I1383" s="313" t="s">
        <v>4644</v>
      </c>
      <c r="J1383" s="588"/>
      <c r="K1383" s="588"/>
      <c r="L1383" s="588"/>
      <c r="M1383" s="588"/>
      <c r="N1383" s="588"/>
      <c r="O1383" s="588"/>
    </row>
    <row r="1384" spans="1:15" s="490" customFormat="1" ht="95.25" thickBot="1" x14ac:dyDescent="0.3">
      <c r="A1384" s="584">
        <v>895</v>
      </c>
      <c r="B1384" s="641" t="s">
        <v>4645</v>
      </c>
      <c r="C1384" s="584">
        <v>4</v>
      </c>
      <c r="D1384" s="584" t="s">
        <v>40</v>
      </c>
      <c r="E1384" s="364" t="s">
        <v>2532</v>
      </c>
      <c r="F1384" s="581" t="s">
        <v>4646</v>
      </c>
      <c r="G1384" s="584" t="s">
        <v>11</v>
      </c>
      <c r="H1384" s="363" t="s">
        <v>4647</v>
      </c>
      <c r="I1384" s="313" t="s">
        <v>1025</v>
      </c>
      <c r="J1384" s="588"/>
      <c r="K1384" s="588"/>
      <c r="L1384" s="588"/>
      <c r="M1384" s="588"/>
      <c r="N1384" s="588"/>
      <c r="O1384" s="588"/>
    </row>
    <row r="1385" spans="1:15" s="490" customFormat="1" ht="158.25" thickBot="1" x14ac:dyDescent="0.3">
      <c r="A1385" s="584">
        <v>896</v>
      </c>
      <c r="B1385" s="641" t="s">
        <v>4649</v>
      </c>
      <c r="C1385" s="584">
        <v>4</v>
      </c>
      <c r="D1385" s="584" t="s">
        <v>1396</v>
      </c>
      <c r="E1385" s="364" t="s">
        <v>4650</v>
      </c>
      <c r="F1385" s="581" t="s">
        <v>4478</v>
      </c>
      <c r="G1385" s="584" t="s">
        <v>16</v>
      </c>
      <c r="H1385" s="363" t="s">
        <v>4651</v>
      </c>
      <c r="I1385" s="313"/>
      <c r="J1385" s="588"/>
      <c r="K1385" s="588"/>
      <c r="L1385" s="588"/>
      <c r="M1385" s="588"/>
      <c r="N1385" s="588"/>
      <c r="O1385" s="588"/>
    </row>
    <row r="1386" spans="1:15" s="490" customFormat="1" ht="409.6" thickBot="1" x14ac:dyDescent="0.3">
      <c r="A1386" s="584">
        <v>897</v>
      </c>
      <c r="B1386" s="641" t="s">
        <v>4652</v>
      </c>
      <c r="C1386" s="584">
        <v>22</v>
      </c>
      <c r="D1386" s="584" t="s">
        <v>37</v>
      </c>
      <c r="E1386" s="364" t="s">
        <v>4653</v>
      </c>
      <c r="F1386" s="581" t="s">
        <v>4654</v>
      </c>
      <c r="G1386" s="584" t="s">
        <v>11</v>
      </c>
      <c r="H1386" s="363" t="s">
        <v>4655</v>
      </c>
      <c r="I1386" s="313"/>
      <c r="J1386" s="588"/>
      <c r="K1386" s="588"/>
      <c r="L1386" s="588"/>
      <c r="M1386" s="588"/>
      <c r="N1386" s="588"/>
      <c r="O1386" s="588"/>
    </row>
    <row r="1387" spans="1:15" s="490" customFormat="1" ht="126.75" thickBot="1" x14ac:dyDescent="0.3">
      <c r="A1387" s="645">
        <v>898</v>
      </c>
      <c r="B1387" s="644" t="s">
        <v>4648</v>
      </c>
      <c r="C1387" s="645" t="s">
        <v>4656</v>
      </c>
      <c r="D1387" s="645" t="s">
        <v>40</v>
      </c>
      <c r="E1387" s="643" t="s">
        <v>4657</v>
      </c>
      <c r="F1387" s="648" t="s">
        <v>4658</v>
      </c>
      <c r="G1387" s="645" t="s">
        <v>11</v>
      </c>
      <c r="H1387" s="647" t="s">
        <v>4659</v>
      </c>
      <c r="I1387" s="359" t="s">
        <v>4660</v>
      </c>
      <c r="J1387" s="646"/>
      <c r="K1387" s="646"/>
      <c r="L1387" s="646"/>
      <c r="M1387" s="646"/>
      <c r="N1387" s="646"/>
      <c r="O1387" s="646"/>
    </row>
    <row r="1388" spans="1:15" s="649" customFormat="1" ht="174" thickBot="1" x14ac:dyDescent="0.3">
      <c r="A1388" s="359">
        <v>899</v>
      </c>
      <c r="B1388" s="358" t="s">
        <v>4664</v>
      </c>
      <c r="C1388" s="359">
        <v>4</v>
      </c>
      <c r="D1388" s="359" t="s">
        <v>37</v>
      </c>
      <c r="E1388" s="655" t="s">
        <v>4665</v>
      </c>
      <c r="F1388" s="359" t="s">
        <v>4666</v>
      </c>
      <c r="G1388" s="359" t="s">
        <v>11</v>
      </c>
      <c r="H1388" s="663" t="s">
        <v>4667</v>
      </c>
      <c r="I1388" s="359" t="s">
        <v>4644</v>
      </c>
      <c r="J1388" s="497"/>
      <c r="K1388" s="497"/>
      <c r="L1388" s="497"/>
      <c r="M1388" s="497"/>
      <c r="N1388" s="664"/>
      <c r="O1388" s="664"/>
    </row>
    <row r="1389" spans="1:15" s="649" customFormat="1" ht="205.5" thickBot="1" x14ac:dyDescent="0.3">
      <c r="A1389" s="667">
        <v>900</v>
      </c>
      <c r="B1389" s="358" t="s">
        <v>4668</v>
      </c>
      <c r="C1389" s="359">
        <v>4</v>
      </c>
      <c r="D1389" s="359" t="s">
        <v>86</v>
      </c>
      <c r="E1389" s="655" t="s">
        <v>4669</v>
      </c>
      <c r="F1389" s="359" t="s">
        <v>4670</v>
      </c>
      <c r="G1389" s="359" t="s">
        <v>11</v>
      </c>
      <c r="H1389" s="663" t="s">
        <v>4671</v>
      </c>
      <c r="I1389" s="359" t="s">
        <v>4702</v>
      </c>
      <c r="J1389" s="497"/>
      <c r="K1389" s="497"/>
      <c r="L1389" s="497"/>
      <c r="M1389" s="497"/>
      <c r="N1389" s="664"/>
      <c r="O1389" s="664"/>
    </row>
    <row r="1390" spans="1:15" s="649" customFormat="1" ht="409.6" thickBot="1" x14ac:dyDescent="0.3">
      <c r="A1390" s="359">
        <v>901</v>
      </c>
      <c r="B1390" s="358" t="s">
        <v>4672</v>
      </c>
      <c r="C1390" s="359">
        <v>4</v>
      </c>
      <c r="D1390" s="359" t="s">
        <v>37</v>
      </c>
      <c r="E1390" s="655" t="s">
        <v>4673</v>
      </c>
      <c r="F1390" s="359" t="s">
        <v>4674</v>
      </c>
      <c r="G1390" s="359" t="s">
        <v>11</v>
      </c>
      <c r="H1390" s="663" t="s">
        <v>4675</v>
      </c>
      <c r="I1390" s="359" t="s">
        <v>4703</v>
      </c>
      <c r="J1390" s="497"/>
      <c r="K1390" s="497"/>
      <c r="L1390" s="497"/>
      <c r="M1390" s="497"/>
      <c r="N1390" s="664"/>
      <c r="O1390" s="664"/>
    </row>
    <row r="1391" spans="1:15" s="649" customFormat="1" ht="268.5" thickBot="1" x14ac:dyDescent="0.3">
      <c r="A1391" s="667">
        <v>902</v>
      </c>
      <c r="B1391" s="358" t="s">
        <v>4676</v>
      </c>
      <c r="C1391" s="359" t="s">
        <v>110</v>
      </c>
      <c r="D1391" s="359" t="s">
        <v>1015</v>
      </c>
      <c r="E1391" s="655" t="s">
        <v>4677</v>
      </c>
      <c r="F1391" s="669" t="s">
        <v>768</v>
      </c>
      <c r="G1391" s="359" t="s">
        <v>16</v>
      </c>
      <c r="H1391" s="663" t="s">
        <v>4678</v>
      </c>
      <c r="I1391" s="359"/>
      <c r="J1391" s="497"/>
      <c r="K1391" s="497"/>
      <c r="L1391" s="497"/>
      <c r="M1391" s="497"/>
      <c r="N1391" s="664"/>
      <c r="O1391" s="664"/>
    </row>
    <row r="1392" spans="1:15" s="649" customFormat="1" ht="268.5" thickBot="1" x14ac:dyDescent="0.3">
      <c r="A1392" s="359">
        <v>903</v>
      </c>
      <c r="B1392" s="358" t="s">
        <v>4679</v>
      </c>
      <c r="C1392" s="359">
        <v>4</v>
      </c>
      <c r="D1392" s="359" t="s">
        <v>23</v>
      </c>
      <c r="E1392" s="655" t="s">
        <v>4404</v>
      </c>
      <c r="F1392" s="669" t="s">
        <v>4405</v>
      </c>
      <c r="G1392" s="359" t="s">
        <v>16</v>
      </c>
      <c r="H1392" s="663" t="s">
        <v>4680</v>
      </c>
      <c r="I1392" s="359"/>
      <c r="J1392" s="497"/>
      <c r="K1392" s="497"/>
      <c r="L1392" s="497"/>
      <c r="M1392" s="497"/>
      <c r="N1392" s="664"/>
      <c r="O1392" s="664"/>
    </row>
    <row r="1393" spans="1:15" s="649" customFormat="1" ht="252.75" thickBot="1" x14ac:dyDescent="0.3">
      <c r="A1393" s="667">
        <v>904</v>
      </c>
      <c r="B1393" s="358" t="s">
        <v>4681</v>
      </c>
      <c r="C1393" s="359" t="s">
        <v>19</v>
      </c>
      <c r="D1393" s="359" t="s">
        <v>880</v>
      </c>
      <c r="E1393" s="655" t="s">
        <v>4682</v>
      </c>
      <c r="F1393" s="669" t="s">
        <v>4683</v>
      </c>
      <c r="G1393" s="359" t="s">
        <v>16</v>
      </c>
      <c r="H1393" s="663" t="s">
        <v>4684</v>
      </c>
      <c r="I1393" s="359"/>
      <c r="J1393" s="497"/>
      <c r="K1393" s="497"/>
      <c r="L1393" s="497"/>
      <c r="M1393" s="497"/>
      <c r="N1393" s="664"/>
      <c r="O1393" s="664"/>
    </row>
    <row r="1394" spans="1:15" s="649" customFormat="1" ht="300" thickBot="1" x14ac:dyDescent="0.3">
      <c r="A1394" s="359">
        <v>905</v>
      </c>
      <c r="B1394" s="358" t="s">
        <v>4685</v>
      </c>
      <c r="C1394" s="359">
        <v>5</v>
      </c>
      <c r="D1394" s="359" t="s">
        <v>40</v>
      </c>
      <c r="E1394" s="655" t="s">
        <v>4149</v>
      </c>
      <c r="F1394" s="669" t="s">
        <v>3446</v>
      </c>
      <c r="G1394" s="359" t="s">
        <v>16</v>
      </c>
      <c r="H1394" s="663" t="s">
        <v>4686</v>
      </c>
      <c r="I1394" s="359"/>
      <c r="J1394" s="497"/>
      <c r="K1394" s="497"/>
      <c r="L1394" s="497"/>
      <c r="M1394" s="497"/>
      <c r="N1394" s="664"/>
      <c r="O1394" s="664"/>
    </row>
    <row r="1395" spans="1:15" s="649" customFormat="1" ht="95.25" thickBot="1" x14ac:dyDescent="0.3">
      <c r="A1395" s="667">
        <v>906</v>
      </c>
      <c r="B1395" s="358" t="s">
        <v>4687</v>
      </c>
      <c r="C1395" s="359">
        <v>4</v>
      </c>
      <c r="D1395" s="359" t="s">
        <v>89</v>
      </c>
      <c r="E1395" s="655" t="s">
        <v>4688</v>
      </c>
      <c r="F1395" s="669" t="s">
        <v>1327</v>
      </c>
      <c r="G1395" s="359" t="s">
        <v>16</v>
      </c>
      <c r="H1395" s="663" t="s">
        <v>4689</v>
      </c>
      <c r="I1395" s="359" t="s">
        <v>4622</v>
      </c>
      <c r="J1395" s="497"/>
      <c r="K1395" s="497"/>
      <c r="L1395" s="497"/>
      <c r="M1395" s="497"/>
      <c r="N1395" s="664"/>
      <c r="O1395" s="664"/>
    </row>
    <row r="1396" spans="1:15" s="649" customFormat="1" ht="126.75" thickBot="1" x14ac:dyDescent="0.3">
      <c r="A1396" s="359">
        <v>907</v>
      </c>
      <c r="B1396" s="358" t="s">
        <v>4690</v>
      </c>
      <c r="C1396" s="359">
        <v>21</v>
      </c>
      <c r="D1396" s="359" t="s">
        <v>89</v>
      </c>
      <c r="E1396" s="655" t="s">
        <v>4691</v>
      </c>
      <c r="F1396" s="669" t="s">
        <v>4692</v>
      </c>
      <c r="G1396" s="359" t="s">
        <v>16</v>
      </c>
      <c r="H1396" s="663" t="s">
        <v>4693</v>
      </c>
      <c r="I1396" s="359" t="s">
        <v>1025</v>
      </c>
      <c r="J1396" s="497"/>
      <c r="K1396" s="497"/>
      <c r="L1396" s="497"/>
      <c r="M1396" s="497"/>
      <c r="N1396" s="664"/>
      <c r="O1396" s="664"/>
    </row>
    <row r="1397" spans="1:15" s="649" customFormat="1" ht="126.75" thickBot="1" x14ac:dyDescent="0.3">
      <c r="A1397" s="667">
        <v>908</v>
      </c>
      <c r="B1397" s="358" t="s">
        <v>4694</v>
      </c>
      <c r="C1397" s="359">
        <v>4</v>
      </c>
      <c r="D1397" s="359" t="s">
        <v>3930</v>
      </c>
      <c r="E1397" s="655" t="s">
        <v>4695</v>
      </c>
      <c r="F1397" s="669" t="s">
        <v>1140</v>
      </c>
      <c r="G1397" s="359" t="s">
        <v>16</v>
      </c>
      <c r="H1397" s="663" t="s">
        <v>4696</v>
      </c>
      <c r="I1397" s="359"/>
      <c r="J1397" s="497"/>
      <c r="K1397" s="497"/>
      <c r="L1397" s="497"/>
      <c r="M1397" s="497"/>
      <c r="N1397" s="664"/>
      <c r="O1397" s="664"/>
    </row>
    <row r="1398" spans="1:15" s="649" customFormat="1" ht="284.25" thickBot="1" x14ac:dyDescent="0.3">
      <c r="A1398" s="359">
        <v>909</v>
      </c>
      <c r="B1398" s="358" t="s">
        <v>4697</v>
      </c>
      <c r="C1398" s="359" t="s">
        <v>179</v>
      </c>
      <c r="D1398" s="359" t="s">
        <v>344</v>
      </c>
      <c r="E1398" s="655" t="s">
        <v>4698</v>
      </c>
      <c r="F1398" s="669" t="s">
        <v>345</v>
      </c>
      <c r="G1398" s="359" t="s">
        <v>16</v>
      </c>
      <c r="H1398" s="663" t="s">
        <v>4699</v>
      </c>
      <c r="I1398" s="359"/>
      <c r="J1398" s="497"/>
      <c r="K1398" s="497"/>
      <c r="L1398" s="497"/>
      <c r="M1398" s="497"/>
      <c r="N1398" s="664"/>
      <c r="O1398" s="664"/>
    </row>
    <row r="1399" spans="1:15" s="649" customFormat="1" ht="205.5" thickBot="1" x14ac:dyDescent="0.3">
      <c r="A1399" s="506">
        <v>910</v>
      </c>
      <c r="B1399" s="312" t="s">
        <v>4700</v>
      </c>
      <c r="C1399" s="313">
        <v>4</v>
      </c>
      <c r="D1399" s="313" t="s">
        <v>40</v>
      </c>
      <c r="E1399" s="124" t="s">
        <v>2532</v>
      </c>
      <c r="F1399" s="670" t="s">
        <v>1430</v>
      </c>
      <c r="G1399" s="313" t="s">
        <v>16</v>
      </c>
      <c r="H1399" s="665" t="s">
        <v>4701</v>
      </c>
      <c r="I1399" s="313" t="s">
        <v>3101</v>
      </c>
      <c r="J1399" s="497"/>
      <c r="K1399" s="497"/>
      <c r="L1399" s="497"/>
      <c r="M1399" s="497"/>
      <c r="N1399" s="666"/>
      <c r="O1399" s="666"/>
    </row>
    <row r="1400" spans="1:15" s="674" customFormat="1" ht="409.6" thickBot="1" x14ac:dyDescent="0.3">
      <c r="A1400" s="506">
        <v>911</v>
      </c>
      <c r="B1400" s="312" t="s">
        <v>4708</v>
      </c>
      <c r="C1400" s="313">
        <v>4</v>
      </c>
      <c r="D1400" s="313" t="s">
        <v>23</v>
      </c>
      <c r="E1400" s="124" t="s">
        <v>3072</v>
      </c>
      <c r="F1400" s="670" t="s">
        <v>3434</v>
      </c>
      <c r="G1400" s="313" t="s">
        <v>16</v>
      </c>
      <c r="H1400" s="665" t="s">
        <v>4709</v>
      </c>
      <c r="I1400" s="313" t="s">
        <v>3351</v>
      </c>
      <c r="J1400" s="497"/>
      <c r="K1400" s="497"/>
      <c r="L1400" s="497"/>
      <c r="M1400" s="497"/>
      <c r="N1400" s="666"/>
      <c r="O1400" s="666"/>
    </row>
    <row r="1401" spans="1:15" s="674" customFormat="1" ht="79.5" thickBot="1" x14ac:dyDescent="0.3">
      <c r="A1401" s="506">
        <v>912</v>
      </c>
      <c r="B1401" s="312" t="s">
        <v>4710</v>
      </c>
      <c r="C1401" s="313">
        <v>4</v>
      </c>
      <c r="D1401" s="313" t="s">
        <v>3930</v>
      </c>
      <c r="E1401" s="124" t="s">
        <v>2240</v>
      </c>
      <c r="F1401" s="670" t="s">
        <v>4711</v>
      </c>
      <c r="G1401" s="313" t="s">
        <v>11</v>
      </c>
      <c r="H1401" s="665" t="s">
        <v>4712</v>
      </c>
      <c r="I1401" s="313" t="s">
        <v>4713</v>
      </c>
      <c r="J1401" s="497"/>
      <c r="K1401" s="497"/>
      <c r="L1401" s="497"/>
      <c r="M1401" s="497"/>
      <c r="N1401" s="666"/>
      <c r="O1401" s="666"/>
    </row>
    <row r="1402" spans="1:15" s="674" customFormat="1" ht="237" thickBot="1" x14ac:dyDescent="0.3">
      <c r="A1402" s="506">
        <v>913</v>
      </c>
      <c r="B1402" s="312" t="s">
        <v>4714</v>
      </c>
      <c r="C1402" s="313">
        <v>4</v>
      </c>
      <c r="D1402" s="313" t="s">
        <v>89</v>
      </c>
      <c r="E1402" s="124" t="s">
        <v>4715</v>
      </c>
      <c r="F1402" s="670" t="s">
        <v>856</v>
      </c>
      <c r="G1402" s="313" t="s">
        <v>16</v>
      </c>
      <c r="H1402" s="665" t="s">
        <v>4716</v>
      </c>
      <c r="I1402" s="313" t="s">
        <v>4717</v>
      </c>
      <c r="J1402" s="497"/>
      <c r="K1402" s="497"/>
      <c r="L1402" s="497"/>
      <c r="M1402" s="497"/>
      <c r="N1402" s="666"/>
      <c r="O1402" s="666"/>
    </row>
    <row r="1403" spans="1:15" s="674" customFormat="1" ht="237" thickBot="1" x14ac:dyDescent="0.3">
      <c r="A1403" s="506">
        <v>914</v>
      </c>
      <c r="B1403" s="312" t="s">
        <v>4718</v>
      </c>
      <c r="C1403" s="313" t="s">
        <v>179</v>
      </c>
      <c r="D1403" s="313" t="s">
        <v>344</v>
      </c>
      <c r="E1403" s="124" t="s">
        <v>872</v>
      </c>
      <c r="F1403" s="670" t="s">
        <v>4719</v>
      </c>
      <c r="G1403" s="313" t="s">
        <v>11</v>
      </c>
      <c r="H1403" s="665" t="s">
        <v>4720</v>
      </c>
      <c r="I1403" s="313"/>
      <c r="J1403" s="497"/>
      <c r="K1403" s="497"/>
      <c r="L1403" s="497"/>
      <c r="M1403" s="497"/>
      <c r="N1403" s="666"/>
      <c r="O1403" s="666"/>
    </row>
    <row r="1404" spans="1:15" s="674" customFormat="1" ht="268.5" thickBot="1" x14ac:dyDescent="0.3">
      <c r="A1404" s="506">
        <v>915</v>
      </c>
      <c r="B1404" s="312" t="s">
        <v>4721</v>
      </c>
      <c r="C1404" s="313">
        <v>4</v>
      </c>
      <c r="D1404" s="313" t="s">
        <v>40</v>
      </c>
      <c r="E1404" s="124" t="s">
        <v>4722</v>
      </c>
      <c r="F1404" s="670" t="s">
        <v>4723</v>
      </c>
      <c r="G1404" s="313" t="s">
        <v>11</v>
      </c>
      <c r="H1404" s="665" t="s">
        <v>4724</v>
      </c>
      <c r="I1404" s="313" t="s">
        <v>4725</v>
      </c>
      <c r="J1404" s="497"/>
      <c r="K1404" s="497"/>
      <c r="L1404" s="497"/>
      <c r="M1404" s="497"/>
      <c r="N1404" s="666"/>
      <c r="O1404" s="666"/>
    </row>
    <row r="1405" spans="1:15" s="684" customFormat="1" ht="409.6" thickBot="1" x14ac:dyDescent="0.3">
      <c r="A1405" s="506">
        <v>916</v>
      </c>
      <c r="B1405" s="312" t="s">
        <v>4750</v>
      </c>
      <c r="C1405" s="313">
        <v>4</v>
      </c>
      <c r="D1405" s="313" t="s">
        <v>3752</v>
      </c>
      <c r="E1405" s="124" t="s">
        <v>4751</v>
      </c>
      <c r="F1405" s="670" t="s">
        <v>4752</v>
      </c>
      <c r="G1405" s="313" t="s">
        <v>11</v>
      </c>
      <c r="H1405" s="665" t="s">
        <v>4753</v>
      </c>
      <c r="I1405" s="313" t="s">
        <v>4622</v>
      </c>
      <c r="J1405" s="497"/>
      <c r="K1405" s="497"/>
      <c r="L1405" s="497"/>
      <c r="M1405" s="497"/>
      <c r="N1405" s="666"/>
      <c r="O1405" s="666"/>
    </row>
    <row r="1406" spans="1:15" s="684" customFormat="1" ht="237" thickBot="1" x14ac:dyDescent="0.3">
      <c r="A1406" s="506">
        <v>917</v>
      </c>
      <c r="B1406" s="312" t="s">
        <v>4754</v>
      </c>
      <c r="C1406" s="313">
        <v>4</v>
      </c>
      <c r="D1406" s="313" t="s">
        <v>23</v>
      </c>
      <c r="E1406" s="124" t="s">
        <v>4755</v>
      </c>
      <c r="F1406" s="670" t="s">
        <v>4756</v>
      </c>
      <c r="G1406" s="313" t="s">
        <v>16</v>
      </c>
      <c r="H1406" s="665" t="s">
        <v>4757</v>
      </c>
      <c r="I1406" s="313"/>
      <c r="J1406" s="497"/>
      <c r="K1406" s="497"/>
      <c r="L1406" s="497"/>
      <c r="M1406" s="497"/>
      <c r="N1406" s="666"/>
      <c r="O1406" s="666"/>
    </row>
    <row r="1407" spans="1:15" s="684" customFormat="1" ht="111" thickBot="1" x14ac:dyDescent="0.3">
      <c r="A1407" s="506">
        <v>918</v>
      </c>
      <c r="B1407" s="312" t="s">
        <v>4758</v>
      </c>
      <c r="C1407" s="313" t="s">
        <v>1915</v>
      </c>
      <c r="D1407" s="313" t="s">
        <v>880</v>
      </c>
      <c r="E1407" s="124" t="s">
        <v>2996</v>
      </c>
      <c r="F1407" s="670" t="s">
        <v>4759</v>
      </c>
      <c r="G1407" s="313" t="s">
        <v>16</v>
      </c>
      <c r="H1407" s="665" t="s">
        <v>4760</v>
      </c>
      <c r="I1407" s="313"/>
      <c r="J1407" s="497"/>
      <c r="K1407" s="497"/>
      <c r="L1407" s="497"/>
      <c r="M1407" s="497"/>
      <c r="N1407" s="666"/>
      <c r="O1407" s="666"/>
    </row>
    <row r="1408" spans="1:15" s="684" customFormat="1" ht="126.75" thickBot="1" x14ac:dyDescent="0.3">
      <c r="A1408" s="506">
        <v>919</v>
      </c>
      <c r="B1408" s="312" t="s">
        <v>4761</v>
      </c>
      <c r="C1408" s="313">
        <v>4</v>
      </c>
      <c r="D1408" s="313" t="s">
        <v>40</v>
      </c>
      <c r="E1408" s="124" t="s">
        <v>4416</v>
      </c>
      <c r="F1408" s="670" t="s">
        <v>43</v>
      </c>
      <c r="G1408" s="313" t="s">
        <v>16</v>
      </c>
      <c r="H1408" s="665" t="s">
        <v>4762</v>
      </c>
      <c r="I1408" s="313" t="s">
        <v>4725</v>
      </c>
      <c r="J1408" s="497"/>
      <c r="K1408" s="497"/>
      <c r="L1408" s="497"/>
      <c r="M1408" s="497"/>
      <c r="N1408" s="666"/>
      <c r="O1408" s="666"/>
    </row>
    <row r="1409" spans="1:15" s="684" customFormat="1" ht="142.5" thickBot="1" x14ac:dyDescent="0.3">
      <c r="A1409" s="506">
        <v>920</v>
      </c>
      <c r="B1409" s="312" t="s">
        <v>4763</v>
      </c>
      <c r="C1409" s="313">
        <v>5</v>
      </c>
      <c r="D1409" s="313" t="s">
        <v>23</v>
      </c>
      <c r="E1409" s="124" t="s">
        <v>4168</v>
      </c>
      <c r="F1409" s="670" t="s">
        <v>3446</v>
      </c>
      <c r="G1409" s="313" t="s">
        <v>16</v>
      </c>
      <c r="H1409" s="665" t="s">
        <v>4764</v>
      </c>
      <c r="I1409" s="313"/>
      <c r="J1409" s="497"/>
      <c r="K1409" s="497"/>
      <c r="L1409" s="497"/>
      <c r="M1409" s="497"/>
      <c r="N1409" s="666"/>
      <c r="O1409" s="666"/>
    </row>
    <row r="1410" spans="1:15" s="684" customFormat="1" ht="409.6" thickBot="1" x14ac:dyDescent="0.3">
      <c r="A1410" s="506">
        <v>921</v>
      </c>
      <c r="B1410" s="312" t="s">
        <v>4765</v>
      </c>
      <c r="C1410" s="313">
        <v>4</v>
      </c>
      <c r="D1410" s="313" t="s">
        <v>40</v>
      </c>
      <c r="E1410" s="124" t="s">
        <v>4526</v>
      </c>
      <c r="F1410" s="670" t="s">
        <v>43</v>
      </c>
      <c r="G1410" s="313" t="s">
        <v>16</v>
      </c>
      <c r="H1410" s="665" t="s">
        <v>4766</v>
      </c>
      <c r="I1410" s="313" t="s">
        <v>4725</v>
      </c>
      <c r="J1410" s="497"/>
      <c r="K1410" s="497"/>
      <c r="L1410" s="497"/>
      <c r="M1410" s="497"/>
      <c r="N1410" s="666"/>
      <c r="O1410" s="666"/>
    </row>
    <row r="1411" spans="1:15" s="684" customFormat="1" ht="252.75" thickBot="1" x14ac:dyDescent="0.3">
      <c r="A1411" s="506">
        <v>922</v>
      </c>
      <c r="B1411" s="312" t="s">
        <v>4767</v>
      </c>
      <c r="C1411" s="313">
        <v>4</v>
      </c>
      <c r="D1411" s="313" t="s">
        <v>23</v>
      </c>
      <c r="E1411" s="124" t="s">
        <v>4688</v>
      </c>
      <c r="F1411" s="670" t="s">
        <v>4475</v>
      </c>
      <c r="G1411" s="313" t="s">
        <v>16</v>
      </c>
      <c r="H1411" s="665" t="s">
        <v>4768</v>
      </c>
      <c r="I1411" s="313" t="s">
        <v>4622</v>
      </c>
      <c r="J1411" s="497"/>
      <c r="K1411" s="497"/>
      <c r="L1411" s="497"/>
      <c r="M1411" s="497"/>
      <c r="N1411" s="666"/>
      <c r="O1411" s="666"/>
    </row>
    <row r="1412" spans="1:15" s="684" customFormat="1" ht="126.75" thickBot="1" x14ac:dyDescent="0.3">
      <c r="A1412" s="506">
        <v>923</v>
      </c>
      <c r="B1412" s="312" t="s">
        <v>4769</v>
      </c>
      <c r="C1412" s="313">
        <v>4</v>
      </c>
      <c r="D1412" s="313" t="s">
        <v>1201</v>
      </c>
      <c r="E1412" s="124" t="s">
        <v>4770</v>
      </c>
      <c r="F1412" s="670" t="s">
        <v>4771</v>
      </c>
      <c r="G1412" s="313" t="s">
        <v>16</v>
      </c>
      <c r="H1412" s="665" t="s">
        <v>4772</v>
      </c>
      <c r="I1412" s="313"/>
      <c r="J1412" s="497"/>
      <c r="K1412" s="497"/>
      <c r="L1412" s="497"/>
      <c r="M1412" s="497"/>
      <c r="N1412" s="666"/>
      <c r="O1412" s="666"/>
    </row>
    <row r="1413" spans="1:15" s="684" customFormat="1" ht="95.25" thickBot="1" x14ac:dyDescent="0.3">
      <c r="A1413" s="506">
        <v>924</v>
      </c>
      <c r="B1413" s="312" t="s">
        <v>4773</v>
      </c>
      <c r="C1413" s="313">
        <v>31</v>
      </c>
      <c r="D1413" s="313" t="s">
        <v>344</v>
      </c>
      <c r="E1413" s="124" t="s">
        <v>4774</v>
      </c>
      <c r="F1413" s="670" t="s">
        <v>4771</v>
      </c>
      <c r="G1413" s="313" t="s">
        <v>16</v>
      </c>
      <c r="H1413" s="665" t="s">
        <v>4775</v>
      </c>
      <c r="I1413" s="313"/>
      <c r="J1413" s="497"/>
      <c r="K1413" s="497"/>
      <c r="L1413" s="497"/>
      <c r="M1413" s="497"/>
      <c r="N1413" s="666"/>
      <c r="O1413" s="666"/>
    </row>
    <row r="1414" spans="1:15" s="684" customFormat="1" ht="126.75" thickBot="1" x14ac:dyDescent="0.3">
      <c r="A1414" s="506">
        <v>925</v>
      </c>
      <c r="B1414" s="312" t="s">
        <v>4776</v>
      </c>
      <c r="C1414" s="313">
        <v>4</v>
      </c>
      <c r="D1414" s="313" t="s">
        <v>1201</v>
      </c>
      <c r="E1414" s="124" t="s">
        <v>4777</v>
      </c>
      <c r="F1414" s="670" t="s">
        <v>4771</v>
      </c>
      <c r="G1414" s="313" t="s">
        <v>16</v>
      </c>
      <c r="H1414" s="665" t="s">
        <v>4778</v>
      </c>
      <c r="I1414" s="313"/>
      <c r="J1414" s="497"/>
      <c r="K1414" s="497"/>
      <c r="L1414" s="497"/>
      <c r="M1414" s="497"/>
      <c r="N1414" s="666"/>
      <c r="O1414" s="666"/>
    </row>
    <row r="1415" spans="1:15" s="684" customFormat="1" ht="221.25" thickBot="1" x14ac:dyDescent="0.3">
      <c r="A1415" s="506">
        <v>926</v>
      </c>
      <c r="B1415" s="312" t="s">
        <v>4779</v>
      </c>
      <c r="C1415" s="313" t="s">
        <v>585</v>
      </c>
      <c r="D1415" s="313" t="s">
        <v>880</v>
      </c>
      <c r="E1415" s="124" t="s">
        <v>4780</v>
      </c>
      <c r="F1415" s="670" t="s">
        <v>4781</v>
      </c>
      <c r="G1415" s="313" t="s">
        <v>16</v>
      </c>
      <c r="H1415" s="665" t="s">
        <v>4782</v>
      </c>
      <c r="I1415" s="313"/>
      <c r="J1415" s="497"/>
      <c r="K1415" s="497"/>
      <c r="L1415" s="497"/>
      <c r="M1415" s="497"/>
      <c r="N1415" s="666"/>
      <c r="O1415" s="666"/>
    </row>
    <row r="1416" spans="1:15" s="684" customFormat="1" ht="237" thickBot="1" x14ac:dyDescent="0.3">
      <c r="A1416" s="506">
        <v>927</v>
      </c>
      <c r="B1416" s="312" t="s">
        <v>4783</v>
      </c>
      <c r="C1416" s="313" t="s">
        <v>179</v>
      </c>
      <c r="D1416" s="313" t="s">
        <v>880</v>
      </c>
      <c r="E1416" s="124" t="s">
        <v>4784</v>
      </c>
      <c r="F1416" s="670" t="s">
        <v>4781</v>
      </c>
      <c r="G1416" s="313" t="s">
        <v>16</v>
      </c>
      <c r="H1416" s="665" t="s">
        <v>4785</v>
      </c>
      <c r="I1416" s="313"/>
      <c r="J1416" s="497"/>
      <c r="K1416" s="497"/>
      <c r="L1416" s="497"/>
      <c r="M1416" s="497"/>
      <c r="N1416" s="666"/>
      <c r="O1416" s="666"/>
    </row>
    <row r="1417" spans="1:15" s="684" customFormat="1" ht="142.5" thickBot="1" x14ac:dyDescent="0.3">
      <c r="A1417" s="506">
        <v>928</v>
      </c>
      <c r="B1417" s="312" t="s">
        <v>4786</v>
      </c>
      <c r="C1417" s="313">
        <v>22</v>
      </c>
      <c r="D1417" s="313" t="s">
        <v>3752</v>
      </c>
      <c r="E1417" s="124" t="s">
        <v>1012</v>
      </c>
      <c r="F1417" s="670" t="s">
        <v>4787</v>
      </c>
      <c r="G1417" s="313" t="s">
        <v>11</v>
      </c>
      <c r="H1417" s="665" t="s">
        <v>4788</v>
      </c>
      <c r="I1417" s="313" t="s">
        <v>4789</v>
      </c>
      <c r="J1417" s="497"/>
      <c r="K1417" s="497"/>
      <c r="L1417" s="497"/>
      <c r="M1417" s="497"/>
      <c r="N1417" s="666"/>
      <c r="O1417" s="666"/>
    </row>
    <row r="1418" spans="1:15" s="684" customFormat="1" ht="158.25" thickBot="1" x14ac:dyDescent="0.3">
      <c r="A1418" s="506">
        <v>929</v>
      </c>
      <c r="B1418" s="312" t="s">
        <v>4790</v>
      </c>
      <c r="C1418" s="313">
        <v>4</v>
      </c>
      <c r="D1418" s="313" t="s">
        <v>344</v>
      </c>
      <c r="E1418" s="124" t="s">
        <v>2655</v>
      </c>
      <c r="F1418" s="670" t="s">
        <v>1262</v>
      </c>
      <c r="G1418" s="313" t="s">
        <v>16</v>
      </c>
      <c r="H1418" s="665" t="s">
        <v>4791</v>
      </c>
      <c r="I1418" s="313"/>
      <c r="J1418" s="497"/>
      <c r="K1418" s="497"/>
      <c r="L1418" s="497"/>
      <c r="M1418" s="497"/>
      <c r="N1418" s="666"/>
      <c r="O1418" s="666"/>
    </row>
    <row r="1419" spans="1:15" s="684" customFormat="1" ht="32.25" thickBot="1" x14ac:dyDescent="0.3">
      <c r="A1419" s="506">
        <v>930</v>
      </c>
      <c r="B1419" s="312" t="s">
        <v>4792</v>
      </c>
      <c r="C1419" s="313">
        <v>4</v>
      </c>
      <c r="D1419" s="313" t="s">
        <v>89</v>
      </c>
      <c r="E1419" s="124" t="s">
        <v>4489</v>
      </c>
      <c r="F1419" s="670" t="s">
        <v>856</v>
      </c>
      <c r="G1419" s="313" t="s">
        <v>16</v>
      </c>
      <c r="H1419" s="665" t="s">
        <v>4793</v>
      </c>
      <c r="I1419" s="313" t="s">
        <v>4794</v>
      </c>
      <c r="J1419" s="497"/>
      <c r="K1419" s="497"/>
      <c r="L1419" s="497"/>
      <c r="M1419" s="497"/>
      <c r="N1419" s="666"/>
      <c r="O1419" s="666"/>
    </row>
    <row r="1420" spans="1:15" s="696" customFormat="1" ht="237" thickBot="1" x14ac:dyDescent="0.3">
      <c r="A1420" s="506">
        <v>931</v>
      </c>
      <c r="B1420" s="312" t="s">
        <v>4810</v>
      </c>
      <c r="C1420" s="313" t="s">
        <v>110</v>
      </c>
      <c r="D1420" s="313" t="s">
        <v>23</v>
      </c>
      <c r="E1420" s="124" t="s">
        <v>4811</v>
      </c>
      <c r="F1420" s="670" t="s">
        <v>266</v>
      </c>
      <c r="G1420" s="313" t="s">
        <v>16</v>
      </c>
      <c r="H1420" s="665" t="s">
        <v>3539</v>
      </c>
      <c r="I1420" s="313"/>
      <c r="J1420" s="497"/>
      <c r="K1420" s="497"/>
      <c r="L1420" s="497"/>
      <c r="M1420" s="497"/>
      <c r="N1420" s="666"/>
      <c r="O1420" s="666"/>
    </row>
    <row r="1421" spans="1:15" s="696" customFormat="1" ht="315.75" thickBot="1" x14ac:dyDescent="0.3">
      <c r="A1421" s="506">
        <v>932</v>
      </c>
      <c r="B1421" s="312" t="s">
        <v>4812</v>
      </c>
      <c r="C1421" s="313" t="s">
        <v>585</v>
      </c>
      <c r="D1421" s="313" t="s">
        <v>344</v>
      </c>
      <c r="E1421" s="124" t="s">
        <v>4813</v>
      </c>
      <c r="F1421" s="670" t="s">
        <v>4814</v>
      </c>
      <c r="G1421" s="313" t="s">
        <v>11</v>
      </c>
      <c r="H1421" s="665" t="s">
        <v>4815</v>
      </c>
      <c r="I1421" s="313"/>
      <c r="J1421" s="497"/>
      <c r="K1421" s="497"/>
      <c r="L1421" s="497"/>
      <c r="M1421" s="497"/>
      <c r="N1421" s="666"/>
      <c r="O1421" s="666"/>
    </row>
    <row r="1422" spans="1:15" s="696" customFormat="1" ht="409.6" thickBot="1" x14ac:dyDescent="0.3">
      <c r="A1422" s="506">
        <v>933</v>
      </c>
      <c r="B1422" s="312" t="s">
        <v>4816</v>
      </c>
      <c r="C1422" s="313" t="s">
        <v>585</v>
      </c>
      <c r="D1422" s="313" t="s">
        <v>89</v>
      </c>
      <c r="E1422" s="124" t="s">
        <v>4817</v>
      </c>
      <c r="F1422" s="670" t="s">
        <v>4818</v>
      </c>
      <c r="G1422" s="313" t="s">
        <v>11</v>
      </c>
      <c r="H1422" s="665" t="s">
        <v>4819</v>
      </c>
      <c r="I1422" s="313" t="s">
        <v>4820</v>
      </c>
      <c r="J1422" s="497"/>
      <c r="K1422" s="497"/>
      <c r="L1422" s="497"/>
      <c r="M1422" s="497"/>
      <c r="N1422" s="666"/>
      <c r="O1422" s="666"/>
    </row>
    <row r="1423" spans="1:15" s="696" customFormat="1" ht="237" thickBot="1" x14ac:dyDescent="0.3">
      <c r="A1423" s="506">
        <v>934</v>
      </c>
      <c r="B1423" s="312" t="s">
        <v>4821</v>
      </c>
      <c r="C1423" s="313">
        <v>64</v>
      </c>
      <c r="D1423" s="313" t="s">
        <v>344</v>
      </c>
      <c r="E1423" s="124" t="s">
        <v>4822</v>
      </c>
      <c r="F1423" s="670" t="s">
        <v>4823</v>
      </c>
      <c r="G1423" s="313" t="s">
        <v>11</v>
      </c>
      <c r="H1423" s="665" t="s">
        <v>4824</v>
      </c>
      <c r="I1423" s="313"/>
      <c r="J1423" s="497"/>
      <c r="K1423" s="497"/>
      <c r="L1423" s="497"/>
      <c r="M1423" s="497"/>
      <c r="N1423" s="666"/>
      <c r="O1423" s="666"/>
    </row>
    <row r="1424" spans="1:15" s="696" customFormat="1" ht="79.5" thickBot="1" x14ac:dyDescent="0.3">
      <c r="A1424" s="506">
        <v>935</v>
      </c>
      <c r="B1424" s="312" t="s">
        <v>4825</v>
      </c>
      <c r="C1424" s="313">
        <v>4</v>
      </c>
      <c r="D1424" s="313" t="s">
        <v>40</v>
      </c>
      <c r="E1424" s="124" t="s">
        <v>4526</v>
      </c>
      <c r="F1424" s="670" t="s">
        <v>4827</v>
      </c>
      <c r="G1424" s="313" t="s">
        <v>11</v>
      </c>
      <c r="H1424" s="665" t="s">
        <v>4826</v>
      </c>
      <c r="I1424" s="313" t="s">
        <v>4703</v>
      </c>
      <c r="J1424" s="497"/>
      <c r="K1424" s="497"/>
      <c r="L1424" s="497"/>
      <c r="M1424" s="497"/>
      <c r="N1424" s="666"/>
      <c r="O1424" s="666"/>
    </row>
    <row r="1425" spans="1:15" s="696" customFormat="1" ht="205.5" thickBot="1" x14ac:dyDescent="0.3">
      <c r="A1425" s="506">
        <v>936</v>
      </c>
      <c r="B1425" s="312" t="s">
        <v>4828</v>
      </c>
      <c r="C1425" s="313">
        <v>4</v>
      </c>
      <c r="D1425" s="313" t="s">
        <v>23</v>
      </c>
      <c r="E1425" s="124" t="s">
        <v>2917</v>
      </c>
      <c r="F1425" s="670" t="s">
        <v>173</v>
      </c>
      <c r="G1425" s="313" t="s">
        <v>16</v>
      </c>
      <c r="H1425" s="665" t="s">
        <v>4829</v>
      </c>
      <c r="I1425" s="313" t="s">
        <v>4622</v>
      </c>
      <c r="J1425" s="497"/>
      <c r="K1425" s="497"/>
      <c r="L1425" s="497"/>
      <c r="M1425" s="497"/>
      <c r="N1425" s="666"/>
      <c r="O1425" s="666"/>
    </row>
    <row r="1426" spans="1:15" s="696" customFormat="1" ht="409.6" thickBot="1" x14ac:dyDescent="0.3">
      <c r="A1426" s="506">
        <v>937</v>
      </c>
      <c r="B1426" s="312" t="s">
        <v>4830</v>
      </c>
      <c r="C1426" s="313">
        <v>64</v>
      </c>
      <c r="D1426" s="313" t="s">
        <v>1201</v>
      </c>
      <c r="E1426" s="124" t="s">
        <v>4831</v>
      </c>
      <c r="F1426" s="670" t="s">
        <v>4756</v>
      </c>
      <c r="G1426" s="313" t="s">
        <v>16</v>
      </c>
      <c r="H1426" s="665" t="s">
        <v>4832</v>
      </c>
      <c r="I1426" s="313"/>
      <c r="J1426" s="497"/>
      <c r="K1426" s="497"/>
      <c r="L1426" s="497"/>
      <c r="M1426" s="497"/>
      <c r="N1426" s="666"/>
      <c r="O1426" s="666"/>
    </row>
    <row r="1427" spans="1:15" s="764" customFormat="1" ht="237" thickBot="1" x14ac:dyDescent="0.3">
      <c r="A1427" s="506">
        <v>938</v>
      </c>
      <c r="B1427" s="312" t="s">
        <v>4850</v>
      </c>
      <c r="C1427" s="313">
        <v>37</v>
      </c>
      <c r="D1427" s="313" t="s">
        <v>37</v>
      </c>
      <c r="E1427" s="124" t="s">
        <v>4851</v>
      </c>
      <c r="F1427" s="670" t="s">
        <v>1262</v>
      </c>
      <c r="G1427" s="313" t="s">
        <v>16</v>
      </c>
      <c r="H1427" s="665" t="s">
        <v>4852</v>
      </c>
      <c r="I1427" s="313"/>
      <c r="J1427" s="497"/>
      <c r="K1427" s="497"/>
      <c r="L1427" s="497"/>
      <c r="M1427" s="497"/>
      <c r="N1427" s="666"/>
      <c r="O1427" s="666"/>
    </row>
    <row r="1428" spans="1:15" s="764" customFormat="1" ht="126.75" thickBot="1" x14ac:dyDescent="0.3">
      <c r="A1428" s="506">
        <v>939</v>
      </c>
      <c r="B1428" s="312" t="s">
        <v>4853</v>
      </c>
      <c r="C1428" s="313">
        <v>4</v>
      </c>
      <c r="D1428" s="313" t="s">
        <v>1397</v>
      </c>
      <c r="E1428" s="124" t="s">
        <v>4854</v>
      </c>
      <c r="F1428" s="670" t="s">
        <v>2894</v>
      </c>
      <c r="G1428" s="313" t="s">
        <v>16</v>
      </c>
      <c r="H1428" s="665" t="s">
        <v>4855</v>
      </c>
      <c r="I1428" s="313"/>
      <c r="J1428" s="497"/>
      <c r="K1428" s="497"/>
      <c r="L1428" s="497"/>
      <c r="M1428" s="497"/>
      <c r="N1428" s="666"/>
      <c r="O1428" s="666"/>
    </row>
    <row r="1429" spans="1:15" s="795" customFormat="1" ht="95.25" thickBot="1" x14ac:dyDescent="0.3">
      <c r="A1429" s="506">
        <v>940</v>
      </c>
      <c r="B1429" s="312" t="s">
        <v>4863</v>
      </c>
      <c r="C1429" s="313">
        <v>4</v>
      </c>
      <c r="D1429" s="313" t="s">
        <v>86</v>
      </c>
      <c r="E1429" s="124" t="s">
        <v>4864</v>
      </c>
      <c r="F1429" s="670" t="s">
        <v>4865</v>
      </c>
      <c r="G1429" s="313" t="s">
        <v>11</v>
      </c>
      <c r="H1429" s="665" t="s">
        <v>4866</v>
      </c>
      <c r="I1429" s="313"/>
      <c r="J1429" s="497"/>
      <c r="K1429" s="497"/>
      <c r="L1429" s="497"/>
      <c r="M1429" s="497"/>
      <c r="N1429" s="666"/>
      <c r="O1429" s="666"/>
    </row>
    <row r="1430" spans="1:15" s="795" customFormat="1" ht="48" thickBot="1" x14ac:dyDescent="0.3">
      <c r="A1430" s="506">
        <v>941</v>
      </c>
      <c r="B1430" s="312" t="s">
        <v>4867</v>
      </c>
      <c r="C1430" s="313">
        <v>4</v>
      </c>
      <c r="D1430" s="313" t="s">
        <v>37</v>
      </c>
      <c r="E1430" s="124" t="s">
        <v>4868</v>
      </c>
      <c r="F1430" s="670" t="s">
        <v>4869</v>
      </c>
      <c r="G1430" s="313" t="s">
        <v>11</v>
      </c>
      <c r="H1430" s="665" t="s">
        <v>4870</v>
      </c>
      <c r="I1430" s="313"/>
      <c r="J1430" s="497"/>
      <c r="K1430" s="497"/>
      <c r="L1430" s="497"/>
      <c r="M1430" s="497"/>
      <c r="N1430" s="666"/>
      <c r="O1430" s="666"/>
    </row>
    <row r="1431" spans="1:15" s="795" customFormat="1" ht="189.75" thickBot="1" x14ac:dyDescent="0.3">
      <c r="A1431" s="506">
        <v>942</v>
      </c>
      <c r="B1431" s="312" t="s">
        <v>4871</v>
      </c>
      <c r="C1431" s="313" t="s">
        <v>4872</v>
      </c>
      <c r="D1431" s="313" t="s">
        <v>37</v>
      </c>
      <c r="E1431" s="124" t="s">
        <v>4873</v>
      </c>
      <c r="F1431" s="670" t="s">
        <v>1089</v>
      </c>
      <c r="G1431" s="313" t="s">
        <v>16</v>
      </c>
      <c r="H1431" s="665" t="s">
        <v>4874</v>
      </c>
      <c r="I1431" s="313" t="s">
        <v>4875</v>
      </c>
      <c r="J1431" s="497"/>
      <c r="K1431" s="497"/>
      <c r="L1431" s="497"/>
      <c r="M1431" s="497"/>
      <c r="N1431" s="666"/>
      <c r="O1431" s="666"/>
    </row>
    <row r="1432" spans="1:15" s="795" customFormat="1" ht="409.6" thickBot="1" x14ac:dyDescent="0.3">
      <c r="A1432" s="506">
        <v>943</v>
      </c>
      <c r="B1432" s="312" t="s">
        <v>4876</v>
      </c>
      <c r="C1432" s="313">
        <v>4</v>
      </c>
      <c r="D1432" s="313" t="s">
        <v>2792</v>
      </c>
      <c r="E1432" s="124" t="s">
        <v>4877</v>
      </c>
      <c r="F1432" s="670" t="s">
        <v>4878</v>
      </c>
      <c r="G1432" s="313" t="s">
        <v>16</v>
      </c>
      <c r="H1432" s="665" t="s">
        <v>4879</v>
      </c>
      <c r="I1432" s="313" t="s">
        <v>4789</v>
      </c>
      <c r="J1432" s="497"/>
      <c r="K1432" s="497"/>
      <c r="L1432" s="497"/>
      <c r="M1432" s="497"/>
      <c r="N1432" s="666"/>
      <c r="O1432" s="666"/>
    </row>
    <row r="1433" spans="1:15" s="795" customFormat="1" ht="95.25" thickBot="1" x14ac:dyDescent="0.3">
      <c r="A1433" s="506">
        <v>944</v>
      </c>
      <c r="B1433" s="312" t="s">
        <v>4880</v>
      </c>
      <c r="C1433" s="313">
        <v>4</v>
      </c>
      <c r="D1433" s="313" t="s">
        <v>37</v>
      </c>
      <c r="E1433" s="124"/>
      <c r="F1433" s="670" t="s">
        <v>856</v>
      </c>
      <c r="G1433" s="313" t="s">
        <v>16</v>
      </c>
      <c r="H1433" s="665" t="s">
        <v>4881</v>
      </c>
      <c r="I1433" s="313"/>
      <c r="J1433" s="497"/>
      <c r="K1433" s="497"/>
      <c r="L1433" s="497"/>
      <c r="M1433" s="497"/>
      <c r="N1433" s="666"/>
      <c r="O1433" s="666"/>
    </row>
    <row r="1434" spans="1:15" s="795" customFormat="1" ht="252.75" thickBot="1" x14ac:dyDescent="0.3">
      <c r="A1434" s="506">
        <v>945</v>
      </c>
      <c r="B1434" s="312" t="s">
        <v>4882</v>
      </c>
      <c r="C1434" s="313">
        <v>4</v>
      </c>
      <c r="D1434" s="313" t="s">
        <v>1498</v>
      </c>
      <c r="E1434" s="124" t="s">
        <v>4883</v>
      </c>
      <c r="F1434" s="670" t="s">
        <v>4692</v>
      </c>
      <c r="G1434" s="313" t="s">
        <v>16</v>
      </c>
      <c r="H1434" s="665" t="s">
        <v>4884</v>
      </c>
      <c r="I1434" s="313" t="s">
        <v>4885</v>
      </c>
      <c r="J1434" s="497"/>
      <c r="K1434" s="497"/>
      <c r="L1434" s="497"/>
      <c r="M1434" s="497"/>
      <c r="N1434" s="666"/>
      <c r="O1434" s="666"/>
    </row>
    <row r="1435" spans="1:15" s="795" customFormat="1" ht="189.75" thickBot="1" x14ac:dyDescent="0.3">
      <c r="A1435" s="506">
        <v>946</v>
      </c>
      <c r="B1435" s="312" t="s">
        <v>4886</v>
      </c>
      <c r="C1435" s="313">
        <v>4</v>
      </c>
      <c r="D1435" s="313" t="s">
        <v>37</v>
      </c>
      <c r="E1435" s="124" t="s">
        <v>4887</v>
      </c>
      <c r="F1435" s="670" t="s">
        <v>2010</v>
      </c>
      <c r="G1435" s="313" t="s">
        <v>16</v>
      </c>
      <c r="H1435" s="665" t="s">
        <v>4888</v>
      </c>
      <c r="I1435" s="313"/>
      <c r="J1435" s="497"/>
      <c r="K1435" s="497"/>
      <c r="L1435" s="497"/>
      <c r="M1435" s="497"/>
      <c r="N1435" s="666"/>
      <c r="O1435" s="666"/>
    </row>
    <row r="1436" spans="1:15" s="795" customFormat="1" ht="189.75" thickBot="1" x14ac:dyDescent="0.3">
      <c r="A1436" s="506">
        <v>947</v>
      </c>
      <c r="B1436" s="312" t="s">
        <v>4889</v>
      </c>
      <c r="C1436" s="313" t="s">
        <v>4890</v>
      </c>
      <c r="D1436" s="313" t="s">
        <v>344</v>
      </c>
      <c r="E1436" s="124" t="s">
        <v>4891</v>
      </c>
      <c r="F1436" s="670" t="s">
        <v>2010</v>
      </c>
      <c r="G1436" s="313" t="s">
        <v>16</v>
      </c>
      <c r="H1436" s="665" t="s">
        <v>4892</v>
      </c>
      <c r="I1436" s="313"/>
      <c r="J1436" s="497"/>
      <c r="K1436" s="497"/>
      <c r="L1436" s="497"/>
      <c r="M1436" s="497"/>
      <c r="N1436" s="666"/>
      <c r="O1436" s="666"/>
    </row>
    <row r="1437" spans="1:15" s="795" customFormat="1" ht="95.25" thickBot="1" x14ac:dyDescent="0.3">
      <c r="A1437" s="506">
        <v>948</v>
      </c>
      <c r="B1437" s="312" t="s">
        <v>4893</v>
      </c>
      <c r="C1437" s="313">
        <v>5</v>
      </c>
      <c r="D1437" s="313" t="s">
        <v>2792</v>
      </c>
      <c r="E1437" s="124" t="s">
        <v>4894</v>
      </c>
      <c r="F1437" s="670" t="s">
        <v>4771</v>
      </c>
      <c r="G1437" s="313" t="s">
        <v>16</v>
      </c>
      <c r="H1437" s="665" t="s">
        <v>4895</v>
      </c>
      <c r="I1437" s="313"/>
      <c r="J1437" s="497"/>
      <c r="K1437" s="497"/>
      <c r="L1437" s="497"/>
      <c r="M1437" s="497"/>
      <c r="N1437" s="666"/>
      <c r="O1437" s="666"/>
    </row>
    <row r="1438" spans="1:15" s="795" customFormat="1" ht="48" thickBot="1" x14ac:dyDescent="0.3">
      <c r="A1438" s="506">
        <v>949</v>
      </c>
      <c r="B1438" s="312" t="s">
        <v>4896</v>
      </c>
      <c r="C1438" s="313">
        <v>5</v>
      </c>
      <c r="D1438" s="313" t="s">
        <v>344</v>
      </c>
      <c r="E1438" s="124" t="s">
        <v>4897</v>
      </c>
      <c r="F1438" s="670" t="s">
        <v>4898</v>
      </c>
      <c r="G1438" s="313" t="s">
        <v>16</v>
      </c>
      <c r="H1438" s="665" t="s">
        <v>4899</v>
      </c>
      <c r="I1438" s="313"/>
      <c r="J1438" s="497"/>
      <c r="K1438" s="497"/>
      <c r="L1438" s="497"/>
      <c r="M1438" s="497"/>
      <c r="N1438" s="666"/>
      <c r="O1438" s="666"/>
    </row>
    <row r="1439" spans="1:15" s="795" customFormat="1" ht="111" thickBot="1" x14ac:dyDescent="0.3">
      <c r="A1439" s="506">
        <v>950</v>
      </c>
      <c r="B1439" s="312" t="s">
        <v>4900</v>
      </c>
      <c r="C1439" s="313">
        <v>33</v>
      </c>
      <c r="D1439" s="313" t="s">
        <v>2792</v>
      </c>
      <c r="E1439" s="124" t="s">
        <v>4901</v>
      </c>
      <c r="F1439" s="670" t="s">
        <v>459</v>
      </c>
      <c r="G1439" s="313" t="s">
        <v>16</v>
      </c>
      <c r="H1439" s="665" t="s">
        <v>4902</v>
      </c>
      <c r="I1439" s="313" t="s">
        <v>4903</v>
      </c>
      <c r="J1439" s="497"/>
      <c r="K1439" s="497"/>
      <c r="L1439" s="497"/>
      <c r="M1439" s="497"/>
      <c r="N1439" s="666"/>
      <c r="O1439" s="666"/>
    </row>
    <row r="1440" spans="1:15" s="795" customFormat="1" ht="409.6" thickBot="1" x14ac:dyDescent="0.3">
      <c r="A1440" s="506">
        <v>951</v>
      </c>
      <c r="B1440" s="312" t="s">
        <v>4904</v>
      </c>
      <c r="C1440" s="313">
        <v>5</v>
      </c>
      <c r="D1440" s="313" t="s">
        <v>1498</v>
      </c>
      <c r="E1440" s="124" t="s">
        <v>4905</v>
      </c>
      <c r="F1440" s="670" t="s">
        <v>1262</v>
      </c>
      <c r="G1440" s="313" t="s">
        <v>16</v>
      </c>
      <c r="H1440" s="665" t="s">
        <v>4906</v>
      </c>
      <c r="I1440" s="313" t="s">
        <v>4907</v>
      </c>
      <c r="J1440" s="497"/>
      <c r="K1440" s="497"/>
      <c r="L1440" s="497"/>
      <c r="M1440" s="497"/>
      <c r="N1440" s="666"/>
      <c r="O1440" s="666"/>
    </row>
    <row r="1441" spans="1:22" s="795" customFormat="1" ht="252.75" thickBot="1" x14ac:dyDescent="0.3">
      <c r="A1441" s="506">
        <v>952</v>
      </c>
      <c r="B1441" s="312" t="s">
        <v>4908</v>
      </c>
      <c r="C1441" s="313">
        <v>4</v>
      </c>
      <c r="D1441" s="313" t="s">
        <v>37</v>
      </c>
      <c r="E1441" s="124" t="s">
        <v>4909</v>
      </c>
      <c r="F1441" s="670" t="s">
        <v>4910</v>
      </c>
      <c r="G1441" s="313" t="s">
        <v>11</v>
      </c>
      <c r="H1441" s="665" t="s">
        <v>4911</v>
      </c>
      <c r="I1441" s="313"/>
      <c r="J1441" s="497"/>
      <c r="K1441" s="497"/>
      <c r="L1441" s="497"/>
      <c r="M1441" s="497"/>
      <c r="N1441" s="666"/>
      <c r="O1441" s="666"/>
    </row>
    <row r="1442" spans="1:22" s="795" customFormat="1" ht="189.75" thickBot="1" x14ac:dyDescent="0.3">
      <c r="A1442" s="506">
        <v>953</v>
      </c>
      <c r="B1442" s="312" t="s">
        <v>4912</v>
      </c>
      <c r="C1442" s="313">
        <v>4</v>
      </c>
      <c r="D1442" s="313" t="s">
        <v>3930</v>
      </c>
      <c r="E1442" s="124" t="s">
        <v>4913</v>
      </c>
      <c r="F1442" s="670" t="s">
        <v>4914</v>
      </c>
      <c r="G1442" s="313" t="s">
        <v>11</v>
      </c>
      <c r="H1442" s="665" t="s">
        <v>4915</v>
      </c>
      <c r="I1442" s="313" t="s">
        <v>4916</v>
      </c>
      <c r="J1442" s="497"/>
      <c r="K1442" s="497"/>
      <c r="L1442" s="497"/>
      <c r="M1442" s="497"/>
      <c r="N1442" s="666"/>
      <c r="O1442" s="666"/>
    </row>
    <row r="1443" spans="1:22" s="795" customFormat="1" ht="126.75" thickBot="1" x14ac:dyDescent="0.3">
      <c r="A1443" s="506">
        <v>954</v>
      </c>
      <c r="B1443" s="312" t="s">
        <v>4917</v>
      </c>
      <c r="C1443" s="313">
        <v>22</v>
      </c>
      <c r="D1443" s="313" t="s">
        <v>4918</v>
      </c>
      <c r="E1443" s="124" t="s">
        <v>4919</v>
      </c>
      <c r="F1443" s="670" t="s">
        <v>251</v>
      </c>
      <c r="G1443" s="313" t="s">
        <v>16</v>
      </c>
      <c r="H1443" s="665" t="s">
        <v>4920</v>
      </c>
      <c r="I1443" s="313" t="s">
        <v>4789</v>
      </c>
      <c r="J1443" s="497"/>
      <c r="K1443" s="497"/>
      <c r="L1443" s="497"/>
      <c r="M1443" s="497"/>
      <c r="N1443" s="666"/>
      <c r="O1443" s="666"/>
    </row>
    <row r="1444" spans="1:22" s="795" customFormat="1" ht="158.25" thickBot="1" x14ac:dyDescent="0.3">
      <c r="A1444" s="506">
        <v>955</v>
      </c>
      <c r="B1444" s="312" t="s">
        <v>4921</v>
      </c>
      <c r="C1444" s="313">
        <v>31</v>
      </c>
      <c r="D1444" s="313" t="s">
        <v>89</v>
      </c>
      <c r="E1444" s="124" t="s">
        <v>4460</v>
      </c>
      <c r="F1444" s="670" t="s">
        <v>1089</v>
      </c>
      <c r="G1444" s="313" t="s">
        <v>16</v>
      </c>
      <c r="H1444" s="665" t="s">
        <v>4922</v>
      </c>
      <c r="I1444" s="313"/>
      <c r="J1444" s="497"/>
      <c r="K1444" s="497"/>
      <c r="L1444" s="497"/>
      <c r="M1444" s="497"/>
      <c r="N1444" s="666"/>
      <c r="O1444" s="666"/>
    </row>
    <row r="1445" spans="1:22" s="813" customFormat="1" ht="347.25" thickBot="1" x14ac:dyDescent="0.3">
      <c r="A1445" s="506">
        <v>956</v>
      </c>
      <c r="B1445" s="312" t="s">
        <v>4936</v>
      </c>
      <c r="C1445" s="313">
        <v>4</v>
      </c>
      <c r="D1445" s="313" t="s">
        <v>86</v>
      </c>
      <c r="E1445" s="124" t="s">
        <v>4937</v>
      </c>
      <c r="F1445" s="670" t="s">
        <v>4475</v>
      </c>
      <c r="G1445" s="313" t="s">
        <v>16</v>
      </c>
      <c r="H1445" s="665" t="s">
        <v>4938</v>
      </c>
      <c r="I1445" s="313"/>
      <c r="J1445" s="497"/>
      <c r="K1445" s="497"/>
      <c r="L1445" s="497"/>
      <c r="M1445" s="497"/>
      <c r="N1445" s="666"/>
      <c r="O1445" s="666"/>
    </row>
    <row r="1446" spans="1:22" s="813" customFormat="1" ht="284.25" thickBot="1" x14ac:dyDescent="0.3">
      <c r="A1446" s="506">
        <v>957</v>
      </c>
      <c r="B1446" s="312" t="s">
        <v>4939</v>
      </c>
      <c r="C1446" s="313">
        <v>4</v>
      </c>
      <c r="D1446" s="313" t="s">
        <v>23</v>
      </c>
      <c r="E1446" s="124" t="s">
        <v>4940</v>
      </c>
      <c r="F1446" s="670" t="s">
        <v>1327</v>
      </c>
      <c r="G1446" s="313" t="s">
        <v>16</v>
      </c>
      <c r="H1446" s="665" t="s">
        <v>4941</v>
      </c>
      <c r="I1446" s="313" t="s">
        <v>4789</v>
      </c>
      <c r="J1446" s="497"/>
      <c r="K1446" s="497"/>
      <c r="L1446" s="497"/>
      <c r="M1446" s="497"/>
      <c r="N1446" s="666"/>
      <c r="O1446" s="666"/>
    </row>
    <row r="1447" spans="1:22" s="813" customFormat="1" ht="221.25" thickBot="1" x14ac:dyDescent="0.3">
      <c r="A1447" s="506">
        <v>958</v>
      </c>
      <c r="B1447" s="312" t="s">
        <v>4942</v>
      </c>
      <c r="C1447" s="313">
        <v>33</v>
      </c>
      <c r="D1447" s="313" t="s">
        <v>2792</v>
      </c>
      <c r="E1447" s="124" t="s">
        <v>4943</v>
      </c>
      <c r="F1447" s="670" t="s">
        <v>4756</v>
      </c>
      <c r="G1447" s="313" t="s">
        <v>16</v>
      </c>
      <c r="H1447" s="665" t="s">
        <v>4944</v>
      </c>
      <c r="I1447" s="313"/>
      <c r="J1447" s="497"/>
      <c r="K1447" s="497"/>
      <c r="L1447" s="497"/>
      <c r="M1447" s="497"/>
      <c r="N1447" s="666"/>
      <c r="O1447" s="666"/>
    </row>
    <row r="1448" spans="1:22" s="813" customFormat="1" ht="48" thickBot="1" x14ac:dyDescent="0.3">
      <c r="A1448" s="506">
        <v>959</v>
      </c>
      <c r="B1448" s="312" t="s">
        <v>4945</v>
      </c>
      <c r="C1448" s="313" t="s">
        <v>585</v>
      </c>
      <c r="D1448" s="313" t="s">
        <v>89</v>
      </c>
      <c r="E1448" s="124" t="s">
        <v>4946</v>
      </c>
      <c r="F1448" s="670" t="s">
        <v>856</v>
      </c>
      <c r="G1448" s="313" t="s">
        <v>16</v>
      </c>
      <c r="H1448" s="665" t="s">
        <v>4947</v>
      </c>
      <c r="I1448" s="313" t="s">
        <v>4789</v>
      </c>
      <c r="J1448" s="497"/>
      <c r="K1448" s="497"/>
      <c r="L1448" s="497"/>
      <c r="M1448" s="497"/>
      <c r="N1448" s="666"/>
      <c r="O1448" s="666"/>
    </row>
    <row r="1449" spans="1:22" s="813" customFormat="1" ht="378.75" thickBot="1" x14ac:dyDescent="0.3">
      <c r="A1449" s="506">
        <v>960</v>
      </c>
      <c r="B1449" s="312" t="s">
        <v>4948</v>
      </c>
      <c r="C1449" s="313" t="s">
        <v>3383</v>
      </c>
      <c r="D1449" s="313" t="s">
        <v>37</v>
      </c>
      <c r="E1449" s="124" t="s">
        <v>4949</v>
      </c>
      <c r="F1449" s="670" t="s">
        <v>4950</v>
      </c>
      <c r="G1449" s="313" t="s">
        <v>16</v>
      </c>
      <c r="H1449" s="665" t="s">
        <v>4951</v>
      </c>
      <c r="I1449" s="313"/>
      <c r="J1449" s="497"/>
      <c r="K1449" s="497"/>
      <c r="L1449" s="497"/>
      <c r="M1449" s="497"/>
      <c r="N1449" s="666"/>
      <c r="O1449" s="666"/>
    </row>
    <row r="1450" spans="1:22" s="813" customFormat="1" ht="378.75" thickBot="1" x14ac:dyDescent="0.3">
      <c r="A1450" s="506">
        <v>961</v>
      </c>
      <c r="B1450" s="812" t="s">
        <v>4952</v>
      </c>
      <c r="C1450" s="770" t="s">
        <v>110</v>
      </c>
      <c r="D1450" s="770" t="s">
        <v>86</v>
      </c>
      <c r="E1450" s="780" t="s">
        <v>4288</v>
      </c>
      <c r="F1450" s="778" t="s">
        <v>2034</v>
      </c>
      <c r="G1450" s="770" t="s">
        <v>16</v>
      </c>
      <c r="H1450" s="779" t="s">
        <v>4953</v>
      </c>
      <c r="I1450" s="770" t="s">
        <v>4907</v>
      </c>
      <c r="J1450" s="775"/>
      <c r="K1450" s="775"/>
      <c r="L1450" s="775"/>
      <c r="M1450" s="775"/>
      <c r="N1450" s="786"/>
      <c r="O1450" s="771"/>
      <c r="S1450" s="754"/>
      <c r="V1450" s="754"/>
    </row>
    <row r="1451" spans="1:22" s="826" customFormat="1" ht="409.6" thickBot="1" x14ac:dyDescent="0.3">
      <c r="A1451" s="506">
        <v>962</v>
      </c>
      <c r="B1451" s="825" t="s">
        <v>4959</v>
      </c>
      <c r="C1451" s="770">
        <v>4</v>
      </c>
      <c r="D1451" s="770" t="s">
        <v>89</v>
      </c>
      <c r="E1451" s="780" t="s">
        <v>4960</v>
      </c>
      <c r="F1451" s="778" t="s">
        <v>4961</v>
      </c>
      <c r="G1451" s="770" t="s">
        <v>11</v>
      </c>
      <c r="H1451" s="779" t="s">
        <v>4962</v>
      </c>
      <c r="I1451" s="770" t="s">
        <v>4789</v>
      </c>
      <c r="J1451" s="775"/>
      <c r="K1451" s="775"/>
      <c r="L1451" s="775"/>
      <c r="M1451" s="775"/>
      <c r="N1451" s="786"/>
      <c r="O1451" s="771"/>
      <c r="S1451" s="754"/>
      <c r="V1451" s="754"/>
    </row>
    <row r="1452" spans="1:22" s="826" customFormat="1" ht="331.5" thickBot="1" x14ac:dyDescent="0.3">
      <c r="A1452" s="506">
        <v>963</v>
      </c>
      <c r="B1452" s="825" t="s">
        <v>4963</v>
      </c>
      <c r="C1452" s="770" t="s">
        <v>4964</v>
      </c>
      <c r="D1452" s="770" t="s">
        <v>37</v>
      </c>
      <c r="E1452" s="780" t="s">
        <v>4873</v>
      </c>
      <c r="F1452" s="778" t="s">
        <v>4965</v>
      </c>
      <c r="G1452" s="770" t="s">
        <v>11</v>
      </c>
      <c r="H1452" s="779" t="s">
        <v>5017</v>
      </c>
      <c r="I1452" s="770" t="s">
        <v>4966</v>
      </c>
      <c r="J1452" s="775"/>
      <c r="K1452" s="775"/>
      <c r="L1452" s="775"/>
      <c r="M1452" s="775"/>
      <c r="N1452" s="786"/>
      <c r="O1452" s="771"/>
      <c r="S1452" s="754"/>
      <c r="V1452" s="754"/>
    </row>
    <row r="1453" spans="1:22" s="826" customFormat="1" ht="409.6" thickBot="1" x14ac:dyDescent="0.3">
      <c r="A1453" s="506">
        <v>964</v>
      </c>
      <c r="B1453" s="825" t="s">
        <v>4967</v>
      </c>
      <c r="C1453" s="770">
        <v>4</v>
      </c>
      <c r="D1453" s="770" t="s">
        <v>2792</v>
      </c>
      <c r="E1453" s="780" t="s">
        <v>4968</v>
      </c>
      <c r="F1453" s="778" t="s">
        <v>4781</v>
      </c>
      <c r="G1453" s="770" t="s">
        <v>16</v>
      </c>
      <c r="H1453" s="779" t="s">
        <v>4969</v>
      </c>
      <c r="I1453" s="770"/>
      <c r="J1453" s="775"/>
      <c r="K1453" s="775"/>
      <c r="L1453" s="775"/>
      <c r="M1453" s="775"/>
      <c r="N1453" s="786"/>
      <c r="O1453" s="771"/>
      <c r="S1453" s="754"/>
      <c r="V1453" s="754"/>
    </row>
    <row r="1454" spans="1:22" s="826" customFormat="1" ht="126.75" thickBot="1" x14ac:dyDescent="0.3">
      <c r="A1454" s="506">
        <v>965</v>
      </c>
      <c r="B1454" s="825" t="s">
        <v>4970</v>
      </c>
      <c r="C1454" s="770">
        <v>30</v>
      </c>
      <c r="D1454" s="770" t="s">
        <v>2792</v>
      </c>
      <c r="E1454" s="780" t="s">
        <v>4971</v>
      </c>
      <c r="F1454" s="778" t="s">
        <v>4781</v>
      </c>
      <c r="G1454" s="770" t="s">
        <v>16</v>
      </c>
      <c r="H1454" s="779" t="s">
        <v>4972</v>
      </c>
      <c r="I1454" s="770"/>
      <c r="J1454" s="775"/>
      <c r="K1454" s="775"/>
      <c r="L1454" s="775"/>
      <c r="M1454" s="775"/>
      <c r="N1454" s="786"/>
      <c r="O1454" s="771"/>
      <c r="S1454" s="754"/>
      <c r="V1454" s="754"/>
    </row>
    <row r="1455" spans="1:22" s="826" customFormat="1" ht="189.75" thickBot="1" x14ac:dyDescent="0.3">
      <c r="A1455" s="506">
        <v>966</v>
      </c>
      <c r="B1455" s="825" t="s">
        <v>4973</v>
      </c>
      <c r="C1455" s="770" t="s">
        <v>179</v>
      </c>
      <c r="D1455" s="770" t="s">
        <v>2792</v>
      </c>
      <c r="E1455" s="780" t="s">
        <v>4974</v>
      </c>
      <c r="F1455" s="778" t="s">
        <v>251</v>
      </c>
      <c r="G1455" s="770" t="s">
        <v>16</v>
      </c>
      <c r="H1455" s="779" t="s">
        <v>4975</v>
      </c>
      <c r="I1455" s="770" t="s">
        <v>4976</v>
      </c>
      <c r="J1455" s="775"/>
      <c r="K1455" s="775"/>
      <c r="L1455" s="775"/>
      <c r="M1455" s="775"/>
      <c r="N1455" s="786"/>
      <c r="O1455" s="771"/>
      <c r="S1455" s="754"/>
      <c r="V1455" s="754"/>
    </row>
    <row r="1456" spans="1:22" s="826" customFormat="1" ht="221.25" thickBot="1" x14ac:dyDescent="0.3">
      <c r="A1456" s="506">
        <v>967</v>
      </c>
      <c r="B1456" s="825" t="s">
        <v>4977</v>
      </c>
      <c r="C1456" s="770" t="s">
        <v>110</v>
      </c>
      <c r="D1456" s="770" t="s">
        <v>2792</v>
      </c>
      <c r="E1456" s="780" t="s">
        <v>3583</v>
      </c>
      <c r="F1456" s="778" t="s">
        <v>4759</v>
      </c>
      <c r="G1456" s="770" t="s">
        <v>16</v>
      </c>
      <c r="H1456" s="779" t="s">
        <v>4978</v>
      </c>
      <c r="I1456" s="770" t="s">
        <v>4976</v>
      </c>
      <c r="J1456" s="775"/>
      <c r="K1456" s="775"/>
      <c r="L1456" s="775"/>
      <c r="M1456" s="775"/>
      <c r="N1456" s="786"/>
      <c r="O1456" s="771"/>
      <c r="S1456" s="754"/>
      <c r="V1456" s="754"/>
    </row>
    <row r="1457" spans="1:22" s="826" customFormat="1" ht="363" thickBot="1" x14ac:dyDescent="0.3">
      <c r="A1457" s="506">
        <v>968</v>
      </c>
      <c r="B1457" s="825" t="s">
        <v>4979</v>
      </c>
      <c r="C1457" s="770">
        <v>4</v>
      </c>
      <c r="D1457" s="770" t="s">
        <v>4980</v>
      </c>
      <c r="E1457" s="780" t="s">
        <v>4981</v>
      </c>
      <c r="F1457" s="778" t="s">
        <v>4692</v>
      </c>
      <c r="G1457" s="770" t="s">
        <v>16</v>
      </c>
      <c r="H1457" s="779" t="s">
        <v>4982</v>
      </c>
      <c r="I1457" s="770" t="s">
        <v>4983</v>
      </c>
      <c r="J1457" s="775"/>
      <c r="K1457" s="775"/>
      <c r="L1457" s="775"/>
      <c r="M1457" s="775"/>
      <c r="N1457" s="786"/>
      <c r="O1457" s="771"/>
      <c r="S1457" s="754"/>
      <c r="V1457" s="754"/>
    </row>
    <row r="1458" spans="1:22" s="826" customFormat="1" ht="189.75" thickBot="1" x14ac:dyDescent="0.3">
      <c r="A1458" s="506">
        <v>969</v>
      </c>
      <c r="B1458" s="825" t="s">
        <v>4984</v>
      </c>
      <c r="C1458" s="770">
        <v>4</v>
      </c>
      <c r="D1458" s="770" t="s">
        <v>2792</v>
      </c>
      <c r="E1458" s="780" t="s">
        <v>4985</v>
      </c>
      <c r="F1458" s="778" t="s">
        <v>4950</v>
      </c>
      <c r="G1458" s="770" t="s">
        <v>16</v>
      </c>
      <c r="H1458" s="779" t="s">
        <v>4986</v>
      </c>
      <c r="I1458" s="770" t="s">
        <v>4987</v>
      </c>
      <c r="J1458" s="775"/>
      <c r="K1458" s="775"/>
      <c r="L1458" s="775"/>
      <c r="M1458" s="775"/>
      <c r="N1458" s="786"/>
      <c r="O1458" s="771"/>
      <c r="S1458" s="754"/>
      <c r="V1458" s="754"/>
    </row>
    <row r="1459" spans="1:22" s="826" customFormat="1" ht="394.5" thickBot="1" x14ac:dyDescent="0.3">
      <c r="A1459" s="506">
        <v>970</v>
      </c>
      <c r="B1459" s="825" t="s">
        <v>4988</v>
      </c>
      <c r="C1459" s="770">
        <v>5</v>
      </c>
      <c r="D1459" s="770" t="s">
        <v>2792</v>
      </c>
      <c r="E1459" s="780" t="s">
        <v>4894</v>
      </c>
      <c r="F1459" s="778" t="s">
        <v>4898</v>
      </c>
      <c r="G1459" s="770" t="s">
        <v>16</v>
      </c>
      <c r="H1459" s="779" t="s">
        <v>4989</v>
      </c>
      <c r="I1459" s="770"/>
      <c r="J1459" s="775"/>
      <c r="K1459" s="775"/>
      <c r="L1459" s="775"/>
      <c r="M1459" s="775"/>
      <c r="N1459" s="786"/>
      <c r="O1459" s="771"/>
      <c r="S1459" s="754"/>
      <c r="V1459" s="754"/>
    </row>
    <row r="1460" spans="1:22" s="826" customFormat="1" ht="95.25" thickBot="1" x14ac:dyDescent="0.3">
      <c r="A1460" s="506">
        <v>971</v>
      </c>
      <c r="B1460" s="825" t="s">
        <v>4990</v>
      </c>
      <c r="C1460" s="770">
        <v>16</v>
      </c>
      <c r="D1460" s="770" t="s">
        <v>37</v>
      </c>
      <c r="E1460" s="780" t="s">
        <v>4991</v>
      </c>
      <c r="F1460" s="778" t="s">
        <v>4992</v>
      </c>
      <c r="G1460" s="770" t="s">
        <v>11</v>
      </c>
      <c r="H1460" s="779" t="s">
        <v>4993</v>
      </c>
      <c r="I1460" s="770"/>
      <c r="J1460" s="775"/>
      <c r="K1460" s="775"/>
      <c r="L1460" s="775"/>
      <c r="M1460" s="775"/>
      <c r="N1460" s="786"/>
      <c r="O1460" s="771"/>
      <c r="S1460" s="754"/>
      <c r="V1460" s="754"/>
    </row>
    <row r="1461" spans="1:22" s="826" customFormat="1" ht="409.6" thickBot="1" x14ac:dyDescent="0.3">
      <c r="A1461" s="506">
        <v>972</v>
      </c>
      <c r="B1461" s="825" t="s">
        <v>4994</v>
      </c>
      <c r="C1461" s="770">
        <v>4</v>
      </c>
      <c r="D1461" s="770" t="s">
        <v>89</v>
      </c>
      <c r="E1461" s="780" t="s">
        <v>4189</v>
      </c>
      <c r="F1461" s="778" t="s">
        <v>4995</v>
      </c>
      <c r="G1461" s="770" t="s">
        <v>11</v>
      </c>
      <c r="H1461" s="779" t="s">
        <v>4996</v>
      </c>
      <c r="I1461" s="770" t="s">
        <v>4789</v>
      </c>
      <c r="J1461" s="775"/>
      <c r="K1461" s="775"/>
      <c r="L1461" s="775"/>
      <c r="M1461" s="775"/>
      <c r="N1461" s="786"/>
      <c r="O1461" s="771"/>
      <c r="S1461" s="754"/>
      <c r="V1461" s="754"/>
    </row>
    <row r="1462" spans="1:22" s="826" customFormat="1" ht="268.5" thickBot="1" x14ac:dyDescent="0.3">
      <c r="A1462" s="506">
        <v>973</v>
      </c>
      <c r="B1462" s="825" t="s">
        <v>4997</v>
      </c>
      <c r="C1462" s="770" t="s">
        <v>110</v>
      </c>
      <c r="D1462" s="770" t="s">
        <v>89</v>
      </c>
      <c r="E1462" s="780" t="s">
        <v>4998</v>
      </c>
      <c r="F1462" s="778" t="s">
        <v>4999</v>
      </c>
      <c r="G1462" s="770" t="s">
        <v>11</v>
      </c>
      <c r="H1462" s="779" t="s">
        <v>5000</v>
      </c>
      <c r="I1462" s="770" t="s">
        <v>4907</v>
      </c>
      <c r="J1462" s="775"/>
      <c r="K1462" s="775"/>
      <c r="L1462" s="775"/>
      <c r="M1462" s="775"/>
      <c r="N1462" s="786"/>
      <c r="O1462" s="771"/>
      <c r="S1462" s="754"/>
      <c r="V1462" s="754"/>
    </row>
    <row r="1463" spans="1:22" s="826" customFormat="1" ht="63.75" thickBot="1" x14ac:dyDescent="0.3">
      <c r="A1463" s="506">
        <v>974</v>
      </c>
      <c r="B1463" s="825" t="s">
        <v>5001</v>
      </c>
      <c r="C1463" s="770">
        <v>4</v>
      </c>
      <c r="D1463" s="770" t="s">
        <v>89</v>
      </c>
      <c r="E1463" s="780" t="s">
        <v>5002</v>
      </c>
      <c r="F1463" s="778" t="s">
        <v>5003</v>
      </c>
      <c r="G1463" s="770" t="s">
        <v>11</v>
      </c>
      <c r="H1463" s="779" t="s">
        <v>5004</v>
      </c>
      <c r="I1463" s="770" t="s">
        <v>4789</v>
      </c>
      <c r="J1463" s="775"/>
      <c r="K1463" s="775"/>
      <c r="L1463" s="775"/>
      <c r="M1463" s="775"/>
      <c r="N1463" s="786"/>
      <c r="O1463" s="771"/>
      <c r="S1463" s="754"/>
      <c r="V1463" s="754"/>
    </row>
    <row r="1464" spans="1:22" s="826" customFormat="1" ht="126.75" thickBot="1" x14ac:dyDescent="0.3">
      <c r="A1464" s="506">
        <v>975</v>
      </c>
      <c r="B1464" s="825" t="s">
        <v>5005</v>
      </c>
      <c r="C1464" s="770">
        <v>4</v>
      </c>
      <c r="D1464" s="770" t="s">
        <v>89</v>
      </c>
      <c r="E1464" s="780" t="s">
        <v>5006</v>
      </c>
      <c r="F1464" s="778" t="s">
        <v>5007</v>
      </c>
      <c r="G1464" s="770" t="s">
        <v>11</v>
      </c>
      <c r="H1464" s="779" t="s">
        <v>5008</v>
      </c>
      <c r="I1464" s="770" t="s">
        <v>4789</v>
      </c>
      <c r="J1464" s="775"/>
      <c r="K1464" s="775"/>
      <c r="L1464" s="775"/>
      <c r="M1464" s="775"/>
      <c r="N1464" s="786"/>
      <c r="O1464" s="771"/>
      <c r="S1464" s="754"/>
      <c r="V1464" s="754"/>
    </row>
    <row r="1465" spans="1:22" s="826" customFormat="1" ht="63.75" thickBot="1" x14ac:dyDescent="0.3">
      <c r="A1465" s="506">
        <v>976</v>
      </c>
      <c r="B1465" s="825" t="s">
        <v>5009</v>
      </c>
      <c r="C1465" s="770">
        <v>4</v>
      </c>
      <c r="D1465" s="770" t="s">
        <v>1498</v>
      </c>
      <c r="E1465" s="780" t="s">
        <v>5010</v>
      </c>
      <c r="F1465" s="778" t="s">
        <v>5011</v>
      </c>
      <c r="G1465" s="770" t="s">
        <v>11</v>
      </c>
      <c r="H1465" s="779" t="s">
        <v>5012</v>
      </c>
      <c r="I1465" s="770"/>
      <c r="J1465" s="775"/>
      <c r="K1465" s="775"/>
      <c r="L1465" s="775"/>
      <c r="M1465" s="775"/>
      <c r="N1465" s="786"/>
      <c r="O1465" s="771"/>
      <c r="S1465" s="754"/>
      <c r="V1465" s="754"/>
    </row>
    <row r="1466" spans="1:22" s="826" customFormat="1" ht="142.5" thickBot="1" x14ac:dyDescent="0.3">
      <c r="A1466" s="506">
        <v>977</v>
      </c>
      <c r="B1466" s="825" t="s">
        <v>5013</v>
      </c>
      <c r="C1466" s="770">
        <v>63</v>
      </c>
      <c r="D1466" s="770" t="s">
        <v>37</v>
      </c>
      <c r="E1466" s="780" t="s">
        <v>5014</v>
      </c>
      <c r="F1466" s="778" t="s">
        <v>5015</v>
      </c>
      <c r="G1466" s="770" t="s">
        <v>11</v>
      </c>
      <c r="H1466" s="779" t="s">
        <v>5016</v>
      </c>
      <c r="I1466" s="770"/>
      <c r="J1466" s="775"/>
      <c r="K1466" s="775"/>
      <c r="L1466" s="775"/>
      <c r="M1466" s="775"/>
      <c r="N1466" s="786"/>
      <c r="O1466" s="771"/>
      <c r="S1466" s="754"/>
      <c r="V1466" s="754"/>
    </row>
    <row r="1467" spans="1:22" s="832" customFormat="1" ht="378.75" thickBot="1" x14ac:dyDescent="0.3">
      <c r="A1467" s="506">
        <v>978</v>
      </c>
      <c r="B1467" s="831" t="s">
        <v>5024</v>
      </c>
      <c r="C1467" s="770" t="s">
        <v>179</v>
      </c>
      <c r="D1467" s="770" t="s">
        <v>344</v>
      </c>
      <c r="E1467" s="780" t="s">
        <v>5025</v>
      </c>
      <c r="F1467" s="778" t="s">
        <v>5026</v>
      </c>
      <c r="G1467" s="770" t="s">
        <v>11</v>
      </c>
      <c r="H1467" s="779" t="s">
        <v>5027</v>
      </c>
      <c r="I1467" s="770"/>
      <c r="J1467" s="775"/>
      <c r="K1467" s="775"/>
      <c r="L1467" s="775"/>
      <c r="M1467" s="775"/>
      <c r="N1467" s="786"/>
      <c r="O1467" s="771"/>
      <c r="S1467" s="754"/>
      <c r="V1467" s="754"/>
    </row>
    <row r="1468" spans="1:22" s="832" customFormat="1" ht="268.5" thickBot="1" x14ac:dyDescent="0.3">
      <c r="A1468" s="506">
        <v>979</v>
      </c>
      <c r="B1468" s="831" t="s">
        <v>5028</v>
      </c>
      <c r="C1468" s="770">
        <v>4</v>
      </c>
      <c r="D1468" s="770" t="s">
        <v>121</v>
      </c>
      <c r="E1468" s="780" t="s">
        <v>5029</v>
      </c>
      <c r="F1468" s="778" t="s">
        <v>459</v>
      </c>
      <c r="G1468" s="770" t="s">
        <v>16</v>
      </c>
      <c r="H1468" s="779" t="s">
        <v>5030</v>
      </c>
      <c r="I1468" s="770" t="s">
        <v>4789</v>
      </c>
      <c r="J1468" s="775"/>
      <c r="K1468" s="775"/>
      <c r="L1468" s="775"/>
      <c r="M1468" s="775"/>
      <c r="N1468" s="786"/>
      <c r="O1468" s="771"/>
      <c r="S1468" s="754"/>
      <c r="V1468" s="754"/>
    </row>
    <row r="1469" spans="1:22" s="832" customFormat="1" ht="63.75" thickBot="1" x14ac:dyDescent="0.3">
      <c r="A1469" s="506">
        <v>980</v>
      </c>
      <c r="B1469" s="831" t="s">
        <v>5031</v>
      </c>
      <c r="C1469" s="770">
        <v>33</v>
      </c>
      <c r="D1469" s="770" t="s">
        <v>5051</v>
      </c>
      <c r="E1469" s="780" t="s">
        <v>4943</v>
      </c>
      <c r="F1469" s="778" t="s">
        <v>4771</v>
      </c>
      <c r="G1469" s="770" t="s">
        <v>16</v>
      </c>
      <c r="H1469" s="779" t="s">
        <v>5032</v>
      </c>
      <c r="I1469" s="770"/>
      <c r="J1469" s="775"/>
      <c r="K1469" s="775"/>
      <c r="L1469" s="775"/>
      <c r="M1469" s="775"/>
      <c r="N1469" s="786"/>
      <c r="O1469" s="771"/>
      <c r="S1469" s="754"/>
      <c r="V1469" s="754"/>
    </row>
    <row r="1470" spans="1:22" s="832" customFormat="1" ht="126.75" thickBot="1" x14ac:dyDescent="0.3">
      <c r="A1470" s="506">
        <v>981</v>
      </c>
      <c r="B1470" s="831" t="s">
        <v>5033</v>
      </c>
      <c r="C1470" s="770" t="s">
        <v>110</v>
      </c>
      <c r="D1470" s="770" t="s">
        <v>89</v>
      </c>
      <c r="E1470" s="780" t="s">
        <v>484</v>
      </c>
      <c r="F1470" s="778" t="s">
        <v>5034</v>
      </c>
      <c r="G1470" s="770" t="s">
        <v>11</v>
      </c>
      <c r="H1470" s="779" t="s">
        <v>5035</v>
      </c>
      <c r="I1470" s="770" t="s">
        <v>5036</v>
      </c>
      <c r="J1470" s="775"/>
      <c r="K1470" s="775"/>
      <c r="L1470" s="775"/>
      <c r="M1470" s="775"/>
      <c r="N1470" s="786"/>
      <c r="O1470" s="771"/>
      <c r="S1470" s="754"/>
      <c r="V1470" s="754"/>
    </row>
    <row r="1471" spans="1:22" s="832" customFormat="1" ht="158.25" thickBot="1" x14ac:dyDescent="0.3">
      <c r="A1471" s="506">
        <v>982</v>
      </c>
      <c r="B1471" s="831" t="s">
        <v>5037</v>
      </c>
      <c r="C1471" s="770">
        <v>4</v>
      </c>
      <c r="D1471" s="770" t="s">
        <v>37</v>
      </c>
      <c r="E1471" s="780" t="s">
        <v>484</v>
      </c>
      <c r="F1471" s="778" t="s">
        <v>5038</v>
      </c>
      <c r="G1471" s="770" t="s">
        <v>11</v>
      </c>
      <c r="H1471" s="779" t="s">
        <v>5039</v>
      </c>
      <c r="I1471" s="770" t="s">
        <v>5040</v>
      </c>
      <c r="J1471" s="775"/>
      <c r="K1471" s="775"/>
      <c r="L1471" s="775"/>
      <c r="M1471" s="775"/>
      <c r="N1471" s="786"/>
      <c r="O1471" s="771"/>
      <c r="S1471" s="754"/>
      <c r="V1471" s="754"/>
    </row>
    <row r="1472" spans="1:22" s="832" customFormat="1" ht="79.5" thickBot="1" x14ac:dyDescent="0.3">
      <c r="A1472" s="506">
        <v>983</v>
      </c>
      <c r="B1472" s="831" t="s">
        <v>5041</v>
      </c>
      <c r="C1472" s="770" t="s">
        <v>179</v>
      </c>
      <c r="D1472" s="770" t="s">
        <v>2792</v>
      </c>
      <c r="E1472" s="780" t="s">
        <v>5042</v>
      </c>
      <c r="F1472" s="778" t="s">
        <v>5043</v>
      </c>
      <c r="G1472" s="770" t="s">
        <v>11</v>
      </c>
      <c r="H1472" s="779" t="s">
        <v>5044</v>
      </c>
      <c r="I1472" s="770" t="s">
        <v>5045</v>
      </c>
      <c r="J1472" s="775"/>
      <c r="K1472" s="775"/>
      <c r="L1472" s="775"/>
      <c r="M1472" s="775"/>
      <c r="N1472" s="786"/>
      <c r="O1472" s="771"/>
      <c r="S1472" s="754"/>
      <c r="V1472" s="754"/>
    </row>
    <row r="1473" spans="1:22" s="832" customFormat="1" ht="315.75" thickBot="1" x14ac:dyDescent="0.3">
      <c r="A1473" s="506">
        <v>984</v>
      </c>
      <c r="B1473" s="831" t="s">
        <v>5046</v>
      </c>
      <c r="C1473" s="770">
        <v>4</v>
      </c>
      <c r="D1473" s="770" t="s">
        <v>86</v>
      </c>
      <c r="E1473" s="780" t="s">
        <v>4404</v>
      </c>
      <c r="F1473" s="778" t="s">
        <v>5047</v>
      </c>
      <c r="G1473" s="770" t="s">
        <v>16</v>
      </c>
      <c r="H1473" s="779" t="s">
        <v>5048</v>
      </c>
      <c r="I1473" s="770"/>
      <c r="J1473" s="775"/>
      <c r="K1473" s="775"/>
      <c r="L1473" s="775"/>
      <c r="M1473" s="775"/>
      <c r="N1473" s="786"/>
      <c r="O1473" s="771"/>
      <c r="S1473" s="754"/>
      <c r="V1473" s="754"/>
    </row>
    <row r="1474" spans="1:22" s="832" customFormat="1" ht="347.25" thickBot="1" x14ac:dyDescent="0.3">
      <c r="A1474" s="506">
        <v>985</v>
      </c>
      <c r="B1474" s="831" t="s">
        <v>5049</v>
      </c>
      <c r="C1474" s="770" t="s">
        <v>110</v>
      </c>
      <c r="D1474" s="770" t="s">
        <v>23</v>
      </c>
      <c r="E1474" s="780" t="s">
        <v>3737</v>
      </c>
      <c r="F1474" s="778" t="s">
        <v>1199</v>
      </c>
      <c r="G1474" s="770" t="s">
        <v>16</v>
      </c>
      <c r="H1474" s="779" t="s">
        <v>5050</v>
      </c>
      <c r="I1474" s="770" t="s">
        <v>4907</v>
      </c>
      <c r="J1474" s="775"/>
      <c r="K1474" s="775"/>
      <c r="L1474" s="775"/>
      <c r="M1474" s="775"/>
      <c r="N1474" s="786"/>
      <c r="O1474" s="771"/>
      <c r="S1474" s="754"/>
      <c r="V1474" s="754"/>
    </row>
    <row r="1475" spans="1:22" s="841" customFormat="1" ht="158.25" thickBot="1" x14ac:dyDescent="0.3">
      <c r="A1475" s="506">
        <v>986</v>
      </c>
      <c r="B1475" s="840" t="s">
        <v>5076</v>
      </c>
      <c r="C1475" s="770">
        <v>4</v>
      </c>
      <c r="D1475" s="770" t="s">
        <v>1397</v>
      </c>
      <c r="E1475" s="780" t="s">
        <v>4457</v>
      </c>
      <c r="F1475" s="778" t="s">
        <v>1430</v>
      </c>
      <c r="G1475" s="770" t="s">
        <v>16</v>
      </c>
      <c r="H1475" s="779" t="s">
        <v>5077</v>
      </c>
      <c r="I1475" s="770"/>
      <c r="J1475" s="775"/>
      <c r="K1475" s="775"/>
      <c r="L1475" s="775"/>
      <c r="M1475" s="775"/>
      <c r="N1475" s="786"/>
      <c r="O1475" s="771"/>
      <c r="S1475" s="754"/>
      <c r="V1475" s="754"/>
    </row>
    <row r="1476" spans="1:22" s="841" customFormat="1" ht="48" thickBot="1" x14ac:dyDescent="0.3">
      <c r="A1476" s="506">
        <v>987</v>
      </c>
      <c r="B1476" s="840" t="s">
        <v>5078</v>
      </c>
      <c r="C1476" s="770">
        <v>4</v>
      </c>
      <c r="D1476" s="770" t="s">
        <v>23</v>
      </c>
      <c r="E1476" s="780" t="s">
        <v>5079</v>
      </c>
      <c r="F1476" s="778" t="s">
        <v>5080</v>
      </c>
      <c r="G1476" s="770" t="s">
        <v>16</v>
      </c>
      <c r="H1476" s="779" t="s">
        <v>5081</v>
      </c>
      <c r="I1476" s="770" t="s">
        <v>5036</v>
      </c>
      <c r="J1476" s="775"/>
      <c r="K1476" s="775"/>
      <c r="L1476" s="775"/>
      <c r="M1476" s="775"/>
      <c r="N1476" s="786"/>
      <c r="O1476" s="771"/>
      <c r="S1476" s="754"/>
      <c r="V1476" s="754"/>
    </row>
    <row r="1477" spans="1:22" s="844" customFormat="1" ht="189.75" thickBot="1" x14ac:dyDescent="0.3">
      <c r="A1477" s="506">
        <v>988</v>
      </c>
      <c r="B1477" s="843" t="s">
        <v>5085</v>
      </c>
      <c r="C1477" s="770" t="s">
        <v>3049</v>
      </c>
      <c r="D1477" s="770" t="s">
        <v>2792</v>
      </c>
      <c r="E1477" s="780" t="s">
        <v>5086</v>
      </c>
      <c r="F1477" s="778" t="s">
        <v>4950</v>
      </c>
      <c r="G1477" s="770" t="s">
        <v>16</v>
      </c>
      <c r="H1477" s="779" t="s">
        <v>5087</v>
      </c>
      <c r="I1477" s="770" t="s">
        <v>4907</v>
      </c>
      <c r="J1477" s="775"/>
      <c r="K1477" s="775"/>
      <c r="L1477" s="775"/>
      <c r="M1477" s="775"/>
      <c r="N1477" s="786"/>
      <c r="O1477" s="771"/>
      <c r="S1477" s="754"/>
      <c r="V1477" s="754"/>
    </row>
    <row r="1478" spans="1:22" s="844" customFormat="1" ht="394.5" thickBot="1" x14ac:dyDescent="0.3">
      <c r="A1478" s="506">
        <v>989</v>
      </c>
      <c r="B1478" s="843" t="s">
        <v>5088</v>
      </c>
      <c r="C1478" s="770">
        <v>4</v>
      </c>
      <c r="D1478" s="770" t="s">
        <v>3930</v>
      </c>
      <c r="E1478" s="780" t="s">
        <v>5089</v>
      </c>
      <c r="F1478" s="778" t="s">
        <v>5090</v>
      </c>
      <c r="G1478" s="770" t="s">
        <v>11</v>
      </c>
      <c r="H1478" s="779" t="s">
        <v>5091</v>
      </c>
      <c r="I1478" s="770" t="s">
        <v>4916</v>
      </c>
      <c r="J1478" s="775"/>
      <c r="K1478" s="775"/>
      <c r="L1478" s="775"/>
      <c r="M1478" s="775"/>
      <c r="N1478" s="786"/>
      <c r="O1478" s="771"/>
      <c r="S1478" s="754"/>
      <c r="V1478" s="754"/>
    </row>
    <row r="1479" spans="1:22" s="844" customFormat="1" ht="79.5" thickBot="1" x14ac:dyDescent="0.3">
      <c r="A1479" s="506">
        <v>990</v>
      </c>
      <c r="B1479" s="843" t="s">
        <v>5092</v>
      </c>
      <c r="C1479" s="770" t="s">
        <v>1353</v>
      </c>
      <c r="D1479" s="770" t="s">
        <v>89</v>
      </c>
      <c r="E1479" s="780" t="s">
        <v>5093</v>
      </c>
      <c r="F1479" s="778" t="s">
        <v>5094</v>
      </c>
      <c r="G1479" s="770" t="s">
        <v>11</v>
      </c>
      <c r="H1479" s="779" t="s">
        <v>5095</v>
      </c>
      <c r="I1479" s="770" t="s">
        <v>4907</v>
      </c>
      <c r="J1479" s="775"/>
      <c r="K1479" s="775"/>
      <c r="L1479" s="775"/>
      <c r="M1479" s="775"/>
      <c r="N1479" s="786"/>
      <c r="O1479" s="771"/>
      <c r="S1479" s="754"/>
      <c r="V1479" s="754"/>
    </row>
    <row r="1480" spans="1:22" s="844" customFormat="1" ht="79.5" thickBot="1" x14ac:dyDescent="0.3">
      <c r="A1480" s="506">
        <v>991</v>
      </c>
      <c r="B1480" s="843" t="s">
        <v>5096</v>
      </c>
      <c r="C1480" s="770">
        <v>4</v>
      </c>
      <c r="D1480" s="770" t="s">
        <v>86</v>
      </c>
      <c r="E1480" s="780" t="s">
        <v>2505</v>
      </c>
      <c r="F1480" s="778" t="s">
        <v>5097</v>
      </c>
      <c r="G1480" s="770" t="s">
        <v>11</v>
      </c>
      <c r="H1480" s="779" t="s">
        <v>5098</v>
      </c>
      <c r="I1480" s="770" t="s">
        <v>5099</v>
      </c>
      <c r="J1480" s="775"/>
      <c r="K1480" s="775"/>
      <c r="L1480" s="775"/>
      <c r="M1480" s="775"/>
      <c r="N1480" s="786"/>
      <c r="O1480" s="771"/>
      <c r="S1480" s="754"/>
      <c r="V1480" s="754"/>
    </row>
    <row r="1481" spans="1:22" s="844" customFormat="1" ht="79.5" thickBot="1" x14ac:dyDescent="0.3">
      <c r="A1481" s="506">
        <v>992</v>
      </c>
      <c r="B1481" s="843" t="s">
        <v>5100</v>
      </c>
      <c r="C1481" s="770" t="s">
        <v>110</v>
      </c>
      <c r="D1481" s="770" t="s">
        <v>89</v>
      </c>
      <c r="E1481" s="780" t="s">
        <v>5101</v>
      </c>
      <c r="F1481" s="778" t="s">
        <v>5102</v>
      </c>
      <c r="G1481" s="770" t="s">
        <v>11</v>
      </c>
      <c r="H1481" s="779" t="s">
        <v>5103</v>
      </c>
      <c r="I1481" s="770" t="s">
        <v>4907</v>
      </c>
      <c r="J1481" s="775"/>
      <c r="K1481" s="775"/>
      <c r="L1481" s="775"/>
      <c r="M1481" s="775"/>
      <c r="N1481" s="786"/>
      <c r="O1481" s="771"/>
      <c r="S1481" s="754"/>
      <c r="V1481" s="754"/>
    </row>
    <row r="1482" spans="1:22" s="844" customFormat="1" ht="378.75" thickBot="1" x14ac:dyDescent="0.3">
      <c r="A1482" s="506">
        <v>993</v>
      </c>
      <c r="B1482" s="843" t="s">
        <v>5104</v>
      </c>
      <c r="C1482" s="770">
        <v>4</v>
      </c>
      <c r="D1482" s="770" t="s">
        <v>37</v>
      </c>
      <c r="E1482" s="780" t="s">
        <v>4909</v>
      </c>
      <c r="F1482" s="778" t="s">
        <v>5105</v>
      </c>
      <c r="G1482" s="770" t="s">
        <v>11</v>
      </c>
      <c r="H1482" s="779" t="s">
        <v>5106</v>
      </c>
      <c r="I1482" s="770"/>
      <c r="J1482" s="775"/>
      <c r="K1482" s="775"/>
      <c r="L1482" s="775"/>
      <c r="M1482" s="775"/>
      <c r="N1482" s="786"/>
      <c r="O1482" s="771"/>
      <c r="S1482" s="754"/>
      <c r="V1482" s="754"/>
    </row>
    <row r="1483" spans="1:22" s="844" customFormat="1" ht="111" thickBot="1" x14ac:dyDescent="0.3">
      <c r="A1483" s="506">
        <v>994</v>
      </c>
      <c r="B1483" s="843" t="s">
        <v>5107</v>
      </c>
      <c r="C1483" s="770" t="s">
        <v>179</v>
      </c>
      <c r="D1483" s="770" t="s">
        <v>2792</v>
      </c>
      <c r="E1483" s="780" t="s">
        <v>1368</v>
      </c>
      <c r="F1483" s="778" t="s">
        <v>459</v>
      </c>
      <c r="G1483" s="770" t="s">
        <v>16</v>
      </c>
      <c r="H1483" s="779" t="s">
        <v>5109</v>
      </c>
      <c r="I1483" s="770" t="s">
        <v>5110</v>
      </c>
      <c r="J1483" s="775"/>
      <c r="K1483" s="775"/>
      <c r="L1483" s="775"/>
      <c r="M1483" s="775"/>
      <c r="N1483" s="786"/>
      <c r="O1483" s="771"/>
      <c r="S1483" s="754"/>
      <c r="V1483" s="754"/>
    </row>
    <row r="1484" spans="1:22" s="844" customFormat="1" ht="95.25" thickBot="1" x14ac:dyDescent="0.3">
      <c r="A1484" s="506">
        <v>995</v>
      </c>
      <c r="B1484" s="843" t="s">
        <v>5108</v>
      </c>
      <c r="C1484" s="770">
        <v>4</v>
      </c>
      <c r="D1484" s="770" t="s">
        <v>23</v>
      </c>
      <c r="E1484" s="780" t="s">
        <v>4847</v>
      </c>
      <c r="F1484" s="778" t="s">
        <v>5111</v>
      </c>
      <c r="G1484" s="770" t="s">
        <v>16</v>
      </c>
      <c r="H1484" s="779" t="s">
        <v>5112</v>
      </c>
      <c r="I1484" s="770"/>
      <c r="J1484" s="775"/>
      <c r="K1484" s="775"/>
      <c r="L1484" s="775"/>
      <c r="M1484" s="775"/>
      <c r="N1484" s="786"/>
      <c r="O1484" s="771"/>
      <c r="S1484" s="754"/>
      <c r="V1484" s="754"/>
    </row>
    <row r="1485" spans="1:22" s="844" customFormat="1" ht="409.6" thickBot="1" x14ac:dyDescent="0.3">
      <c r="A1485" s="506">
        <v>996</v>
      </c>
      <c r="B1485" s="843" t="s">
        <v>5113</v>
      </c>
      <c r="C1485" s="770">
        <v>21</v>
      </c>
      <c r="D1485" s="770" t="s">
        <v>89</v>
      </c>
      <c r="E1485" s="780" t="s">
        <v>2784</v>
      </c>
      <c r="F1485" s="778" t="s">
        <v>5114</v>
      </c>
      <c r="G1485" s="770" t="s">
        <v>11</v>
      </c>
      <c r="H1485" s="779" t="s">
        <v>5143</v>
      </c>
      <c r="I1485" s="770" t="s">
        <v>4907</v>
      </c>
      <c r="J1485" s="775"/>
      <c r="K1485" s="775"/>
      <c r="L1485" s="775"/>
      <c r="M1485" s="775"/>
      <c r="N1485" s="786"/>
      <c r="O1485" s="771"/>
      <c r="S1485" s="754"/>
      <c r="V1485" s="754"/>
    </row>
    <row r="1486" spans="1:22" s="844" customFormat="1" ht="158.25" thickBot="1" x14ac:dyDescent="0.3">
      <c r="A1486" s="506">
        <v>997</v>
      </c>
      <c r="B1486" s="843" t="s">
        <v>5115</v>
      </c>
      <c r="C1486" s="770" t="s">
        <v>5116</v>
      </c>
      <c r="D1486" s="770" t="s">
        <v>37</v>
      </c>
      <c r="E1486" s="780" t="s">
        <v>5117</v>
      </c>
      <c r="F1486" s="778" t="s">
        <v>5118</v>
      </c>
      <c r="G1486" s="770" t="s">
        <v>11</v>
      </c>
      <c r="H1486" s="779" t="s">
        <v>5119</v>
      </c>
      <c r="I1486" s="770" t="s">
        <v>5120</v>
      </c>
      <c r="J1486" s="775"/>
      <c r="K1486" s="775"/>
      <c r="L1486" s="775"/>
      <c r="M1486" s="775"/>
      <c r="N1486" s="786"/>
      <c r="O1486" s="771"/>
      <c r="S1486" s="754"/>
      <c r="V1486" s="754"/>
    </row>
    <row r="1487" spans="1:22" s="844" customFormat="1" ht="409.6" thickBot="1" x14ac:dyDescent="0.3">
      <c r="A1487" s="506">
        <v>998</v>
      </c>
      <c r="B1487" s="843" t="s">
        <v>5121</v>
      </c>
      <c r="C1487" s="770">
        <v>31</v>
      </c>
      <c r="D1487" s="770" t="s">
        <v>344</v>
      </c>
      <c r="E1487" s="780" t="s">
        <v>4848</v>
      </c>
      <c r="F1487" s="778" t="s">
        <v>4392</v>
      </c>
      <c r="G1487" s="770" t="s">
        <v>16</v>
      </c>
      <c r="H1487" s="779" t="s">
        <v>5122</v>
      </c>
      <c r="I1487" s="770"/>
      <c r="J1487" s="775"/>
      <c r="K1487" s="775"/>
      <c r="L1487" s="775"/>
      <c r="M1487" s="775"/>
      <c r="N1487" s="786"/>
      <c r="O1487" s="771"/>
      <c r="S1487" s="754"/>
      <c r="V1487" s="754"/>
    </row>
    <row r="1488" spans="1:22" s="844" customFormat="1" ht="237" thickBot="1" x14ac:dyDescent="0.3">
      <c r="A1488" s="506">
        <v>999</v>
      </c>
      <c r="B1488" s="843" t="s">
        <v>5123</v>
      </c>
      <c r="C1488" s="770" t="s">
        <v>110</v>
      </c>
      <c r="D1488" s="770" t="s">
        <v>2792</v>
      </c>
      <c r="E1488" s="780" t="s">
        <v>5124</v>
      </c>
      <c r="F1488" s="778" t="s">
        <v>4771</v>
      </c>
      <c r="G1488" s="770" t="s">
        <v>16</v>
      </c>
      <c r="H1488" s="779" t="s">
        <v>5125</v>
      </c>
      <c r="I1488" s="770"/>
      <c r="J1488" s="775"/>
      <c r="K1488" s="775"/>
      <c r="L1488" s="775"/>
      <c r="M1488" s="775"/>
      <c r="N1488" s="786"/>
      <c r="O1488" s="771"/>
      <c r="S1488" s="754"/>
      <c r="V1488" s="754"/>
    </row>
    <row r="1489" spans="1:22" s="844" customFormat="1" ht="331.5" thickBot="1" x14ac:dyDescent="0.3">
      <c r="A1489" s="506">
        <v>1000</v>
      </c>
      <c r="B1489" s="843" t="s">
        <v>5126</v>
      </c>
      <c r="C1489" s="770" t="s">
        <v>110</v>
      </c>
      <c r="D1489" s="770" t="s">
        <v>2792</v>
      </c>
      <c r="E1489" s="780" t="s">
        <v>5127</v>
      </c>
      <c r="F1489" s="778" t="s">
        <v>4771</v>
      </c>
      <c r="G1489" s="770" t="s">
        <v>16</v>
      </c>
      <c r="H1489" s="779" t="s">
        <v>5128</v>
      </c>
      <c r="I1489" s="770"/>
      <c r="J1489" s="775"/>
      <c r="K1489" s="775"/>
      <c r="L1489" s="775"/>
      <c r="M1489" s="775"/>
      <c r="N1489" s="786"/>
      <c r="O1489" s="771"/>
      <c r="S1489" s="754"/>
      <c r="V1489" s="754"/>
    </row>
    <row r="1490" spans="1:22" s="844" customFormat="1" ht="174" thickBot="1" x14ac:dyDescent="0.3">
      <c r="A1490" s="506">
        <v>1001</v>
      </c>
      <c r="B1490" s="843" t="s">
        <v>5129</v>
      </c>
      <c r="C1490" s="770" t="s">
        <v>110</v>
      </c>
      <c r="D1490" s="770" t="s">
        <v>2792</v>
      </c>
      <c r="E1490" s="780" t="s">
        <v>5130</v>
      </c>
      <c r="F1490" s="778" t="s">
        <v>4771</v>
      </c>
      <c r="G1490" s="770" t="s">
        <v>16</v>
      </c>
      <c r="H1490" s="779" t="s">
        <v>5131</v>
      </c>
      <c r="I1490" s="770"/>
      <c r="J1490" s="775"/>
      <c r="K1490" s="775"/>
      <c r="L1490" s="775"/>
      <c r="M1490" s="775"/>
      <c r="N1490" s="786"/>
      <c r="O1490" s="771"/>
      <c r="S1490" s="754"/>
      <c r="V1490" s="754"/>
    </row>
    <row r="1491" spans="1:22" s="844" customFormat="1" ht="142.5" thickBot="1" x14ac:dyDescent="0.3">
      <c r="A1491" s="506">
        <v>1002</v>
      </c>
      <c r="B1491" s="843" t="s">
        <v>5132</v>
      </c>
      <c r="C1491" s="770" t="s">
        <v>5133</v>
      </c>
      <c r="D1491" s="770" t="s">
        <v>37</v>
      </c>
      <c r="E1491" s="780" t="s">
        <v>5134</v>
      </c>
      <c r="F1491" s="778" t="s">
        <v>1089</v>
      </c>
      <c r="G1491" s="770" t="s">
        <v>16</v>
      </c>
      <c r="H1491" s="779" t="s">
        <v>5135</v>
      </c>
      <c r="I1491" s="770" t="s">
        <v>5036</v>
      </c>
      <c r="J1491" s="775"/>
      <c r="K1491" s="775"/>
      <c r="L1491" s="775"/>
      <c r="M1491" s="775"/>
      <c r="N1491" s="786"/>
      <c r="O1491" s="771"/>
      <c r="S1491" s="754"/>
      <c r="V1491" s="754"/>
    </row>
    <row r="1492" spans="1:22" s="844" customFormat="1" ht="158.25" thickBot="1" x14ac:dyDescent="0.3">
      <c r="A1492" s="506">
        <v>1003</v>
      </c>
      <c r="B1492" s="843" t="s">
        <v>5136</v>
      </c>
      <c r="C1492" s="770">
        <v>4</v>
      </c>
      <c r="D1492" s="770" t="s">
        <v>37</v>
      </c>
      <c r="E1492" s="780" t="s">
        <v>5137</v>
      </c>
      <c r="F1492" s="778" t="s">
        <v>5138</v>
      </c>
      <c r="G1492" s="770" t="s">
        <v>11</v>
      </c>
      <c r="H1492" s="779" t="s">
        <v>5139</v>
      </c>
      <c r="I1492" s="770" t="s">
        <v>4789</v>
      </c>
      <c r="J1492" s="775"/>
      <c r="K1492" s="775"/>
      <c r="L1492" s="775"/>
      <c r="M1492" s="775"/>
      <c r="N1492" s="786"/>
      <c r="O1492" s="771"/>
      <c r="S1492" s="754"/>
      <c r="V1492" s="754"/>
    </row>
    <row r="1493" spans="1:22" s="844" customFormat="1" ht="252.75" thickBot="1" x14ac:dyDescent="0.3">
      <c r="A1493" s="506">
        <v>1004</v>
      </c>
      <c r="B1493" s="843" t="s">
        <v>5140</v>
      </c>
      <c r="C1493" s="770">
        <v>22</v>
      </c>
      <c r="D1493" s="770" t="s">
        <v>121</v>
      </c>
      <c r="E1493" s="780" t="s">
        <v>4663</v>
      </c>
      <c r="F1493" s="778" t="s">
        <v>5141</v>
      </c>
      <c r="G1493" s="770" t="s">
        <v>11</v>
      </c>
      <c r="H1493" s="779" t="s">
        <v>5142</v>
      </c>
      <c r="I1493" s="770" t="s">
        <v>4789</v>
      </c>
      <c r="J1493" s="775"/>
      <c r="K1493" s="775"/>
      <c r="L1493" s="775"/>
      <c r="M1493" s="775"/>
      <c r="N1493" s="786"/>
      <c r="O1493" s="771"/>
      <c r="S1493" s="754"/>
      <c r="V1493" s="754"/>
    </row>
    <row r="1494" spans="1:22" s="849" customFormat="1" ht="409.6" thickBot="1" x14ac:dyDescent="0.3">
      <c r="A1494" s="506">
        <v>1005</v>
      </c>
      <c r="B1494" s="848" t="s">
        <v>5164</v>
      </c>
      <c r="C1494" s="770">
        <v>4</v>
      </c>
      <c r="D1494" s="770" t="s">
        <v>89</v>
      </c>
      <c r="E1494" s="780" t="s">
        <v>5165</v>
      </c>
      <c r="F1494" s="778" t="s">
        <v>5166</v>
      </c>
      <c r="G1494" s="770" t="s">
        <v>11</v>
      </c>
      <c r="H1494" s="779" t="s">
        <v>5167</v>
      </c>
      <c r="I1494" s="770" t="s">
        <v>4789</v>
      </c>
      <c r="J1494" s="775"/>
      <c r="K1494" s="775"/>
      <c r="L1494" s="775"/>
      <c r="M1494" s="775"/>
      <c r="N1494" s="786"/>
      <c r="O1494" s="771"/>
      <c r="S1494" s="754"/>
      <c r="V1494" s="754"/>
    </row>
    <row r="1495" spans="1:22" s="849" customFormat="1" ht="63.75" thickBot="1" x14ac:dyDescent="0.3">
      <c r="A1495" s="506">
        <v>1006</v>
      </c>
      <c r="B1495" s="848" t="s">
        <v>5168</v>
      </c>
      <c r="C1495" s="770">
        <v>4</v>
      </c>
      <c r="D1495" s="770" t="s">
        <v>3752</v>
      </c>
      <c r="E1495" s="780" t="s">
        <v>5169</v>
      </c>
      <c r="F1495" s="778" t="s">
        <v>5170</v>
      </c>
      <c r="G1495" s="770" t="s">
        <v>11</v>
      </c>
      <c r="H1495" s="779" t="s">
        <v>5171</v>
      </c>
      <c r="I1495" s="770"/>
      <c r="J1495" s="775"/>
      <c r="K1495" s="775"/>
      <c r="L1495" s="775"/>
      <c r="M1495" s="775"/>
      <c r="N1495" s="786"/>
      <c r="O1495" s="771"/>
      <c r="S1495" s="754"/>
      <c r="V1495" s="754"/>
    </row>
    <row r="1496" spans="1:22" s="849" customFormat="1" ht="95.25" thickBot="1" x14ac:dyDescent="0.3">
      <c r="A1496" s="506">
        <v>1007</v>
      </c>
      <c r="B1496" s="848" t="s">
        <v>5172</v>
      </c>
      <c r="C1496" s="770">
        <v>22</v>
      </c>
      <c r="D1496" s="770" t="s">
        <v>1201</v>
      </c>
      <c r="E1496" s="780" t="s">
        <v>5173</v>
      </c>
      <c r="F1496" s="778" t="s">
        <v>4392</v>
      </c>
      <c r="G1496" s="770" t="s">
        <v>16</v>
      </c>
      <c r="H1496" s="779" t="s">
        <v>5174</v>
      </c>
      <c r="I1496" s="770"/>
      <c r="J1496" s="775"/>
      <c r="K1496" s="775"/>
      <c r="L1496" s="775"/>
      <c r="M1496" s="775"/>
      <c r="N1496" s="786"/>
      <c r="O1496" s="771"/>
      <c r="S1496" s="754"/>
      <c r="V1496" s="754"/>
    </row>
    <row r="1497" spans="1:22" s="849" customFormat="1" ht="63.75" thickBot="1" x14ac:dyDescent="0.3">
      <c r="A1497" s="506">
        <v>1008</v>
      </c>
      <c r="B1497" s="848" t="s">
        <v>5175</v>
      </c>
      <c r="C1497" s="770">
        <v>34</v>
      </c>
      <c r="D1497" s="770" t="s">
        <v>37</v>
      </c>
      <c r="E1497" s="780" t="s">
        <v>5176</v>
      </c>
      <c r="F1497" s="778" t="s">
        <v>1089</v>
      </c>
      <c r="G1497" s="770" t="s">
        <v>16</v>
      </c>
      <c r="H1497" s="779" t="s">
        <v>5177</v>
      </c>
      <c r="I1497" s="770"/>
      <c r="J1497" s="775"/>
      <c r="K1497" s="775"/>
      <c r="L1497" s="775"/>
      <c r="M1497" s="775"/>
      <c r="N1497" s="786"/>
      <c r="O1497" s="771"/>
      <c r="S1497" s="754"/>
      <c r="V1497" s="754"/>
    </row>
    <row r="1498" spans="1:22" s="849" customFormat="1" ht="394.5" thickBot="1" x14ac:dyDescent="0.3">
      <c r="A1498" s="506">
        <v>1009</v>
      </c>
      <c r="B1498" s="848" t="s">
        <v>5178</v>
      </c>
      <c r="C1498" s="770" t="s">
        <v>3235</v>
      </c>
      <c r="D1498" s="770" t="s">
        <v>2792</v>
      </c>
      <c r="E1498" s="780" t="s">
        <v>5179</v>
      </c>
      <c r="F1498" s="778" t="s">
        <v>5180</v>
      </c>
      <c r="G1498" s="770" t="s">
        <v>16</v>
      </c>
      <c r="H1498" s="779" t="s">
        <v>5181</v>
      </c>
      <c r="I1498" s="770" t="s">
        <v>4907</v>
      </c>
      <c r="J1498" s="775"/>
      <c r="K1498" s="775"/>
      <c r="L1498" s="775"/>
      <c r="M1498" s="775"/>
      <c r="N1498" s="786"/>
      <c r="O1498" s="771"/>
      <c r="S1498" s="754"/>
      <c r="V1498" s="754"/>
    </row>
    <row r="1499" spans="1:22" s="849" customFormat="1" ht="221.25" thickBot="1" x14ac:dyDescent="0.3">
      <c r="A1499" s="506">
        <v>1010</v>
      </c>
      <c r="B1499" s="848" t="s">
        <v>5182</v>
      </c>
      <c r="C1499" s="770" t="s">
        <v>1335</v>
      </c>
      <c r="D1499" s="770" t="s">
        <v>37</v>
      </c>
      <c r="E1499" s="780" t="s">
        <v>3088</v>
      </c>
      <c r="F1499" s="778" t="s">
        <v>5183</v>
      </c>
      <c r="G1499" s="770" t="s">
        <v>11</v>
      </c>
      <c r="H1499" s="779" t="s">
        <v>5184</v>
      </c>
      <c r="I1499" s="770" t="s">
        <v>5185</v>
      </c>
      <c r="J1499" s="775"/>
      <c r="K1499" s="775"/>
      <c r="L1499" s="775"/>
      <c r="M1499" s="775"/>
      <c r="N1499" s="786"/>
      <c r="O1499" s="771"/>
      <c r="S1499" s="754"/>
      <c r="V1499" s="754"/>
    </row>
    <row r="1500" spans="1:22" s="849" customFormat="1" ht="142.5" thickBot="1" x14ac:dyDescent="0.3">
      <c r="A1500" s="506">
        <v>1011</v>
      </c>
      <c r="B1500" s="848" t="s">
        <v>5186</v>
      </c>
      <c r="C1500" s="770">
        <v>32</v>
      </c>
      <c r="D1500" s="770" t="s">
        <v>2792</v>
      </c>
      <c r="E1500" s="780" t="s">
        <v>5187</v>
      </c>
      <c r="F1500" s="778" t="s">
        <v>5180</v>
      </c>
      <c r="G1500" s="770" t="s">
        <v>16</v>
      </c>
      <c r="H1500" s="779" t="s">
        <v>5188</v>
      </c>
      <c r="I1500" s="770" t="s">
        <v>5036</v>
      </c>
      <c r="J1500" s="775"/>
      <c r="K1500" s="775"/>
      <c r="L1500" s="775"/>
      <c r="M1500" s="775"/>
      <c r="N1500" s="786"/>
      <c r="O1500" s="771"/>
      <c r="S1500" s="754"/>
      <c r="V1500" s="754"/>
    </row>
    <row r="1501" spans="1:22" s="849" customFormat="1" ht="409.6" thickBot="1" x14ac:dyDescent="0.3">
      <c r="A1501" s="506">
        <v>1012</v>
      </c>
      <c r="B1501" s="848" t="s">
        <v>5189</v>
      </c>
      <c r="C1501" s="770" t="s">
        <v>5190</v>
      </c>
      <c r="D1501" s="770" t="s">
        <v>2792</v>
      </c>
      <c r="E1501" s="780" t="s">
        <v>5191</v>
      </c>
      <c r="F1501" s="778" t="s">
        <v>5180</v>
      </c>
      <c r="G1501" s="770" t="s">
        <v>16</v>
      </c>
      <c r="H1501" s="779" t="s">
        <v>5192</v>
      </c>
      <c r="I1501" s="770" t="s">
        <v>5036</v>
      </c>
      <c r="J1501" s="775"/>
      <c r="K1501" s="775"/>
      <c r="L1501" s="775"/>
      <c r="M1501" s="775"/>
      <c r="N1501" s="786"/>
      <c r="O1501" s="771"/>
      <c r="S1501" s="754"/>
      <c r="V1501" s="754"/>
    </row>
    <row r="1502" spans="1:22" s="849" customFormat="1" ht="394.5" thickBot="1" x14ac:dyDescent="0.3">
      <c r="A1502" s="506">
        <v>1013</v>
      </c>
      <c r="B1502" s="848" t="s">
        <v>5193</v>
      </c>
      <c r="C1502" s="770" t="s">
        <v>5116</v>
      </c>
      <c r="D1502" s="770" t="s">
        <v>2792</v>
      </c>
      <c r="E1502" s="780" t="s">
        <v>5194</v>
      </c>
      <c r="F1502" s="778" t="s">
        <v>5180</v>
      </c>
      <c r="G1502" s="770" t="s">
        <v>16</v>
      </c>
      <c r="H1502" s="779" t="s">
        <v>5195</v>
      </c>
      <c r="I1502" s="770" t="s">
        <v>4907</v>
      </c>
      <c r="J1502" s="775"/>
      <c r="K1502" s="775"/>
      <c r="L1502" s="775"/>
      <c r="M1502" s="775"/>
      <c r="N1502" s="786"/>
      <c r="O1502" s="771"/>
      <c r="S1502" s="754"/>
      <c r="V1502" s="754"/>
    </row>
    <row r="1503" spans="1:22" s="849" customFormat="1" ht="252.75" thickBot="1" x14ac:dyDescent="0.3">
      <c r="A1503" s="506">
        <v>1014</v>
      </c>
      <c r="B1503" s="848" t="s">
        <v>5196</v>
      </c>
      <c r="C1503" s="770" t="s">
        <v>5197</v>
      </c>
      <c r="D1503" s="770" t="s">
        <v>2792</v>
      </c>
      <c r="E1503" s="780" t="s">
        <v>5198</v>
      </c>
      <c r="F1503" s="778" t="s">
        <v>5180</v>
      </c>
      <c r="G1503" s="770" t="s">
        <v>16</v>
      </c>
      <c r="H1503" s="779" t="s">
        <v>5199</v>
      </c>
      <c r="I1503" s="770" t="s">
        <v>5036</v>
      </c>
      <c r="J1503" s="775"/>
      <c r="K1503" s="775"/>
      <c r="L1503" s="775"/>
      <c r="M1503" s="775"/>
      <c r="N1503" s="786"/>
      <c r="O1503" s="771"/>
      <c r="S1503" s="754"/>
      <c r="V1503" s="754"/>
    </row>
    <row r="1504" spans="1:22" s="857" customFormat="1" ht="409.6" thickBot="1" x14ac:dyDescent="0.3">
      <c r="A1504" s="506">
        <v>1015</v>
      </c>
      <c r="B1504" s="856" t="s">
        <v>5210</v>
      </c>
      <c r="C1504" s="770">
        <v>22</v>
      </c>
      <c r="D1504" s="770" t="s">
        <v>2792</v>
      </c>
      <c r="E1504" s="780" t="s">
        <v>5173</v>
      </c>
      <c r="F1504" s="778" t="s">
        <v>4756</v>
      </c>
      <c r="G1504" s="770" t="s">
        <v>16</v>
      </c>
      <c r="H1504" s="779" t="s">
        <v>5211</v>
      </c>
      <c r="I1504" s="770"/>
      <c r="J1504" s="775"/>
      <c r="K1504" s="775"/>
      <c r="L1504" s="775"/>
      <c r="M1504" s="775"/>
      <c r="N1504" s="786"/>
      <c r="O1504" s="771"/>
      <c r="S1504" s="754"/>
      <c r="V1504" s="754"/>
    </row>
    <row r="1505" spans="1:22" s="857" customFormat="1" ht="48" thickBot="1" x14ac:dyDescent="0.3">
      <c r="A1505" s="506">
        <v>1016</v>
      </c>
      <c r="B1505" s="856" t="s">
        <v>5212</v>
      </c>
      <c r="C1505" s="770">
        <v>61</v>
      </c>
      <c r="D1505" s="770" t="s">
        <v>2792</v>
      </c>
      <c r="E1505" s="780" t="s">
        <v>4182</v>
      </c>
      <c r="F1505" s="778" t="s">
        <v>4950</v>
      </c>
      <c r="G1505" s="770" t="s">
        <v>16</v>
      </c>
      <c r="H1505" s="779" t="s">
        <v>5213</v>
      </c>
      <c r="I1505" s="770" t="s">
        <v>4907</v>
      </c>
      <c r="J1505" s="775"/>
      <c r="K1505" s="775"/>
      <c r="L1505" s="775"/>
      <c r="M1505" s="775"/>
      <c r="N1505" s="786"/>
      <c r="O1505" s="771"/>
      <c r="S1505" s="754"/>
      <c r="V1505" s="754"/>
    </row>
    <row r="1506" spans="1:22" s="857" customFormat="1" ht="205.5" thickBot="1" x14ac:dyDescent="0.3">
      <c r="A1506" s="506">
        <v>1017</v>
      </c>
      <c r="B1506" s="856" t="s">
        <v>5214</v>
      </c>
      <c r="C1506" s="770">
        <v>33</v>
      </c>
      <c r="D1506" s="770" t="s">
        <v>23</v>
      </c>
      <c r="E1506" s="780" t="s">
        <v>5215</v>
      </c>
      <c r="F1506" s="778" t="s">
        <v>5216</v>
      </c>
      <c r="G1506" s="770" t="s">
        <v>16</v>
      </c>
      <c r="H1506" s="779" t="s">
        <v>5217</v>
      </c>
      <c r="I1506" s="770"/>
      <c r="J1506" s="775"/>
      <c r="K1506" s="775"/>
      <c r="L1506" s="775"/>
      <c r="M1506" s="775"/>
      <c r="N1506" s="786"/>
      <c r="O1506" s="771"/>
      <c r="S1506" s="754"/>
      <c r="V1506" s="754"/>
    </row>
    <row r="1507" spans="1:22" s="857" customFormat="1" ht="409.6" thickBot="1" x14ac:dyDescent="0.3">
      <c r="A1507" s="506">
        <v>1018</v>
      </c>
      <c r="B1507" s="856" t="s">
        <v>5218</v>
      </c>
      <c r="C1507" s="770">
        <v>22</v>
      </c>
      <c r="D1507" s="770" t="s">
        <v>2792</v>
      </c>
      <c r="E1507" s="780" t="s">
        <v>5173</v>
      </c>
      <c r="F1507" s="778" t="s">
        <v>4756</v>
      </c>
      <c r="G1507" s="770" t="s">
        <v>16</v>
      </c>
      <c r="H1507" s="779" t="s">
        <v>5219</v>
      </c>
      <c r="I1507" s="770"/>
      <c r="J1507" s="775"/>
      <c r="K1507" s="775"/>
      <c r="L1507" s="775"/>
      <c r="M1507" s="775"/>
      <c r="N1507" s="786"/>
      <c r="O1507" s="771"/>
      <c r="S1507" s="754"/>
      <c r="V1507" s="754"/>
    </row>
    <row r="1508" spans="1:22" s="857" customFormat="1" ht="409.6" thickBot="1" x14ac:dyDescent="0.3">
      <c r="A1508" s="506">
        <v>1019</v>
      </c>
      <c r="B1508" s="856" t="s">
        <v>5220</v>
      </c>
      <c r="C1508" s="770">
        <v>4</v>
      </c>
      <c r="D1508" s="770" t="s">
        <v>3930</v>
      </c>
      <c r="E1508" s="780" t="s">
        <v>5221</v>
      </c>
      <c r="F1508" s="778" t="s">
        <v>5222</v>
      </c>
      <c r="G1508" s="770" t="s">
        <v>16</v>
      </c>
      <c r="H1508" s="779" t="s">
        <v>5223</v>
      </c>
      <c r="I1508" s="770"/>
      <c r="J1508" s="775"/>
      <c r="K1508" s="775"/>
      <c r="L1508" s="775"/>
      <c r="M1508" s="775"/>
      <c r="N1508" s="786"/>
      <c r="O1508" s="771"/>
      <c r="S1508" s="754"/>
      <c r="V1508" s="754"/>
    </row>
    <row r="1509" spans="1:22" s="857" customFormat="1" ht="79.5" thickBot="1" x14ac:dyDescent="0.3">
      <c r="A1509" s="506">
        <v>1020</v>
      </c>
      <c r="B1509" s="856" t="s">
        <v>5224</v>
      </c>
      <c r="C1509" s="770">
        <v>22</v>
      </c>
      <c r="D1509" s="770" t="s">
        <v>3752</v>
      </c>
      <c r="E1509" s="780" t="s">
        <v>5225</v>
      </c>
      <c r="F1509" s="778" t="s">
        <v>1089</v>
      </c>
      <c r="G1509" s="770" t="s">
        <v>16</v>
      </c>
      <c r="H1509" s="779" t="s">
        <v>5226</v>
      </c>
      <c r="I1509" s="770" t="s">
        <v>4907</v>
      </c>
      <c r="J1509" s="775"/>
      <c r="K1509" s="775"/>
      <c r="L1509" s="775"/>
      <c r="M1509" s="775"/>
      <c r="N1509" s="786"/>
      <c r="O1509" s="771"/>
      <c r="S1509" s="754"/>
      <c r="V1509" s="754"/>
    </row>
    <row r="1510" spans="1:22" s="857" customFormat="1" ht="95.25" thickBot="1" x14ac:dyDescent="0.3">
      <c r="A1510" s="506">
        <v>1021</v>
      </c>
      <c r="B1510" s="856" t="s">
        <v>5227</v>
      </c>
      <c r="C1510" s="770">
        <v>21</v>
      </c>
      <c r="D1510" s="770" t="s">
        <v>3752</v>
      </c>
      <c r="E1510" s="780" t="s">
        <v>5228</v>
      </c>
      <c r="F1510" s="778" t="s">
        <v>5229</v>
      </c>
      <c r="G1510" s="770" t="s">
        <v>11</v>
      </c>
      <c r="H1510" s="779" t="s">
        <v>5230</v>
      </c>
      <c r="I1510" s="770" t="s">
        <v>4907</v>
      </c>
      <c r="J1510" s="775"/>
      <c r="K1510" s="775"/>
      <c r="L1510" s="775"/>
      <c r="M1510" s="775"/>
      <c r="N1510" s="786"/>
      <c r="O1510" s="771"/>
      <c r="S1510" s="754"/>
      <c r="V1510" s="754"/>
    </row>
    <row r="1511" spans="1:22" s="857" customFormat="1" ht="205.5" thickBot="1" x14ac:dyDescent="0.3">
      <c r="A1511" s="506">
        <v>1022</v>
      </c>
      <c r="B1511" s="856" t="s">
        <v>5231</v>
      </c>
      <c r="C1511" s="770">
        <v>27</v>
      </c>
      <c r="D1511" s="770" t="s">
        <v>3930</v>
      </c>
      <c r="E1511" s="780" t="s">
        <v>5232</v>
      </c>
      <c r="F1511" s="778" t="s">
        <v>4200</v>
      </c>
      <c r="G1511" s="770" t="s">
        <v>16</v>
      </c>
      <c r="H1511" s="779" t="s">
        <v>5233</v>
      </c>
      <c r="I1511" s="770"/>
      <c r="J1511" s="775"/>
      <c r="K1511" s="775"/>
      <c r="L1511" s="775"/>
      <c r="M1511" s="775"/>
      <c r="N1511" s="786"/>
      <c r="O1511" s="771"/>
      <c r="S1511" s="754"/>
      <c r="V1511" s="754"/>
    </row>
    <row r="1512" spans="1:22" s="866" customFormat="1" ht="221.25" thickBot="1" x14ac:dyDescent="0.3">
      <c r="A1512" s="506">
        <v>1023</v>
      </c>
      <c r="B1512" s="865" t="s">
        <v>5250</v>
      </c>
      <c r="C1512" s="770">
        <v>4</v>
      </c>
      <c r="D1512" s="770" t="s">
        <v>23</v>
      </c>
      <c r="E1512" s="780" t="s">
        <v>5251</v>
      </c>
      <c r="F1512" s="778" t="s">
        <v>4771</v>
      </c>
      <c r="G1512" s="770" t="s">
        <v>16</v>
      </c>
      <c r="H1512" s="779" t="s">
        <v>5252</v>
      </c>
      <c r="I1512" s="770"/>
      <c r="J1512" s="775"/>
      <c r="K1512" s="775"/>
      <c r="L1512" s="775"/>
      <c r="M1512" s="775"/>
      <c r="N1512" s="786"/>
      <c r="O1512" s="771"/>
      <c r="S1512" s="754"/>
      <c r="V1512" s="754"/>
    </row>
    <row r="1513" spans="1:22" s="866" customFormat="1" ht="158.25" thickBot="1" x14ac:dyDescent="0.3">
      <c r="A1513" s="506">
        <v>1024</v>
      </c>
      <c r="B1513" s="865" t="s">
        <v>5253</v>
      </c>
      <c r="C1513" s="770">
        <v>33</v>
      </c>
      <c r="D1513" s="770" t="s">
        <v>344</v>
      </c>
      <c r="E1513" s="780" t="s">
        <v>5254</v>
      </c>
      <c r="F1513" s="778" t="s">
        <v>5255</v>
      </c>
      <c r="G1513" s="770" t="s">
        <v>16</v>
      </c>
      <c r="H1513" s="779" t="s">
        <v>5256</v>
      </c>
      <c r="I1513" s="770"/>
      <c r="J1513" s="775"/>
      <c r="K1513" s="775"/>
      <c r="L1513" s="775"/>
      <c r="M1513" s="775"/>
      <c r="N1513" s="786"/>
      <c r="O1513" s="771"/>
      <c r="S1513" s="754"/>
      <c r="V1513" s="754"/>
    </row>
    <row r="1514" spans="1:22" s="866" customFormat="1" ht="252.75" thickBot="1" x14ac:dyDescent="0.3">
      <c r="A1514" s="506">
        <v>1025</v>
      </c>
      <c r="B1514" s="865" t="s">
        <v>5257</v>
      </c>
      <c r="C1514" s="770" t="s">
        <v>1631</v>
      </c>
      <c r="D1514" s="770" t="s">
        <v>1397</v>
      </c>
      <c r="E1514" s="780" t="s">
        <v>5258</v>
      </c>
      <c r="F1514" s="778" t="s">
        <v>1935</v>
      </c>
      <c r="G1514" s="770" t="s">
        <v>16</v>
      </c>
      <c r="H1514" s="779" t="s">
        <v>5259</v>
      </c>
      <c r="I1514" s="770"/>
      <c r="J1514" s="775"/>
      <c r="K1514" s="775"/>
      <c r="L1514" s="775"/>
      <c r="M1514" s="775"/>
      <c r="N1514" s="786"/>
      <c r="O1514" s="771"/>
      <c r="S1514" s="754"/>
      <c r="V1514" s="754"/>
    </row>
    <row r="1515" spans="1:22" s="866" customFormat="1" ht="409.6" thickBot="1" x14ac:dyDescent="0.3">
      <c r="A1515" s="506">
        <v>1026</v>
      </c>
      <c r="B1515" s="865" t="s">
        <v>5260</v>
      </c>
      <c r="C1515" s="770">
        <v>5</v>
      </c>
      <c r="D1515" s="770" t="s">
        <v>40</v>
      </c>
      <c r="E1515" s="780" t="s">
        <v>4149</v>
      </c>
      <c r="F1515" s="778" t="s">
        <v>3446</v>
      </c>
      <c r="G1515" s="770" t="s">
        <v>16</v>
      </c>
      <c r="H1515" s="779" t="s">
        <v>5261</v>
      </c>
      <c r="I1515" s="770"/>
      <c r="J1515" s="775"/>
      <c r="K1515" s="775"/>
      <c r="L1515" s="775"/>
      <c r="M1515" s="775"/>
      <c r="N1515" s="786"/>
      <c r="O1515" s="771"/>
      <c r="S1515" s="754"/>
      <c r="V1515" s="754"/>
    </row>
    <row r="1516" spans="1:22" s="866" customFormat="1" ht="409.6" thickBot="1" x14ac:dyDescent="0.3">
      <c r="A1516" s="506">
        <v>1027</v>
      </c>
      <c r="B1516" s="865" t="s">
        <v>5262</v>
      </c>
      <c r="C1516" s="770" t="s">
        <v>1962</v>
      </c>
      <c r="D1516" s="770" t="s">
        <v>1397</v>
      </c>
      <c r="E1516" s="780" t="s">
        <v>5263</v>
      </c>
      <c r="F1516" s="778" t="s">
        <v>5264</v>
      </c>
      <c r="G1516" s="770" t="s">
        <v>16</v>
      </c>
      <c r="H1516" s="779" t="s">
        <v>5265</v>
      </c>
      <c r="I1516" s="770"/>
      <c r="J1516" s="775"/>
      <c r="K1516" s="775"/>
      <c r="L1516" s="775"/>
      <c r="M1516" s="775"/>
      <c r="N1516" s="786"/>
      <c r="O1516" s="771"/>
      <c r="S1516" s="754"/>
      <c r="V1516" s="754"/>
    </row>
    <row r="1517" spans="1:22" s="866" customFormat="1" ht="284.25" thickBot="1" x14ac:dyDescent="0.3">
      <c r="A1517" s="506">
        <v>1028</v>
      </c>
      <c r="B1517" s="865" t="s">
        <v>5266</v>
      </c>
      <c r="C1517" s="770" t="s">
        <v>110</v>
      </c>
      <c r="D1517" s="770" t="s">
        <v>37</v>
      </c>
      <c r="E1517" s="780" t="s">
        <v>5267</v>
      </c>
      <c r="F1517" s="778" t="s">
        <v>362</v>
      </c>
      <c r="G1517" s="770" t="s">
        <v>16</v>
      </c>
      <c r="H1517" s="779" t="s">
        <v>5268</v>
      </c>
      <c r="I1517" s="770"/>
      <c r="J1517" s="775"/>
      <c r="K1517" s="775"/>
      <c r="L1517" s="775"/>
      <c r="M1517" s="775"/>
      <c r="N1517" s="786"/>
      <c r="O1517" s="771"/>
      <c r="S1517" s="754"/>
      <c r="V1517" s="754"/>
    </row>
    <row r="1518" spans="1:22" s="866" customFormat="1" ht="237" thickBot="1" x14ac:dyDescent="0.3">
      <c r="A1518" s="506">
        <v>1029</v>
      </c>
      <c r="B1518" s="865" t="s">
        <v>5269</v>
      </c>
      <c r="C1518" s="770" t="s">
        <v>2907</v>
      </c>
      <c r="D1518" s="770" t="s">
        <v>2792</v>
      </c>
      <c r="E1518" s="780" t="s">
        <v>5270</v>
      </c>
      <c r="F1518" s="778" t="s">
        <v>5271</v>
      </c>
      <c r="G1518" s="770" t="s">
        <v>11</v>
      </c>
      <c r="H1518" s="779" t="s">
        <v>5272</v>
      </c>
      <c r="I1518" s="770" t="s">
        <v>4907</v>
      </c>
      <c r="J1518" s="775"/>
      <c r="K1518" s="775"/>
      <c r="L1518" s="775"/>
      <c r="M1518" s="775"/>
      <c r="N1518" s="786"/>
      <c r="O1518" s="771"/>
      <c r="S1518" s="754"/>
      <c r="V1518" s="754"/>
    </row>
    <row r="1519" spans="1:22" s="866" customFormat="1" ht="409.6" thickBot="1" x14ac:dyDescent="0.3">
      <c r="A1519" s="506">
        <v>1030</v>
      </c>
      <c r="B1519" s="865" t="s">
        <v>5273</v>
      </c>
      <c r="C1519" s="770" t="s">
        <v>110</v>
      </c>
      <c r="D1519" s="770" t="s">
        <v>23</v>
      </c>
      <c r="E1519" s="780" t="s">
        <v>5278</v>
      </c>
      <c r="F1519" s="778" t="s">
        <v>5279</v>
      </c>
      <c r="G1519" s="770" t="s">
        <v>11</v>
      </c>
      <c r="H1519" s="779" t="s">
        <v>5280</v>
      </c>
      <c r="I1519" s="770" t="s">
        <v>5281</v>
      </c>
      <c r="J1519" s="775"/>
      <c r="K1519" s="775"/>
      <c r="L1519" s="775"/>
      <c r="M1519" s="775"/>
      <c r="N1519" s="786"/>
      <c r="O1519" s="771"/>
      <c r="S1519" s="754"/>
      <c r="V1519" s="754"/>
    </row>
    <row r="1520" spans="1:22" s="866" customFormat="1" ht="111" thickBot="1" x14ac:dyDescent="0.3">
      <c r="A1520" s="506">
        <v>1031</v>
      </c>
      <c r="B1520" s="865" t="s">
        <v>5274</v>
      </c>
      <c r="C1520" s="770">
        <v>4</v>
      </c>
      <c r="D1520" s="770" t="s">
        <v>3752</v>
      </c>
      <c r="E1520" s="780" t="s">
        <v>5275</v>
      </c>
      <c r="F1520" s="778" t="s">
        <v>856</v>
      </c>
      <c r="G1520" s="770" t="s">
        <v>16</v>
      </c>
      <c r="H1520" s="779" t="s">
        <v>5276</v>
      </c>
      <c r="I1520" s="770" t="s">
        <v>4907</v>
      </c>
      <c r="J1520" s="775"/>
      <c r="K1520" s="775"/>
      <c r="L1520" s="775"/>
      <c r="M1520" s="775"/>
      <c r="N1520" s="786"/>
      <c r="O1520" s="771"/>
      <c r="S1520" s="754"/>
      <c r="V1520" s="754"/>
    </row>
    <row r="1521" spans="1:22" s="869" customFormat="1" ht="315.75" thickBot="1" x14ac:dyDescent="0.3">
      <c r="A1521" s="506">
        <v>1032</v>
      </c>
      <c r="B1521" s="868" t="s">
        <v>5282</v>
      </c>
      <c r="C1521" s="770" t="s">
        <v>1335</v>
      </c>
      <c r="D1521" s="770" t="s">
        <v>100</v>
      </c>
      <c r="E1521" s="780" t="s">
        <v>5283</v>
      </c>
      <c r="F1521" s="778" t="s">
        <v>5284</v>
      </c>
      <c r="G1521" s="770" t="s">
        <v>11</v>
      </c>
      <c r="H1521" s="779" t="s">
        <v>5285</v>
      </c>
      <c r="I1521" s="770" t="s">
        <v>5286</v>
      </c>
      <c r="J1521" s="775"/>
      <c r="K1521" s="775"/>
      <c r="L1521" s="775"/>
      <c r="M1521" s="775"/>
      <c r="N1521" s="786"/>
      <c r="O1521" s="771"/>
      <c r="S1521" s="754"/>
      <c r="V1521" s="754"/>
    </row>
    <row r="1522" spans="1:22" s="869" customFormat="1" ht="252.75" thickBot="1" x14ac:dyDescent="0.3">
      <c r="A1522" s="506">
        <v>1033</v>
      </c>
      <c r="B1522" s="868" t="s">
        <v>5287</v>
      </c>
      <c r="C1522" s="770" t="s">
        <v>179</v>
      </c>
      <c r="D1522" s="770" t="s">
        <v>344</v>
      </c>
      <c r="E1522" s="780" t="s">
        <v>5288</v>
      </c>
      <c r="F1522" s="778" t="s">
        <v>5289</v>
      </c>
      <c r="G1522" s="770" t="s">
        <v>11</v>
      </c>
      <c r="H1522" s="779" t="s">
        <v>5290</v>
      </c>
      <c r="I1522" s="770" t="s">
        <v>5291</v>
      </c>
      <c r="J1522" s="775"/>
      <c r="K1522" s="775"/>
      <c r="L1522" s="775"/>
      <c r="M1522" s="775"/>
      <c r="N1522" s="786"/>
      <c r="O1522" s="771"/>
      <c r="S1522" s="754"/>
      <c r="V1522" s="754"/>
    </row>
    <row r="1523" spans="1:22" s="869" customFormat="1" ht="205.5" thickBot="1" x14ac:dyDescent="0.3">
      <c r="A1523" s="506">
        <v>1034</v>
      </c>
      <c r="B1523" s="868" t="s">
        <v>5292</v>
      </c>
      <c r="C1523" s="770">
        <v>4</v>
      </c>
      <c r="D1523" s="770" t="s">
        <v>679</v>
      </c>
      <c r="E1523" s="780" t="s">
        <v>4859</v>
      </c>
      <c r="F1523" s="778" t="s">
        <v>24</v>
      </c>
      <c r="G1523" s="770" t="s">
        <v>16</v>
      </c>
      <c r="H1523" s="779" t="s">
        <v>5293</v>
      </c>
      <c r="I1523" s="770"/>
      <c r="J1523" s="775"/>
      <c r="K1523" s="775"/>
      <c r="L1523" s="775"/>
      <c r="M1523" s="775"/>
      <c r="N1523" s="786"/>
      <c r="O1523" s="771"/>
      <c r="S1523" s="754"/>
      <c r="V1523" s="754"/>
    </row>
    <row r="1524" spans="1:22" s="869" customFormat="1" ht="189.75" thickBot="1" x14ac:dyDescent="0.3">
      <c r="A1524" s="506">
        <v>1035</v>
      </c>
      <c r="B1524" s="868" t="s">
        <v>5294</v>
      </c>
      <c r="C1524" s="770" t="s">
        <v>19</v>
      </c>
      <c r="D1524" s="770" t="s">
        <v>2792</v>
      </c>
      <c r="E1524" s="780" t="s">
        <v>4465</v>
      </c>
      <c r="F1524" s="778" t="s">
        <v>459</v>
      </c>
      <c r="G1524" s="770" t="s">
        <v>16</v>
      </c>
      <c r="H1524" s="779" t="s">
        <v>5295</v>
      </c>
      <c r="I1524" s="770" t="s">
        <v>4907</v>
      </c>
      <c r="J1524" s="775"/>
      <c r="K1524" s="775"/>
      <c r="L1524" s="775"/>
      <c r="M1524" s="775"/>
      <c r="N1524" s="786"/>
      <c r="O1524" s="771"/>
      <c r="S1524" s="754"/>
      <c r="V1524" s="754"/>
    </row>
    <row r="1525" spans="1:22" s="869" customFormat="1" ht="126.75" thickBot="1" x14ac:dyDescent="0.3">
      <c r="A1525" s="506">
        <v>1036</v>
      </c>
      <c r="B1525" s="868" t="s">
        <v>5296</v>
      </c>
      <c r="C1525" s="770" t="s">
        <v>1335</v>
      </c>
      <c r="D1525" s="770" t="s">
        <v>2792</v>
      </c>
      <c r="E1525" s="780" t="s">
        <v>5297</v>
      </c>
      <c r="F1525" s="778" t="s">
        <v>459</v>
      </c>
      <c r="G1525" s="770" t="s">
        <v>16</v>
      </c>
      <c r="H1525" s="779" t="s">
        <v>5298</v>
      </c>
      <c r="I1525" s="770"/>
      <c r="J1525" s="775"/>
      <c r="K1525" s="775"/>
      <c r="L1525" s="775"/>
      <c r="M1525" s="775"/>
      <c r="N1525" s="786"/>
      <c r="O1525" s="771"/>
      <c r="S1525" s="754"/>
      <c r="V1525" s="754"/>
    </row>
    <row r="1526" spans="1:22" s="869" customFormat="1" ht="126.75" thickBot="1" x14ac:dyDescent="0.3">
      <c r="A1526" s="506">
        <v>1037</v>
      </c>
      <c r="B1526" s="868" t="s">
        <v>5299</v>
      </c>
      <c r="C1526" s="770" t="s">
        <v>3383</v>
      </c>
      <c r="D1526" s="770" t="s">
        <v>2792</v>
      </c>
      <c r="E1526" s="780" t="s">
        <v>5300</v>
      </c>
      <c r="F1526" s="778" t="s">
        <v>459</v>
      </c>
      <c r="G1526" s="770" t="s">
        <v>16</v>
      </c>
      <c r="H1526" s="779" t="s">
        <v>5301</v>
      </c>
      <c r="I1526" s="770" t="s">
        <v>5302</v>
      </c>
      <c r="J1526" s="775"/>
      <c r="K1526" s="775"/>
      <c r="L1526" s="775"/>
      <c r="M1526" s="775"/>
      <c r="N1526" s="786"/>
      <c r="O1526" s="771"/>
      <c r="S1526" s="754"/>
      <c r="V1526" s="754"/>
    </row>
    <row r="1527" spans="1:22" s="869" customFormat="1" ht="95.25" thickBot="1" x14ac:dyDescent="0.3">
      <c r="A1527" s="506">
        <v>1038</v>
      </c>
      <c r="B1527" s="868" t="s">
        <v>5303</v>
      </c>
      <c r="C1527" s="770">
        <v>4</v>
      </c>
      <c r="D1527" s="770" t="s">
        <v>344</v>
      </c>
      <c r="E1527" s="780" t="s">
        <v>5304</v>
      </c>
      <c r="F1527" s="778" t="s">
        <v>5305</v>
      </c>
      <c r="G1527" s="770" t="s">
        <v>11</v>
      </c>
      <c r="H1527" s="779" t="s">
        <v>5306</v>
      </c>
      <c r="I1527" s="770" t="s">
        <v>5302</v>
      </c>
      <c r="J1527" s="775"/>
      <c r="K1527" s="775"/>
      <c r="L1527" s="775"/>
      <c r="M1527" s="775"/>
      <c r="N1527" s="786"/>
      <c r="O1527" s="771"/>
      <c r="S1527" s="754"/>
      <c r="V1527" s="754"/>
    </row>
    <row r="1528" spans="1:22" s="869" customFormat="1" ht="284.25" thickBot="1" x14ac:dyDescent="0.3">
      <c r="A1528" s="506">
        <v>1039</v>
      </c>
      <c r="B1528" s="868" t="s">
        <v>5307</v>
      </c>
      <c r="C1528" s="770">
        <v>4</v>
      </c>
      <c r="D1528" s="770" t="s">
        <v>3930</v>
      </c>
      <c r="E1528" s="780" t="s">
        <v>5308</v>
      </c>
      <c r="F1528" s="778" t="s">
        <v>5309</v>
      </c>
      <c r="G1528" s="770" t="s">
        <v>11</v>
      </c>
      <c r="H1528" s="779" t="s">
        <v>5310</v>
      </c>
      <c r="I1528" s="770" t="s">
        <v>5302</v>
      </c>
      <c r="J1528" s="775"/>
      <c r="K1528" s="775"/>
      <c r="L1528" s="775"/>
      <c r="M1528" s="775"/>
      <c r="N1528" s="786"/>
      <c r="O1528" s="771"/>
      <c r="S1528" s="754"/>
      <c r="V1528" s="754"/>
    </row>
    <row r="1529" spans="1:22" s="869" customFormat="1" ht="409.6" thickBot="1" x14ac:dyDescent="0.3">
      <c r="A1529" s="506">
        <v>1040</v>
      </c>
      <c r="B1529" s="868" t="s">
        <v>5311</v>
      </c>
      <c r="C1529" s="770">
        <v>4</v>
      </c>
      <c r="D1529" s="770" t="s">
        <v>37</v>
      </c>
      <c r="E1529" s="780" t="s">
        <v>5312</v>
      </c>
      <c r="F1529" s="778" t="s">
        <v>5313</v>
      </c>
      <c r="G1529" s="770" t="s">
        <v>11</v>
      </c>
      <c r="H1529" s="779" t="s">
        <v>5318</v>
      </c>
      <c r="I1529" s="770" t="s">
        <v>5302</v>
      </c>
      <c r="J1529" s="775"/>
      <c r="K1529" s="775"/>
      <c r="L1529" s="775"/>
      <c r="M1529" s="775"/>
      <c r="N1529" s="786"/>
      <c r="O1529" s="771"/>
      <c r="S1529" s="754"/>
      <c r="V1529" s="754"/>
    </row>
    <row r="1530" spans="1:22" s="869" customFormat="1" ht="409.6" thickBot="1" x14ac:dyDescent="0.3">
      <c r="A1530" s="506">
        <v>1041</v>
      </c>
      <c r="B1530" s="868" t="s">
        <v>5314</v>
      </c>
      <c r="C1530" s="770">
        <v>4</v>
      </c>
      <c r="D1530" s="770" t="s">
        <v>37</v>
      </c>
      <c r="E1530" s="780" t="s">
        <v>5315</v>
      </c>
      <c r="F1530" s="778" t="s">
        <v>5316</v>
      </c>
      <c r="G1530" s="770" t="s">
        <v>11</v>
      </c>
      <c r="H1530" s="779" t="s">
        <v>5317</v>
      </c>
      <c r="I1530" s="770" t="s">
        <v>5302</v>
      </c>
      <c r="J1530" s="775"/>
      <c r="K1530" s="775"/>
      <c r="L1530" s="775"/>
      <c r="M1530" s="775"/>
      <c r="N1530" s="786"/>
      <c r="O1530" s="771"/>
      <c r="S1530" s="754"/>
      <c r="V1530" s="754"/>
    </row>
    <row r="1531" spans="1:22" s="869" customFormat="1" ht="79.5" thickBot="1" x14ac:dyDescent="0.3">
      <c r="A1531" s="506">
        <v>1042</v>
      </c>
      <c r="B1531" s="868" t="s">
        <v>5319</v>
      </c>
      <c r="C1531" s="770" t="s">
        <v>1335</v>
      </c>
      <c r="D1531" s="770" t="s">
        <v>3752</v>
      </c>
      <c r="E1531" s="780" t="s">
        <v>5320</v>
      </c>
      <c r="F1531" s="778" t="s">
        <v>5321</v>
      </c>
      <c r="G1531" s="770" t="s">
        <v>11</v>
      </c>
      <c r="H1531" s="779" t="s">
        <v>5322</v>
      </c>
      <c r="I1531" s="770" t="s">
        <v>5036</v>
      </c>
      <c r="J1531" s="775"/>
      <c r="K1531" s="775"/>
      <c r="L1531" s="775"/>
      <c r="M1531" s="775"/>
      <c r="N1531" s="786"/>
      <c r="O1531" s="771"/>
      <c r="S1531" s="754"/>
      <c r="V1531" s="754"/>
    </row>
    <row r="1532" spans="1:22" s="869" customFormat="1" ht="347.25" thickBot="1" x14ac:dyDescent="0.3">
      <c r="A1532" s="506">
        <v>1043</v>
      </c>
      <c r="B1532" s="868" t="s">
        <v>5323</v>
      </c>
      <c r="C1532" s="770" t="s">
        <v>1335</v>
      </c>
      <c r="D1532" s="770" t="s">
        <v>100</v>
      </c>
      <c r="E1532" s="780" t="s">
        <v>5324</v>
      </c>
      <c r="F1532" s="778" t="s">
        <v>5325</v>
      </c>
      <c r="G1532" s="770" t="s">
        <v>11</v>
      </c>
      <c r="H1532" s="779" t="s">
        <v>5326</v>
      </c>
      <c r="I1532" s="770" t="s">
        <v>5327</v>
      </c>
      <c r="J1532" s="775"/>
      <c r="K1532" s="775"/>
      <c r="L1532" s="775"/>
      <c r="M1532" s="775"/>
      <c r="N1532" s="786"/>
      <c r="O1532" s="771"/>
      <c r="S1532" s="754"/>
      <c r="V1532" s="754"/>
    </row>
    <row r="1533" spans="1:22" s="869" customFormat="1" ht="189.75" thickBot="1" x14ac:dyDescent="0.3">
      <c r="A1533" s="506">
        <v>1044</v>
      </c>
      <c r="B1533" s="868" t="s">
        <v>5328</v>
      </c>
      <c r="C1533" s="770">
        <v>16</v>
      </c>
      <c r="D1533" s="770" t="s">
        <v>100</v>
      </c>
      <c r="E1533" s="780" t="s">
        <v>5329</v>
      </c>
      <c r="F1533" s="778" t="s">
        <v>5330</v>
      </c>
      <c r="G1533" s="770" t="s">
        <v>16</v>
      </c>
      <c r="H1533" s="779" t="s">
        <v>5331</v>
      </c>
      <c r="I1533" s="770" t="s">
        <v>4907</v>
      </c>
      <c r="J1533" s="775"/>
      <c r="K1533" s="775"/>
      <c r="L1533" s="775"/>
      <c r="M1533" s="775"/>
      <c r="N1533" s="786"/>
      <c r="O1533" s="771"/>
      <c r="S1533" s="754"/>
      <c r="V1533" s="754"/>
    </row>
    <row r="1534" spans="1:22" s="869" customFormat="1" ht="363" thickBot="1" x14ac:dyDescent="0.3">
      <c r="A1534" s="506">
        <v>1045</v>
      </c>
      <c r="B1534" s="868" t="s">
        <v>5332</v>
      </c>
      <c r="C1534" s="770" t="s">
        <v>5190</v>
      </c>
      <c r="D1534" s="770" t="s">
        <v>100</v>
      </c>
      <c r="E1534" s="780" t="s">
        <v>5333</v>
      </c>
      <c r="F1534" s="778" t="s">
        <v>5330</v>
      </c>
      <c r="G1534" s="770" t="s">
        <v>16</v>
      </c>
      <c r="H1534" s="779" t="s">
        <v>5334</v>
      </c>
      <c r="I1534" s="770" t="s">
        <v>4907</v>
      </c>
      <c r="J1534" s="775"/>
      <c r="K1534" s="775"/>
      <c r="L1534" s="775"/>
      <c r="M1534" s="775"/>
      <c r="N1534" s="786"/>
      <c r="O1534" s="771"/>
      <c r="S1534" s="754"/>
      <c r="V1534" s="754"/>
    </row>
    <row r="1535" spans="1:22" s="869" customFormat="1" ht="221.25" thickBot="1" x14ac:dyDescent="0.3">
      <c r="A1535" s="506">
        <v>1046</v>
      </c>
      <c r="B1535" s="868" t="s">
        <v>5335</v>
      </c>
      <c r="C1535" s="770" t="s">
        <v>110</v>
      </c>
      <c r="D1535" s="770" t="s">
        <v>100</v>
      </c>
      <c r="E1535" s="780" t="s">
        <v>5336</v>
      </c>
      <c r="F1535" s="778" t="s">
        <v>5330</v>
      </c>
      <c r="G1535" s="770" t="s">
        <v>16</v>
      </c>
      <c r="H1535" s="779" t="s">
        <v>5337</v>
      </c>
      <c r="I1535" s="770"/>
      <c r="J1535" s="775"/>
      <c r="K1535" s="775"/>
      <c r="L1535" s="775"/>
      <c r="M1535" s="775"/>
      <c r="N1535" s="786"/>
      <c r="O1535" s="771"/>
      <c r="S1535" s="754"/>
      <c r="V1535" s="754"/>
    </row>
    <row r="1536" spans="1:22" s="869" customFormat="1" ht="378.75" thickBot="1" x14ac:dyDescent="0.3">
      <c r="A1536" s="506">
        <v>1047</v>
      </c>
      <c r="B1536" s="868" t="s">
        <v>5338</v>
      </c>
      <c r="C1536" s="770" t="s">
        <v>5197</v>
      </c>
      <c r="D1536" s="770" t="s">
        <v>100</v>
      </c>
      <c r="E1536" s="780" t="s">
        <v>5339</v>
      </c>
      <c r="F1536" s="778" t="s">
        <v>5330</v>
      </c>
      <c r="G1536" s="770" t="s">
        <v>16</v>
      </c>
      <c r="H1536" s="779" t="s">
        <v>5340</v>
      </c>
      <c r="I1536" s="770" t="s">
        <v>5036</v>
      </c>
      <c r="J1536" s="775"/>
      <c r="K1536" s="775"/>
      <c r="L1536" s="775"/>
      <c r="M1536" s="775"/>
      <c r="N1536" s="786"/>
      <c r="O1536" s="771"/>
      <c r="S1536" s="754"/>
      <c r="V1536" s="754"/>
    </row>
    <row r="1537" spans="1:22" s="869" customFormat="1" ht="347.25" thickBot="1" x14ac:dyDescent="0.3">
      <c r="A1537" s="506">
        <v>1048</v>
      </c>
      <c r="B1537" s="868" t="s">
        <v>5341</v>
      </c>
      <c r="C1537" s="770" t="s">
        <v>3235</v>
      </c>
      <c r="D1537" s="770" t="s">
        <v>100</v>
      </c>
      <c r="E1537" s="780" t="s">
        <v>5342</v>
      </c>
      <c r="F1537" s="778" t="s">
        <v>5330</v>
      </c>
      <c r="G1537" s="770" t="s">
        <v>16</v>
      </c>
      <c r="H1537" s="779" t="s">
        <v>5343</v>
      </c>
      <c r="I1537" s="770" t="s">
        <v>4907</v>
      </c>
      <c r="J1537" s="775"/>
      <c r="K1537" s="775"/>
      <c r="L1537" s="775"/>
      <c r="M1537" s="775"/>
      <c r="N1537" s="786"/>
      <c r="O1537" s="771"/>
      <c r="S1537" s="754"/>
      <c r="V1537" s="754"/>
    </row>
    <row r="1538" spans="1:22" s="869" customFormat="1" ht="79.5" thickBot="1" x14ac:dyDescent="0.3">
      <c r="A1538" s="506">
        <v>1049</v>
      </c>
      <c r="B1538" s="868" t="s">
        <v>5344</v>
      </c>
      <c r="C1538" s="770" t="s">
        <v>388</v>
      </c>
      <c r="D1538" s="770" t="s">
        <v>100</v>
      </c>
      <c r="E1538" s="780" t="s">
        <v>5345</v>
      </c>
      <c r="F1538" s="778" t="s">
        <v>5330</v>
      </c>
      <c r="G1538" s="770" t="s">
        <v>16</v>
      </c>
      <c r="H1538" s="779" t="s">
        <v>5346</v>
      </c>
      <c r="I1538" s="770" t="s">
        <v>5036</v>
      </c>
      <c r="J1538" s="775"/>
      <c r="K1538" s="775"/>
      <c r="L1538" s="775"/>
      <c r="M1538" s="775"/>
      <c r="N1538" s="786"/>
      <c r="O1538" s="771"/>
      <c r="S1538" s="754"/>
      <c r="V1538" s="754"/>
    </row>
    <row r="1539" spans="1:22" s="869" customFormat="1" ht="189.75" thickBot="1" x14ac:dyDescent="0.3">
      <c r="A1539" s="506">
        <v>1050</v>
      </c>
      <c r="B1539" s="868" t="s">
        <v>5347</v>
      </c>
      <c r="C1539" s="770">
        <v>4</v>
      </c>
      <c r="D1539" s="770" t="s">
        <v>100</v>
      </c>
      <c r="E1539" s="780" t="s">
        <v>5348</v>
      </c>
      <c r="F1539" s="778" t="s">
        <v>5330</v>
      </c>
      <c r="G1539" s="770" t="s">
        <v>16</v>
      </c>
      <c r="H1539" s="779" t="s">
        <v>5331</v>
      </c>
      <c r="I1539" s="770"/>
      <c r="J1539" s="775"/>
      <c r="K1539" s="775"/>
      <c r="L1539" s="775"/>
      <c r="M1539" s="775"/>
      <c r="N1539" s="786"/>
      <c r="O1539" s="771"/>
      <c r="S1539" s="754"/>
      <c r="V1539" s="754"/>
    </row>
    <row r="1540" spans="1:22" s="869" customFormat="1" ht="315.75" thickBot="1" x14ac:dyDescent="0.3">
      <c r="A1540" s="506">
        <v>1051</v>
      </c>
      <c r="B1540" s="868" t="s">
        <v>5349</v>
      </c>
      <c r="C1540" s="770" t="s">
        <v>5116</v>
      </c>
      <c r="D1540" s="770" t="s">
        <v>100</v>
      </c>
      <c r="E1540" s="780" t="s">
        <v>5350</v>
      </c>
      <c r="F1540" s="778" t="s">
        <v>5330</v>
      </c>
      <c r="G1540" s="770" t="s">
        <v>16</v>
      </c>
      <c r="H1540" s="779" t="s">
        <v>5351</v>
      </c>
      <c r="I1540" s="770" t="s">
        <v>4907</v>
      </c>
      <c r="J1540" s="775"/>
      <c r="K1540" s="775"/>
      <c r="L1540" s="775"/>
      <c r="M1540" s="775"/>
      <c r="N1540" s="786"/>
      <c r="O1540" s="771"/>
      <c r="S1540" s="754"/>
      <c r="V1540" s="754"/>
    </row>
    <row r="1541" spans="1:22" s="869" customFormat="1" ht="189.75" thickBot="1" x14ac:dyDescent="0.3">
      <c r="A1541" s="506">
        <v>1052</v>
      </c>
      <c r="B1541" s="868" t="s">
        <v>5352</v>
      </c>
      <c r="C1541" s="770">
        <v>34</v>
      </c>
      <c r="D1541" s="770" t="s">
        <v>100</v>
      </c>
      <c r="E1541" s="780" t="s">
        <v>5353</v>
      </c>
      <c r="F1541" s="778" t="s">
        <v>5330</v>
      </c>
      <c r="G1541" s="770" t="s">
        <v>16</v>
      </c>
      <c r="H1541" s="779" t="s">
        <v>5331</v>
      </c>
      <c r="I1541" s="770" t="s">
        <v>5036</v>
      </c>
      <c r="J1541" s="775"/>
      <c r="K1541" s="775"/>
      <c r="L1541" s="775"/>
      <c r="M1541" s="775"/>
      <c r="N1541" s="786"/>
      <c r="O1541" s="771"/>
      <c r="S1541" s="754"/>
      <c r="V1541" s="754"/>
    </row>
    <row r="1542" spans="1:22" s="869" customFormat="1" ht="268.5" thickBot="1" x14ac:dyDescent="0.3">
      <c r="A1542" s="506">
        <v>1053</v>
      </c>
      <c r="B1542" s="868" t="s">
        <v>5354</v>
      </c>
      <c r="C1542" s="770">
        <v>4</v>
      </c>
      <c r="D1542" s="770" t="s">
        <v>3930</v>
      </c>
      <c r="E1542" s="780" t="s">
        <v>5355</v>
      </c>
      <c r="F1542" s="778" t="s">
        <v>1327</v>
      </c>
      <c r="G1542" s="770" t="s">
        <v>16</v>
      </c>
      <c r="H1542" s="779" t="s">
        <v>5356</v>
      </c>
      <c r="I1542" s="770" t="s">
        <v>4907</v>
      </c>
      <c r="J1542" s="775"/>
      <c r="K1542" s="775"/>
      <c r="L1542" s="775"/>
      <c r="M1542" s="775"/>
      <c r="N1542" s="786"/>
      <c r="O1542" s="771"/>
      <c r="S1542" s="754"/>
      <c r="V1542" s="754"/>
    </row>
    <row r="1543" spans="1:22" s="869" customFormat="1" ht="189.75" thickBot="1" x14ac:dyDescent="0.3">
      <c r="A1543" s="506">
        <v>1054</v>
      </c>
      <c r="B1543" s="868" t="s">
        <v>5357</v>
      </c>
      <c r="C1543" s="770">
        <v>4</v>
      </c>
      <c r="D1543" s="770" t="s">
        <v>100</v>
      </c>
      <c r="E1543" s="780" t="s">
        <v>5348</v>
      </c>
      <c r="F1543" s="778" t="s">
        <v>5358</v>
      </c>
      <c r="G1543" s="770" t="s">
        <v>11</v>
      </c>
      <c r="H1543" s="779" t="s">
        <v>5359</v>
      </c>
      <c r="I1543" s="770" t="s">
        <v>4907</v>
      </c>
      <c r="J1543" s="775"/>
      <c r="K1543" s="775"/>
      <c r="L1543" s="775"/>
      <c r="M1543" s="775"/>
      <c r="N1543" s="786"/>
      <c r="O1543" s="771"/>
      <c r="S1543" s="754"/>
      <c r="V1543" s="754"/>
    </row>
    <row r="1544" spans="1:22" s="869" customFormat="1" ht="409.6" thickBot="1" x14ac:dyDescent="0.3">
      <c r="A1544" s="506">
        <v>1055</v>
      </c>
      <c r="B1544" s="868" t="s">
        <v>5360</v>
      </c>
      <c r="C1544" s="770">
        <v>4</v>
      </c>
      <c r="D1544" s="770" t="s">
        <v>3930</v>
      </c>
      <c r="E1544" s="780" t="s">
        <v>5361</v>
      </c>
      <c r="F1544" s="778" t="s">
        <v>1543</v>
      </c>
      <c r="G1544" s="770" t="s">
        <v>16</v>
      </c>
      <c r="H1544" s="779" t="s">
        <v>5362</v>
      </c>
      <c r="I1544" s="770"/>
      <c r="J1544" s="775"/>
      <c r="K1544" s="775"/>
      <c r="L1544" s="775"/>
      <c r="M1544" s="775"/>
      <c r="N1544" s="786"/>
      <c r="O1544" s="771"/>
      <c r="S1544" s="754"/>
      <c r="V1544" s="754"/>
    </row>
    <row r="1545" spans="1:22" s="869" customFormat="1" ht="174" thickBot="1" x14ac:dyDescent="0.3">
      <c r="A1545" s="506">
        <v>1056</v>
      </c>
      <c r="B1545" s="868" t="s">
        <v>5363</v>
      </c>
      <c r="C1545" s="770" t="s">
        <v>1335</v>
      </c>
      <c r="D1545" s="770" t="s">
        <v>100</v>
      </c>
      <c r="E1545" s="780" t="s">
        <v>5364</v>
      </c>
      <c r="F1545" s="778" t="s">
        <v>5365</v>
      </c>
      <c r="G1545" s="770" t="s">
        <v>16</v>
      </c>
      <c r="H1545" s="779" t="s">
        <v>5366</v>
      </c>
      <c r="I1545" s="770" t="s">
        <v>4907</v>
      </c>
      <c r="J1545" s="775"/>
      <c r="K1545" s="775"/>
      <c r="L1545" s="775"/>
      <c r="M1545" s="775"/>
      <c r="N1545" s="786"/>
      <c r="O1545" s="771"/>
      <c r="S1545" s="754"/>
      <c r="V1545" s="754"/>
    </row>
    <row r="1546" spans="1:22" s="869" customFormat="1" ht="284.25" thickBot="1" x14ac:dyDescent="0.3">
      <c r="A1546" s="506">
        <v>1057</v>
      </c>
      <c r="B1546" s="868" t="s">
        <v>5367</v>
      </c>
      <c r="C1546" s="770" t="s">
        <v>1335</v>
      </c>
      <c r="D1546" s="770" t="s">
        <v>2792</v>
      </c>
      <c r="E1546" s="780" t="s">
        <v>5368</v>
      </c>
      <c r="F1546" s="778" t="s">
        <v>4950</v>
      </c>
      <c r="G1546" s="770" t="s">
        <v>16</v>
      </c>
      <c r="H1546" s="779" t="s">
        <v>5369</v>
      </c>
      <c r="I1546" s="770" t="s">
        <v>4907</v>
      </c>
      <c r="J1546" s="775"/>
      <c r="K1546" s="775"/>
      <c r="L1546" s="775"/>
      <c r="M1546" s="775"/>
      <c r="N1546" s="786"/>
      <c r="O1546" s="771"/>
      <c r="S1546" s="754"/>
      <c r="V1546" s="754"/>
    </row>
    <row r="1547" spans="1:22" s="869" customFormat="1" ht="205.5" thickBot="1" x14ac:dyDescent="0.3">
      <c r="A1547" s="506">
        <v>1058</v>
      </c>
      <c r="B1547" s="868" t="s">
        <v>5370</v>
      </c>
      <c r="C1547" s="770" t="s">
        <v>1335</v>
      </c>
      <c r="D1547" s="770" t="s">
        <v>100</v>
      </c>
      <c r="E1547" s="780" t="s">
        <v>5371</v>
      </c>
      <c r="F1547" s="778" t="s">
        <v>5372</v>
      </c>
      <c r="G1547" s="770" t="s">
        <v>16</v>
      </c>
      <c r="H1547" s="779" t="s">
        <v>5373</v>
      </c>
      <c r="I1547" s="770" t="s">
        <v>4907</v>
      </c>
      <c r="J1547" s="775"/>
      <c r="K1547" s="775"/>
      <c r="L1547" s="775"/>
      <c r="M1547" s="775"/>
      <c r="N1547" s="786"/>
      <c r="O1547" s="771"/>
      <c r="S1547" s="754"/>
      <c r="V1547" s="754"/>
    </row>
    <row r="1548" spans="1:22" s="869" customFormat="1" ht="409.6" thickBot="1" x14ac:dyDescent="0.3">
      <c r="A1548" s="506">
        <v>1059</v>
      </c>
      <c r="B1548" s="868" t="s">
        <v>5374</v>
      </c>
      <c r="C1548" s="770">
        <v>5</v>
      </c>
      <c r="D1548" s="770" t="s">
        <v>2792</v>
      </c>
      <c r="E1548" s="780" t="s">
        <v>5058</v>
      </c>
      <c r="F1548" s="778" t="s">
        <v>4392</v>
      </c>
      <c r="G1548" s="770" t="s">
        <v>16</v>
      </c>
      <c r="H1548" s="779" t="s">
        <v>5375</v>
      </c>
      <c r="I1548" s="770" t="s">
        <v>4907</v>
      </c>
      <c r="J1548" s="775"/>
      <c r="K1548" s="775"/>
      <c r="L1548" s="775"/>
      <c r="M1548" s="775"/>
      <c r="N1548" s="786"/>
      <c r="O1548" s="771"/>
      <c r="S1548" s="754"/>
      <c r="V1548" s="754"/>
    </row>
    <row r="1549" spans="1:22" s="872" customFormat="1" ht="189.75" thickBot="1" x14ac:dyDescent="0.3">
      <c r="A1549" s="506">
        <v>1060</v>
      </c>
      <c r="B1549" s="871" t="s">
        <v>5380</v>
      </c>
      <c r="C1549" s="770" t="s">
        <v>3235</v>
      </c>
      <c r="D1549" s="770" t="s">
        <v>100</v>
      </c>
      <c r="E1549" s="780" t="s">
        <v>5381</v>
      </c>
      <c r="F1549" s="778" t="s">
        <v>5382</v>
      </c>
      <c r="G1549" s="770" t="s">
        <v>11</v>
      </c>
      <c r="H1549" s="779" t="s">
        <v>5383</v>
      </c>
      <c r="I1549" s="770" t="s">
        <v>4907</v>
      </c>
      <c r="J1549" s="775"/>
      <c r="K1549" s="775"/>
      <c r="L1549" s="775"/>
      <c r="M1549" s="775"/>
      <c r="N1549" s="786"/>
      <c r="O1549" s="771"/>
      <c r="S1549" s="754"/>
      <c r="V1549" s="754"/>
    </row>
    <row r="1550" spans="1:22" s="872" customFormat="1" ht="189.75" thickBot="1" x14ac:dyDescent="0.3">
      <c r="A1550" s="506">
        <v>1061</v>
      </c>
      <c r="B1550" s="871" t="s">
        <v>5384</v>
      </c>
      <c r="C1550" s="770">
        <v>4</v>
      </c>
      <c r="D1550" s="770" t="s">
        <v>89</v>
      </c>
      <c r="E1550" s="780" t="s">
        <v>5385</v>
      </c>
      <c r="F1550" s="778" t="s">
        <v>5386</v>
      </c>
      <c r="G1550" s="770" t="s">
        <v>11</v>
      </c>
      <c r="H1550" s="779" t="s">
        <v>5387</v>
      </c>
      <c r="I1550" s="770" t="s">
        <v>4907</v>
      </c>
      <c r="J1550" s="775"/>
      <c r="K1550" s="775"/>
      <c r="L1550" s="775"/>
      <c r="M1550" s="775"/>
      <c r="N1550" s="786"/>
      <c r="O1550" s="771"/>
      <c r="S1550" s="754"/>
      <c r="V1550" s="754"/>
    </row>
    <row r="1551" spans="1:22" s="872" customFormat="1" ht="95.25" thickBot="1" x14ac:dyDescent="0.3">
      <c r="A1551" s="506">
        <v>1062</v>
      </c>
      <c r="B1551" s="871" t="s">
        <v>5388</v>
      </c>
      <c r="C1551" s="770">
        <v>4</v>
      </c>
      <c r="D1551" s="770" t="s">
        <v>37</v>
      </c>
      <c r="E1551" s="780" t="s">
        <v>5389</v>
      </c>
      <c r="F1551" s="778" t="s">
        <v>5390</v>
      </c>
      <c r="G1551" s="770" t="s">
        <v>11</v>
      </c>
      <c r="H1551" s="779" t="s">
        <v>5391</v>
      </c>
      <c r="I1551" s="770" t="s">
        <v>4907</v>
      </c>
      <c r="J1551" s="775"/>
      <c r="K1551" s="775"/>
      <c r="L1551" s="775"/>
      <c r="M1551" s="775"/>
      <c r="N1551" s="786"/>
      <c r="O1551" s="771"/>
      <c r="S1551" s="754"/>
      <c r="V1551" s="754"/>
    </row>
    <row r="1552" spans="1:22" s="872" customFormat="1" ht="394.5" thickBot="1" x14ac:dyDescent="0.3">
      <c r="A1552" s="506">
        <v>1063</v>
      </c>
      <c r="B1552" s="871" t="s">
        <v>5392</v>
      </c>
      <c r="C1552" s="770" t="s">
        <v>5393</v>
      </c>
      <c r="D1552" s="770" t="s">
        <v>40</v>
      </c>
      <c r="E1552" s="780" t="s">
        <v>5394</v>
      </c>
      <c r="F1552" s="778" t="s">
        <v>5395</v>
      </c>
      <c r="G1552" s="770" t="s">
        <v>11</v>
      </c>
      <c r="H1552" s="779" t="s">
        <v>5396</v>
      </c>
      <c r="I1552" s="770"/>
      <c r="J1552" s="775"/>
      <c r="K1552" s="775"/>
      <c r="L1552" s="775"/>
      <c r="M1552" s="775"/>
      <c r="N1552" s="786"/>
      <c r="O1552" s="771"/>
      <c r="S1552" s="754"/>
      <c r="V1552" s="754"/>
    </row>
    <row r="1553" spans="1:22" s="872" customFormat="1" ht="63.75" thickBot="1" x14ac:dyDescent="0.3">
      <c r="A1553" s="506">
        <v>1064</v>
      </c>
      <c r="B1553" s="871" t="s">
        <v>5397</v>
      </c>
      <c r="C1553" s="770">
        <v>29</v>
      </c>
      <c r="D1553" s="770" t="s">
        <v>40</v>
      </c>
      <c r="E1553" s="780" t="s">
        <v>5398</v>
      </c>
      <c r="F1553" s="778" t="s">
        <v>5399</v>
      </c>
      <c r="G1553" s="770" t="s">
        <v>11</v>
      </c>
      <c r="H1553" s="779" t="s">
        <v>5400</v>
      </c>
      <c r="I1553" s="770"/>
      <c r="J1553" s="775"/>
      <c r="K1553" s="775"/>
      <c r="L1553" s="775"/>
      <c r="M1553" s="775"/>
      <c r="N1553" s="786"/>
      <c r="O1553" s="771"/>
      <c r="S1553" s="754"/>
      <c r="V1553" s="754"/>
    </row>
    <row r="1554" spans="1:22" s="872" customFormat="1" ht="409.6" thickBot="1" x14ac:dyDescent="0.3">
      <c r="A1554" s="506">
        <v>1065</v>
      </c>
      <c r="B1554" s="871" t="s">
        <v>5401</v>
      </c>
      <c r="C1554" s="770">
        <v>22</v>
      </c>
      <c r="D1554" s="770" t="s">
        <v>40</v>
      </c>
      <c r="E1554" s="780" t="s">
        <v>5402</v>
      </c>
      <c r="F1554" s="778" t="s">
        <v>5403</v>
      </c>
      <c r="G1554" s="770" t="s">
        <v>11</v>
      </c>
      <c r="H1554" s="779" t="s">
        <v>5404</v>
      </c>
      <c r="I1554" s="770" t="s">
        <v>4907</v>
      </c>
      <c r="J1554" s="775"/>
      <c r="K1554" s="775"/>
      <c r="L1554" s="775"/>
      <c r="M1554" s="775"/>
      <c r="N1554" s="786"/>
      <c r="O1554" s="771"/>
      <c r="S1554" s="754"/>
      <c r="V1554" s="754"/>
    </row>
    <row r="1555" spans="1:22" s="872" customFormat="1" ht="331.5" thickBot="1" x14ac:dyDescent="0.3">
      <c r="A1555" s="506">
        <v>1066</v>
      </c>
      <c r="B1555" s="871" t="s">
        <v>5405</v>
      </c>
      <c r="C1555" s="770" t="s">
        <v>3383</v>
      </c>
      <c r="D1555" s="770" t="s">
        <v>2792</v>
      </c>
      <c r="E1555" s="780" t="s">
        <v>3384</v>
      </c>
      <c r="F1555" s="778" t="s">
        <v>459</v>
      </c>
      <c r="G1555" s="770" t="s">
        <v>16</v>
      </c>
      <c r="H1555" s="779" t="s">
        <v>5406</v>
      </c>
      <c r="I1555" s="770" t="s">
        <v>4907</v>
      </c>
      <c r="J1555" s="775"/>
      <c r="K1555" s="775"/>
      <c r="L1555" s="775"/>
      <c r="M1555" s="775"/>
      <c r="N1555" s="786"/>
      <c r="O1555" s="771"/>
      <c r="S1555" s="754"/>
      <c r="V1555" s="754"/>
    </row>
    <row r="1556" spans="1:22" s="872" customFormat="1" ht="205.5" thickBot="1" x14ac:dyDescent="0.3">
      <c r="A1556" s="506">
        <v>1067</v>
      </c>
      <c r="B1556" s="871" t="s">
        <v>5407</v>
      </c>
      <c r="C1556" s="770" t="s">
        <v>585</v>
      </c>
      <c r="D1556" s="770" t="s">
        <v>2792</v>
      </c>
      <c r="E1556" s="780" t="s">
        <v>5408</v>
      </c>
      <c r="F1556" s="778" t="s">
        <v>4950</v>
      </c>
      <c r="G1556" s="770" t="s">
        <v>16</v>
      </c>
      <c r="H1556" s="779" t="s">
        <v>5409</v>
      </c>
      <c r="I1556" s="770"/>
      <c r="J1556" s="775"/>
      <c r="K1556" s="775"/>
      <c r="L1556" s="775"/>
      <c r="M1556" s="775"/>
      <c r="N1556" s="786"/>
      <c r="O1556" s="771"/>
      <c r="S1556" s="754"/>
      <c r="V1556" s="754"/>
    </row>
    <row r="1557" spans="1:22" s="872" customFormat="1" ht="409.6" thickBot="1" x14ac:dyDescent="0.3">
      <c r="A1557" s="506">
        <v>1068</v>
      </c>
      <c r="B1557" s="871" t="s">
        <v>5410</v>
      </c>
      <c r="C1557" s="770">
        <v>22</v>
      </c>
      <c r="D1557" s="770" t="s">
        <v>2792</v>
      </c>
      <c r="E1557" s="780" t="s">
        <v>5173</v>
      </c>
      <c r="F1557" s="778" t="s">
        <v>4392</v>
      </c>
      <c r="G1557" s="770" t="s">
        <v>16</v>
      </c>
      <c r="H1557" s="779" t="s">
        <v>5411</v>
      </c>
      <c r="I1557" s="770"/>
      <c r="J1557" s="775"/>
      <c r="K1557" s="775"/>
      <c r="L1557" s="775"/>
      <c r="M1557" s="775"/>
      <c r="N1557" s="786"/>
      <c r="O1557" s="771"/>
      <c r="S1557" s="754"/>
      <c r="V1557" s="754"/>
    </row>
    <row r="1558" spans="1:22" s="872" customFormat="1" ht="95.25" thickBot="1" x14ac:dyDescent="0.3">
      <c r="A1558" s="506">
        <v>1069</v>
      </c>
      <c r="B1558" s="871" t="s">
        <v>5412</v>
      </c>
      <c r="C1558" s="770">
        <v>4</v>
      </c>
      <c r="D1558" s="770" t="s">
        <v>3930</v>
      </c>
      <c r="E1558" s="780" t="s">
        <v>5413</v>
      </c>
      <c r="F1558" s="778" t="s">
        <v>5414</v>
      </c>
      <c r="G1558" s="770" t="s">
        <v>16</v>
      </c>
      <c r="H1558" s="779" t="s">
        <v>5415</v>
      </c>
      <c r="I1558" s="770" t="s">
        <v>4907</v>
      </c>
      <c r="J1558" s="775"/>
      <c r="K1558" s="775"/>
      <c r="L1558" s="775"/>
      <c r="M1558" s="775"/>
      <c r="N1558" s="786"/>
      <c r="O1558" s="771"/>
      <c r="S1558" s="754"/>
      <c r="V1558" s="754"/>
    </row>
    <row r="1559" spans="1:22" s="872" customFormat="1" ht="409.6" thickBot="1" x14ac:dyDescent="0.3">
      <c r="A1559" s="506">
        <v>1070</v>
      </c>
      <c r="B1559" s="871" t="s">
        <v>5416</v>
      </c>
      <c r="C1559" s="770">
        <v>4</v>
      </c>
      <c r="D1559" s="770" t="s">
        <v>2792</v>
      </c>
      <c r="E1559" s="780" t="s">
        <v>5417</v>
      </c>
      <c r="F1559" s="778" t="s">
        <v>4392</v>
      </c>
      <c r="G1559" s="770" t="s">
        <v>16</v>
      </c>
      <c r="H1559" s="779" t="s">
        <v>5418</v>
      </c>
      <c r="I1559" s="770"/>
      <c r="J1559" s="775"/>
      <c r="K1559" s="775"/>
      <c r="L1559" s="775"/>
      <c r="M1559" s="775"/>
      <c r="N1559" s="786"/>
      <c r="O1559" s="771"/>
      <c r="S1559" s="754"/>
      <c r="V1559" s="754"/>
    </row>
    <row r="1560" spans="1:22" s="872" customFormat="1" ht="63.75" thickBot="1" x14ac:dyDescent="0.3">
      <c r="A1560" s="506">
        <v>1071</v>
      </c>
      <c r="B1560" s="871" t="s">
        <v>5419</v>
      </c>
      <c r="C1560" s="770" t="s">
        <v>110</v>
      </c>
      <c r="D1560" s="770" t="s">
        <v>3752</v>
      </c>
      <c r="E1560" s="780" t="s">
        <v>5420</v>
      </c>
      <c r="F1560" s="778" t="s">
        <v>5421</v>
      </c>
      <c r="G1560" s="770" t="s">
        <v>11</v>
      </c>
      <c r="H1560" s="779" t="s">
        <v>5422</v>
      </c>
      <c r="I1560" s="770"/>
      <c r="J1560" s="775"/>
      <c r="K1560" s="775"/>
      <c r="L1560" s="775"/>
      <c r="M1560" s="775"/>
      <c r="N1560" s="786"/>
      <c r="O1560" s="771"/>
      <c r="S1560" s="754"/>
      <c r="V1560" s="754"/>
    </row>
    <row r="1561" spans="1:22" s="872" customFormat="1" ht="142.5" thickBot="1" x14ac:dyDescent="0.3">
      <c r="A1561" s="506">
        <v>1072</v>
      </c>
      <c r="B1561" s="871" t="s">
        <v>5423</v>
      </c>
      <c r="C1561" s="770">
        <v>4</v>
      </c>
      <c r="D1561" s="770" t="s">
        <v>3930</v>
      </c>
      <c r="E1561" s="780" t="s">
        <v>5424</v>
      </c>
      <c r="F1561" s="778" t="s">
        <v>5425</v>
      </c>
      <c r="G1561" s="770" t="s">
        <v>16</v>
      </c>
      <c r="H1561" s="779" t="s">
        <v>5426</v>
      </c>
      <c r="I1561" s="770" t="s">
        <v>4907</v>
      </c>
      <c r="J1561" s="775"/>
      <c r="K1561" s="775"/>
      <c r="L1561" s="775"/>
      <c r="M1561" s="775"/>
      <c r="N1561" s="786"/>
      <c r="O1561" s="771"/>
      <c r="S1561" s="754"/>
      <c r="V1561" s="754"/>
    </row>
    <row r="1562" spans="1:22" s="872" customFormat="1" ht="378.75" thickBot="1" x14ac:dyDescent="0.3">
      <c r="A1562" s="506">
        <v>1073</v>
      </c>
      <c r="B1562" s="871" t="s">
        <v>5427</v>
      </c>
      <c r="C1562" s="770">
        <v>4</v>
      </c>
      <c r="D1562" s="770" t="s">
        <v>3930</v>
      </c>
      <c r="E1562" s="780" t="s">
        <v>3072</v>
      </c>
      <c r="F1562" s="778" t="s">
        <v>5428</v>
      </c>
      <c r="G1562" s="770" t="s">
        <v>16</v>
      </c>
      <c r="H1562" s="779" t="s">
        <v>5429</v>
      </c>
      <c r="I1562" s="770"/>
      <c r="J1562" s="775"/>
      <c r="K1562" s="775"/>
      <c r="L1562" s="775"/>
      <c r="M1562" s="775"/>
      <c r="N1562" s="786"/>
      <c r="O1562" s="771"/>
      <c r="S1562" s="754"/>
      <c r="V1562" s="754"/>
    </row>
    <row r="1563" spans="1:22" s="872" customFormat="1" ht="409.6" thickBot="1" x14ac:dyDescent="0.3">
      <c r="A1563" s="506">
        <v>1074</v>
      </c>
      <c r="B1563" s="871" t="s">
        <v>5430</v>
      </c>
      <c r="C1563" s="770" t="s">
        <v>1335</v>
      </c>
      <c r="D1563" s="770" t="s">
        <v>100</v>
      </c>
      <c r="E1563" s="780" t="s">
        <v>5431</v>
      </c>
      <c r="F1563" s="778" t="s">
        <v>5432</v>
      </c>
      <c r="G1563" s="770" t="s">
        <v>11</v>
      </c>
      <c r="H1563" s="779" t="s">
        <v>5433</v>
      </c>
      <c r="I1563" s="770" t="s">
        <v>4907</v>
      </c>
      <c r="J1563" s="775"/>
      <c r="K1563" s="775"/>
      <c r="L1563" s="775"/>
      <c r="M1563" s="775"/>
      <c r="N1563" s="786"/>
      <c r="O1563" s="771"/>
      <c r="S1563" s="754"/>
      <c r="V1563" s="754"/>
    </row>
    <row r="1564" spans="1:22" s="872" customFormat="1" ht="237" thickBot="1" x14ac:dyDescent="0.3">
      <c r="A1564" s="506">
        <v>1075</v>
      </c>
      <c r="B1564" s="871" t="s">
        <v>5434</v>
      </c>
      <c r="C1564" s="770" t="s">
        <v>5197</v>
      </c>
      <c r="D1564" s="770" t="s">
        <v>100</v>
      </c>
      <c r="E1564" s="780" t="s">
        <v>5435</v>
      </c>
      <c r="F1564" s="778" t="s">
        <v>5216</v>
      </c>
      <c r="G1564" s="770" t="s">
        <v>16</v>
      </c>
      <c r="H1564" s="779" t="s">
        <v>5436</v>
      </c>
      <c r="I1564" s="770" t="s">
        <v>4907</v>
      </c>
      <c r="J1564" s="775"/>
      <c r="K1564" s="775"/>
      <c r="L1564" s="775"/>
      <c r="M1564" s="775"/>
      <c r="N1564" s="786"/>
      <c r="O1564" s="771"/>
      <c r="S1564" s="754"/>
      <c r="V1564" s="754"/>
    </row>
    <row r="1565" spans="1:22" s="872" customFormat="1" ht="221.25" thickBot="1" x14ac:dyDescent="0.3">
      <c r="A1565" s="506">
        <v>1076</v>
      </c>
      <c r="B1565" s="871" t="s">
        <v>5437</v>
      </c>
      <c r="C1565" s="770" t="s">
        <v>1335</v>
      </c>
      <c r="D1565" s="770" t="s">
        <v>100</v>
      </c>
      <c r="E1565" s="780" t="s">
        <v>5283</v>
      </c>
      <c r="F1565" s="778" t="s">
        <v>5216</v>
      </c>
      <c r="G1565" s="770" t="s">
        <v>16</v>
      </c>
      <c r="H1565" s="779" t="s">
        <v>5438</v>
      </c>
      <c r="I1565" s="770" t="s">
        <v>4907</v>
      </c>
      <c r="J1565" s="775"/>
      <c r="K1565" s="775"/>
      <c r="L1565" s="775"/>
      <c r="M1565" s="775"/>
      <c r="N1565" s="786"/>
      <c r="O1565" s="771"/>
      <c r="S1565" s="754"/>
      <c r="V1565" s="754"/>
    </row>
    <row r="1566" spans="1:22" s="872" customFormat="1" ht="284.25" thickBot="1" x14ac:dyDescent="0.3">
      <c r="A1566" s="506">
        <v>1077</v>
      </c>
      <c r="B1566" s="871" t="s">
        <v>5439</v>
      </c>
      <c r="C1566" s="770">
        <v>61</v>
      </c>
      <c r="D1566" s="770" t="s">
        <v>2792</v>
      </c>
      <c r="E1566" s="780" t="s">
        <v>5440</v>
      </c>
      <c r="F1566" s="778" t="s">
        <v>251</v>
      </c>
      <c r="G1566" s="770" t="s">
        <v>16</v>
      </c>
      <c r="H1566" s="779" t="s">
        <v>5441</v>
      </c>
      <c r="I1566" s="770" t="s">
        <v>4907</v>
      </c>
      <c r="J1566" s="775"/>
      <c r="K1566" s="775"/>
      <c r="L1566" s="775"/>
      <c r="M1566" s="775"/>
      <c r="N1566" s="786"/>
      <c r="O1566" s="771"/>
      <c r="S1566" s="754"/>
      <c r="V1566" s="754"/>
    </row>
    <row r="1567" spans="1:22" s="872" customFormat="1" ht="409.6" thickBot="1" x14ac:dyDescent="0.3">
      <c r="A1567" s="506">
        <v>1078</v>
      </c>
      <c r="B1567" s="871" t="s">
        <v>5442</v>
      </c>
      <c r="C1567" s="770">
        <v>28</v>
      </c>
      <c r="D1567" s="770" t="s">
        <v>2792</v>
      </c>
      <c r="E1567" s="780" t="s">
        <v>5443</v>
      </c>
      <c r="F1567" s="778" t="s">
        <v>251</v>
      </c>
      <c r="G1567" s="770" t="s">
        <v>16</v>
      </c>
      <c r="H1567" s="779" t="s">
        <v>5444</v>
      </c>
      <c r="I1567" s="770" t="s">
        <v>4907</v>
      </c>
      <c r="J1567" s="775"/>
      <c r="K1567" s="775"/>
      <c r="L1567" s="775"/>
      <c r="M1567" s="775"/>
      <c r="N1567" s="786"/>
      <c r="O1567" s="771"/>
      <c r="S1567" s="754"/>
      <c r="V1567" s="754"/>
    </row>
    <row r="1568" spans="1:22" s="872" customFormat="1" ht="300" thickBot="1" x14ac:dyDescent="0.3">
      <c r="A1568" s="506">
        <v>1079</v>
      </c>
      <c r="B1568" s="871" t="s">
        <v>5445</v>
      </c>
      <c r="C1568" s="770" t="s">
        <v>5190</v>
      </c>
      <c r="D1568" s="770" t="s">
        <v>100</v>
      </c>
      <c r="E1568" s="780" t="s">
        <v>5446</v>
      </c>
      <c r="F1568" s="778" t="s">
        <v>5447</v>
      </c>
      <c r="G1568" s="770" t="s">
        <v>11</v>
      </c>
      <c r="H1568" s="779" t="s">
        <v>5448</v>
      </c>
      <c r="I1568" s="770" t="s">
        <v>4907</v>
      </c>
      <c r="J1568" s="775"/>
      <c r="K1568" s="775"/>
      <c r="L1568" s="775"/>
      <c r="M1568" s="775"/>
      <c r="N1568" s="786"/>
      <c r="O1568" s="771"/>
      <c r="S1568" s="754"/>
      <c r="V1568" s="754"/>
    </row>
    <row r="1569" spans="1:22" s="872" customFormat="1" ht="174" thickBot="1" x14ac:dyDescent="0.3">
      <c r="A1569" s="506">
        <v>1080</v>
      </c>
      <c r="B1569" s="871" t="s">
        <v>5449</v>
      </c>
      <c r="C1569" s="770" t="s">
        <v>110</v>
      </c>
      <c r="D1569" s="770" t="s">
        <v>89</v>
      </c>
      <c r="E1569" s="780" t="s">
        <v>5450</v>
      </c>
      <c r="F1569" s="778" t="s">
        <v>5451</v>
      </c>
      <c r="G1569" s="770" t="s">
        <v>11</v>
      </c>
      <c r="H1569" s="779" t="s">
        <v>5452</v>
      </c>
      <c r="I1569" s="770" t="s">
        <v>4907</v>
      </c>
      <c r="J1569" s="775"/>
      <c r="K1569" s="775"/>
      <c r="L1569" s="775"/>
      <c r="M1569" s="775"/>
      <c r="N1569" s="786"/>
      <c r="O1569" s="771"/>
      <c r="S1569" s="754"/>
      <c r="V1569" s="754"/>
    </row>
    <row r="1570" spans="1:22" s="872" customFormat="1" ht="205.5" thickBot="1" x14ac:dyDescent="0.3">
      <c r="A1570" s="506">
        <v>1081</v>
      </c>
      <c r="B1570" s="871" t="s">
        <v>5453</v>
      </c>
      <c r="C1570" s="770">
        <v>4</v>
      </c>
      <c r="D1570" s="770" t="s">
        <v>89</v>
      </c>
      <c r="E1570" s="780" t="s">
        <v>4688</v>
      </c>
      <c r="F1570" s="778" t="s">
        <v>5454</v>
      </c>
      <c r="G1570" s="770" t="s">
        <v>11</v>
      </c>
      <c r="H1570" s="779" t="s">
        <v>5455</v>
      </c>
      <c r="I1570" s="770" t="s">
        <v>4907</v>
      </c>
      <c r="J1570" s="775"/>
      <c r="K1570" s="775"/>
      <c r="L1570" s="775"/>
      <c r="M1570" s="775"/>
      <c r="N1570" s="786"/>
      <c r="O1570" s="771"/>
      <c r="S1570" s="754"/>
      <c r="V1570" s="754"/>
    </row>
    <row r="1571" spans="1:22" s="872" customFormat="1" ht="79.5" thickBot="1" x14ac:dyDescent="0.3">
      <c r="A1571" s="506">
        <v>1082</v>
      </c>
      <c r="B1571" s="871" t="s">
        <v>5456</v>
      </c>
      <c r="C1571" s="770">
        <v>4</v>
      </c>
      <c r="D1571" s="770" t="s">
        <v>89</v>
      </c>
      <c r="E1571" s="780" t="s">
        <v>5200</v>
      </c>
      <c r="F1571" s="778" t="s">
        <v>5457</v>
      </c>
      <c r="G1571" s="770" t="s">
        <v>11</v>
      </c>
      <c r="H1571" s="779" t="s">
        <v>5458</v>
      </c>
      <c r="I1571" s="770" t="s">
        <v>4907</v>
      </c>
      <c r="J1571" s="775"/>
      <c r="K1571" s="775"/>
      <c r="L1571" s="775"/>
      <c r="M1571" s="775"/>
      <c r="N1571" s="786"/>
      <c r="O1571" s="771"/>
      <c r="S1571" s="754"/>
      <c r="V1571" s="754"/>
    </row>
    <row r="1572" spans="1:22" s="872" customFormat="1" ht="409.6" thickBot="1" x14ac:dyDescent="0.3">
      <c r="A1572" s="506">
        <v>1083</v>
      </c>
      <c r="B1572" s="871" t="s">
        <v>5459</v>
      </c>
      <c r="C1572" s="770" t="s">
        <v>5116</v>
      </c>
      <c r="D1572" s="770" t="s">
        <v>100</v>
      </c>
      <c r="E1572" s="780" t="s">
        <v>5350</v>
      </c>
      <c r="F1572" s="778" t="s">
        <v>5460</v>
      </c>
      <c r="G1572" s="770" t="s">
        <v>11</v>
      </c>
      <c r="H1572" s="779" t="s">
        <v>5461</v>
      </c>
      <c r="I1572" s="770" t="s">
        <v>4907</v>
      </c>
      <c r="J1572" s="775"/>
      <c r="K1572" s="775"/>
      <c r="L1572" s="775"/>
      <c r="M1572" s="775"/>
      <c r="N1572" s="786"/>
      <c r="O1572" s="771"/>
      <c r="S1572" s="754"/>
      <c r="V1572" s="754"/>
    </row>
    <row r="1573" spans="1:22" s="872" customFormat="1" ht="205.5" thickBot="1" x14ac:dyDescent="0.3">
      <c r="A1573" s="506">
        <v>1084</v>
      </c>
      <c r="B1573" s="871" t="s">
        <v>5462</v>
      </c>
      <c r="C1573" s="770" t="s">
        <v>5197</v>
      </c>
      <c r="D1573" s="770" t="s">
        <v>100</v>
      </c>
      <c r="E1573" s="780" t="s">
        <v>5435</v>
      </c>
      <c r="F1573" s="778" t="s">
        <v>5463</v>
      </c>
      <c r="G1573" s="770" t="s">
        <v>11</v>
      </c>
      <c r="H1573" s="779" t="s">
        <v>5464</v>
      </c>
      <c r="I1573" s="770"/>
      <c r="J1573" s="775"/>
      <c r="K1573" s="775"/>
      <c r="L1573" s="775"/>
      <c r="M1573" s="775"/>
      <c r="N1573" s="786"/>
      <c r="O1573" s="771"/>
      <c r="S1573" s="754"/>
      <c r="V1573" s="754"/>
    </row>
    <row r="1574" spans="1:22" s="872" customFormat="1" ht="205.5" thickBot="1" x14ac:dyDescent="0.3">
      <c r="A1574" s="506">
        <v>1085</v>
      </c>
      <c r="B1574" s="871" t="s">
        <v>5465</v>
      </c>
      <c r="C1574" s="770" t="s">
        <v>179</v>
      </c>
      <c r="D1574" s="770" t="s">
        <v>2792</v>
      </c>
      <c r="E1574" s="780" t="s">
        <v>4184</v>
      </c>
      <c r="F1574" s="778" t="s">
        <v>1160</v>
      </c>
      <c r="G1574" s="770" t="s">
        <v>16</v>
      </c>
      <c r="H1574" s="779" t="s">
        <v>5466</v>
      </c>
      <c r="I1574" s="770"/>
      <c r="J1574" s="775"/>
      <c r="K1574" s="775"/>
      <c r="L1574" s="775"/>
      <c r="M1574" s="775"/>
      <c r="N1574" s="786"/>
      <c r="O1574" s="771"/>
      <c r="S1574" s="754"/>
      <c r="V1574" s="754"/>
    </row>
    <row r="1575" spans="1:22" s="872" customFormat="1" ht="189.75" thickBot="1" x14ac:dyDescent="0.3">
      <c r="A1575" s="506">
        <v>1086</v>
      </c>
      <c r="B1575" s="871" t="s">
        <v>5467</v>
      </c>
      <c r="C1575" s="770">
        <v>4</v>
      </c>
      <c r="D1575" s="770" t="s">
        <v>3930</v>
      </c>
      <c r="E1575" s="780" t="s">
        <v>5468</v>
      </c>
      <c r="F1575" s="778" t="s">
        <v>4475</v>
      </c>
      <c r="G1575" s="770" t="s">
        <v>16</v>
      </c>
      <c r="H1575" s="779" t="s">
        <v>5469</v>
      </c>
      <c r="I1575" s="770"/>
      <c r="J1575" s="775"/>
      <c r="K1575" s="775"/>
      <c r="L1575" s="775"/>
      <c r="M1575" s="775"/>
      <c r="N1575" s="786"/>
      <c r="O1575" s="771"/>
      <c r="S1575" s="754"/>
      <c r="V1575" s="754"/>
    </row>
    <row r="1576" spans="1:22" s="879" customFormat="1" ht="126.75" thickBot="1" x14ac:dyDescent="0.3">
      <c r="A1576" s="506">
        <v>1087</v>
      </c>
      <c r="B1576" s="878" t="s">
        <v>5486</v>
      </c>
      <c r="C1576" s="770">
        <v>4</v>
      </c>
      <c r="D1576" s="770" t="s">
        <v>40</v>
      </c>
      <c r="E1576" s="780" t="s">
        <v>5487</v>
      </c>
      <c r="F1576" s="778" t="s">
        <v>345</v>
      </c>
      <c r="G1576" s="770" t="s">
        <v>16</v>
      </c>
      <c r="H1576" s="779" t="s">
        <v>5488</v>
      </c>
      <c r="I1576" s="770" t="s">
        <v>4907</v>
      </c>
      <c r="J1576" s="775"/>
      <c r="K1576" s="775"/>
      <c r="L1576" s="775"/>
      <c r="M1576" s="775"/>
      <c r="N1576" s="786"/>
      <c r="O1576" s="771"/>
      <c r="S1576" s="754"/>
      <c r="V1576" s="754"/>
    </row>
    <row r="1577" spans="1:22" s="879" customFormat="1" ht="331.5" thickBot="1" x14ac:dyDescent="0.3">
      <c r="A1577" s="506">
        <v>1088</v>
      </c>
      <c r="B1577" s="878" t="s">
        <v>5489</v>
      </c>
      <c r="C1577" s="770" t="s">
        <v>5490</v>
      </c>
      <c r="D1577" s="770" t="s">
        <v>2792</v>
      </c>
      <c r="E1577" s="780" t="s">
        <v>5491</v>
      </c>
      <c r="F1577" s="778" t="s">
        <v>5492</v>
      </c>
      <c r="G1577" s="770" t="s">
        <v>11</v>
      </c>
      <c r="H1577" s="779" t="s">
        <v>5493</v>
      </c>
      <c r="I1577" s="770" t="s">
        <v>4907</v>
      </c>
      <c r="J1577" s="775"/>
      <c r="K1577" s="775"/>
      <c r="L1577" s="775"/>
      <c r="M1577" s="775"/>
      <c r="N1577" s="786"/>
      <c r="O1577" s="771"/>
      <c r="S1577" s="754"/>
      <c r="V1577" s="754"/>
    </row>
    <row r="1578" spans="1:22" s="879" customFormat="1" ht="221.25" thickBot="1" x14ac:dyDescent="0.3">
      <c r="A1578" s="506">
        <v>1089</v>
      </c>
      <c r="B1578" s="878" t="s">
        <v>5494</v>
      </c>
      <c r="C1578" s="770">
        <v>4</v>
      </c>
      <c r="D1578" s="770" t="s">
        <v>40</v>
      </c>
      <c r="E1578" s="780" t="s">
        <v>5495</v>
      </c>
      <c r="F1578" s="778" t="s">
        <v>43</v>
      </c>
      <c r="G1578" s="770" t="s">
        <v>16</v>
      </c>
      <c r="H1578" s="779" t="s">
        <v>5496</v>
      </c>
      <c r="I1578" s="770"/>
      <c r="J1578" s="775"/>
      <c r="K1578" s="775"/>
      <c r="L1578" s="775"/>
      <c r="M1578" s="775"/>
      <c r="N1578" s="786"/>
      <c r="O1578" s="771"/>
      <c r="S1578" s="754"/>
      <c r="V1578" s="754"/>
    </row>
    <row r="1579" spans="1:22" s="879" customFormat="1" ht="189.75" thickBot="1" x14ac:dyDescent="0.3">
      <c r="A1579" s="506">
        <v>1090</v>
      </c>
      <c r="B1579" s="878" t="s">
        <v>5497</v>
      </c>
      <c r="C1579" s="770">
        <v>34</v>
      </c>
      <c r="D1579" s="770" t="s">
        <v>100</v>
      </c>
      <c r="E1579" s="780" t="s">
        <v>5498</v>
      </c>
      <c r="F1579" s="778" t="s">
        <v>5499</v>
      </c>
      <c r="G1579" s="770" t="s">
        <v>11</v>
      </c>
      <c r="H1579" s="779" t="s">
        <v>5500</v>
      </c>
      <c r="I1579" s="770" t="s">
        <v>5501</v>
      </c>
      <c r="J1579" s="775"/>
      <c r="K1579" s="775"/>
      <c r="L1579" s="775"/>
      <c r="M1579" s="775"/>
      <c r="N1579" s="786"/>
      <c r="O1579" s="771"/>
      <c r="S1579" s="754"/>
      <c r="V1579" s="754"/>
    </row>
    <row r="1580" spans="1:22" s="879" customFormat="1" ht="409.6" thickBot="1" x14ac:dyDescent="0.3">
      <c r="A1580" s="506">
        <v>1091</v>
      </c>
      <c r="B1580" s="878" t="s">
        <v>5502</v>
      </c>
      <c r="C1580" s="770" t="s">
        <v>2907</v>
      </c>
      <c r="D1580" s="770" t="s">
        <v>2792</v>
      </c>
      <c r="E1580" s="780" t="s">
        <v>5503</v>
      </c>
      <c r="F1580" s="778" t="s">
        <v>5504</v>
      </c>
      <c r="G1580" s="770" t="s">
        <v>11</v>
      </c>
      <c r="H1580" s="779" t="s">
        <v>5505</v>
      </c>
      <c r="I1580" s="770" t="s">
        <v>4907</v>
      </c>
      <c r="J1580" s="775"/>
      <c r="K1580" s="775"/>
      <c r="L1580" s="775"/>
      <c r="M1580" s="775"/>
      <c r="N1580" s="786"/>
      <c r="O1580" s="771"/>
      <c r="S1580" s="754"/>
      <c r="V1580" s="754"/>
    </row>
    <row r="1581" spans="1:22" s="879" customFormat="1" ht="409.6" thickBot="1" x14ac:dyDescent="0.3">
      <c r="A1581" s="506">
        <v>1092</v>
      </c>
      <c r="B1581" s="878" t="s">
        <v>5506</v>
      </c>
      <c r="C1581" s="770">
        <v>34</v>
      </c>
      <c r="D1581" s="770" t="s">
        <v>2792</v>
      </c>
      <c r="E1581" s="780" t="s">
        <v>5507</v>
      </c>
      <c r="F1581" s="778" t="s">
        <v>5508</v>
      </c>
      <c r="G1581" s="770" t="s">
        <v>11</v>
      </c>
      <c r="H1581" s="779" t="s">
        <v>5509</v>
      </c>
      <c r="I1581" s="770" t="s">
        <v>5036</v>
      </c>
      <c r="J1581" s="775"/>
      <c r="K1581" s="775"/>
      <c r="L1581" s="775"/>
      <c r="M1581" s="775"/>
      <c r="N1581" s="786"/>
      <c r="O1581" s="771"/>
      <c r="S1581" s="754"/>
      <c r="V1581" s="754"/>
    </row>
    <row r="1582" spans="1:22" s="879" customFormat="1" ht="237" thickBot="1" x14ac:dyDescent="0.3">
      <c r="A1582" s="506">
        <v>1093</v>
      </c>
      <c r="B1582" s="878" t="s">
        <v>5510</v>
      </c>
      <c r="C1582" s="770">
        <v>4</v>
      </c>
      <c r="D1582" s="770" t="s">
        <v>3930</v>
      </c>
      <c r="E1582" s="780" t="s">
        <v>5511</v>
      </c>
      <c r="F1582" s="778" t="s">
        <v>5512</v>
      </c>
      <c r="G1582" s="770" t="s">
        <v>11</v>
      </c>
      <c r="H1582" s="779" t="s">
        <v>5513</v>
      </c>
      <c r="I1582" s="770" t="s">
        <v>5514</v>
      </c>
      <c r="J1582" s="775"/>
      <c r="K1582" s="775"/>
      <c r="L1582" s="775"/>
      <c r="M1582" s="775"/>
      <c r="N1582" s="786"/>
      <c r="O1582" s="771"/>
      <c r="S1582" s="754"/>
      <c r="V1582" s="754"/>
    </row>
    <row r="1583" spans="1:22" s="879" customFormat="1" ht="347.25" thickBot="1" x14ac:dyDescent="0.3">
      <c r="A1583" s="506">
        <v>1094</v>
      </c>
      <c r="B1583" s="878" t="s">
        <v>5515</v>
      </c>
      <c r="C1583" s="770" t="s">
        <v>110</v>
      </c>
      <c r="D1583" s="770" t="s">
        <v>100</v>
      </c>
      <c r="E1583" s="780" t="s">
        <v>5516</v>
      </c>
      <c r="F1583" s="778" t="s">
        <v>5517</v>
      </c>
      <c r="G1583" s="770" t="s">
        <v>11</v>
      </c>
      <c r="H1583" s="779" t="s">
        <v>5518</v>
      </c>
      <c r="I1583" s="770"/>
      <c r="J1583" s="775"/>
      <c r="K1583" s="775"/>
      <c r="L1583" s="775"/>
      <c r="M1583" s="775"/>
      <c r="N1583" s="786"/>
      <c r="O1583" s="771"/>
      <c r="S1583" s="754"/>
      <c r="V1583" s="754"/>
    </row>
    <row r="1584" spans="1:22" s="879" customFormat="1" ht="174" thickBot="1" x14ac:dyDescent="0.3">
      <c r="A1584" s="506">
        <v>1095</v>
      </c>
      <c r="B1584" s="878" t="s">
        <v>5519</v>
      </c>
      <c r="C1584" s="770">
        <v>4</v>
      </c>
      <c r="D1584" s="770" t="s">
        <v>3752</v>
      </c>
      <c r="E1584" s="780" t="s">
        <v>5520</v>
      </c>
      <c r="F1584" s="778" t="s">
        <v>5521</v>
      </c>
      <c r="G1584" s="770" t="s">
        <v>11</v>
      </c>
      <c r="H1584" s="779" t="s">
        <v>5522</v>
      </c>
      <c r="I1584" s="770" t="s">
        <v>5523</v>
      </c>
      <c r="J1584" s="775"/>
      <c r="K1584" s="775"/>
      <c r="L1584" s="775"/>
      <c r="M1584" s="775"/>
      <c r="N1584" s="786"/>
      <c r="O1584" s="771"/>
      <c r="S1584" s="754"/>
      <c r="V1584" s="754"/>
    </row>
    <row r="1585" spans="1:22" s="879" customFormat="1" ht="409.6" thickBot="1" x14ac:dyDescent="0.3">
      <c r="A1585" s="506">
        <v>1096</v>
      </c>
      <c r="B1585" s="878" t="s">
        <v>5524</v>
      </c>
      <c r="C1585" s="770">
        <v>34</v>
      </c>
      <c r="D1585" s="770" t="s">
        <v>2792</v>
      </c>
      <c r="E1585" s="780" t="s">
        <v>5507</v>
      </c>
      <c r="F1585" s="778" t="s">
        <v>5525</v>
      </c>
      <c r="G1585" s="770" t="s">
        <v>11</v>
      </c>
      <c r="H1585" s="779" t="s">
        <v>5526</v>
      </c>
      <c r="I1585" s="770" t="s">
        <v>4789</v>
      </c>
      <c r="J1585" s="775"/>
      <c r="K1585" s="775"/>
      <c r="L1585" s="775"/>
      <c r="M1585" s="775"/>
      <c r="N1585" s="786"/>
      <c r="O1585" s="771"/>
      <c r="S1585" s="754"/>
      <c r="V1585" s="754"/>
    </row>
    <row r="1586" spans="1:22" s="879" customFormat="1" ht="300" thickBot="1" x14ac:dyDescent="0.3">
      <c r="A1586" s="506">
        <v>1097</v>
      </c>
      <c r="B1586" s="878" t="s">
        <v>5527</v>
      </c>
      <c r="C1586" s="770">
        <v>34</v>
      </c>
      <c r="D1586" s="770" t="s">
        <v>2792</v>
      </c>
      <c r="E1586" s="780" t="s">
        <v>5528</v>
      </c>
      <c r="F1586" s="778" t="s">
        <v>5529</v>
      </c>
      <c r="G1586" s="770" t="s">
        <v>11</v>
      </c>
      <c r="H1586" s="779" t="s">
        <v>5530</v>
      </c>
      <c r="I1586" s="770" t="s">
        <v>4789</v>
      </c>
      <c r="J1586" s="775"/>
      <c r="K1586" s="775"/>
      <c r="L1586" s="775"/>
      <c r="M1586" s="775"/>
      <c r="N1586" s="786"/>
      <c r="O1586" s="771"/>
      <c r="S1586" s="754"/>
      <c r="V1586" s="754"/>
    </row>
    <row r="1587" spans="1:22" s="879" customFormat="1" ht="409.6" thickBot="1" x14ac:dyDescent="0.3">
      <c r="A1587" s="506">
        <v>1098</v>
      </c>
      <c r="B1587" s="878" t="s">
        <v>5531</v>
      </c>
      <c r="C1587" s="770" t="s">
        <v>1335</v>
      </c>
      <c r="D1587" s="770" t="s">
        <v>100</v>
      </c>
      <c r="E1587" s="780" t="s">
        <v>5431</v>
      </c>
      <c r="F1587" s="778" t="s">
        <v>459</v>
      </c>
      <c r="G1587" s="770" t="s">
        <v>16</v>
      </c>
      <c r="H1587" s="779" t="s">
        <v>5532</v>
      </c>
      <c r="I1587" s="770" t="s">
        <v>4907</v>
      </c>
      <c r="J1587" s="775"/>
      <c r="K1587" s="775"/>
      <c r="L1587" s="775"/>
      <c r="M1587" s="775"/>
      <c r="N1587" s="786"/>
      <c r="O1587" s="771"/>
      <c r="S1587" s="754"/>
      <c r="V1587" s="754"/>
    </row>
    <row r="1588" spans="1:22" s="879" customFormat="1" ht="409.6" thickBot="1" x14ac:dyDescent="0.3">
      <c r="A1588" s="506">
        <v>1099</v>
      </c>
      <c r="B1588" s="878" t="s">
        <v>5533</v>
      </c>
      <c r="C1588" s="770">
        <v>4</v>
      </c>
      <c r="D1588" s="770" t="s">
        <v>3930</v>
      </c>
      <c r="E1588" s="780" t="s">
        <v>5534</v>
      </c>
      <c r="F1588" s="778" t="s">
        <v>5535</v>
      </c>
      <c r="G1588" s="770" t="s">
        <v>16</v>
      </c>
      <c r="H1588" s="779" t="s">
        <v>5536</v>
      </c>
      <c r="I1588" s="770"/>
      <c r="J1588" s="775"/>
      <c r="K1588" s="775"/>
      <c r="L1588" s="775"/>
      <c r="M1588" s="775"/>
      <c r="N1588" s="786"/>
      <c r="O1588" s="771"/>
      <c r="S1588" s="754"/>
      <c r="V1588" s="754"/>
    </row>
    <row r="1589" spans="1:22" s="879" customFormat="1" ht="111" thickBot="1" x14ac:dyDescent="0.3">
      <c r="A1589" s="506">
        <v>1100</v>
      </c>
      <c r="B1589" s="878" t="s">
        <v>5537</v>
      </c>
      <c r="C1589" s="770">
        <v>4</v>
      </c>
      <c r="D1589" s="770" t="s">
        <v>89</v>
      </c>
      <c r="E1589" s="780" t="s">
        <v>4688</v>
      </c>
      <c r="F1589" s="778" t="s">
        <v>856</v>
      </c>
      <c r="G1589" s="770" t="s">
        <v>16</v>
      </c>
      <c r="H1589" s="779" t="s">
        <v>5538</v>
      </c>
      <c r="I1589" s="770" t="s">
        <v>4907</v>
      </c>
      <c r="J1589" s="775"/>
      <c r="K1589" s="775"/>
      <c r="L1589" s="775"/>
      <c r="M1589" s="775"/>
      <c r="N1589" s="786"/>
      <c r="O1589" s="771"/>
      <c r="S1589" s="754"/>
      <c r="V1589" s="754"/>
    </row>
    <row r="1590" spans="1:22" s="879" customFormat="1" ht="363" thickBot="1" x14ac:dyDescent="0.3">
      <c r="A1590" s="506">
        <v>1101</v>
      </c>
      <c r="B1590" s="878" t="s">
        <v>5539</v>
      </c>
      <c r="C1590" s="770">
        <v>30</v>
      </c>
      <c r="D1590" s="770" t="s">
        <v>344</v>
      </c>
      <c r="E1590" s="780" t="s">
        <v>5540</v>
      </c>
      <c r="F1590" s="778" t="s">
        <v>768</v>
      </c>
      <c r="G1590" s="770" t="s">
        <v>16</v>
      </c>
      <c r="H1590" s="779" t="s">
        <v>5541</v>
      </c>
      <c r="I1590" s="770"/>
      <c r="J1590" s="775"/>
      <c r="K1590" s="775"/>
      <c r="L1590" s="775"/>
      <c r="M1590" s="775"/>
      <c r="N1590" s="786"/>
      <c r="O1590" s="771"/>
      <c r="S1590" s="754"/>
      <c r="V1590" s="754"/>
    </row>
    <row r="1591" spans="1:22" s="879" customFormat="1" ht="409.6" thickBot="1" x14ac:dyDescent="0.3">
      <c r="A1591" s="506">
        <v>1102</v>
      </c>
      <c r="B1591" s="878" t="s">
        <v>5542</v>
      </c>
      <c r="C1591" s="770">
        <v>27</v>
      </c>
      <c r="D1591" s="770" t="s">
        <v>3930</v>
      </c>
      <c r="E1591" s="780" t="s">
        <v>5543</v>
      </c>
      <c r="F1591" s="778" t="s">
        <v>4200</v>
      </c>
      <c r="G1591" s="770" t="s">
        <v>16</v>
      </c>
      <c r="H1591" s="779" t="s">
        <v>5544</v>
      </c>
      <c r="I1591" s="770"/>
      <c r="J1591" s="775"/>
      <c r="K1591" s="775"/>
      <c r="L1591" s="775"/>
      <c r="M1591" s="775"/>
      <c r="N1591" s="786"/>
      <c r="O1591" s="771"/>
      <c r="S1591" s="754"/>
      <c r="V1591" s="754"/>
    </row>
    <row r="1592" spans="1:22" s="879" customFormat="1" ht="48" thickBot="1" x14ac:dyDescent="0.3">
      <c r="A1592" s="506">
        <v>1103</v>
      </c>
      <c r="B1592" s="878" t="s">
        <v>5545</v>
      </c>
      <c r="C1592" s="770">
        <v>4</v>
      </c>
      <c r="D1592" s="770" t="s">
        <v>3930</v>
      </c>
      <c r="E1592" s="780" t="s">
        <v>5546</v>
      </c>
      <c r="F1592" s="778" t="s">
        <v>5547</v>
      </c>
      <c r="G1592" s="770" t="s">
        <v>16</v>
      </c>
      <c r="H1592" s="779" t="s">
        <v>5548</v>
      </c>
      <c r="I1592" s="770" t="s">
        <v>4789</v>
      </c>
      <c r="J1592" s="775"/>
      <c r="K1592" s="775"/>
      <c r="L1592" s="775"/>
      <c r="M1592" s="775"/>
      <c r="N1592" s="786"/>
      <c r="O1592" s="771"/>
      <c r="S1592" s="754"/>
      <c r="V1592" s="754"/>
    </row>
    <row r="1593" spans="1:22" s="883" customFormat="1" ht="409.6" thickBot="1" x14ac:dyDescent="0.3">
      <c r="A1593" s="506">
        <v>1104</v>
      </c>
      <c r="B1593" s="882" t="s">
        <v>5552</v>
      </c>
      <c r="C1593" s="770">
        <v>33</v>
      </c>
      <c r="D1593" s="770" t="s">
        <v>37</v>
      </c>
      <c r="E1593" s="780" t="s">
        <v>5553</v>
      </c>
      <c r="F1593" s="778" t="s">
        <v>5554</v>
      </c>
      <c r="G1593" s="770" t="s">
        <v>11</v>
      </c>
      <c r="H1593" s="779" t="s">
        <v>5555</v>
      </c>
      <c r="I1593" s="770"/>
      <c r="J1593" s="775"/>
      <c r="K1593" s="775"/>
      <c r="L1593" s="775"/>
      <c r="M1593" s="775"/>
      <c r="N1593" s="786"/>
      <c r="O1593" s="771"/>
      <c r="S1593" s="754"/>
      <c r="V1593" s="754"/>
    </row>
    <row r="1594" spans="1:22" s="883" customFormat="1" ht="331.5" thickBot="1" x14ac:dyDescent="0.3">
      <c r="A1594" s="506">
        <v>1105</v>
      </c>
      <c r="B1594" s="882" t="s">
        <v>5556</v>
      </c>
      <c r="C1594" s="770" t="s">
        <v>110</v>
      </c>
      <c r="D1594" s="770" t="s">
        <v>100</v>
      </c>
      <c r="E1594" s="780" t="s">
        <v>5557</v>
      </c>
      <c r="F1594" s="778" t="s">
        <v>5558</v>
      </c>
      <c r="G1594" s="770" t="s">
        <v>11</v>
      </c>
      <c r="H1594" s="779" t="s">
        <v>5559</v>
      </c>
      <c r="I1594" s="770"/>
      <c r="J1594" s="775"/>
      <c r="K1594" s="775"/>
      <c r="L1594" s="775"/>
      <c r="M1594" s="775"/>
      <c r="N1594" s="786"/>
      <c r="O1594" s="771"/>
      <c r="S1594" s="754"/>
      <c r="V1594" s="754"/>
    </row>
    <row r="1595" spans="1:22" s="883" customFormat="1" ht="174" thickBot="1" x14ac:dyDescent="0.3">
      <c r="A1595" s="506">
        <v>1106</v>
      </c>
      <c r="B1595" s="882" t="s">
        <v>5560</v>
      </c>
      <c r="C1595" s="770" t="s">
        <v>110</v>
      </c>
      <c r="D1595" s="770" t="s">
        <v>23</v>
      </c>
      <c r="E1595" s="780" t="s">
        <v>2788</v>
      </c>
      <c r="F1595" s="778" t="s">
        <v>5561</v>
      </c>
      <c r="G1595" s="770" t="s">
        <v>11</v>
      </c>
      <c r="H1595" s="779" t="s">
        <v>5562</v>
      </c>
      <c r="I1595" s="770" t="s">
        <v>4907</v>
      </c>
      <c r="J1595" s="775"/>
      <c r="K1595" s="775"/>
      <c r="L1595" s="775"/>
      <c r="M1595" s="775"/>
      <c r="N1595" s="786"/>
      <c r="O1595" s="771"/>
      <c r="S1595" s="754"/>
      <c r="V1595" s="754"/>
    </row>
    <row r="1596" spans="1:22" s="883" customFormat="1" ht="409.6" thickBot="1" x14ac:dyDescent="0.3">
      <c r="A1596" s="506">
        <v>1107</v>
      </c>
      <c r="B1596" s="882" t="s">
        <v>5563</v>
      </c>
      <c r="C1596" s="770">
        <v>4</v>
      </c>
      <c r="D1596" s="770" t="s">
        <v>1682</v>
      </c>
      <c r="E1596" s="780" t="s">
        <v>5564</v>
      </c>
      <c r="F1596" s="778" t="s">
        <v>5565</v>
      </c>
      <c r="G1596" s="770" t="s">
        <v>11</v>
      </c>
      <c r="H1596" s="779" t="s">
        <v>5573</v>
      </c>
      <c r="I1596" s="770" t="s">
        <v>4907</v>
      </c>
      <c r="J1596" s="775"/>
      <c r="K1596" s="775"/>
      <c r="L1596" s="775"/>
      <c r="M1596" s="775"/>
      <c r="N1596" s="786"/>
      <c r="O1596" s="771"/>
      <c r="S1596" s="754"/>
      <c r="V1596" s="754"/>
    </row>
    <row r="1597" spans="1:22" s="883" customFormat="1" ht="142.5" thickBot="1" x14ac:dyDescent="0.3">
      <c r="A1597" s="506">
        <v>1108</v>
      </c>
      <c r="B1597" s="882" t="s">
        <v>5566</v>
      </c>
      <c r="C1597" s="770" t="s">
        <v>1335</v>
      </c>
      <c r="D1597" s="770" t="s">
        <v>100</v>
      </c>
      <c r="E1597" s="780" t="s">
        <v>3001</v>
      </c>
      <c r="F1597" s="778" t="s">
        <v>5567</v>
      </c>
      <c r="G1597" s="770" t="s">
        <v>11</v>
      </c>
      <c r="H1597" s="779" t="s">
        <v>5568</v>
      </c>
      <c r="I1597" s="770" t="s">
        <v>4907</v>
      </c>
      <c r="J1597" s="775"/>
      <c r="K1597" s="775"/>
      <c r="L1597" s="775"/>
      <c r="M1597" s="775"/>
      <c r="N1597" s="786"/>
      <c r="O1597" s="771"/>
      <c r="S1597" s="754"/>
      <c r="V1597" s="754"/>
    </row>
    <row r="1598" spans="1:22" s="883" customFormat="1" ht="409.6" thickBot="1" x14ac:dyDescent="0.3">
      <c r="A1598" s="506">
        <v>1109</v>
      </c>
      <c r="B1598" s="882" t="s">
        <v>5569</v>
      </c>
      <c r="C1598" s="770">
        <v>4</v>
      </c>
      <c r="D1598" s="770" t="s">
        <v>1682</v>
      </c>
      <c r="E1598" s="780" t="s">
        <v>5570</v>
      </c>
      <c r="F1598" s="778" t="s">
        <v>5571</v>
      </c>
      <c r="G1598" s="770" t="s">
        <v>11</v>
      </c>
      <c r="H1598" s="779" t="s">
        <v>5572</v>
      </c>
      <c r="I1598" s="770" t="s">
        <v>4907</v>
      </c>
      <c r="J1598" s="775"/>
      <c r="K1598" s="775"/>
      <c r="L1598" s="775"/>
      <c r="M1598" s="775"/>
      <c r="N1598" s="786"/>
      <c r="O1598" s="771"/>
      <c r="S1598" s="754"/>
      <c r="V1598" s="754"/>
    </row>
    <row r="1599" spans="1:22" s="883" customFormat="1" ht="315.75" thickBot="1" x14ac:dyDescent="0.3">
      <c r="A1599" s="506">
        <v>1110</v>
      </c>
      <c r="B1599" s="882" t="s">
        <v>5574</v>
      </c>
      <c r="C1599" s="770">
        <v>4</v>
      </c>
      <c r="D1599" s="770" t="s">
        <v>23</v>
      </c>
      <c r="E1599" s="780" t="s">
        <v>1745</v>
      </c>
      <c r="F1599" s="778" t="s">
        <v>1430</v>
      </c>
      <c r="G1599" s="770" t="s">
        <v>16</v>
      </c>
      <c r="H1599" s="779" t="s">
        <v>5575</v>
      </c>
      <c r="I1599" s="770"/>
      <c r="J1599" s="775"/>
      <c r="K1599" s="775"/>
      <c r="L1599" s="775"/>
      <c r="M1599" s="775"/>
      <c r="N1599" s="786"/>
      <c r="O1599" s="771"/>
      <c r="S1599" s="754"/>
      <c r="V1599" s="754"/>
    </row>
    <row r="1600" spans="1:22" s="883" customFormat="1" ht="409.6" thickBot="1" x14ac:dyDescent="0.3">
      <c r="A1600" s="506">
        <v>1111</v>
      </c>
      <c r="B1600" s="882" t="s">
        <v>5576</v>
      </c>
      <c r="C1600" s="770">
        <v>33</v>
      </c>
      <c r="D1600" s="770" t="s">
        <v>37</v>
      </c>
      <c r="E1600" s="780" t="s">
        <v>5553</v>
      </c>
      <c r="F1600" s="778" t="s">
        <v>5577</v>
      </c>
      <c r="G1600" s="770" t="s">
        <v>11</v>
      </c>
      <c r="H1600" s="779" t="s">
        <v>5578</v>
      </c>
      <c r="I1600" s="770"/>
      <c r="J1600" s="775"/>
      <c r="K1600" s="775"/>
      <c r="L1600" s="775"/>
      <c r="M1600" s="775"/>
      <c r="N1600" s="786"/>
      <c r="O1600" s="771"/>
      <c r="S1600" s="754"/>
      <c r="V1600" s="754"/>
    </row>
    <row r="1601" spans="1:22" s="883" customFormat="1" ht="363" thickBot="1" x14ac:dyDescent="0.3">
      <c r="A1601" s="506">
        <v>1112</v>
      </c>
      <c r="B1601" s="882" t="s">
        <v>5579</v>
      </c>
      <c r="C1601" s="770">
        <v>4</v>
      </c>
      <c r="D1601" s="770" t="s">
        <v>2792</v>
      </c>
      <c r="E1601" s="780" t="s">
        <v>5580</v>
      </c>
      <c r="F1601" s="778" t="s">
        <v>186</v>
      </c>
      <c r="G1601" s="770" t="s">
        <v>16</v>
      </c>
      <c r="H1601" s="779" t="s">
        <v>5581</v>
      </c>
      <c r="I1601" s="770"/>
      <c r="J1601" s="775"/>
      <c r="K1601" s="775"/>
      <c r="L1601" s="775"/>
      <c r="M1601" s="775"/>
      <c r="N1601" s="786"/>
      <c r="O1601" s="771"/>
      <c r="S1601" s="754"/>
      <c r="V1601" s="754"/>
    </row>
    <row r="1602" spans="1:22" s="883" customFormat="1" ht="205.5" thickBot="1" x14ac:dyDescent="0.3">
      <c r="A1602" s="506">
        <v>1113</v>
      </c>
      <c r="B1602" s="882" t="s">
        <v>5582</v>
      </c>
      <c r="C1602" s="770">
        <v>4</v>
      </c>
      <c r="D1602" s="770" t="s">
        <v>3930</v>
      </c>
      <c r="E1602" s="780" t="s">
        <v>5583</v>
      </c>
      <c r="F1602" s="778" t="s">
        <v>1857</v>
      </c>
      <c r="G1602" s="770" t="s">
        <v>16</v>
      </c>
      <c r="H1602" s="779" t="s">
        <v>5584</v>
      </c>
      <c r="I1602" s="770" t="s">
        <v>3101</v>
      </c>
      <c r="J1602" s="775"/>
      <c r="K1602" s="775"/>
      <c r="L1602" s="775"/>
      <c r="M1602" s="775"/>
      <c r="N1602" s="786"/>
      <c r="O1602" s="771"/>
      <c r="S1602" s="754"/>
      <c r="V1602" s="754"/>
    </row>
    <row r="1603" spans="1:22" s="883" customFormat="1" ht="221.25" thickBot="1" x14ac:dyDescent="0.3">
      <c r="A1603" s="506">
        <v>1114</v>
      </c>
      <c r="B1603" s="882" t="s">
        <v>5585</v>
      </c>
      <c r="C1603" s="770" t="s">
        <v>1335</v>
      </c>
      <c r="D1603" s="770" t="s">
        <v>100</v>
      </c>
      <c r="E1603" s="780" t="s">
        <v>5586</v>
      </c>
      <c r="F1603" s="778" t="s">
        <v>5587</v>
      </c>
      <c r="G1603" s="770" t="s">
        <v>11</v>
      </c>
      <c r="H1603" s="779" t="s">
        <v>5588</v>
      </c>
      <c r="I1603" s="770"/>
      <c r="J1603" s="775"/>
      <c r="K1603" s="775"/>
      <c r="L1603" s="775"/>
      <c r="M1603" s="775"/>
      <c r="N1603" s="786"/>
      <c r="O1603" s="771"/>
      <c r="S1603" s="754"/>
      <c r="V1603" s="754"/>
    </row>
    <row r="1604" spans="1:22" s="883" customFormat="1" ht="95.25" thickBot="1" x14ac:dyDescent="0.3">
      <c r="A1604" s="506">
        <v>1115</v>
      </c>
      <c r="B1604" s="882" t="s">
        <v>5589</v>
      </c>
      <c r="C1604" s="770">
        <v>4</v>
      </c>
      <c r="D1604" s="770" t="s">
        <v>3752</v>
      </c>
      <c r="E1604" s="780" t="s">
        <v>5590</v>
      </c>
      <c r="F1604" s="778" t="s">
        <v>856</v>
      </c>
      <c r="G1604" s="770" t="s">
        <v>16</v>
      </c>
      <c r="H1604" s="779" t="s">
        <v>5591</v>
      </c>
      <c r="I1604" s="770" t="s">
        <v>4907</v>
      </c>
      <c r="J1604" s="775"/>
      <c r="K1604" s="775"/>
      <c r="L1604" s="775"/>
      <c r="M1604" s="775"/>
      <c r="N1604" s="786"/>
      <c r="O1604" s="771"/>
      <c r="S1604" s="754"/>
      <c r="V1604" s="754"/>
    </row>
    <row r="1605" spans="1:22" s="883" customFormat="1" ht="409.6" thickBot="1" x14ac:dyDescent="0.3">
      <c r="A1605" s="506">
        <v>1116</v>
      </c>
      <c r="B1605" s="882" t="s">
        <v>5592</v>
      </c>
      <c r="C1605" s="770">
        <v>4</v>
      </c>
      <c r="D1605" s="770" t="s">
        <v>89</v>
      </c>
      <c r="E1605" s="780" t="s">
        <v>5593</v>
      </c>
      <c r="F1605" s="778" t="s">
        <v>5594</v>
      </c>
      <c r="G1605" s="770" t="s">
        <v>11</v>
      </c>
      <c r="H1605" s="779" t="s">
        <v>5595</v>
      </c>
      <c r="I1605" s="770" t="s">
        <v>4907</v>
      </c>
      <c r="J1605" s="775"/>
      <c r="K1605" s="775"/>
      <c r="L1605" s="775"/>
      <c r="M1605" s="775"/>
      <c r="N1605" s="786"/>
      <c r="O1605" s="771"/>
      <c r="S1605" s="754"/>
      <c r="V1605" s="754"/>
    </row>
    <row r="1606" spans="1:22" s="883" customFormat="1" ht="315.75" thickBot="1" x14ac:dyDescent="0.3">
      <c r="A1606" s="506">
        <v>1117</v>
      </c>
      <c r="B1606" s="882" t="s">
        <v>5596</v>
      </c>
      <c r="C1606" s="770">
        <v>4</v>
      </c>
      <c r="D1606" s="770" t="s">
        <v>3930</v>
      </c>
      <c r="E1606" s="780" t="s">
        <v>5597</v>
      </c>
      <c r="F1606" s="778" t="s">
        <v>1543</v>
      </c>
      <c r="G1606" s="770" t="s">
        <v>16</v>
      </c>
      <c r="H1606" s="779" t="s">
        <v>5598</v>
      </c>
      <c r="I1606" s="770" t="s">
        <v>4907</v>
      </c>
      <c r="J1606" s="775"/>
      <c r="K1606" s="775"/>
      <c r="L1606" s="775"/>
      <c r="M1606" s="775"/>
      <c r="N1606" s="786"/>
      <c r="O1606" s="771"/>
      <c r="S1606" s="754"/>
      <c r="V1606" s="754"/>
    </row>
    <row r="1607" spans="1:22" s="883" customFormat="1" ht="347.25" thickBot="1" x14ac:dyDescent="0.3">
      <c r="A1607" s="506">
        <v>1118</v>
      </c>
      <c r="B1607" s="882" t="s">
        <v>5599</v>
      </c>
      <c r="C1607" s="770" t="s">
        <v>1335</v>
      </c>
      <c r="D1607" s="770" t="s">
        <v>100</v>
      </c>
      <c r="E1607" s="780" t="s">
        <v>5586</v>
      </c>
      <c r="F1607" s="778" t="s">
        <v>5600</v>
      </c>
      <c r="G1607" s="770" t="s">
        <v>11</v>
      </c>
      <c r="H1607" s="779" t="s">
        <v>5601</v>
      </c>
      <c r="I1607" s="770"/>
      <c r="J1607" s="775"/>
      <c r="K1607" s="775"/>
      <c r="L1607" s="775"/>
      <c r="M1607" s="775"/>
      <c r="N1607" s="786"/>
      <c r="O1607" s="771"/>
      <c r="S1607" s="754"/>
      <c r="V1607" s="754"/>
    </row>
    <row r="1608" spans="1:22" s="883" customFormat="1" ht="126.75" thickBot="1" x14ac:dyDescent="0.3">
      <c r="A1608" s="506">
        <v>1119</v>
      </c>
      <c r="B1608" s="882" t="s">
        <v>5602</v>
      </c>
      <c r="C1608" s="770">
        <v>27</v>
      </c>
      <c r="D1608" s="770" t="s">
        <v>2792</v>
      </c>
      <c r="E1608" s="780" t="s">
        <v>5603</v>
      </c>
      <c r="F1608" s="778" t="s">
        <v>186</v>
      </c>
      <c r="G1608" s="770" t="s">
        <v>16</v>
      </c>
      <c r="H1608" s="779" t="s">
        <v>5604</v>
      </c>
      <c r="I1608" s="770" t="s">
        <v>4907</v>
      </c>
      <c r="J1608" s="775"/>
      <c r="K1608" s="775"/>
      <c r="L1608" s="775"/>
      <c r="M1608" s="775"/>
      <c r="N1608" s="786"/>
      <c r="O1608" s="771"/>
      <c r="S1608" s="754"/>
      <c r="V1608" s="754"/>
    </row>
    <row r="1609" spans="1:22" s="888" customFormat="1" ht="409.6" thickBot="1" x14ac:dyDescent="0.3">
      <c r="A1609" s="506">
        <v>1120</v>
      </c>
      <c r="B1609" s="887" t="s">
        <v>5628</v>
      </c>
      <c r="C1609" s="770">
        <v>4</v>
      </c>
      <c r="D1609" s="770" t="s">
        <v>86</v>
      </c>
      <c r="E1609" s="780" t="s">
        <v>2637</v>
      </c>
      <c r="F1609" s="778" t="s">
        <v>5535</v>
      </c>
      <c r="G1609" s="770" t="s">
        <v>16</v>
      </c>
      <c r="H1609" s="779" t="s">
        <v>5629</v>
      </c>
      <c r="I1609" s="770" t="s">
        <v>4907</v>
      </c>
      <c r="J1609" s="775"/>
      <c r="K1609" s="775"/>
      <c r="L1609" s="775"/>
      <c r="M1609" s="775"/>
      <c r="N1609" s="786"/>
      <c r="O1609" s="771"/>
      <c r="S1609" s="754"/>
      <c r="V1609" s="754"/>
    </row>
    <row r="1610" spans="1:22" s="888" customFormat="1" ht="331.5" thickBot="1" x14ac:dyDescent="0.3">
      <c r="A1610" s="506">
        <v>1121</v>
      </c>
      <c r="B1610" s="887" t="s">
        <v>5630</v>
      </c>
      <c r="C1610" s="770">
        <v>4</v>
      </c>
      <c r="D1610" s="770" t="s">
        <v>3930</v>
      </c>
      <c r="E1610" s="780" t="s">
        <v>5631</v>
      </c>
      <c r="F1610" s="778" t="s">
        <v>4756</v>
      </c>
      <c r="G1610" s="770" t="s">
        <v>16</v>
      </c>
      <c r="H1610" s="779" t="s">
        <v>5632</v>
      </c>
      <c r="I1610" s="770"/>
      <c r="J1610" s="775"/>
      <c r="K1610" s="775"/>
      <c r="L1610" s="775"/>
      <c r="M1610" s="775"/>
      <c r="N1610" s="786"/>
      <c r="O1610" s="771"/>
      <c r="S1610" s="754"/>
      <c r="V1610" s="754"/>
    </row>
    <row r="1611" spans="1:22" s="888" customFormat="1" ht="221.25" thickBot="1" x14ac:dyDescent="0.3">
      <c r="A1611" s="506">
        <v>1122</v>
      </c>
      <c r="B1611" s="887" t="s">
        <v>5636</v>
      </c>
      <c r="C1611" s="770">
        <v>4</v>
      </c>
      <c r="D1611" s="770" t="s">
        <v>3930</v>
      </c>
      <c r="E1611" s="780" t="s">
        <v>5633</v>
      </c>
      <c r="F1611" s="778" t="s">
        <v>5634</v>
      </c>
      <c r="G1611" s="770" t="s">
        <v>16</v>
      </c>
      <c r="H1611" s="779" t="s">
        <v>5635</v>
      </c>
      <c r="I1611" s="770"/>
      <c r="J1611" s="775"/>
      <c r="K1611" s="775"/>
      <c r="L1611" s="775"/>
      <c r="M1611" s="775"/>
      <c r="N1611" s="786"/>
      <c r="O1611" s="771"/>
      <c r="S1611" s="754"/>
      <c r="V1611" s="754"/>
    </row>
    <row r="1612" spans="1:22" s="888" customFormat="1" ht="111" thickBot="1" x14ac:dyDescent="0.3">
      <c r="A1612" s="506">
        <v>1123</v>
      </c>
      <c r="B1612" s="887" t="s">
        <v>5637</v>
      </c>
      <c r="C1612" s="770" t="s">
        <v>110</v>
      </c>
      <c r="D1612" s="770" t="s">
        <v>23</v>
      </c>
      <c r="E1612" s="780" t="s">
        <v>5638</v>
      </c>
      <c r="F1612" s="778" t="s">
        <v>1262</v>
      </c>
      <c r="G1612" s="770" t="s">
        <v>16</v>
      </c>
      <c r="H1612" s="779" t="s">
        <v>5639</v>
      </c>
      <c r="I1612" s="770" t="s">
        <v>4907</v>
      </c>
      <c r="J1612" s="775"/>
      <c r="K1612" s="775"/>
      <c r="L1612" s="775"/>
      <c r="M1612" s="775"/>
      <c r="N1612" s="786"/>
      <c r="O1612" s="771"/>
      <c r="S1612" s="754"/>
      <c r="V1612" s="754"/>
    </row>
    <row r="1613" spans="1:22" s="888" customFormat="1" ht="363" thickBot="1" x14ac:dyDescent="0.3">
      <c r="A1613" s="506">
        <v>1124</v>
      </c>
      <c r="B1613" s="887" t="s">
        <v>5640</v>
      </c>
      <c r="C1613" s="770" t="s">
        <v>1335</v>
      </c>
      <c r="D1613" s="770" t="s">
        <v>100</v>
      </c>
      <c r="E1613" s="780" t="s">
        <v>5641</v>
      </c>
      <c r="F1613" s="778" t="s">
        <v>5642</v>
      </c>
      <c r="G1613" s="770" t="s">
        <v>11</v>
      </c>
      <c r="H1613" s="779" t="s">
        <v>5643</v>
      </c>
      <c r="I1613" s="770"/>
      <c r="J1613" s="775"/>
      <c r="K1613" s="775"/>
      <c r="L1613" s="775"/>
      <c r="M1613" s="775"/>
      <c r="N1613" s="786"/>
      <c r="O1613" s="771"/>
      <c r="S1613" s="754"/>
      <c r="V1613" s="754"/>
    </row>
    <row r="1614" spans="1:22" s="888" customFormat="1" ht="409.6" thickBot="1" x14ac:dyDescent="0.3">
      <c r="A1614" s="506">
        <v>1125</v>
      </c>
      <c r="B1614" s="887" t="s">
        <v>5644</v>
      </c>
      <c r="C1614" s="770" t="s">
        <v>110</v>
      </c>
      <c r="D1614" s="770" t="s">
        <v>23</v>
      </c>
      <c r="E1614" s="780" t="s">
        <v>5645</v>
      </c>
      <c r="F1614" s="778" t="s">
        <v>2104</v>
      </c>
      <c r="G1614" s="770" t="s">
        <v>16</v>
      </c>
      <c r="H1614" s="779" t="s">
        <v>5646</v>
      </c>
      <c r="I1614" s="770" t="s">
        <v>4907</v>
      </c>
      <c r="J1614" s="775"/>
      <c r="K1614" s="775"/>
      <c r="L1614" s="775"/>
      <c r="M1614" s="775"/>
      <c r="N1614" s="786"/>
      <c r="O1614" s="771"/>
      <c r="S1614" s="754"/>
      <c r="V1614" s="754"/>
    </row>
    <row r="1615" spans="1:22" s="888" customFormat="1" ht="111" thickBot="1" x14ac:dyDescent="0.3">
      <c r="A1615" s="506">
        <v>1126</v>
      </c>
      <c r="B1615" s="887" t="s">
        <v>5647</v>
      </c>
      <c r="C1615" s="770">
        <v>16</v>
      </c>
      <c r="D1615" s="770" t="s">
        <v>89</v>
      </c>
      <c r="E1615" s="780" t="s">
        <v>5648</v>
      </c>
      <c r="F1615" s="778" t="s">
        <v>5649</v>
      </c>
      <c r="G1615" s="770" t="s">
        <v>11</v>
      </c>
      <c r="H1615" s="779" t="s">
        <v>5650</v>
      </c>
      <c r="I1615" s="770" t="s">
        <v>4907</v>
      </c>
      <c r="J1615" s="775"/>
      <c r="K1615" s="775"/>
      <c r="L1615" s="775"/>
      <c r="M1615" s="775"/>
      <c r="N1615" s="786"/>
      <c r="O1615" s="771"/>
      <c r="S1615" s="754"/>
      <c r="V1615" s="754"/>
    </row>
    <row r="1616" spans="1:22" s="888" customFormat="1" ht="48" thickBot="1" x14ac:dyDescent="0.3">
      <c r="A1616" s="506">
        <v>1127</v>
      </c>
      <c r="B1616" s="887" t="s">
        <v>5651</v>
      </c>
      <c r="C1616" s="770">
        <v>33</v>
      </c>
      <c r="D1616" s="770" t="s">
        <v>3752</v>
      </c>
      <c r="E1616" s="780" t="s">
        <v>5652</v>
      </c>
      <c r="F1616" s="778" t="s">
        <v>5653</v>
      </c>
      <c r="G1616" s="770" t="s">
        <v>11</v>
      </c>
      <c r="H1616" s="779" t="s">
        <v>5654</v>
      </c>
      <c r="I1616" s="770" t="s">
        <v>4907</v>
      </c>
      <c r="J1616" s="775"/>
      <c r="K1616" s="775"/>
      <c r="L1616" s="775"/>
      <c r="M1616" s="775"/>
      <c r="N1616" s="786"/>
      <c r="O1616" s="771"/>
      <c r="S1616" s="754"/>
      <c r="V1616" s="754"/>
    </row>
    <row r="1617" spans="1:22" s="888" customFormat="1" ht="63.75" thickBot="1" x14ac:dyDescent="0.3">
      <c r="A1617" s="506">
        <v>1128</v>
      </c>
      <c r="B1617" s="887" t="s">
        <v>5655</v>
      </c>
      <c r="C1617" s="770">
        <v>4</v>
      </c>
      <c r="D1617" s="770" t="s">
        <v>86</v>
      </c>
      <c r="E1617" s="780" t="s">
        <v>5656</v>
      </c>
      <c r="F1617" s="778" t="s">
        <v>5658</v>
      </c>
      <c r="G1617" s="770" t="s">
        <v>11</v>
      </c>
      <c r="H1617" s="779" t="s">
        <v>5657</v>
      </c>
      <c r="I1617" s="770" t="s">
        <v>4907</v>
      </c>
      <c r="J1617" s="775"/>
      <c r="K1617" s="775"/>
      <c r="L1617" s="775"/>
      <c r="M1617" s="775"/>
      <c r="N1617" s="786"/>
      <c r="O1617" s="771"/>
      <c r="S1617" s="754"/>
      <c r="V1617" s="754"/>
    </row>
    <row r="1618" spans="1:22" s="888" customFormat="1" ht="48" thickBot="1" x14ac:dyDescent="0.3">
      <c r="A1618" s="506">
        <v>1129</v>
      </c>
      <c r="B1618" s="887" t="s">
        <v>5659</v>
      </c>
      <c r="C1618" s="770" t="s">
        <v>5660</v>
      </c>
      <c r="D1618" s="770" t="s">
        <v>3752</v>
      </c>
      <c r="E1618" s="780" t="s">
        <v>5661</v>
      </c>
      <c r="F1618" s="778" t="s">
        <v>856</v>
      </c>
      <c r="G1618" s="770" t="s">
        <v>16</v>
      </c>
      <c r="H1618" s="779" t="s">
        <v>5662</v>
      </c>
      <c r="I1618" s="770" t="s">
        <v>4907</v>
      </c>
      <c r="J1618" s="775"/>
      <c r="K1618" s="775"/>
      <c r="L1618" s="775"/>
      <c r="M1618" s="775"/>
      <c r="N1618" s="786"/>
      <c r="O1618" s="771"/>
      <c r="S1618" s="754"/>
      <c r="V1618" s="754"/>
    </row>
    <row r="1619" spans="1:22" s="888" customFormat="1" ht="126.75" thickBot="1" x14ac:dyDescent="0.3">
      <c r="A1619" s="506">
        <v>1130</v>
      </c>
      <c r="B1619" s="887" t="s">
        <v>5663</v>
      </c>
      <c r="C1619" s="770">
        <v>4</v>
      </c>
      <c r="D1619" s="770" t="s">
        <v>3930</v>
      </c>
      <c r="E1619" s="780" t="s">
        <v>5664</v>
      </c>
      <c r="F1619" s="778" t="s">
        <v>5414</v>
      </c>
      <c r="G1619" s="770" t="s">
        <v>16</v>
      </c>
      <c r="H1619" s="779" t="s">
        <v>5665</v>
      </c>
      <c r="I1619" s="770" t="s">
        <v>4907</v>
      </c>
      <c r="J1619" s="775"/>
      <c r="K1619" s="775"/>
      <c r="L1619" s="775"/>
      <c r="M1619" s="775"/>
      <c r="N1619" s="786"/>
      <c r="O1619" s="771"/>
      <c r="S1619" s="754"/>
      <c r="V1619" s="754"/>
    </row>
    <row r="1620" spans="1:22" s="888" customFormat="1" ht="158.25" thickBot="1" x14ac:dyDescent="0.3">
      <c r="A1620" s="506">
        <v>1131</v>
      </c>
      <c r="B1620" s="887" t="s">
        <v>5666</v>
      </c>
      <c r="C1620" s="770">
        <v>4</v>
      </c>
      <c r="D1620" s="770" t="s">
        <v>40</v>
      </c>
      <c r="E1620" s="780" t="s">
        <v>5667</v>
      </c>
      <c r="F1620" s="778" t="s">
        <v>43</v>
      </c>
      <c r="G1620" s="770" t="s">
        <v>16</v>
      </c>
      <c r="H1620" s="779" t="s">
        <v>5668</v>
      </c>
      <c r="I1620" s="770" t="s">
        <v>4907</v>
      </c>
      <c r="J1620" s="775"/>
      <c r="K1620" s="775"/>
      <c r="L1620" s="775"/>
      <c r="M1620" s="775"/>
      <c r="N1620" s="786"/>
      <c r="O1620" s="771"/>
      <c r="S1620" s="754"/>
      <c r="V1620" s="754"/>
    </row>
    <row r="1621" spans="1:22" s="888" customFormat="1" ht="79.5" thickBot="1" x14ac:dyDescent="0.3">
      <c r="A1621" s="667">
        <v>1132</v>
      </c>
      <c r="B1621" s="644" t="s">
        <v>5669</v>
      </c>
      <c r="C1621" s="645">
        <v>4</v>
      </c>
      <c r="D1621" s="645" t="s">
        <v>3752</v>
      </c>
      <c r="E1621" s="643" t="s">
        <v>5670</v>
      </c>
      <c r="F1621" s="919" t="s">
        <v>5671</v>
      </c>
      <c r="G1621" s="645" t="s">
        <v>11</v>
      </c>
      <c r="H1621" s="779" t="s">
        <v>5672</v>
      </c>
      <c r="I1621" s="645"/>
      <c r="J1621" s="646"/>
      <c r="K1621" s="646"/>
      <c r="L1621" s="646"/>
      <c r="M1621" s="646"/>
      <c r="N1621" s="694"/>
      <c r="O1621" s="337"/>
      <c r="S1621" s="754"/>
      <c r="V1621" s="754"/>
    </row>
    <row r="1622" spans="1:22" ht="300" thickBot="1" x14ac:dyDescent="0.3">
      <c r="A1622" s="770">
        <v>1133</v>
      </c>
      <c r="B1622" s="915" t="s">
        <v>5698</v>
      </c>
      <c r="C1622" s="770">
        <v>4</v>
      </c>
      <c r="D1622" s="770" t="s">
        <v>2792</v>
      </c>
      <c r="E1622" s="780" t="s">
        <v>5699</v>
      </c>
      <c r="F1622" s="778" t="s">
        <v>1160</v>
      </c>
      <c r="G1622" s="770" t="s">
        <v>16</v>
      </c>
      <c r="H1622" s="779" t="s">
        <v>5700</v>
      </c>
      <c r="I1622" s="917" t="s">
        <v>4907</v>
      </c>
      <c r="J1622" s="775"/>
      <c r="K1622" s="775"/>
      <c r="L1622" s="775"/>
      <c r="M1622" s="775"/>
      <c r="N1622" s="775"/>
      <c r="O1622" s="775"/>
    </row>
    <row r="1623" spans="1:22" ht="409.6" thickBot="1" x14ac:dyDescent="0.3">
      <c r="A1623" s="770">
        <v>1134</v>
      </c>
      <c r="B1623" s="915" t="s">
        <v>5701</v>
      </c>
      <c r="C1623" s="770" t="s">
        <v>3383</v>
      </c>
      <c r="D1623" s="770" t="s">
        <v>2792</v>
      </c>
      <c r="E1623" s="780" t="s">
        <v>5702</v>
      </c>
      <c r="F1623" s="778" t="s">
        <v>1160</v>
      </c>
      <c r="G1623" s="770" t="s">
        <v>16</v>
      </c>
      <c r="H1623" s="779" t="s">
        <v>5703</v>
      </c>
      <c r="I1623" s="915" t="s">
        <v>4907</v>
      </c>
      <c r="J1623" s="775"/>
      <c r="K1623" s="775"/>
      <c r="L1623" s="775"/>
      <c r="M1623" s="775"/>
      <c r="N1623" s="775"/>
      <c r="O1623" s="775"/>
    </row>
    <row r="1624" spans="1:22" ht="126.75" thickBot="1" x14ac:dyDescent="0.3">
      <c r="A1624" s="770">
        <v>1135</v>
      </c>
      <c r="B1624" s="915" t="s">
        <v>5704</v>
      </c>
      <c r="C1624" s="770">
        <v>22</v>
      </c>
      <c r="D1624" s="770" t="s">
        <v>89</v>
      </c>
      <c r="E1624" s="780" t="s">
        <v>2179</v>
      </c>
      <c r="F1624" s="778" t="s">
        <v>1089</v>
      </c>
      <c r="G1624" s="770" t="s">
        <v>16</v>
      </c>
      <c r="H1624" s="779" t="s">
        <v>5705</v>
      </c>
      <c r="I1624" s="917" t="s">
        <v>4907</v>
      </c>
      <c r="J1624" s="775"/>
      <c r="K1624" s="775"/>
      <c r="L1624" s="775"/>
      <c r="M1624" s="775"/>
      <c r="N1624" s="775"/>
      <c r="O1624" s="775"/>
    </row>
    <row r="1625" spans="1:22" ht="268.5" thickBot="1" x14ac:dyDescent="0.3">
      <c r="A1625" s="770">
        <v>1136</v>
      </c>
      <c r="B1625" s="915" t="s">
        <v>5706</v>
      </c>
      <c r="C1625" s="770" t="s">
        <v>179</v>
      </c>
      <c r="D1625" s="770" t="s">
        <v>344</v>
      </c>
      <c r="E1625" s="780" t="s">
        <v>5707</v>
      </c>
      <c r="F1625" s="778" t="s">
        <v>5739</v>
      </c>
      <c r="G1625" s="770" t="s">
        <v>11</v>
      </c>
      <c r="H1625" s="779" t="s">
        <v>5708</v>
      </c>
      <c r="I1625" s="917" t="s">
        <v>4907</v>
      </c>
      <c r="J1625" s="775"/>
      <c r="K1625" s="775"/>
      <c r="L1625" s="775"/>
      <c r="M1625" s="775"/>
      <c r="N1625" s="775"/>
      <c r="O1625" s="775"/>
    </row>
    <row r="1626" spans="1:22" ht="205.5" thickBot="1" x14ac:dyDescent="0.3">
      <c r="A1626" s="770">
        <v>1137</v>
      </c>
      <c r="B1626" s="915" t="s">
        <v>5709</v>
      </c>
      <c r="C1626" s="770" t="s">
        <v>1443</v>
      </c>
      <c r="D1626" s="770" t="s">
        <v>89</v>
      </c>
      <c r="E1626" s="780" t="s">
        <v>5710</v>
      </c>
      <c r="F1626" s="778" t="s">
        <v>1089</v>
      </c>
      <c r="G1626" s="770" t="s">
        <v>16</v>
      </c>
      <c r="H1626" s="779" t="s">
        <v>5711</v>
      </c>
      <c r="I1626" s="915"/>
      <c r="J1626" s="775"/>
      <c r="K1626" s="775"/>
      <c r="L1626" s="775"/>
      <c r="M1626" s="775"/>
      <c r="N1626" s="775"/>
      <c r="O1626" s="775"/>
    </row>
    <row r="1627" spans="1:22" ht="158.25" thickBot="1" x14ac:dyDescent="0.3">
      <c r="A1627" s="770">
        <v>1138</v>
      </c>
      <c r="B1627" s="915" t="s">
        <v>5712</v>
      </c>
      <c r="C1627" s="770">
        <v>4</v>
      </c>
      <c r="D1627" s="770" t="s">
        <v>86</v>
      </c>
      <c r="E1627" s="780" t="s">
        <v>4859</v>
      </c>
      <c r="F1627" s="778" t="s">
        <v>4405</v>
      </c>
      <c r="G1627" s="770" t="s">
        <v>16</v>
      </c>
      <c r="H1627" s="779" t="s">
        <v>5713</v>
      </c>
      <c r="I1627" s="915"/>
      <c r="J1627" s="775"/>
      <c r="K1627" s="775"/>
      <c r="L1627" s="775"/>
      <c r="M1627" s="775"/>
      <c r="N1627" s="775"/>
      <c r="O1627" s="775"/>
    </row>
    <row r="1628" spans="1:22" ht="252.75" thickBot="1" x14ac:dyDescent="0.3">
      <c r="A1628" s="770">
        <v>1139</v>
      </c>
      <c r="B1628" s="915" t="s">
        <v>5714</v>
      </c>
      <c r="C1628" s="770">
        <v>4</v>
      </c>
      <c r="D1628" s="770" t="s">
        <v>86</v>
      </c>
      <c r="E1628" s="780" t="s">
        <v>5715</v>
      </c>
      <c r="F1628" s="778" t="s">
        <v>4475</v>
      </c>
      <c r="G1628" s="770" t="s">
        <v>16</v>
      </c>
      <c r="H1628" s="779" t="s">
        <v>5716</v>
      </c>
      <c r="I1628" s="915" t="s">
        <v>3101</v>
      </c>
      <c r="J1628" s="775"/>
      <c r="K1628" s="775"/>
      <c r="L1628" s="775"/>
      <c r="M1628" s="775"/>
      <c r="N1628" s="775"/>
      <c r="O1628" s="775"/>
    </row>
    <row r="1629" spans="1:22" ht="189.75" thickBot="1" x14ac:dyDescent="0.3">
      <c r="A1629" s="770">
        <v>1140</v>
      </c>
      <c r="B1629" s="915" t="s">
        <v>5717</v>
      </c>
      <c r="C1629" s="770" t="s">
        <v>179</v>
      </c>
      <c r="D1629" s="770" t="s">
        <v>2792</v>
      </c>
      <c r="E1629" s="780" t="s">
        <v>5718</v>
      </c>
      <c r="F1629" s="778" t="s">
        <v>1160</v>
      </c>
      <c r="G1629" s="770" t="s">
        <v>16</v>
      </c>
      <c r="H1629" s="779" t="s">
        <v>5719</v>
      </c>
      <c r="I1629" s="915"/>
      <c r="J1629" s="775"/>
      <c r="K1629" s="775"/>
      <c r="L1629" s="775"/>
      <c r="M1629" s="775"/>
      <c r="N1629" s="775"/>
      <c r="O1629" s="775"/>
    </row>
    <row r="1630" spans="1:22" ht="331.5" thickBot="1" x14ac:dyDescent="0.3">
      <c r="A1630" s="770">
        <v>1141</v>
      </c>
      <c r="B1630" s="915" t="s">
        <v>5720</v>
      </c>
      <c r="C1630" s="770">
        <v>4</v>
      </c>
      <c r="D1630" s="770" t="s">
        <v>23</v>
      </c>
      <c r="E1630" s="780" t="s">
        <v>5721</v>
      </c>
      <c r="F1630" s="778" t="s">
        <v>469</v>
      </c>
      <c r="G1630" s="770" t="s">
        <v>16</v>
      </c>
      <c r="H1630" s="779" t="s">
        <v>5722</v>
      </c>
      <c r="I1630" s="915"/>
      <c r="J1630" s="775"/>
      <c r="K1630" s="775"/>
      <c r="L1630" s="775"/>
      <c r="M1630" s="775"/>
      <c r="N1630" s="775"/>
      <c r="O1630" s="775"/>
    </row>
    <row r="1631" spans="1:22" s="928" customFormat="1" ht="126.75" thickBot="1" x14ac:dyDescent="0.3">
      <c r="A1631" s="770">
        <v>1142</v>
      </c>
      <c r="B1631" s="927" t="s">
        <v>5764</v>
      </c>
      <c r="C1631" s="770">
        <v>4</v>
      </c>
      <c r="D1631" s="770" t="s">
        <v>3752</v>
      </c>
      <c r="E1631" s="780" t="s">
        <v>5765</v>
      </c>
      <c r="F1631" s="778" t="s">
        <v>251</v>
      </c>
      <c r="G1631" s="770" t="s">
        <v>16</v>
      </c>
      <c r="H1631" s="779" t="s">
        <v>5766</v>
      </c>
      <c r="I1631" s="927" t="s">
        <v>3101</v>
      </c>
      <c r="J1631" s="775"/>
      <c r="K1631" s="775"/>
      <c r="L1631" s="775"/>
      <c r="M1631" s="775"/>
      <c r="N1631" s="775"/>
      <c r="O1631" s="775"/>
    </row>
    <row r="1632" spans="1:22" s="928" customFormat="1" ht="409.6" thickBot="1" x14ac:dyDescent="0.3">
      <c r="A1632" s="770">
        <v>1143</v>
      </c>
      <c r="B1632" s="927" t="s">
        <v>5767</v>
      </c>
      <c r="C1632" s="770">
        <v>4</v>
      </c>
      <c r="D1632" s="770" t="s">
        <v>89</v>
      </c>
      <c r="E1632" s="780" t="s">
        <v>5768</v>
      </c>
      <c r="F1632" s="778" t="s">
        <v>5769</v>
      </c>
      <c r="G1632" s="770" t="s">
        <v>11</v>
      </c>
      <c r="H1632" s="779" t="s">
        <v>5770</v>
      </c>
      <c r="I1632" s="927" t="s">
        <v>3101</v>
      </c>
      <c r="J1632" s="775"/>
      <c r="K1632" s="775"/>
      <c r="L1632" s="775"/>
      <c r="M1632" s="775"/>
      <c r="N1632" s="775"/>
      <c r="O1632" s="775"/>
    </row>
    <row r="1633" spans="1:15" s="928" customFormat="1" ht="409.6" thickBot="1" x14ac:dyDescent="0.3">
      <c r="A1633" s="770">
        <v>1144</v>
      </c>
      <c r="B1633" s="927" t="s">
        <v>5771</v>
      </c>
      <c r="C1633" s="770">
        <v>21</v>
      </c>
      <c r="D1633" s="770" t="s">
        <v>2792</v>
      </c>
      <c r="E1633" s="780" t="s">
        <v>5772</v>
      </c>
      <c r="F1633" s="778" t="s">
        <v>5773</v>
      </c>
      <c r="G1633" s="770" t="s">
        <v>11</v>
      </c>
      <c r="H1633" s="779" t="s">
        <v>5774</v>
      </c>
      <c r="I1633" s="927"/>
      <c r="J1633" s="775"/>
      <c r="K1633" s="775"/>
      <c r="L1633" s="775"/>
      <c r="M1633" s="775"/>
      <c r="N1633" s="775"/>
      <c r="O1633" s="775"/>
    </row>
    <row r="1634" spans="1:15" s="928" customFormat="1" ht="158.25" thickBot="1" x14ac:dyDescent="0.3">
      <c r="A1634" s="770">
        <v>1145</v>
      </c>
      <c r="B1634" s="927" t="s">
        <v>5775</v>
      </c>
      <c r="C1634" s="770">
        <v>27</v>
      </c>
      <c r="D1634" s="770" t="s">
        <v>37</v>
      </c>
      <c r="E1634" s="780" t="s">
        <v>5776</v>
      </c>
      <c r="F1634" s="778" t="s">
        <v>5777</v>
      </c>
      <c r="G1634" s="770" t="s">
        <v>11</v>
      </c>
      <c r="H1634" s="779" t="s">
        <v>5778</v>
      </c>
      <c r="I1634" s="927"/>
      <c r="J1634" s="775"/>
      <c r="K1634" s="775"/>
      <c r="L1634" s="775"/>
      <c r="M1634" s="775"/>
      <c r="N1634" s="775"/>
      <c r="O1634" s="775"/>
    </row>
    <row r="1635" spans="1:15" s="928" customFormat="1" ht="409.6" thickBot="1" x14ac:dyDescent="0.3">
      <c r="A1635" s="770">
        <v>1146</v>
      </c>
      <c r="B1635" s="927" t="s">
        <v>5779</v>
      </c>
      <c r="C1635" s="770">
        <v>4</v>
      </c>
      <c r="D1635" s="770" t="s">
        <v>3930</v>
      </c>
      <c r="E1635" s="780" t="s">
        <v>5780</v>
      </c>
      <c r="F1635" s="778" t="s">
        <v>5781</v>
      </c>
      <c r="G1635" s="770" t="s">
        <v>11</v>
      </c>
      <c r="H1635" s="779" t="s">
        <v>5782</v>
      </c>
      <c r="I1635" s="927" t="s">
        <v>4907</v>
      </c>
      <c r="J1635" s="775"/>
      <c r="K1635" s="775"/>
      <c r="L1635" s="775"/>
      <c r="M1635" s="775"/>
      <c r="N1635" s="775"/>
      <c r="O1635" s="775"/>
    </row>
    <row r="1636" spans="1:15" s="928" customFormat="1" ht="221.25" thickBot="1" x14ac:dyDescent="0.3">
      <c r="A1636" s="770">
        <v>1147</v>
      </c>
      <c r="B1636" s="927" t="s">
        <v>5783</v>
      </c>
      <c r="C1636" s="770">
        <v>4</v>
      </c>
      <c r="D1636" s="770" t="s">
        <v>37</v>
      </c>
      <c r="E1636" s="780" t="s">
        <v>5784</v>
      </c>
      <c r="F1636" s="778" t="s">
        <v>5634</v>
      </c>
      <c r="G1636" s="770" t="s">
        <v>16</v>
      </c>
      <c r="H1636" s="779" t="s">
        <v>5785</v>
      </c>
      <c r="I1636" s="927"/>
      <c r="J1636" s="775"/>
      <c r="K1636" s="775"/>
      <c r="L1636" s="775"/>
      <c r="M1636" s="775"/>
      <c r="N1636" s="775"/>
      <c r="O1636" s="775"/>
    </row>
    <row r="1637" spans="1:15" s="928" customFormat="1" ht="252.75" thickBot="1" x14ac:dyDescent="0.3">
      <c r="A1637" s="770">
        <v>1148</v>
      </c>
      <c r="B1637" s="927" t="s">
        <v>5786</v>
      </c>
      <c r="C1637" s="770">
        <v>4</v>
      </c>
      <c r="D1637" s="770" t="s">
        <v>23</v>
      </c>
      <c r="E1637" s="780" t="s">
        <v>5787</v>
      </c>
      <c r="F1637" s="778" t="s">
        <v>5788</v>
      </c>
      <c r="G1637" s="770" t="s">
        <v>16</v>
      </c>
      <c r="H1637" s="779" t="s">
        <v>5789</v>
      </c>
      <c r="I1637" s="927"/>
      <c r="J1637" s="775"/>
      <c r="K1637" s="775"/>
      <c r="L1637" s="775"/>
      <c r="M1637" s="775"/>
      <c r="N1637" s="775"/>
      <c r="O1637" s="775"/>
    </row>
    <row r="1638" spans="1:15" s="928" customFormat="1" ht="174" thickBot="1" x14ac:dyDescent="0.3">
      <c r="A1638" s="770">
        <v>1149</v>
      </c>
      <c r="B1638" s="927" t="s">
        <v>5790</v>
      </c>
      <c r="C1638" s="770">
        <v>31</v>
      </c>
      <c r="D1638" s="770" t="s">
        <v>89</v>
      </c>
      <c r="E1638" s="780" t="s">
        <v>4460</v>
      </c>
      <c r="F1638" s="778" t="s">
        <v>1089</v>
      </c>
      <c r="G1638" s="770" t="s">
        <v>16</v>
      </c>
      <c r="H1638" s="779" t="s">
        <v>5791</v>
      </c>
      <c r="I1638" s="927" t="s">
        <v>5792</v>
      </c>
      <c r="J1638" s="775"/>
      <c r="K1638" s="775"/>
      <c r="L1638" s="775"/>
      <c r="M1638" s="775"/>
      <c r="N1638" s="775"/>
      <c r="O1638" s="775"/>
    </row>
    <row r="1639" spans="1:15" s="928" customFormat="1" ht="111" thickBot="1" x14ac:dyDescent="0.3">
      <c r="A1639" s="770">
        <v>1150</v>
      </c>
      <c r="B1639" s="927" t="s">
        <v>5793</v>
      </c>
      <c r="C1639" s="770">
        <v>4</v>
      </c>
      <c r="D1639" s="770" t="s">
        <v>3930</v>
      </c>
      <c r="E1639" s="780" t="s">
        <v>5794</v>
      </c>
      <c r="F1639" s="778" t="s">
        <v>4021</v>
      </c>
      <c r="G1639" s="770" t="s">
        <v>16</v>
      </c>
      <c r="H1639" s="779" t="s">
        <v>5795</v>
      </c>
      <c r="I1639" s="927"/>
      <c r="J1639" s="775"/>
      <c r="K1639" s="775"/>
      <c r="L1639" s="775"/>
      <c r="M1639" s="775"/>
      <c r="N1639" s="775"/>
      <c r="O1639" s="775"/>
    </row>
    <row r="1640" spans="1:15" s="928" customFormat="1" ht="126.75" thickBot="1" x14ac:dyDescent="0.3">
      <c r="A1640" s="770">
        <v>1151</v>
      </c>
      <c r="B1640" s="927" t="s">
        <v>5796</v>
      </c>
      <c r="C1640" s="770">
        <v>4</v>
      </c>
      <c r="D1640" s="770" t="s">
        <v>2792</v>
      </c>
      <c r="E1640" s="780" t="s">
        <v>5797</v>
      </c>
      <c r="F1640" s="778" t="s">
        <v>5634</v>
      </c>
      <c r="G1640" s="770" t="s">
        <v>16</v>
      </c>
      <c r="H1640" s="779" t="s">
        <v>5798</v>
      </c>
      <c r="I1640" s="927" t="s">
        <v>4907</v>
      </c>
      <c r="J1640" s="775"/>
      <c r="K1640" s="775"/>
      <c r="L1640" s="775"/>
      <c r="M1640" s="775"/>
      <c r="N1640" s="775"/>
      <c r="O1640" s="775"/>
    </row>
    <row r="1641" spans="1:15" s="928" customFormat="1" ht="126.75" thickBot="1" x14ac:dyDescent="0.3">
      <c r="A1641" s="770">
        <v>1152</v>
      </c>
      <c r="B1641" s="927" t="s">
        <v>5799</v>
      </c>
      <c r="C1641" s="770">
        <v>4</v>
      </c>
      <c r="D1641" s="770" t="s">
        <v>3930</v>
      </c>
      <c r="E1641" s="780" t="s">
        <v>5800</v>
      </c>
      <c r="F1641" s="778" t="s">
        <v>5788</v>
      </c>
      <c r="G1641" s="770" t="s">
        <v>16</v>
      </c>
      <c r="H1641" s="779" t="s">
        <v>5801</v>
      </c>
      <c r="I1641" s="927" t="s">
        <v>5501</v>
      </c>
      <c r="J1641" s="775"/>
      <c r="K1641" s="775"/>
      <c r="L1641" s="775"/>
      <c r="M1641" s="775"/>
      <c r="N1641" s="775"/>
      <c r="O1641" s="775"/>
    </row>
    <row r="1642" spans="1:15" s="928" customFormat="1" ht="378.75" thickBot="1" x14ac:dyDescent="0.3">
      <c r="A1642" s="770">
        <v>1153</v>
      </c>
      <c r="B1642" s="927" t="s">
        <v>5802</v>
      </c>
      <c r="C1642" s="770">
        <v>4</v>
      </c>
      <c r="D1642" s="770" t="s">
        <v>3930</v>
      </c>
      <c r="E1642" s="780" t="s">
        <v>5803</v>
      </c>
      <c r="F1642" s="778" t="s">
        <v>4405</v>
      </c>
      <c r="G1642" s="770" t="s">
        <v>16</v>
      </c>
      <c r="H1642" s="779" t="s">
        <v>5804</v>
      </c>
      <c r="I1642" s="927"/>
      <c r="J1642" s="775"/>
      <c r="K1642" s="775"/>
      <c r="L1642" s="775"/>
      <c r="M1642" s="775"/>
      <c r="N1642" s="775"/>
      <c r="O1642" s="775"/>
    </row>
    <row r="1643" spans="1:15" s="928" customFormat="1" ht="158.25" thickBot="1" x14ac:dyDescent="0.3">
      <c r="A1643" s="770">
        <v>1154</v>
      </c>
      <c r="B1643" s="927" t="s">
        <v>5805</v>
      </c>
      <c r="C1643" s="770" t="s">
        <v>110</v>
      </c>
      <c r="D1643" s="770" t="s">
        <v>3930</v>
      </c>
      <c r="E1643" s="780" t="s">
        <v>3920</v>
      </c>
      <c r="F1643" s="778" t="s">
        <v>3446</v>
      </c>
      <c r="G1643" s="770" t="s">
        <v>16</v>
      </c>
      <c r="H1643" s="779" t="s">
        <v>5806</v>
      </c>
      <c r="I1643" s="927" t="s">
        <v>4907</v>
      </c>
      <c r="J1643" s="775"/>
      <c r="K1643" s="775"/>
      <c r="L1643" s="775"/>
      <c r="M1643" s="775"/>
      <c r="N1643" s="775"/>
      <c r="O1643" s="775"/>
    </row>
    <row r="1644" spans="1:15" s="928" customFormat="1" ht="158.25" thickBot="1" x14ac:dyDescent="0.3">
      <c r="A1644" s="770">
        <v>1155</v>
      </c>
      <c r="B1644" s="927" t="s">
        <v>5807</v>
      </c>
      <c r="C1644" s="770" t="s">
        <v>110</v>
      </c>
      <c r="D1644" s="770" t="s">
        <v>2792</v>
      </c>
      <c r="E1644" s="780" t="s">
        <v>5808</v>
      </c>
      <c r="F1644" s="778" t="s">
        <v>4950</v>
      </c>
      <c r="G1644" s="770" t="s">
        <v>16</v>
      </c>
      <c r="H1644" s="779" t="s">
        <v>5809</v>
      </c>
      <c r="I1644" s="927"/>
      <c r="J1644" s="775"/>
      <c r="K1644" s="775"/>
      <c r="L1644" s="775"/>
      <c r="M1644" s="775"/>
      <c r="N1644" s="775"/>
      <c r="O1644" s="775"/>
    </row>
    <row r="1645" spans="1:15" s="928" customFormat="1" ht="409.6" thickBot="1" x14ac:dyDescent="0.3">
      <c r="A1645" s="770">
        <v>1156</v>
      </c>
      <c r="B1645" s="927" t="s">
        <v>5810</v>
      </c>
      <c r="C1645" s="770" t="s">
        <v>110</v>
      </c>
      <c r="D1645" s="770" t="s">
        <v>3930</v>
      </c>
      <c r="E1645" s="780" t="s">
        <v>5811</v>
      </c>
      <c r="F1645" s="778" t="s">
        <v>5812</v>
      </c>
      <c r="G1645" s="770" t="s">
        <v>11</v>
      </c>
      <c r="H1645" s="779" t="s">
        <v>5813</v>
      </c>
      <c r="I1645" s="927" t="s">
        <v>5036</v>
      </c>
      <c r="J1645" s="775"/>
      <c r="K1645" s="775"/>
      <c r="L1645" s="775"/>
      <c r="M1645" s="775"/>
      <c r="N1645" s="775"/>
      <c r="O1645" s="775"/>
    </row>
    <row r="1646" spans="1:15" s="928" customFormat="1" ht="189.75" thickBot="1" x14ac:dyDescent="0.3">
      <c r="A1646" s="770">
        <v>1157</v>
      </c>
      <c r="B1646" s="927" t="s">
        <v>5814</v>
      </c>
      <c r="C1646" s="770">
        <v>4</v>
      </c>
      <c r="D1646" s="770" t="s">
        <v>40</v>
      </c>
      <c r="E1646" s="780" t="s">
        <v>5815</v>
      </c>
      <c r="F1646" s="778" t="s">
        <v>5816</v>
      </c>
      <c r="G1646" s="770" t="s">
        <v>11</v>
      </c>
      <c r="H1646" s="779" t="s">
        <v>5817</v>
      </c>
      <c r="I1646" s="927" t="s">
        <v>4907</v>
      </c>
      <c r="J1646" s="775"/>
      <c r="K1646" s="775"/>
      <c r="L1646" s="775"/>
      <c r="M1646" s="775"/>
      <c r="N1646" s="775"/>
      <c r="O1646" s="775"/>
    </row>
    <row r="1647" spans="1:15" s="928" customFormat="1" ht="221.25" thickBot="1" x14ac:dyDescent="0.3">
      <c r="A1647" s="770">
        <v>1158</v>
      </c>
      <c r="B1647" s="927" t="s">
        <v>5818</v>
      </c>
      <c r="C1647" s="770">
        <v>21</v>
      </c>
      <c r="D1647" s="770" t="s">
        <v>89</v>
      </c>
      <c r="E1647" s="780" t="s">
        <v>2784</v>
      </c>
      <c r="F1647" s="778" t="s">
        <v>5819</v>
      </c>
      <c r="G1647" s="770" t="s">
        <v>11</v>
      </c>
      <c r="H1647" s="779" t="s">
        <v>5820</v>
      </c>
      <c r="I1647" s="927" t="s">
        <v>4907</v>
      </c>
      <c r="J1647" s="775"/>
      <c r="K1647" s="775"/>
      <c r="L1647" s="775"/>
      <c r="M1647" s="775"/>
      <c r="N1647" s="775"/>
      <c r="O1647" s="775"/>
    </row>
    <row r="1648" spans="1:15" s="928" customFormat="1" ht="331.5" thickBot="1" x14ac:dyDescent="0.3">
      <c r="A1648" s="770">
        <v>1159</v>
      </c>
      <c r="B1648" s="927" t="s">
        <v>5821</v>
      </c>
      <c r="C1648" s="770">
        <v>4</v>
      </c>
      <c r="D1648" s="770" t="s">
        <v>3930</v>
      </c>
      <c r="E1648" s="780" t="s">
        <v>5822</v>
      </c>
      <c r="F1648" s="778" t="s">
        <v>5823</v>
      </c>
      <c r="G1648" s="770" t="s">
        <v>11</v>
      </c>
      <c r="H1648" s="779" t="s">
        <v>5824</v>
      </c>
      <c r="I1648" s="927" t="s">
        <v>4907</v>
      </c>
      <c r="J1648" s="775"/>
      <c r="K1648" s="775"/>
      <c r="L1648" s="775"/>
      <c r="M1648" s="775"/>
      <c r="N1648" s="775"/>
      <c r="O1648" s="775"/>
    </row>
    <row r="1649" spans="1:15" s="928" customFormat="1" ht="363" thickBot="1" x14ac:dyDescent="0.3">
      <c r="A1649" s="770">
        <v>1160</v>
      </c>
      <c r="B1649" s="927" t="s">
        <v>5825</v>
      </c>
      <c r="C1649" s="770" t="s">
        <v>3383</v>
      </c>
      <c r="D1649" s="770" t="s">
        <v>2792</v>
      </c>
      <c r="E1649" s="780" t="s">
        <v>5702</v>
      </c>
      <c r="F1649" s="778" t="s">
        <v>1597</v>
      </c>
      <c r="G1649" s="770" t="s">
        <v>16</v>
      </c>
      <c r="H1649" s="779" t="s">
        <v>5826</v>
      </c>
      <c r="I1649" s="927" t="s">
        <v>4907</v>
      </c>
      <c r="J1649" s="775"/>
      <c r="K1649" s="775"/>
      <c r="L1649" s="775"/>
      <c r="M1649" s="775"/>
      <c r="N1649" s="775"/>
      <c r="O1649" s="775"/>
    </row>
    <row r="1650" spans="1:15" s="928" customFormat="1" ht="126.75" thickBot="1" x14ac:dyDescent="0.3">
      <c r="A1650" s="770">
        <v>1161</v>
      </c>
      <c r="B1650" s="927" t="s">
        <v>5827</v>
      </c>
      <c r="C1650" s="770" t="s">
        <v>1962</v>
      </c>
      <c r="D1650" s="770" t="s">
        <v>5828</v>
      </c>
      <c r="E1650" s="780" t="s">
        <v>5829</v>
      </c>
      <c r="F1650" s="778" t="s">
        <v>5830</v>
      </c>
      <c r="G1650" s="770" t="s">
        <v>16</v>
      </c>
      <c r="H1650" s="779" t="s">
        <v>5831</v>
      </c>
      <c r="I1650" s="927"/>
      <c r="J1650" s="775"/>
      <c r="K1650" s="775"/>
      <c r="L1650" s="775"/>
      <c r="M1650" s="775"/>
      <c r="N1650" s="775"/>
      <c r="O1650" s="775"/>
    </row>
    <row r="1651" spans="1:15" s="928" customFormat="1" ht="284.25" thickBot="1" x14ac:dyDescent="0.3">
      <c r="A1651" s="770">
        <v>1162</v>
      </c>
      <c r="B1651" s="927" t="s">
        <v>5832</v>
      </c>
      <c r="C1651" s="770">
        <v>4</v>
      </c>
      <c r="D1651" s="770" t="s">
        <v>3930</v>
      </c>
      <c r="E1651" s="780" t="s">
        <v>5833</v>
      </c>
      <c r="F1651" s="778" t="s">
        <v>1430</v>
      </c>
      <c r="G1651" s="770" t="s">
        <v>16</v>
      </c>
      <c r="H1651" s="779" t="s">
        <v>5834</v>
      </c>
      <c r="I1651" s="927"/>
      <c r="J1651" s="775"/>
      <c r="K1651" s="775"/>
      <c r="L1651" s="775"/>
      <c r="M1651" s="775"/>
      <c r="N1651" s="775"/>
      <c r="O1651" s="775"/>
    </row>
    <row r="1652" spans="1:15" s="928" customFormat="1" ht="409.6" thickBot="1" x14ac:dyDescent="0.3">
      <c r="A1652" s="770">
        <v>1163</v>
      </c>
      <c r="B1652" s="927" t="s">
        <v>5835</v>
      </c>
      <c r="C1652" s="770" t="s">
        <v>110</v>
      </c>
      <c r="D1652" s="770" t="s">
        <v>2792</v>
      </c>
      <c r="E1652" s="780" t="s">
        <v>5836</v>
      </c>
      <c r="F1652" s="778" t="s">
        <v>4756</v>
      </c>
      <c r="G1652" s="770" t="s">
        <v>16</v>
      </c>
      <c r="H1652" s="779" t="s">
        <v>5837</v>
      </c>
      <c r="I1652" s="927"/>
      <c r="J1652" s="775"/>
      <c r="K1652" s="775"/>
      <c r="L1652" s="775"/>
      <c r="M1652" s="775"/>
      <c r="N1652" s="775"/>
      <c r="O1652" s="775"/>
    </row>
    <row r="1653" spans="1:15" s="934" customFormat="1" ht="205.5" thickBot="1" x14ac:dyDescent="0.3">
      <c r="A1653" s="770">
        <v>1164</v>
      </c>
      <c r="B1653" s="933" t="s">
        <v>5838</v>
      </c>
      <c r="C1653" s="770">
        <v>22</v>
      </c>
      <c r="D1653" s="770" t="s">
        <v>89</v>
      </c>
      <c r="E1653" s="780" t="s">
        <v>5839</v>
      </c>
      <c r="F1653" s="778" t="s">
        <v>5840</v>
      </c>
      <c r="G1653" s="770" t="s">
        <v>11</v>
      </c>
      <c r="H1653" s="779" t="s">
        <v>5841</v>
      </c>
      <c r="I1653" s="933" t="s">
        <v>4907</v>
      </c>
      <c r="J1653" s="775"/>
      <c r="K1653" s="775"/>
      <c r="L1653" s="775"/>
      <c r="M1653" s="775"/>
      <c r="N1653" s="775"/>
      <c r="O1653" s="775"/>
    </row>
    <row r="1654" spans="1:15" s="934" customFormat="1" ht="48" thickBot="1" x14ac:dyDescent="0.3">
      <c r="A1654" s="770">
        <v>1165</v>
      </c>
      <c r="B1654" s="933" t="s">
        <v>5842</v>
      </c>
      <c r="C1654" s="770">
        <v>4</v>
      </c>
      <c r="D1654" s="770" t="s">
        <v>37</v>
      </c>
      <c r="E1654" s="780" t="s">
        <v>5843</v>
      </c>
      <c r="F1654" s="778" t="s">
        <v>4616</v>
      </c>
      <c r="G1654" s="770" t="s">
        <v>16</v>
      </c>
      <c r="H1654" s="779" t="s">
        <v>5844</v>
      </c>
      <c r="I1654" s="933" t="s">
        <v>3101</v>
      </c>
      <c r="J1654" s="775"/>
      <c r="K1654" s="775"/>
      <c r="L1654" s="775"/>
      <c r="M1654" s="775"/>
      <c r="N1654" s="775"/>
      <c r="O1654" s="775"/>
    </row>
    <row r="1655" spans="1:15" s="934" customFormat="1" ht="79.5" thickBot="1" x14ac:dyDescent="0.3">
      <c r="A1655" s="770">
        <v>1166</v>
      </c>
      <c r="B1655" s="933" t="s">
        <v>5845</v>
      </c>
      <c r="C1655" s="770">
        <v>4</v>
      </c>
      <c r="D1655" s="770" t="s">
        <v>37</v>
      </c>
      <c r="E1655" s="780" t="s">
        <v>1310</v>
      </c>
      <c r="F1655" s="778" t="s">
        <v>459</v>
      </c>
      <c r="G1655" s="770" t="s">
        <v>16</v>
      </c>
      <c r="H1655" s="779" t="s">
        <v>5846</v>
      </c>
      <c r="I1655" s="933" t="s">
        <v>3101</v>
      </c>
      <c r="J1655" s="775"/>
      <c r="K1655" s="775"/>
      <c r="L1655" s="775"/>
      <c r="M1655" s="775"/>
      <c r="N1655" s="775"/>
      <c r="O1655" s="775"/>
    </row>
    <row r="1656" spans="1:15" s="934" customFormat="1" ht="79.5" thickBot="1" x14ac:dyDescent="0.3">
      <c r="A1656" s="770">
        <v>1167</v>
      </c>
      <c r="B1656" s="933" t="s">
        <v>5847</v>
      </c>
      <c r="C1656" s="770">
        <v>4</v>
      </c>
      <c r="D1656" s="770" t="s">
        <v>37</v>
      </c>
      <c r="E1656" s="780" t="s">
        <v>5848</v>
      </c>
      <c r="F1656" s="778" t="s">
        <v>459</v>
      </c>
      <c r="G1656" s="770" t="s">
        <v>16</v>
      </c>
      <c r="H1656" s="779" t="s">
        <v>5849</v>
      </c>
      <c r="I1656" s="933" t="s">
        <v>3101</v>
      </c>
      <c r="J1656" s="775"/>
      <c r="K1656" s="775"/>
      <c r="L1656" s="775"/>
      <c r="M1656" s="775"/>
      <c r="N1656" s="775"/>
      <c r="O1656" s="775"/>
    </row>
    <row r="1657" spans="1:15" s="934" customFormat="1" ht="331.5" thickBot="1" x14ac:dyDescent="0.3">
      <c r="A1657" s="770">
        <v>1168</v>
      </c>
      <c r="B1657" s="933" t="s">
        <v>5850</v>
      </c>
      <c r="C1657" s="770">
        <v>4</v>
      </c>
      <c r="D1657" s="770" t="s">
        <v>37</v>
      </c>
      <c r="E1657" s="780" t="s">
        <v>5851</v>
      </c>
      <c r="F1657" s="778" t="s">
        <v>5634</v>
      </c>
      <c r="G1657" s="770" t="s">
        <v>16</v>
      </c>
      <c r="H1657" s="779" t="s">
        <v>5852</v>
      </c>
      <c r="I1657" s="933" t="s">
        <v>3101</v>
      </c>
      <c r="J1657" s="775"/>
      <c r="K1657" s="775"/>
      <c r="L1657" s="775"/>
      <c r="M1657" s="775"/>
      <c r="N1657" s="775"/>
      <c r="O1657" s="775"/>
    </row>
    <row r="1658" spans="1:15" s="934" customFormat="1" ht="111" thickBot="1" x14ac:dyDescent="0.3">
      <c r="A1658" s="770">
        <v>1169</v>
      </c>
      <c r="B1658" s="933" t="s">
        <v>5853</v>
      </c>
      <c r="C1658" s="770" t="s">
        <v>179</v>
      </c>
      <c r="D1658" s="770" t="s">
        <v>2792</v>
      </c>
      <c r="E1658" s="780" t="s">
        <v>5854</v>
      </c>
      <c r="F1658" s="778" t="s">
        <v>1597</v>
      </c>
      <c r="G1658" s="770" t="s">
        <v>16</v>
      </c>
      <c r="H1658" s="779" t="s">
        <v>5855</v>
      </c>
      <c r="I1658" s="933" t="s">
        <v>3101</v>
      </c>
      <c r="J1658" s="775"/>
      <c r="K1658" s="775"/>
      <c r="L1658" s="775"/>
      <c r="M1658" s="775"/>
      <c r="N1658" s="775"/>
      <c r="O1658" s="775"/>
    </row>
    <row r="1659" spans="1:15" s="934" customFormat="1" ht="347.25" thickBot="1" x14ac:dyDescent="0.3">
      <c r="A1659" s="770">
        <v>1170</v>
      </c>
      <c r="B1659" s="933" t="s">
        <v>5856</v>
      </c>
      <c r="C1659" s="770" t="s">
        <v>3383</v>
      </c>
      <c r="D1659" s="770" t="s">
        <v>2792</v>
      </c>
      <c r="E1659" s="780" t="s">
        <v>5857</v>
      </c>
      <c r="F1659" s="778" t="s">
        <v>459</v>
      </c>
      <c r="G1659" s="770" t="s">
        <v>16</v>
      </c>
      <c r="H1659" s="779" t="s">
        <v>5858</v>
      </c>
      <c r="I1659" s="933" t="s">
        <v>3101</v>
      </c>
      <c r="J1659" s="775"/>
      <c r="K1659" s="775"/>
      <c r="L1659" s="775"/>
      <c r="M1659" s="775"/>
      <c r="N1659" s="775"/>
      <c r="O1659" s="775"/>
    </row>
    <row r="1660" spans="1:15" s="934" customFormat="1" ht="111" thickBot="1" x14ac:dyDescent="0.3">
      <c r="A1660" s="770">
        <v>1171</v>
      </c>
      <c r="B1660" s="933" t="s">
        <v>5859</v>
      </c>
      <c r="C1660" s="770" t="s">
        <v>110</v>
      </c>
      <c r="D1660" s="770" t="s">
        <v>37</v>
      </c>
      <c r="E1660" s="780" t="s">
        <v>5610</v>
      </c>
      <c r="F1660" s="778" t="s">
        <v>362</v>
      </c>
      <c r="G1660" s="770" t="s">
        <v>16</v>
      </c>
      <c r="H1660" s="779" t="s">
        <v>5860</v>
      </c>
      <c r="I1660" s="933" t="s">
        <v>3101</v>
      </c>
      <c r="J1660" s="775"/>
      <c r="K1660" s="775"/>
      <c r="L1660" s="775"/>
      <c r="M1660" s="775"/>
      <c r="N1660" s="775"/>
      <c r="O1660" s="775"/>
    </row>
    <row r="1661" spans="1:15" s="934" customFormat="1" ht="48" thickBot="1" x14ac:dyDescent="0.3">
      <c r="A1661" s="770">
        <v>1172</v>
      </c>
      <c r="B1661" s="933" t="s">
        <v>5861</v>
      </c>
      <c r="C1661" s="770">
        <v>4</v>
      </c>
      <c r="D1661" s="770" t="s">
        <v>37</v>
      </c>
      <c r="E1661" s="780" t="s">
        <v>5862</v>
      </c>
      <c r="F1661" s="778" t="s">
        <v>4616</v>
      </c>
      <c r="G1661" s="770" t="s">
        <v>16</v>
      </c>
      <c r="H1661" s="779" t="s">
        <v>5863</v>
      </c>
      <c r="I1661" s="933" t="s">
        <v>3101</v>
      </c>
      <c r="J1661" s="775"/>
      <c r="K1661" s="775"/>
      <c r="L1661" s="775"/>
      <c r="M1661" s="775"/>
      <c r="N1661" s="775"/>
      <c r="O1661" s="775"/>
    </row>
    <row r="1662" spans="1:15" s="934" customFormat="1" ht="237" thickBot="1" x14ac:dyDescent="0.3">
      <c r="A1662" s="770">
        <v>1173</v>
      </c>
      <c r="B1662" s="933" t="s">
        <v>5864</v>
      </c>
      <c r="C1662" s="770" t="s">
        <v>110</v>
      </c>
      <c r="D1662" s="770" t="s">
        <v>89</v>
      </c>
      <c r="E1662" s="780" t="s">
        <v>5866</v>
      </c>
      <c r="F1662" s="778" t="s">
        <v>5867</v>
      </c>
      <c r="G1662" s="770" t="s">
        <v>11</v>
      </c>
      <c r="H1662" s="779" t="s">
        <v>5868</v>
      </c>
      <c r="I1662" s="933" t="s">
        <v>3101</v>
      </c>
      <c r="J1662" s="775"/>
      <c r="K1662" s="775"/>
      <c r="L1662" s="775"/>
      <c r="M1662" s="775"/>
      <c r="N1662" s="775"/>
      <c r="O1662" s="775"/>
    </row>
    <row r="1663" spans="1:15" s="934" customFormat="1" ht="126.75" thickBot="1" x14ac:dyDescent="0.3">
      <c r="A1663" s="770">
        <v>1174</v>
      </c>
      <c r="B1663" s="933" t="s">
        <v>5869</v>
      </c>
      <c r="C1663" s="770">
        <v>34</v>
      </c>
      <c r="D1663" s="770" t="s">
        <v>89</v>
      </c>
      <c r="E1663" s="780" t="s">
        <v>3578</v>
      </c>
      <c r="F1663" s="778" t="s">
        <v>5870</v>
      </c>
      <c r="G1663" s="770" t="s">
        <v>16</v>
      </c>
      <c r="H1663" s="779" t="s">
        <v>5871</v>
      </c>
      <c r="I1663" s="933" t="s">
        <v>3101</v>
      </c>
      <c r="J1663" s="775"/>
      <c r="K1663" s="775"/>
      <c r="L1663" s="775"/>
      <c r="M1663" s="775"/>
      <c r="N1663" s="775"/>
      <c r="O1663" s="775"/>
    </row>
    <row r="1664" spans="1:15" s="934" customFormat="1" ht="142.5" thickBot="1" x14ac:dyDescent="0.3">
      <c r="A1664" s="770">
        <v>1175</v>
      </c>
      <c r="B1664" s="933" t="s">
        <v>5872</v>
      </c>
      <c r="C1664" s="770">
        <v>4</v>
      </c>
      <c r="D1664" s="770" t="s">
        <v>37</v>
      </c>
      <c r="E1664" s="780" t="s">
        <v>5865</v>
      </c>
      <c r="F1664" s="778" t="s">
        <v>5634</v>
      </c>
      <c r="G1664" s="770" t="s">
        <v>16</v>
      </c>
      <c r="H1664" s="779" t="s">
        <v>5873</v>
      </c>
      <c r="I1664" s="933" t="s">
        <v>3101</v>
      </c>
      <c r="J1664" s="775"/>
      <c r="K1664" s="775"/>
      <c r="L1664" s="775"/>
      <c r="M1664" s="775"/>
      <c r="N1664" s="775"/>
      <c r="O1664" s="775"/>
    </row>
    <row r="1665" spans="1:15" s="934" customFormat="1" ht="126.75" thickBot="1" x14ac:dyDescent="0.3">
      <c r="A1665" s="770">
        <v>1176</v>
      </c>
      <c r="B1665" s="933" t="s">
        <v>5874</v>
      </c>
      <c r="C1665" s="770" t="s">
        <v>110</v>
      </c>
      <c r="D1665" s="770" t="s">
        <v>89</v>
      </c>
      <c r="E1665" s="780" t="s">
        <v>5875</v>
      </c>
      <c r="F1665" s="778" t="s">
        <v>5876</v>
      </c>
      <c r="G1665" s="770" t="s">
        <v>11</v>
      </c>
      <c r="H1665" s="779" t="s">
        <v>5877</v>
      </c>
      <c r="I1665" s="933" t="s">
        <v>3101</v>
      </c>
      <c r="J1665" s="775"/>
      <c r="K1665" s="775"/>
      <c r="L1665" s="775"/>
      <c r="M1665" s="775"/>
      <c r="N1665" s="775"/>
      <c r="O1665" s="775"/>
    </row>
    <row r="1666" spans="1:15" s="934" customFormat="1" ht="363" thickBot="1" x14ac:dyDescent="0.3">
      <c r="A1666" s="770">
        <v>1177</v>
      </c>
      <c r="B1666" s="933" t="s">
        <v>5878</v>
      </c>
      <c r="C1666" s="770">
        <v>4</v>
      </c>
      <c r="D1666" s="770" t="s">
        <v>3930</v>
      </c>
      <c r="E1666" s="780" t="s">
        <v>5879</v>
      </c>
      <c r="F1666" s="778" t="s">
        <v>5880</v>
      </c>
      <c r="G1666" s="770" t="s">
        <v>16</v>
      </c>
      <c r="H1666" s="779" t="s">
        <v>5881</v>
      </c>
      <c r="I1666" s="933" t="s">
        <v>3101</v>
      </c>
      <c r="J1666" s="775"/>
      <c r="K1666" s="775"/>
      <c r="L1666" s="775"/>
      <c r="M1666" s="775"/>
      <c r="N1666" s="775"/>
      <c r="O1666" s="775"/>
    </row>
    <row r="1667" spans="1:15" s="941" customFormat="1" ht="189.75" thickBot="1" x14ac:dyDescent="0.3">
      <c r="A1667" s="770">
        <v>1178</v>
      </c>
      <c r="B1667" s="940" t="s">
        <v>5902</v>
      </c>
      <c r="C1667" s="770">
        <v>4</v>
      </c>
      <c r="D1667" s="770" t="s">
        <v>40</v>
      </c>
      <c r="E1667" s="780" t="s">
        <v>5903</v>
      </c>
      <c r="F1667" s="778" t="s">
        <v>2894</v>
      </c>
      <c r="G1667" s="770" t="s">
        <v>16</v>
      </c>
      <c r="H1667" s="779" t="s">
        <v>5904</v>
      </c>
      <c r="I1667" s="940" t="s">
        <v>3101</v>
      </c>
      <c r="J1667" s="775"/>
      <c r="K1667" s="775"/>
      <c r="L1667" s="775"/>
      <c r="M1667" s="775"/>
      <c r="N1667" s="775"/>
      <c r="O1667" s="775"/>
    </row>
    <row r="1668" spans="1:15" s="941" customFormat="1" ht="126.75" thickBot="1" x14ac:dyDescent="0.3">
      <c r="A1668" s="770">
        <v>1179</v>
      </c>
      <c r="B1668" s="940" t="s">
        <v>5905</v>
      </c>
      <c r="C1668" s="770" t="s">
        <v>179</v>
      </c>
      <c r="D1668" s="770" t="s">
        <v>344</v>
      </c>
      <c r="E1668" s="780" t="s">
        <v>5906</v>
      </c>
      <c r="F1668" s="778" t="s">
        <v>5907</v>
      </c>
      <c r="G1668" s="770" t="s">
        <v>11</v>
      </c>
      <c r="H1668" s="779" t="s">
        <v>5908</v>
      </c>
      <c r="I1668" s="940"/>
      <c r="J1668" s="775"/>
      <c r="K1668" s="775"/>
      <c r="L1668" s="775"/>
      <c r="M1668" s="775"/>
      <c r="N1668" s="775"/>
      <c r="O1668" s="775"/>
    </row>
    <row r="1669" spans="1:15" s="941" customFormat="1" ht="158.25" thickBot="1" x14ac:dyDescent="0.3">
      <c r="A1669" s="770">
        <v>1180</v>
      </c>
      <c r="B1669" s="940" t="s">
        <v>5909</v>
      </c>
      <c r="C1669" s="770">
        <v>4</v>
      </c>
      <c r="D1669" s="770" t="s">
        <v>5910</v>
      </c>
      <c r="E1669" s="780" t="s">
        <v>5911</v>
      </c>
      <c r="F1669" s="778" t="s">
        <v>5912</v>
      </c>
      <c r="G1669" s="770" t="s">
        <v>11</v>
      </c>
      <c r="H1669" s="779" t="s">
        <v>5913</v>
      </c>
      <c r="I1669" s="940" t="s">
        <v>3101</v>
      </c>
      <c r="J1669" s="775"/>
      <c r="K1669" s="775"/>
      <c r="L1669" s="775"/>
      <c r="M1669" s="775"/>
      <c r="N1669" s="775"/>
      <c r="O1669" s="775"/>
    </row>
    <row r="1670" spans="1:15" s="941" customFormat="1" ht="347.25" thickBot="1" x14ac:dyDescent="0.3">
      <c r="A1670" s="770">
        <v>1181</v>
      </c>
      <c r="B1670" s="940" t="s">
        <v>5914</v>
      </c>
      <c r="C1670" s="770">
        <v>4</v>
      </c>
      <c r="D1670" s="770" t="s">
        <v>40</v>
      </c>
      <c r="E1670" s="780" t="s">
        <v>5903</v>
      </c>
      <c r="F1670" s="778" t="s">
        <v>5915</v>
      </c>
      <c r="G1670" s="770" t="s">
        <v>11</v>
      </c>
      <c r="H1670" s="779" t="s">
        <v>5916</v>
      </c>
      <c r="I1670" s="940" t="s">
        <v>4907</v>
      </c>
      <c r="J1670" s="775"/>
      <c r="K1670" s="775"/>
      <c r="L1670" s="775"/>
      <c r="M1670" s="775"/>
      <c r="N1670" s="775"/>
      <c r="O1670" s="775"/>
    </row>
    <row r="1671" spans="1:15" s="941" customFormat="1" ht="95.25" thickBot="1" x14ac:dyDescent="0.3">
      <c r="A1671" s="770">
        <v>1182</v>
      </c>
      <c r="B1671" s="940" t="s">
        <v>5917</v>
      </c>
      <c r="C1671" s="770">
        <v>4</v>
      </c>
      <c r="D1671" s="770" t="s">
        <v>37</v>
      </c>
      <c r="E1671" s="780" t="s">
        <v>5918</v>
      </c>
      <c r="F1671" s="778" t="s">
        <v>5919</v>
      </c>
      <c r="G1671" s="770" t="s">
        <v>11</v>
      </c>
      <c r="H1671" s="779" t="s">
        <v>5920</v>
      </c>
      <c r="I1671" s="940" t="s">
        <v>3101</v>
      </c>
      <c r="J1671" s="775"/>
      <c r="K1671" s="775"/>
      <c r="L1671" s="775"/>
      <c r="M1671" s="775"/>
      <c r="N1671" s="775"/>
      <c r="O1671" s="775"/>
    </row>
    <row r="1672" spans="1:15" s="941" customFormat="1" ht="409.6" thickBot="1" x14ac:dyDescent="0.3">
      <c r="A1672" s="770">
        <v>1183</v>
      </c>
      <c r="B1672" s="940" t="s">
        <v>5921</v>
      </c>
      <c r="C1672" s="770">
        <v>4</v>
      </c>
      <c r="D1672" s="770" t="s">
        <v>40</v>
      </c>
      <c r="E1672" s="780" t="s">
        <v>5922</v>
      </c>
      <c r="F1672" s="778" t="s">
        <v>5923</v>
      </c>
      <c r="G1672" s="770" t="s">
        <v>11</v>
      </c>
      <c r="H1672" s="779" t="s">
        <v>5924</v>
      </c>
      <c r="I1672" s="940" t="s">
        <v>3101</v>
      </c>
      <c r="J1672" s="775"/>
      <c r="K1672" s="775"/>
      <c r="L1672" s="775"/>
      <c r="M1672" s="775"/>
      <c r="N1672" s="775"/>
      <c r="O1672" s="775"/>
    </row>
    <row r="1673" spans="1:15" s="941" customFormat="1" ht="409.6" thickBot="1" x14ac:dyDescent="0.3">
      <c r="A1673" s="770">
        <v>1184</v>
      </c>
      <c r="B1673" s="940" t="s">
        <v>5925</v>
      </c>
      <c r="C1673" s="770">
        <v>4</v>
      </c>
      <c r="D1673" s="770" t="s">
        <v>3930</v>
      </c>
      <c r="E1673" s="780" t="s">
        <v>5926</v>
      </c>
      <c r="F1673" s="778" t="s">
        <v>5927</v>
      </c>
      <c r="G1673" s="770" t="s">
        <v>16</v>
      </c>
      <c r="H1673" s="779" t="s">
        <v>5928</v>
      </c>
      <c r="I1673" s="940"/>
      <c r="J1673" s="775"/>
      <c r="K1673" s="775"/>
      <c r="L1673" s="775"/>
      <c r="M1673" s="775"/>
      <c r="N1673" s="775"/>
      <c r="O1673" s="775"/>
    </row>
    <row r="1674" spans="1:15" s="941" customFormat="1" ht="221.25" thickBot="1" x14ac:dyDescent="0.3">
      <c r="A1674" s="770">
        <v>1185</v>
      </c>
      <c r="B1674" s="940" t="s">
        <v>5929</v>
      </c>
      <c r="C1674" s="770">
        <v>31</v>
      </c>
      <c r="D1674" s="770" t="s">
        <v>3752</v>
      </c>
      <c r="E1674" s="780" t="s">
        <v>5930</v>
      </c>
      <c r="F1674" s="778" t="s">
        <v>1089</v>
      </c>
      <c r="G1674" s="770" t="s">
        <v>16</v>
      </c>
      <c r="H1674" s="779" t="s">
        <v>5931</v>
      </c>
      <c r="I1674" s="940" t="s">
        <v>3101</v>
      </c>
      <c r="J1674" s="775"/>
      <c r="K1674" s="775"/>
      <c r="L1674" s="775"/>
      <c r="M1674" s="775"/>
      <c r="N1674" s="775"/>
      <c r="O1674" s="775"/>
    </row>
    <row r="1675" spans="1:15" s="944" customFormat="1" ht="111" thickBot="1" x14ac:dyDescent="0.3">
      <c r="A1675" s="770">
        <v>1186</v>
      </c>
      <c r="B1675" s="943" t="s">
        <v>5963</v>
      </c>
      <c r="C1675" s="770" t="s">
        <v>585</v>
      </c>
      <c r="D1675" s="770" t="s">
        <v>679</v>
      </c>
      <c r="E1675" s="780" t="s">
        <v>5964</v>
      </c>
      <c r="F1675" s="778" t="s">
        <v>5965</v>
      </c>
      <c r="G1675" s="770" t="s">
        <v>11</v>
      </c>
      <c r="H1675" s="779" t="s">
        <v>5966</v>
      </c>
      <c r="I1675" s="943"/>
      <c r="J1675" s="775"/>
      <c r="K1675" s="775"/>
      <c r="L1675" s="775"/>
      <c r="M1675" s="775"/>
      <c r="N1675" s="775"/>
      <c r="O1675" s="775"/>
    </row>
    <row r="1676" spans="1:15" s="944" customFormat="1" ht="268.5" thickBot="1" x14ac:dyDescent="0.3">
      <c r="A1676" s="770">
        <v>1187</v>
      </c>
      <c r="B1676" s="943" t="s">
        <v>5967</v>
      </c>
      <c r="C1676" s="770">
        <v>34</v>
      </c>
      <c r="D1676" s="770" t="s">
        <v>89</v>
      </c>
      <c r="E1676" s="780" t="s">
        <v>5968</v>
      </c>
      <c r="F1676" s="778" t="s">
        <v>5969</v>
      </c>
      <c r="G1676" s="770" t="s">
        <v>11</v>
      </c>
      <c r="H1676" s="779" t="s">
        <v>5970</v>
      </c>
      <c r="I1676" s="943" t="s">
        <v>4907</v>
      </c>
      <c r="J1676" s="775"/>
      <c r="K1676" s="775"/>
      <c r="L1676" s="775"/>
      <c r="M1676" s="775"/>
      <c r="N1676" s="775"/>
      <c r="O1676" s="775"/>
    </row>
    <row r="1677" spans="1:15" s="944" customFormat="1" ht="363" thickBot="1" x14ac:dyDescent="0.3">
      <c r="A1677" s="770">
        <v>1188</v>
      </c>
      <c r="B1677" s="943" t="s">
        <v>5971</v>
      </c>
      <c r="C1677" s="770">
        <v>16</v>
      </c>
      <c r="D1677" s="770" t="s">
        <v>89</v>
      </c>
      <c r="E1677" s="780" t="s">
        <v>5972</v>
      </c>
      <c r="F1677" s="778" t="s">
        <v>5973</v>
      </c>
      <c r="G1677" s="770" t="s">
        <v>11</v>
      </c>
      <c r="H1677" s="779" t="s">
        <v>5974</v>
      </c>
      <c r="I1677" s="943" t="s">
        <v>4907</v>
      </c>
      <c r="J1677" s="775"/>
      <c r="K1677" s="775"/>
      <c r="L1677" s="775"/>
      <c r="M1677" s="775"/>
      <c r="N1677" s="775"/>
      <c r="O1677" s="775"/>
    </row>
    <row r="1678" spans="1:15" s="955" customFormat="1" ht="315.75" thickBot="1" x14ac:dyDescent="0.3">
      <c r="A1678" s="770">
        <v>1189</v>
      </c>
      <c r="B1678" s="954" t="s">
        <v>5993</v>
      </c>
      <c r="C1678" s="770">
        <v>4</v>
      </c>
      <c r="D1678" s="770" t="s">
        <v>3930</v>
      </c>
      <c r="E1678" s="780" t="s">
        <v>5994</v>
      </c>
      <c r="F1678" s="778" t="s">
        <v>5080</v>
      </c>
      <c r="G1678" s="770" t="s">
        <v>16</v>
      </c>
      <c r="H1678" s="779" t="s">
        <v>5995</v>
      </c>
      <c r="I1678" s="954" t="s">
        <v>3101</v>
      </c>
      <c r="J1678" s="775"/>
      <c r="K1678" s="775"/>
      <c r="L1678" s="775"/>
      <c r="M1678" s="775"/>
      <c r="N1678" s="775"/>
      <c r="O1678" s="775"/>
    </row>
    <row r="1679" spans="1:15" s="955" customFormat="1" ht="48" thickBot="1" x14ac:dyDescent="0.3">
      <c r="A1679" s="770">
        <v>1190</v>
      </c>
      <c r="B1679" s="954" t="s">
        <v>5996</v>
      </c>
      <c r="C1679" s="770" t="s">
        <v>1335</v>
      </c>
      <c r="D1679" s="770" t="s">
        <v>100</v>
      </c>
      <c r="E1679" s="780" t="s">
        <v>5997</v>
      </c>
      <c r="F1679" s="778" t="s">
        <v>5998</v>
      </c>
      <c r="G1679" s="770" t="s">
        <v>11</v>
      </c>
      <c r="H1679" s="779" t="s">
        <v>5999</v>
      </c>
      <c r="I1679" s="954" t="s">
        <v>3101</v>
      </c>
      <c r="J1679" s="775"/>
      <c r="K1679" s="775"/>
      <c r="L1679" s="775"/>
      <c r="M1679" s="775"/>
      <c r="N1679" s="775"/>
      <c r="O1679" s="775"/>
    </row>
    <row r="1680" spans="1:15" s="955" customFormat="1" ht="189.75" thickBot="1" x14ac:dyDescent="0.3">
      <c r="A1680" s="770">
        <v>1191</v>
      </c>
      <c r="B1680" s="954" t="s">
        <v>6000</v>
      </c>
      <c r="C1680" s="770">
        <v>4</v>
      </c>
      <c r="D1680" s="770" t="s">
        <v>3930</v>
      </c>
      <c r="E1680" s="780" t="s">
        <v>6001</v>
      </c>
      <c r="F1680" s="778" t="s">
        <v>4392</v>
      </c>
      <c r="G1680" s="770" t="s">
        <v>16</v>
      </c>
      <c r="H1680" s="779" t="s">
        <v>6002</v>
      </c>
      <c r="I1680" s="954"/>
      <c r="J1680" s="775"/>
      <c r="K1680" s="775"/>
      <c r="L1680" s="775"/>
      <c r="M1680" s="775"/>
      <c r="N1680" s="775"/>
      <c r="O1680" s="775"/>
    </row>
    <row r="1681" spans="1:15" s="955" customFormat="1" ht="268.5" thickBot="1" x14ac:dyDescent="0.3">
      <c r="A1681" s="770">
        <v>1192</v>
      </c>
      <c r="B1681" s="954" t="s">
        <v>6003</v>
      </c>
      <c r="C1681" s="770">
        <v>5</v>
      </c>
      <c r="D1681" s="770" t="s">
        <v>4089</v>
      </c>
      <c r="E1681" s="780" t="s">
        <v>6004</v>
      </c>
      <c r="F1681" s="778" t="s">
        <v>3446</v>
      </c>
      <c r="G1681" s="770" t="s">
        <v>16</v>
      </c>
      <c r="H1681" s="779" t="s">
        <v>6005</v>
      </c>
      <c r="I1681" s="954"/>
      <c r="J1681" s="775"/>
      <c r="K1681" s="775"/>
      <c r="L1681" s="775"/>
      <c r="M1681" s="775"/>
      <c r="N1681" s="775"/>
      <c r="O1681" s="775"/>
    </row>
    <row r="1682" spans="1:15" s="955" customFormat="1" ht="111" thickBot="1" x14ac:dyDescent="0.3">
      <c r="A1682" s="770">
        <v>1193</v>
      </c>
      <c r="B1682" s="954" t="s">
        <v>6006</v>
      </c>
      <c r="C1682" s="770" t="s">
        <v>179</v>
      </c>
      <c r="D1682" s="770" t="s">
        <v>344</v>
      </c>
      <c r="E1682" s="780" t="s">
        <v>6007</v>
      </c>
      <c r="F1682" s="778" t="s">
        <v>6008</v>
      </c>
      <c r="G1682" s="770" t="s">
        <v>11</v>
      </c>
      <c r="H1682" s="779" t="s">
        <v>6009</v>
      </c>
      <c r="I1682" s="954" t="s">
        <v>3101</v>
      </c>
      <c r="J1682" s="775"/>
      <c r="K1682" s="775"/>
      <c r="L1682" s="775"/>
      <c r="M1682" s="775"/>
      <c r="N1682" s="775"/>
      <c r="O1682" s="775"/>
    </row>
    <row r="1683" spans="1:15" s="955" customFormat="1" ht="409.6" thickBot="1" x14ac:dyDescent="0.3">
      <c r="A1683" s="770">
        <v>1194</v>
      </c>
      <c r="B1683" s="954" t="s">
        <v>6010</v>
      </c>
      <c r="C1683" s="770">
        <v>34</v>
      </c>
      <c r="D1683" s="770" t="s">
        <v>40</v>
      </c>
      <c r="E1683" s="780" t="s">
        <v>6011</v>
      </c>
      <c r="F1683" s="778" t="s">
        <v>6012</v>
      </c>
      <c r="G1683" s="770" t="s">
        <v>11</v>
      </c>
      <c r="H1683" s="779" t="s">
        <v>6013</v>
      </c>
      <c r="I1683" s="954" t="s">
        <v>3101</v>
      </c>
      <c r="J1683" s="775"/>
      <c r="K1683" s="775"/>
      <c r="L1683" s="775"/>
      <c r="M1683" s="775"/>
      <c r="N1683" s="775"/>
      <c r="O1683" s="775"/>
    </row>
    <row r="1684" spans="1:15" s="955" customFormat="1" ht="174" thickBot="1" x14ac:dyDescent="0.3">
      <c r="A1684" s="770">
        <v>1195</v>
      </c>
      <c r="B1684" s="954" t="s">
        <v>6014</v>
      </c>
      <c r="C1684" s="770">
        <v>4</v>
      </c>
      <c r="D1684" s="770" t="s">
        <v>40</v>
      </c>
      <c r="E1684" s="780" t="s">
        <v>6017</v>
      </c>
      <c r="F1684" s="778" t="s">
        <v>6018</v>
      </c>
      <c r="G1684" s="770" t="s">
        <v>11</v>
      </c>
      <c r="H1684" s="779" t="s">
        <v>6019</v>
      </c>
      <c r="I1684" s="954" t="s">
        <v>3101</v>
      </c>
      <c r="J1684" s="775"/>
      <c r="K1684" s="775"/>
      <c r="L1684" s="775"/>
      <c r="M1684" s="775"/>
      <c r="N1684" s="775"/>
      <c r="O1684" s="775"/>
    </row>
    <row r="1685" spans="1:15" s="955" customFormat="1" ht="158.25" thickBot="1" x14ac:dyDescent="0.3">
      <c r="A1685" s="770">
        <v>1196</v>
      </c>
      <c r="B1685" s="954" t="s">
        <v>6015</v>
      </c>
      <c r="C1685" s="770" t="s">
        <v>179</v>
      </c>
      <c r="D1685" s="770" t="s">
        <v>344</v>
      </c>
      <c r="E1685" s="780" t="s">
        <v>6016</v>
      </c>
      <c r="F1685" s="778" t="s">
        <v>6020</v>
      </c>
      <c r="G1685" s="770" t="s">
        <v>11</v>
      </c>
      <c r="H1685" s="779" t="s">
        <v>6021</v>
      </c>
      <c r="I1685" s="954" t="s">
        <v>3101</v>
      </c>
      <c r="J1685" s="775"/>
      <c r="K1685" s="775"/>
      <c r="L1685" s="775"/>
      <c r="M1685" s="775"/>
      <c r="N1685" s="775"/>
      <c r="O1685" s="775"/>
    </row>
    <row r="1686" spans="1:15" s="955" customFormat="1" ht="63.75" thickBot="1" x14ac:dyDescent="0.3">
      <c r="A1686" s="770">
        <v>1197</v>
      </c>
      <c r="B1686" s="954" t="s">
        <v>6022</v>
      </c>
      <c r="C1686" s="770" t="s">
        <v>179</v>
      </c>
      <c r="D1686" s="770" t="s">
        <v>344</v>
      </c>
      <c r="E1686" s="780" t="s">
        <v>6023</v>
      </c>
      <c r="F1686" s="778" t="s">
        <v>6024</v>
      </c>
      <c r="G1686" s="770" t="s">
        <v>11</v>
      </c>
      <c r="H1686" s="779" t="s">
        <v>6025</v>
      </c>
      <c r="I1686" s="954" t="s">
        <v>3101</v>
      </c>
      <c r="J1686" s="775"/>
      <c r="K1686" s="775"/>
      <c r="L1686" s="775"/>
      <c r="M1686" s="775"/>
      <c r="N1686" s="775"/>
      <c r="O1686" s="775"/>
    </row>
    <row r="1687" spans="1:15" s="963" customFormat="1" ht="126.75" thickBot="1" x14ac:dyDescent="0.3">
      <c r="A1687" s="770">
        <v>1198</v>
      </c>
      <c r="B1687" s="962" t="s">
        <v>6051</v>
      </c>
      <c r="C1687" s="770">
        <v>4</v>
      </c>
      <c r="D1687" s="770" t="s">
        <v>3930</v>
      </c>
      <c r="E1687" s="780" t="s">
        <v>6052</v>
      </c>
      <c r="F1687" s="778" t="s">
        <v>1140</v>
      </c>
      <c r="G1687" s="770" t="s">
        <v>16</v>
      </c>
      <c r="H1687" s="779" t="s">
        <v>6053</v>
      </c>
      <c r="I1687" s="962" t="s">
        <v>3101</v>
      </c>
      <c r="J1687" s="775"/>
      <c r="K1687" s="775"/>
      <c r="L1687" s="775"/>
      <c r="M1687" s="775"/>
      <c r="N1687" s="775"/>
      <c r="O1687" s="775"/>
    </row>
    <row r="1688" spans="1:15" s="963" customFormat="1" ht="252.75" thickBot="1" x14ac:dyDescent="0.3">
      <c r="A1688" s="770">
        <v>1199</v>
      </c>
      <c r="B1688" s="962" t="s">
        <v>6054</v>
      </c>
      <c r="C1688" s="770">
        <v>4</v>
      </c>
      <c r="D1688" s="770" t="s">
        <v>23</v>
      </c>
      <c r="E1688" s="780" t="s">
        <v>6055</v>
      </c>
      <c r="F1688" s="778" t="s">
        <v>3679</v>
      </c>
      <c r="G1688" s="770" t="s">
        <v>16</v>
      </c>
      <c r="H1688" s="779" t="s">
        <v>6056</v>
      </c>
      <c r="I1688" s="962"/>
      <c r="J1688" s="775"/>
      <c r="K1688" s="775"/>
      <c r="L1688" s="775"/>
      <c r="M1688" s="775"/>
      <c r="N1688" s="775"/>
      <c r="O1688" s="775"/>
    </row>
    <row r="1689" spans="1:15" s="963" customFormat="1" ht="331.5" thickBot="1" x14ac:dyDescent="0.3">
      <c r="A1689" s="770">
        <v>1200</v>
      </c>
      <c r="B1689" s="962" t="s">
        <v>6057</v>
      </c>
      <c r="C1689" s="770">
        <v>4</v>
      </c>
      <c r="D1689" s="770" t="s">
        <v>23</v>
      </c>
      <c r="E1689" s="780" t="s">
        <v>6058</v>
      </c>
      <c r="F1689" s="778" t="s">
        <v>4405</v>
      </c>
      <c r="G1689" s="770" t="s">
        <v>16</v>
      </c>
      <c r="H1689" s="779" t="s">
        <v>6059</v>
      </c>
      <c r="I1689" s="962"/>
      <c r="J1689" s="775"/>
      <c r="K1689" s="775"/>
      <c r="L1689" s="775"/>
      <c r="M1689" s="775"/>
      <c r="N1689" s="775"/>
      <c r="O1689" s="775"/>
    </row>
    <row r="1690" spans="1:15" s="963" customFormat="1" ht="409.6" thickBot="1" x14ac:dyDescent="0.3">
      <c r="A1690" s="770">
        <v>1201</v>
      </c>
      <c r="B1690" s="962" t="s">
        <v>6060</v>
      </c>
      <c r="C1690" s="770">
        <v>4</v>
      </c>
      <c r="D1690" s="770" t="s">
        <v>3930</v>
      </c>
      <c r="E1690" s="780" t="s">
        <v>6061</v>
      </c>
      <c r="F1690" s="778" t="s">
        <v>6062</v>
      </c>
      <c r="G1690" s="770" t="s">
        <v>11</v>
      </c>
      <c r="H1690" s="779" t="s">
        <v>6063</v>
      </c>
      <c r="I1690" s="962" t="s">
        <v>3101</v>
      </c>
      <c r="J1690" s="775"/>
      <c r="K1690" s="775"/>
      <c r="L1690" s="775"/>
      <c r="M1690" s="775"/>
      <c r="N1690" s="775"/>
      <c r="O1690" s="775"/>
    </row>
    <row r="1691" spans="1:15" s="971" customFormat="1" ht="409.6" thickBot="1" x14ac:dyDescent="0.3">
      <c r="A1691" s="770">
        <v>1202</v>
      </c>
      <c r="B1691" s="970" t="s">
        <v>6089</v>
      </c>
      <c r="C1691" s="770">
        <v>4</v>
      </c>
      <c r="D1691" s="770" t="s">
        <v>89</v>
      </c>
      <c r="E1691" s="780" t="s">
        <v>6090</v>
      </c>
      <c r="F1691" s="778" t="s">
        <v>6091</v>
      </c>
      <c r="G1691" s="770" t="s">
        <v>11</v>
      </c>
      <c r="H1691" s="779" t="s">
        <v>6092</v>
      </c>
      <c r="I1691" s="970" t="s">
        <v>3101</v>
      </c>
      <c r="J1691" s="775"/>
      <c r="K1691" s="775"/>
      <c r="L1691" s="775"/>
      <c r="M1691" s="775"/>
      <c r="N1691" s="775"/>
      <c r="O1691" s="775"/>
    </row>
    <row r="1692" spans="1:15" s="971" customFormat="1" ht="79.5" thickBot="1" x14ac:dyDescent="0.3">
      <c r="A1692" s="770">
        <v>1203</v>
      </c>
      <c r="B1692" s="970" t="s">
        <v>6093</v>
      </c>
      <c r="C1692" s="770">
        <v>4</v>
      </c>
      <c r="D1692" s="770" t="s">
        <v>3930</v>
      </c>
      <c r="E1692" s="780" t="s">
        <v>6094</v>
      </c>
      <c r="F1692" s="778" t="s">
        <v>6095</v>
      </c>
      <c r="G1692" s="770" t="s">
        <v>11</v>
      </c>
      <c r="H1692" s="779" t="s">
        <v>6096</v>
      </c>
      <c r="I1692" s="970" t="s">
        <v>3101</v>
      </c>
      <c r="J1692" s="775"/>
      <c r="K1692" s="775"/>
      <c r="L1692" s="775"/>
      <c r="M1692" s="775"/>
      <c r="N1692" s="775"/>
      <c r="O1692" s="775"/>
    </row>
    <row r="1693" spans="1:15" s="971" customFormat="1" ht="268.5" thickBot="1" x14ac:dyDescent="0.3">
      <c r="A1693" s="770">
        <v>1204</v>
      </c>
      <c r="B1693" s="970" t="s">
        <v>6097</v>
      </c>
      <c r="C1693" s="770">
        <v>4</v>
      </c>
      <c r="D1693" s="770" t="s">
        <v>3930</v>
      </c>
      <c r="E1693" s="780" t="s">
        <v>6098</v>
      </c>
      <c r="F1693" s="778" t="s">
        <v>4021</v>
      </c>
      <c r="G1693" s="770" t="s">
        <v>16</v>
      </c>
      <c r="H1693" s="779" t="s">
        <v>6099</v>
      </c>
      <c r="I1693" s="970"/>
      <c r="J1693" s="775"/>
      <c r="K1693" s="775"/>
      <c r="L1693" s="775"/>
      <c r="M1693" s="775"/>
      <c r="N1693" s="775"/>
      <c r="O1693" s="775"/>
    </row>
    <row r="1694" spans="1:15" s="971" customFormat="1" ht="409.6" thickBot="1" x14ac:dyDescent="0.3">
      <c r="A1694" s="770">
        <v>1205</v>
      </c>
      <c r="B1694" s="970" t="s">
        <v>6100</v>
      </c>
      <c r="C1694" s="770">
        <v>4</v>
      </c>
      <c r="D1694" s="770" t="s">
        <v>40</v>
      </c>
      <c r="E1694" s="780" t="s">
        <v>6101</v>
      </c>
      <c r="F1694" s="778" t="s">
        <v>1140</v>
      </c>
      <c r="G1694" s="770" t="s">
        <v>16</v>
      </c>
      <c r="H1694" s="779" t="s">
        <v>6102</v>
      </c>
      <c r="I1694" s="970" t="s">
        <v>3101</v>
      </c>
      <c r="J1694" s="775"/>
      <c r="K1694" s="775"/>
      <c r="L1694" s="775"/>
      <c r="M1694" s="775"/>
      <c r="N1694" s="775"/>
      <c r="O1694" s="775"/>
    </row>
    <row r="1695" spans="1:15" s="971" customFormat="1" ht="126.75" thickBot="1" x14ac:dyDescent="0.3">
      <c r="A1695" s="770">
        <v>1206</v>
      </c>
      <c r="B1695" s="970" t="s">
        <v>6103</v>
      </c>
      <c r="C1695" s="770" t="s">
        <v>1335</v>
      </c>
      <c r="D1695" s="770" t="s">
        <v>3752</v>
      </c>
      <c r="E1695" s="780" t="s">
        <v>5745</v>
      </c>
      <c r="F1695" s="778" t="s">
        <v>6104</v>
      </c>
      <c r="G1695" s="770" t="s">
        <v>11</v>
      </c>
      <c r="H1695" s="779" t="s">
        <v>6105</v>
      </c>
      <c r="I1695" s="770" t="s">
        <v>6106</v>
      </c>
      <c r="J1695" s="775"/>
      <c r="K1695" s="775"/>
      <c r="L1695" s="775"/>
      <c r="M1695" s="775"/>
      <c r="N1695" s="775"/>
      <c r="O1695" s="775"/>
    </row>
    <row r="1696" spans="1:15" s="971" customFormat="1" ht="409.6" thickBot="1" x14ac:dyDescent="0.3">
      <c r="A1696" s="770">
        <v>1207</v>
      </c>
      <c r="B1696" s="970" t="s">
        <v>6107</v>
      </c>
      <c r="C1696" s="770">
        <v>33</v>
      </c>
      <c r="D1696" s="770" t="s">
        <v>89</v>
      </c>
      <c r="E1696" s="780" t="s">
        <v>6108</v>
      </c>
      <c r="F1696" s="778" t="s">
        <v>6109</v>
      </c>
      <c r="G1696" s="770" t="s">
        <v>11</v>
      </c>
      <c r="H1696" s="779" t="s">
        <v>6110</v>
      </c>
      <c r="I1696" s="770" t="s">
        <v>3101</v>
      </c>
      <c r="J1696" s="775"/>
      <c r="K1696" s="775"/>
      <c r="L1696" s="775"/>
      <c r="M1696" s="775"/>
      <c r="N1696" s="775"/>
      <c r="O1696" s="775"/>
    </row>
    <row r="1697" spans="1:15" s="971" customFormat="1" ht="189.75" thickBot="1" x14ac:dyDescent="0.3">
      <c r="A1697" s="770">
        <v>1208</v>
      </c>
      <c r="B1697" s="970" t="s">
        <v>6111</v>
      </c>
      <c r="C1697" s="770">
        <v>4</v>
      </c>
      <c r="D1697" s="770" t="s">
        <v>89</v>
      </c>
      <c r="E1697" s="780" t="s">
        <v>5593</v>
      </c>
      <c r="F1697" s="778" t="s">
        <v>6112</v>
      </c>
      <c r="G1697" s="770" t="s">
        <v>11</v>
      </c>
      <c r="H1697" s="779" t="s">
        <v>6113</v>
      </c>
      <c r="I1697" s="770" t="s">
        <v>3101</v>
      </c>
      <c r="J1697" s="775"/>
      <c r="K1697" s="775"/>
      <c r="L1697" s="775"/>
      <c r="M1697" s="775"/>
      <c r="N1697" s="775"/>
      <c r="O1697" s="775"/>
    </row>
    <row r="1698" spans="1:15" s="971" customFormat="1" ht="378.75" thickBot="1" x14ac:dyDescent="0.3">
      <c r="A1698" s="770">
        <v>1209</v>
      </c>
      <c r="B1698" s="970" t="s">
        <v>6114</v>
      </c>
      <c r="C1698" s="770">
        <v>4</v>
      </c>
      <c r="D1698" s="770" t="s">
        <v>86</v>
      </c>
      <c r="E1698" s="780" t="s">
        <v>2637</v>
      </c>
      <c r="F1698" s="778" t="s">
        <v>5880</v>
      </c>
      <c r="G1698" s="770" t="s">
        <v>16</v>
      </c>
      <c r="H1698" s="779" t="s">
        <v>6115</v>
      </c>
      <c r="I1698" s="770" t="s">
        <v>3101</v>
      </c>
      <c r="J1698" s="775"/>
      <c r="K1698" s="775"/>
      <c r="L1698" s="775"/>
      <c r="M1698" s="775"/>
      <c r="N1698" s="775"/>
      <c r="O1698" s="775"/>
    </row>
    <row r="1699" spans="1:15" s="971" customFormat="1" ht="409.6" thickBot="1" x14ac:dyDescent="0.3">
      <c r="A1699" s="770">
        <v>1210</v>
      </c>
      <c r="B1699" s="970" t="s">
        <v>6116</v>
      </c>
      <c r="C1699" s="770">
        <v>4</v>
      </c>
      <c r="D1699" s="770" t="s">
        <v>86</v>
      </c>
      <c r="E1699" s="780" t="s">
        <v>2922</v>
      </c>
      <c r="F1699" s="778" t="s">
        <v>5880</v>
      </c>
      <c r="G1699" s="770" t="s">
        <v>16</v>
      </c>
      <c r="H1699" s="779" t="s">
        <v>6117</v>
      </c>
      <c r="I1699" s="770" t="s">
        <v>3101</v>
      </c>
      <c r="J1699" s="775"/>
      <c r="K1699" s="775"/>
      <c r="L1699" s="775"/>
      <c r="M1699" s="775"/>
      <c r="N1699" s="775"/>
      <c r="O1699" s="775"/>
    </row>
    <row r="1700" spans="1:15" s="971" customFormat="1" ht="409.6" thickBot="1" x14ac:dyDescent="0.3">
      <c r="A1700" s="770">
        <v>1211</v>
      </c>
      <c r="B1700" s="970" t="s">
        <v>6118</v>
      </c>
      <c r="C1700" s="770">
        <v>4</v>
      </c>
      <c r="D1700" s="770" t="s">
        <v>86</v>
      </c>
      <c r="E1700" s="780" t="s">
        <v>2867</v>
      </c>
      <c r="F1700" s="778" t="s">
        <v>5880</v>
      </c>
      <c r="G1700" s="770" t="s">
        <v>16</v>
      </c>
      <c r="H1700" s="779" t="s">
        <v>6119</v>
      </c>
      <c r="I1700" s="770" t="s">
        <v>3101</v>
      </c>
      <c r="J1700" s="775"/>
      <c r="K1700" s="775"/>
      <c r="L1700" s="775"/>
      <c r="M1700" s="775"/>
      <c r="N1700" s="775"/>
      <c r="O1700" s="775"/>
    </row>
    <row r="1701" spans="1:15" s="971" customFormat="1" ht="237" thickBot="1" x14ac:dyDescent="0.3">
      <c r="A1701" s="770">
        <v>1212</v>
      </c>
      <c r="B1701" s="970" t="s">
        <v>6120</v>
      </c>
      <c r="C1701" s="770">
        <v>4</v>
      </c>
      <c r="D1701" s="770" t="s">
        <v>37</v>
      </c>
      <c r="E1701" s="780" t="s">
        <v>6121</v>
      </c>
      <c r="F1701" s="778" t="s">
        <v>5880</v>
      </c>
      <c r="G1701" s="770" t="s">
        <v>16</v>
      </c>
      <c r="H1701" s="779" t="s">
        <v>6122</v>
      </c>
      <c r="I1701" s="770" t="s">
        <v>3101</v>
      </c>
      <c r="J1701" s="775"/>
      <c r="K1701" s="775"/>
      <c r="L1701" s="775"/>
      <c r="M1701" s="775"/>
      <c r="N1701" s="775"/>
      <c r="O1701" s="775"/>
    </row>
    <row r="1702" spans="1:15" s="971" customFormat="1" ht="95.25" thickBot="1" x14ac:dyDescent="0.3">
      <c r="A1702" s="770">
        <v>1213</v>
      </c>
      <c r="B1702" s="970" t="s">
        <v>6123</v>
      </c>
      <c r="C1702" s="770">
        <v>4</v>
      </c>
      <c r="D1702" s="770" t="s">
        <v>37</v>
      </c>
      <c r="E1702" s="780" t="s">
        <v>6124</v>
      </c>
      <c r="F1702" s="778" t="s">
        <v>5880</v>
      </c>
      <c r="G1702" s="770" t="s">
        <v>16</v>
      </c>
      <c r="H1702" s="779" t="s">
        <v>6125</v>
      </c>
      <c r="I1702" s="770" t="s">
        <v>3101</v>
      </c>
      <c r="J1702" s="775"/>
      <c r="K1702" s="775"/>
      <c r="L1702" s="775"/>
      <c r="M1702" s="775"/>
      <c r="N1702" s="775"/>
      <c r="O1702" s="775"/>
    </row>
    <row r="1703" spans="1:15" s="971" customFormat="1" ht="237" thickBot="1" x14ac:dyDescent="0.3">
      <c r="A1703" s="770">
        <v>1214</v>
      </c>
      <c r="B1703" s="970" t="s">
        <v>6126</v>
      </c>
      <c r="C1703" s="770">
        <v>4</v>
      </c>
      <c r="D1703" s="770" t="s">
        <v>40</v>
      </c>
      <c r="E1703" s="780" t="s">
        <v>6017</v>
      </c>
      <c r="F1703" s="778" t="s">
        <v>1430</v>
      </c>
      <c r="G1703" s="770" t="s">
        <v>16</v>
      </c>
      <c r="H1703" s="779" t="s">
        <v>6127</v>
      </c>
      <c r="I1703" s="770" t="s">
        <v>3101</v>
      </c>
      <c r="J1703" s="775"/>
      <c r="K1703" s="775"/>
      <c r="L1703" s="775"/>
      <c r="M1703" s="775"/>
      <c r="N1703" s="775"/>
      <c r="O1703" s="775"/>
    </row>
    <row r="1704" spans="1:15" s="971" customFormat="1" ht="300" thickBot="1" x14ac:dyDescent="0.3">
      <c r="A1704" s="770">
        <v>1215</v>
      </c>
      <c r="B1704" s="970" t="s">
        <v>6128</v>
      </c>
      <c r="C1704" s="770" t="s">
        <v>110</v>
      </c>
      <c r="D1704" s="770" t="s">
        <v>23</v>
      </c>
      <c r="E1704" s="780" t="s">
        <v>6129</v>
      </c>
      <c r="F1704" s="778" t="s">
        <v>2086</v>
      </c>
      <c r="G1704" s="770" t="s">
        <v>16</v>
      </c>
      <c r="H1704" s="779" t="s">
        <v>6130</v>
      </c>
      <c r="I1704" s="770"/>
      <c r="J1704" s="775"/>
      <c r="K1704" s="775"/>
      <c r="L1704" s="775"/>
      <c r="M1704" s="775"/>
      <c r="N1704" s="775"/>
      <c r="O1704" s="775"/>
    </row>
    <row r="1705" spans="1:15" s="971" customFormat="1" ht="284.25" thickBot="1" x14ac:dyDescent="0.3">
      <c r="A1705" s="770">
        <v>1216</v>
      </c>
      <c r="B1705" s="970" t="s">
        <v>6131</v>
      </c>
      <c r="C1705" s="770" t="s">
        <v>3235</v>
      </c>
      <c r="D1705" s="770" t="s">
        <v>2792</v>
      </c>
      <c r="E1705" s="780" t="s">
        <v>6132</v>
      </c>
      <c r="F1705" s="778" t="s">
        <v>6133</v>
      </c>
      <c r="G1705" s="770" t="s">
        <v>11</v>
      </c>
      <c r="H1705" s="779" t="s">
        <v>6134</v>
      </c>
      <c r="I1705" s="770" t="s">
        <v>3101</v>
      </c>
      <c r="J1705" s="775"/>
      <c r="K1705" s="775"/>
      <c r="L1705" s="775"/>
      <c r="M1705" s="775"/>
      <c r="N1705" s="775"/>
      <c r="O1705" s="775"/>
    </row>
    <row r="1706" spans="1:15" s="971" customFormat="1" ht="126.75" thickBot="1" x14ac:dyDescent="0.3">
      <c r="A1706" s="770">
        <v>1217</v>
      </c>
      <c r="B1706" s="970" t="s">
        <v>6135</v>
      </c>
      <c r="C1706" s="770" t="s">
        <v>179</v>
      </c>
      <c r="D1706" s="770" t="s">
        <v>344</v>
      </c>
      <c r="E1706" s="780" t="s">
        <v>6136</v>
      </c>
      <c r="F1706" s="778" t="s">
        <v>6137</v>
      </c>
      <c r="G1706" s="770" t="s">
        <v>11</v>
      </c>
      <c r="H1706" s="779" t="s">
        <v>6138</v>
      </c>
      <c r="I1706" s="770" t="s">
        <v>3101</v>
      </c>
      <c r="J1706" s="775"/>
      <c r="K1706" s="775"/>
      <c r="L1706" s="775"/>
      <c r="M1706" s="775"/>
      <c r="N1706" s="775"/>
      <c r="O1706" s="775"/>
    </row>
    <row r="1707" spans="1:15" s="971" customFormat="1" ht="111" thickBot="1" x14ac:dyDescent="0.3">
      <c r="A1707" s="770">
        <v>1218</v>
      </c>
      <c r="B1707" s="970" t="s">
        <v>6139</v>
      </c>
      <c r="C1707" s="770" t="s">
        <v>179</v>
      </c>
      <c r="D1707" s="770" t="s">
        <v>344</v>
      </c>
      <c r="E1707" s="780" t="s">
        <v>6140</v>
      </c>
      <c r="F1707" s="778" t="s">
        <v>6141</v>
      </c>
      <c r="G1707" s="770" t="s">
        <v>11</v>
      </c>
      <c r="H1707" s="779" t="s">
        <v>6142</v>
      </c>
      <c r="I1707" s="770" t="s">
        <v>3101</v>
      </c>
      <c r="J1707" s="775"/>
      <c r="K1707" s="775"/>
      <c r="L1707" s="775"/>
      <c r="M1707" s="775"/>
      <c r="N1707" s="775"/>
      <c r="O1707" s="775"/>
    </row>
    <row r="1708" spans="1:15" s="971" customFormat="1" ht="174" thickBot="1" x14ac:dyDescent="0.3">
      <c r="A1708" s="770">
        <v>1219</v>
      </c>
      <c r="B1708" s="970" t="s">
        <v>6143</v>
      </c>
      <c r="C1708" s="770">
        <v>4</v>
      </c>
      <c r="D1708" s="770" t="s">
        <v>3930</v>
      </c>
      <c r="E1708" s="780" t="s">
        <v>6144</v>
      </c>
      <c r="F1708" s="778" t="s">
        <v>6145</v>
      </c>
      <c r="G1708" s="770" t="s">
        <v>11</v>
      </c>
      <c r="H1708" s="779" t="s">
        <v>6146</v>
      </c>
      <c r="I1708" s="770" t="s">
        <v>3101</v>
      </c>
      <c r="J1708" s="775"/>
      <c r="K1708" s="775"/>
      <c r="L1708" s="775"/>
      <c r="M1708" s="775"/>
      <c r="N1708" s="775"/>
      <c r="O1708" s="775"/>
    </row>
    <row r="1709" spans="1:15" s="971" customFormat="1" ht="174" thickBot="1" x14ac:dyDescent="0.3">
      <c r="A1709" s="770">
        <v>1220</v>
      </c>
      <c r="B1709" s="970" t="s">
        <v>6147</v>
      </c>
      <c r="C1709" s="770">
        <v>4</v>
      </c>
      <c r="D1709" s="770" t="s">
        <v>23</v>
      </c>
      <c r="E1709" s="780" t="s">
        <v>3745</v>
      </c>
      <c r="F1709" s="778" t="s">
        <v>6148</v>
      </c>
      <c r="G1709" s="770" t="s">
        <v>11</v>
      </c>
      <c r="H1709" s="779" t="s">
        <v>6149</v>
      </c>
      <c r="I1709" s="770" t="s">
        <v>3101</v>
      </c>
      <c r="J1709" s="775"/>
      <c r="K1709" s="775"/>
      <c r="L1709" s="775"/>
      <c r="M1709" s="775"/>
      <c r="N1709" s="775"/>
      <c r="O1709" s="775"/>
    </row>
    <row r="1710" spans="1:15" s="971" customFormat="1" ht="126.75" thickBot="1" x14ac:dyDescent="0.3">
      <c r="A1710" s="770">
        <v>1221</v>
      </c>
      <c r="B1710" s="970" t="s">
        <v>6150</v>
      </c>
      <c r="C1710" s="770">
        <v>4</v>
      </c>
      <c r="D1710" s="770" t="s">
        <v>89</v>
      </c>
      <c r="E1710" s="780" t="s">
        <v>6151</v>
      </c>
      <c r="F1710" s="778" t="s">
        <v>5080</v>
      </c>
      <c r="G1710" s="770" t="s">
        <v>16</v>
      </c>
      <c r="H1710" s="779" t="s">
        <v>6152</v>
      </c>
      <c r="I1710" s="770" t="s">
        <v>3101</v>
      </c>
      <c r="J1710" s="775"/>
      <c r="K1710" s="775"/>
      <c r="L1710" s="775"/>
      <c r="M1710" s="775"/>
      <c r="N1710" s="775"/>
      <c r="O1710" s="775"/>
    </row>
    <row r="1711" spans="1:15" s="971" customFormat="1" ht="409.6" thickBot="1" x14ac:dyDescent="0.3">
      <c r="A1711" s="770">
        <v>1222</v>
      </c>
      <c r="B1711" s="970" t="s">
        <v>6153</v>
      </c>
      <c r="C1711" s="770">
        <v>4</v>
      </c>
      <c r="D1711" s="770" t="s">
        <v>40</v>
      </c>
      <c r="E1711" s="780" t="s">
        <v>6154</v>
      </c>
      <c r="F1711" s="778" t="s">
        <v>6156</v>
      </c>
      <c r="G1711" s="770" t="s">
        <v>11</v>
      </c>
      <c r="H1711" s="779" t="s">
        <v>6155</v>
      </c>
      <c r="I1711" s="770" t="s">
        <v>3101</v>
      </c>
      <c r="J1711" s="775"/>
      <c r="K1711" s="775"/>
      <c r="L1711" s="775"/>
      <c r="M1711" s="775"/>
      <c r="N1711" s="775"/>
      <c r="O1711" s="775"/>
    </row>
    <row r="1712" spans="1:15" s="989" customFormat="1" ht="252.75" thickBot="1" x14ac:dyDescent="0.3">
      <c r="A1712" s="770">
        <v>1223</v>
      </c>
      <c r="B1712" s="988" t="s">
        <v>6183</v>
      </c>
      <c r="C1712" s="770">
        <v>4</v>
      </c>
      <c r="D1712" s="770" t="s">
        <v>89</v>
      </c>
      <c r="E1712" s="780" t="s">
        <v>6184</v>
      </c>
      <c r="F1712" s="778" t="s">
        <v>6185</v>
      </c>
      <c r="G1712" s="770" t="s">
        <v>16</v>
      </c>
      <c r="H1712" s="779" t="s">
        <v>6186</v>
      </c>
      <c r="I1712" s="770"/>
      <c r="J1712" s="775"/>
      <c r="K1712" s="775"/>
      <c r="L1712" s="775"/>
      <c r="M1712" s="775"/>
      <c r="N1712" s="775"/>
      <c r="O1712" s="775"/>
    </row>
    <row r="1713" spans="1:15" s="989" customFormat="1" ht="126.75" thickBot="1" x14ac:dyDescent="0.3">
      <c r="A1713" s="770">
        <v>1224</v>
      </c>
      <c r="B1713" s="988" t="s">
        <v>6187</v>
      </c>
      <c r="C1713" s="770" t="s">
        <v>110</v>
      </c>
      <c r="D1713" s="770" t="s">
        <v>89</v>
      </c>
      <c r="E1713" s="780" t="s">
        <v>6188</v>
      </c>
      <c r="F1713" s="778" t="s">
        <v>6185</v>
      </c>
      <c r="G1713" s="770" t="s">
        <v>16</v>
      </c>
      <c r="H1713" s="779" t="s">
        <v>6189</v>
      </c>
      <c r="I1713" s="770"/>
      <c r="J1713" s="775"/>
      <c r="K1713" s="775"/>
      <c r="L1713" s="775"/>
      <c r="M1713" s="775"/>
      <c r="N1713" s="775"/>
      <c r="O1713" s="775"/>
    </row>
    <row r="1714" spans="1:15" s="989" customFormat="1" ht="409.6" thickBot="1" x14ac:dyDescent="0.3">
      <c r="A1714" s="770">
        <v>1225</v>
      </c>
      <c r="B1714" s="988" t="s">
        <v>6190</v>
      </c>
      <c r="C1714" s="770" t="s">
        <v>110</v>
      </c>
      <c r="D1714" s="770" t="s">
        <v>89</v>
      </c>
      <c r="E1714" s="780" t="s">
        <v>6191</v>
      </c>
      <c r="F1714" s="778" t="s">
        <v>6192</v>
      </c>
      <c r="G1714" s="770" t="s">
        <v>11</v>
      </c>
      <c r="H1714" s="779" t="s">
        <v>6193</v>
      </c>
      <c r="I1714" s="770" t="s">
        <v>3101</v>
      </c>
      <c r="J1714" s="775"/>
      <c r="K1714" s="775"/>
      <c r="L1714" s="775"/>
      <c r="M1714" s="775"/>
      <c r="N1714" s="775"/>
      <c r="O1714" s="775"/>
    </row>
    <row r="1715" spans="1:15" s="989" customFormat="1" ht="158.25" thickBot="1" x14ac:dyDescent="0.3">
      <c r="A1715" s="770">
        <v>1226</v>
      </c>
      <c r="B1715" s="988" t="s">
        <v>6194</v>
      </c>
      <c r="C1715" s="770">
        <v>4</v>
      </c>
      <c r="D1715" s="770" t="s">
        <v>2792</v>
      </c>
      <c r="E1715" s="780" t="s">
        <v>2945</v>
      </c>
      <c r="F1715" s="778" t="s">
        <v>4759</v>
      </c>
      <c r="G1715" s="770" t="s">
        <v>16</v>
      </c>
      <c r="H1715" s="779" t="s">
        <v>6195</v>
      </c>
      <c r="I1715" s="770" t="s">
        <v>3101</v>
      </c>
      <c r="J1715" s="775"/>
      <c r="K1715" s="775"/>
      <c r="L1715" s="775"/>
      <c r="M1715" s="775"/>
      <c r="N1715" s="775"/>
      <c r="O1715" s="775"/>
    </row>
    <row r="1716" spans="1:15" s="989" customFormat="1" ht="268.5" thickBot="1" x14ac:dyDescent="0.3">
      <c r="A1716" s="770">
        <v>1227</v>
      </c>
      <c r="B1716" s="988" t="s">
        <v>6196</v>
      </c>
      <c r="C1716" s="770">
        <v>4</v>
      </c>
      <c r="D1716" s="770" t="s">
        <v>3930</v>
      </c>
      <c r="E1716" s="780" t="s">
        <v>6197</v>
      </c>
      <c r="F1716" s="778" t="s">
        <v>6198</v>
      </c>
      <c r="G1716" s="770" t="s">
        <v>11</v>
      </c>
      <c r="H1716" s="779" t="s">
        <v>6199</v>
      </c>
      <c r="I1716" s="770"/>
      <c r="J1716" s="775"/>
      <c r="K1716" s="775"/>
      <c r="L1716" s="775"/>
      <c r="M1716" s="775"/>
      <c r="N1716" s="775"/>
      <c r="O1716" s="775"/>
    </row>
    <row r="1717" spans="1:15" s="989" customFormat="1" ht="32.25" thickBot="1" x14ac:dyDescent="0.3">
      <c r="A1717" s="770">
        <v>1228</v>
      </c>
      <c r="B1717" s="988" t="s">
        <v>6200</v>
      </c>
      <c r="C1717" s="770">
        <v>4</v>
      </c>
      <c r="D1717" s="770" t="s">
        <v>2792</v>
      </c>
      <c r="E1717" s="780" t="s">
        <v>4932</v>
      </c>
      <c r="F1717" s="778" t="s">
        <v>4625</v>
      </c>
      <c r="G1717" s="770" t="s">
        <v>16</v>
      </c>
      <c r="H1717" s="779" t="s">
        <v>6201</v>
      </c>
      <c r="I1717" s="770" t="s">
        <v>1025</v>
      </c>
      <c r="J1717" s="775"/>
      <c r="K1717" s="775"/>
      <c r="L1717" s="775"/>
      <c r="M1717" s="775"/>
      <c r="N1717" s="775"/>
      <c r="O1717" s="775"/>
    </row>
    <row r="1718" spans="1:15" s="989" customFormat="1" ht="142.5" thickBot="1" x14ac:dyDescent="0.3">
      <c r="A1718" s="770">
        <v>1229</v>
      </c>
      <c r="B1718" s="988" t="s">
        <v>6202</v>
      </c>
      <c r="C1718" s="770">
        <v>4</v>
      </c>
      <c r="D1718" s="770" t="s">
        <v>1214</v>
      </c>
      <c r="E1718" s="780" t="s">
        <v>6203</v>
      </c>
      <c r="F1718" s="778" t="s">
        <v>6204</v>
      </c>
      <c r="G1718" s="770" t="s">
        <v>11</v>
      </c>
      <c r="H1718" s="779" t="s">
        <v>6205</v>
      </c>
      <c r="I1718" s="770" t="s">
        <v>3101</v>
      </c>
      <c r="J1718" s="775"/>
      <c r="K1718" s="775"/>
      <c r="L1718" s="775"/>
      <c r="M1718" s="775"/>
      <c r="N1718" s="775"/>
      <c r="O1718" s="775"/>
    </row>
    <row r="1719" spans="1:15" s="989" customFormat="1" ht="189.75" thickBot="1" x14ac:dyDescent="0.3">
      <c r="A1719" s="770">
        <v>1230</v>
      </c>
      <c r="B1719" s="988" t="s">
        <v>6206</v>
      </c>
      <c r="C1719" s="770" t="s">
        <v>3383</v>
      </c>
      <c r="D1719" s="770" t="s">
        <v>2792</v>
      </c>
      <c r="E1719" s="780" t="s">
        <v>6207</v>
      </c>
      <c r="F1719" s="778" t="s">
        <v>1160</v>
      </c>
      <c r="G1719" s="770" t="s">
        <v>16</v>
      </c>
      <c r="H1719" s="779" t="s">
        <v>6208</v>
      </c>
      <c r="I1719" s="770" t="s">
        <v>3101</v>
      </c>
      <c r="J1719" s="775"/>
      <c r="K1719" s="775"/>
      <c r="L1719" s="775"/>
      <c r="M1719" s="775"/>
      <c r="N1719" s="775"/>
      <c r="O1719" s="775"/>
    </row>
    <row r="1720" spans="1:15" s="989" customFormat="1" ht="252.75" thickBot="1" x14ac:dyDescent="0.3">
      <c r="A1720" s="770">
        <v>1231</v>
      </c>
      <c r="B1720" s="988" t="s">
        <v>6209</v>
      </c>
      <c r="C1720" s="770">
        <v>34</v>
      </c>
      <c r="D1720" s="770" t="s">
        <v>2792</v>
      </c>
      <c r="E1720" s="780" t="s">
        <v>6210</v>
      </c>
      <c r="F1720" s="778" t="s">
        <v>4759</v>
      </c>
      <c r="G1720" s="770" t="s">
        <v>16</v>
      </c>
      <c r="H1720" s="779" t="s">
        <v>6211</v>
      </c>
      <c r="I1720" s="770" t="s">
        <v>3101</v>
      </c>
      <c r="J1720" s="775"/>
      <c r="K1720" s="775"/>
      <c r="L1720" s="775"/>
      <c r="M1720" s="775"/>
      <c r="N1720" s="775"/>
      <c r="O1720" s="775"/>
    </row>
    <row r="1721" spans="1:15" s="989" customFormat="1" ht="111" thickBot="1" x14ac:dyDescent="0.3">
      <c r="A1721" s="770">
        <v>1232</v>
      </c>
      <c r="B1721" s="988" t="s">
        <v>6212</v>
      </c>
      <c r="C1721" s="770">
        <v>4</v>
      </c>
      <c r="D1721" s="770" t="s">
        <v>3752</v>
      </c>
      <c r="E1721" s="780" t="s">
        <v>6213</v>
      </c>
      <c r="F1721" s="778" t="s">
        <v>6214</v>
      </c>
      <c r="G1721" s="770" t="s">
        <v>11</v>
      </c>
      <c r="H1721" s="779" t="s">
        <v>6215</v>
      </c>
      <c r="I1721" s="770" t="s">
        <v>3101</v>
      </c>
      <c r="J1721" s="775"/>
      <c r="K1721" s="775"/>
      <c r="L1721" s="775"/>
      <c r="M1721" s="775"/>
      <c r="N1721" s="775"/>
      <c r="O1721" s="775"/>
    </row>
    <row r="1722" spans="1:15" s="989" customFormat="1" ht="409.6" thickBot="1" x14ac:dyDescent="0.3">
      <c r="A1722" s="770">
        <v>1233</v>
      </c>
      <c r="B1722" s="988" t="s">
        <v>6216</v>
      </c>
      <c r="C1722" s="770" t="s">
        <v>1443</v>
      </c>
      <c r="D1722" s="770" t="s">
        <v>89</v>
      </c>
      <c r="E1722" s="780" t="s">
        <v>6217</v>
      </c>
      <c r="F1722" s="778" t="s">
        <v>6218</v>
      </c>
      <c r="G1722" s="770" t="s">
        <v>11</v>
      </c>
      <c r="H1722" s="779" t="s">
        <v>6219</v>
      </c>
      <c r="I1722" s="770" t="s">
        <v>1025</v>
      </c>
      <c r="J1722" s="775"/>
      <c r="K1722" s="775"/>
      <c r="L1722" s="775"/>
      <c r="M1722" s="775"/>
      <c r="N1722" s="775"/>
      <c r="O1722" s="775"/>
    </row>
    <row r="1723" spans="1:15" s="1387" customFormat="1" ht="174" thickBot="1" x14ac:dyDescent="0.3">
      <c r="A1723" s="770">
        <v>1234</v>
      </c>
      <c r="B1723" s="1386" t="s">
        <v>6937</v>
      </c>
      <c r="C1723" s="770">
        <v>4</v>
      </c>
      <c r="D1723" s="770" t="s">
        <v>3930</v>
      </c>
      <c r="E1723" s="780" t="s">
        <v>6938</v>
      </c>
      <c r="F1723" s="778" t="s">
        <v>1430</v>
      </c>
      <c r="G1723" s="770" t="s">
        <v>16</v>
      </c>
      <c r="H1723" s="779" t="s">
        <v>6939</v>
      </c>
      <c r="I1723" s="770" t="s">
        <v>1025</v>
      </c>
      <c r="J1723" s="775"/>
      <c r="K1723" s="775"/>
      <c r="L1723" s="775"/>
      <c r="M1723" s="775"/>
      <c r="N1723" s="775"/>
      <c r="O1723" s="775"/>
    </row>
    <row r="1724" spans="1:15" s="1387" customFormat="1" ht="79.5" thickBot="1" x14ac:dyDescent="0.3">
      <c r="A1724" s="770">
        <v>1235</v>
      </c>
      <c r="B1724" s="1386" t="s">
        <v>6940</v>
      </c>
      <c r="C1724" s="770">
        <v>33</v>
      </c>
      <c r="D1724" s="770" t="s">
        <v>89</v>
      </c>
      <c r="E1724" s="780" t="s">
        <v>6941</v>
      </c>
      <c r="F1724" s="778" t="s">
        <v>6942</v>
      </c>
      <c r="G1724" s="770" t="s">
        <v>11</v>
      </c>
      <c r="H1724" s="779" t="s">
        <v>6943</v>
      </c>
      <c r="I1724" s="770" t="s">
        <v>3101</v>
      </c>
      <c r="J1724" s="775"/>
      <c r="K1724" s="775"/>
      <c r="L1724" s="775"/>
      <c r="M1724" s="775"/>
      <c r="N1724" s="775"/>
      <c r="O1724" s="775"/>
    </row>
    <row r="1725" spans="1:15" s="1387" customFormat="1" ht="126.75" thickBot="1" x14ac:dyDescent="0.3">
      <c r="A1725" s="770">
        <v>1236</v>
      </c>
      <c r="B1725" s="1386" t="s">
        <v>6944</v>
      </c>
      <c r="C1725" s="770">
        <v>4</v>
      </c>
      <c r="D1725" s="770" t="s">
        <v>6945</v>
      </c>
      <c r="E1725" s="780" t="s">
        <v>6946</v>
      </c>
      <c r="F1725" s="778" t="s">
        <v>6947</v>
      </c>
      <c r="G1725" s="770" t="s">
        <v>11</v>
      </c>
      <c r="H1725" s="779" t="s">
        <v>6948</v>
      </c>
      <c r="I1725" s="770" t="s">
        <v>3101</v>
      </c>
      <c r="J1725" s="775"/>
      <c r="K1725" s="775"/>
      <c r="L1725" s="775"/>
      <c r="M1725" s="775"/>
      <c r="N1725" s="775"/>
      <c r="O1725" s="775"/>
    </row>
    <row r="1726" spans="1:15" s="1387" customFormat="1" ht="284.25" thickBot="1" x14ac:dyDescent="0.3">
      <c r="A1726" s="770">
        <v>1237</v>
      </c>
      <c r="B1726" s="1386" t="s">
        <v>6949</v>
      </c>
      <c r="C1726" s="770">
        <v>4</v>
      </c>
      <c r="D1726" s="770" t="s">
        <v>86</v>
      </c>
      <c r="E1726" s="780" t="s">
        <v>6950</v>
      </c>
      <c r="F1726" s="778" t="s">
        <v>6951</v>
      </c>
      <c r="G1726" s="770" t="s">
        <v>11</v>
      </c>
      <c r="H1726" s="779" t="s">
        <v>6952</v>
      </c>
      <c r="I1726" s="770" t="s">
        <v>3101</v>
      </c>
      <c r="J1726" s="775"/>
      <c r="K1726" s="775"/>
      <c r="L1726" s="775"/>
      <c r="M1726" s="775"/>
      <c r="N1726" s="775"/>
      <c r="O1726" s="775"/>
    </row>
    <row r="1727" spans="1:15" s="1387" customFormat="1" ht="142.5" thickBot="1" x14ac:dyDescent="0.3">
      <c r="A1727" s="770">
        <v>1238</v>
      </c>
      <c r="B1727" s="1386" t="s">
        <v>6953</v>
      </c>
      <c r="C1727" s="770">
        <v>4</v>
      </c>
      <c r="D1727" s="770" t="s">
        <v>3930</v>
      </c>
      <c r="E1727" s="780" t="s">
        <v>6954</v>
      </c>
      <c r="F1727" s="778" t="s">
        <v>5080</v>
      </c>
      <c r="G1727" s="770" t="s">
        <v>16</v>
      </c>
      <c r="H1727" s="779" t="s">
        <v>6955</v>
      </c>
      <c r="I1727" s="770" t="s">
        <v>1025</v>
      </c>
      <c r="J1727" s="775"/>
      <c r="K1727" s="775"/>
      <c r="L1727" s="775"/>
      <c r="M1727" s="775"/>
      <c r="N1727" s="775"/>
      <c r="O1727" s="775"/>
    </row>
    <row r="1728" spans="1:15" s="1387" customFormat="1" ht="126.75" thickBot="1" x14ac:dyDescent="0.3">
      <c r="A1728" s="770">
        <v>1239</v>
      </c>
      <c r="B1728" s="1386" t="s">
        <v>6956</v>
      </c>
      <c r="C1728" s="770">
        <v>5</v>
      </c>
      <c r="D1728" s="770" t="s">
        <v>6957</v>
      </c>
      <c r="E1728" s="780" t="s">
        <v>6958</v>
      </c>
      <c r="F1728" s="778" t="s">
        <v>6959</v>
      </c>
      <c r="G1728" s="770" t="s">
        <v>11</v>
      </c>
      <c r="H1728" s="779" t="s">
        <v>6960</v>
      </c>
      <c r="I1728" s="770" t="s">
        <v>1025</v>
      </c>
      <c r="J1728" s="775"/>
      <c r="K1728" s="775"/>
      <c r="L1728" s="775"/>
      <c r="M1728" s="775"/>
      <c r="N1728" s="775"/>
      <c r="O1728" s="775"/>
    </row>
    <row r="1729" spans="1:15" s="1387" customFormat="1" ht="95.25" thickBot="1" x14ac:dyDescent="0.3">
      <c r="A1729" s="770">
        <v>1240</v>
      </c>
      <c r="B1729" s="1386" t="s">
        <v>6961</v>
      </c>
      <c r="C1729" s="770">
        <v>4</v>
      </c>
      <c r="D1729" s="770" t="s">
        <v>2792</v>
      </c>
      <c r="E1729" s="780" t="s">
        <v>6962</v>
      </c>
      <c r="F1729" s="778" t="s">
        <v>4950</v>
      </c>
      <c r="G1729" s="770" t="s">
        <v>16</v>
      </c>
      <c r="H1729" s="779" t="s">
        <v>6963</v>
      </c>
      <c r="I1729" s="770" t="s">
        <v>1025</v>
      </c>
      <c r="J1729" s="775"/>
      <c r="K1729" s="775"/>
      <c r="L1729" s="775"/>
      <c r="M1729" s="775"/>
      <c r="N1729" s="775"/>
      <c r="O1729" s="775"/>
    </row>
    <row r="1730" spans="1:15" s="1387" customFormat="1" ht="394.5" thickBot="1" x14ac:dyDescent="0.3">
      <c r="A1730" s="770">
        <v>1241</v>
      </c>
      <c r="B1730" s="1386" t="s">
        <v>6964</v>
      </c>
      <c r="C1730" s="770">
        <v>4</v>
      </c>
      <c r="D1730" s="770" t="s">
        <v>3930</v>
      </c>
      <c r="E1730" s="780" t="s">
        <v>6965</v>
      </c>
      <c r="F1730" s="778" t="s">
        <v>6966</v>
      </c>
      <c r="G1730" s="770" t="s">
        <v>11</v>
      </c>
      <c r="H1730" s="779" t="s">
        <v>6967</v>
      </c>
      <c r="I1730" s="770" t="s">
        <v>1025</v>
      </c>
      <c r="J1730" s="775"/>
      <c r="K1730" s="775"/>
      <c r="L1730" s="775"/>
      <c r="M1730" s="775"/>
      <c r="N1730" s="775"/>
      <c r="O1730" s="775"/>
    </row>
    <row r="1731" spans="1:15" s="1387" customFormat="1" ht="126.75" thickBot="1" x14ac:dyDescent="0.3">
      <c r="A1731" s="770">
        <v>1242</v>
      </c>
      <c r="B1731" s="1386" t="s">
        <v>6968</v>
      </c>
      <c r="C1731" s="770">
        <v>4</v>
      </c>
      <c r="D1731" s="770" t="s">
        <v>3930</v>
      </c>
      <c r="E1731" s="780" t="s">
        <v>6144</v>
      </c>
      <c r="F1731" s="778" t="s">
        <v>6969</v>
      </c>
      <c r="G1731" s="770" t="s">
        <v>11</v>
      </c>
      <c r="H1731" s="779" t="s">
        <v>6970</v>
      </c>
      <c r="I1731" s="770" t="s">
        <v>3101</v>
      </c>
      <c r="J1731" s="775"/>
      <c r="K1731" s="775"/>
      <c r="L1731" s="775"/>
      <c r="M1731" s="775"/>
      <c r="N1731" s="775"/>
      <c r="O1731" s="775"/>
    </row>
    <row r="1732" spans="1:15" s="1387" customFormat="1" ht="409.6" thickBot="1" x14ac:dyDescent="0.3">
      <c r="A1732" s="770">
        <v>1243</v>
      </c>
      <c r="B1732" s="1386" t="s">
        <v>6971</v>
      </c>
      <c r="C1732" s="770" t="s">
        <v>5660</v>
      </c>
      <c r="D1732" s="770" t="s">
        <v>40</v>
      </c>
      <c r="E1732" s="780" t="s">
        <v>6972</v>
      </c>
      <c r="F1732" s="778" t="s">
        <v>43</v>
      </c>
      <c r="G1732" s="770" t="s">
        <v>16</v>
      </c>
      <c r="H1732" s="779" t="s">
        <v>6973</v>
      </c>
      <c r="I1732" s="770" t="s">
        <v>1025</v>
      </c>
      <c r="J1732" s="775"/>
      <c r="K1732" s="775"/>
      <c r="L1732" s="775"/>
      <c r="M1732" s="775"/>
      <c r="N1732" s="775"/>
      <c r="O1732" s="775"/>
    </row>
    <row r="1733" spans="1:15" s="1387" customFormat="1" ht="284.25" thickBot="1" x14ac:dyDescent="0.3">
      <c r="A1733" s="770">
        <v>1244</v>
      </c>
      <c r="B1733" s="1386" t="s">
        <v>6974</v>
      </c>
      <c r="C1733" s="770" t="s">
        <v>1335</v>
      </c>
      <c r="D1733" s="770" t="s">
        <v>2792</v>
      </c>
      <c r="E1733" s="780" t="s">
        <v>6975</v>
      </c>
      <c r="F1733" s="778" t="s">
        <v>459</v>
      </c>
      <c r="G1733" s="770" t="s">
        <v>16</v>
      </c>
      <c r="H1733" s="779" t="s">
        <v>6976</v>
      </c>
      <c r="I1733" s="770" t="s">
        <v>1025</v>
      </c>
      <c r="J1733" s="775"/>
      <c r="K1733" s="775"/>
      <c r="L1733" s="775"/>
      <c r="M1733" s="775"/>
      <c r="N1733" s="775"/>
      <c r="O1733" s="775"/>
    </row>
    <row r="1734" spans="1:15" s="1387" customFormat="1" ht="284.25" thickBot="1" x14ac:dyDescent="0.3">
      <c r="A1734" s="770">
        <v>1245</v>
      </c>
      <c r="B1734" s="1386" t="s">
        <v>6977</v>
      </c>
      <c r="C1734" s="770" t="s">
        <v>110</v>
      </c>
      <c r="D1734" s="770" t="s">
        <v>23</v>
      </c>
      <c r="E1734" s="780" t="s">
        <v>6080</v>
      </c>
      <c r="F1734" s="778" t="s">
        <v>459</v>
      </c>
      <c r="G1734" s="770" t="s">
        <v>16</v>
      </c>
      <c r="H1734" s="779" t="s">
        <v>6978</v>
      </c>
      <c r="I1734" s="770" t="s">
        <v>1025</v>
      </c>
      <c r="J1734" s="775"/>
      <c r="K1734" s="775"/>
      <c r="L1734" s="775"/>
      <c r="M1734" s="775"/>
      <c r="N1734" s="775"/>
      <c r="O1734" s="775"/>
    </row>
    <row r="1735" spans="1:15" s="1387" customFormat="1" ht="174" thickBot="1" x14ac:dyDescent="0.3">
      <c r="A1735" s="770">
        <v>1246</v>
      </c>
      <c r="B1735" s="1386" t="s">
        <v>6979</v>
      </c>
      <c r="C1735" s="770">
        <v>4</v>
      </c>
      <c r="D1735" s="770" t="s">
        <v>23</v>
      </c>
      <c r="E1735" s="780" t="s">
        <v>6980</v>
      </c>
      <c r="F1735" s="778" t="s">
        <v>1430</v>
      </c>
      <c r="G1735" s="770" t="s">
        <v>16</v>
      </c>
      <c r="H1735" s="779" t="s">
        <v>6981</v>
      </c>
      <c r="I1735" s="770"/>
      <c r="J1735" s="775"/>
      <c r="K1735" s="775"/>
      <c r="L1735" s="775"/>
      <c r="M1735" s="775"/>
      <c r="N1735" s="775"/>
      <c r="O1735" s="775"/>
    </row>
    <row r="1736" spans="1:15" s="1387" customFormat="1" ht="315.75" thickBot="1" x14ac:dyDescent="0.3">
      <c r="A1736" s="770">
        <v>1247</v>
      </c>
      <c r="B1736" s="1386" t="s">
        <v>6982</v>
      </c>
      <c r="C1736" s="770">
        <v>4</v>
      </c>
      <c r="D1736" s="770" t="s">
        <v>40</v>
      </c>
      <c r="E1736" s="780" t="s">
        <v>6983</v>
      </c>
      <c r="F1736" s="778" t="s">
        <v>6984</v>
      </c>
      <c r="G1736" s="770" t="s">
        <v>11</v>
      </c>
      <c r="H1736" s="779" t="s">
        <v>6985</v>
      </c>
      <c r="I1736" s="770" t="s">
        <v>3101</v>
      </c>
      <c r="J1736" s="775"/>
      <c r="K1736" s="775"/>
      <c r="L1736" s="775"/>
      <c r="M1736" s="775"/>
      <c r="N1736" s="775"/>
      <c r="O1736" s="775"/>
    </row>
    <row r="1737" spans="1:15" s="1387" customFormat="1" ht="378.75" thickBot="1" x14ac:dyDescent="0.3">
      <c r="A1737" s="770">
        <v>1248</v>
      </c>
      <c r="B1737" s="1386" t="s">
        <v>6986</v>
      </c>
      <c r="C1737" s="770">
        <v>4</v>
      </c>
      <c r="D1737" s="770" t="s">
        <v>37</v>
      </c>
      <c r="E1737" s="780" t="s">
        <v>6987</v>
      </c>
      <c r="F1737" s="778" t="s">
        <v>6988</v>
      </c>
      <c r="G1737" s="770" t="s">
        <v>11</v>
      </c>
      <c r="H1737" s="779" t="s">
        <v>6989</v>
      </c>
      <c r="I1737" s="770" t="s">
        <v>1025</v>
      </c>
      <c r="J1737" s="775"/>
      <c r="K1737" s="775"/>
      <c r="L1737" s="775"/>
      <c r="M1737" s="775"/>
      <c r="N1737" s="775"/>
      <c r="O1737" s="775"/>
    </row>
    <row r="1738" spans="1:15" s="1390" customFormat="1" ht="252.75" thickBot="1" x14ac:dyDescent="0.3">
      <c r="A1738" s="770">
        <v>1249</v>
      </c>
      <c r="B1738" s="1389" t="s">
        <v>6993</v>
      </c>
      <c r="C1738" s="770" t="s">
        <v>179</v>
      </c>
      <c r="D1738" s="770" t="s">
        <v>2792</v>
      </c>
      <c r="E1738" s="780" t="s">
        <v>6994</v>
      </c>
      <c r="F1738" s="778" t="s">
        <v>459</v>
      </c>
      <c r="G1738" s="770" t="s">
        <v>16</v>
      </c>
      <c r="H1738" s="779" t="s">
        <v>6995</v>
      </c>
      <c r="I1738" s="770" t="s">
        <v>1025</v>
      </c>
      <c r="J1738" s="775"/>
      <c r="K1738" s="775"/>
      <c r="L1738" s="775"/>
      <c r="M1738" s="775"/>
      <c r="N1738" s="775"/>
      <c r="O1738" s="775"/>
    </row>
  </sheetData>
  <autoFilter ref="A4:O1738"/>
  <dataConsolidate/>
  <mergeCells count="7024">
    <mergeCell ref="N6:N7"/>
    <mergeCell ref="O6:O7"/>
    <mergeCell ref="N10:N11"/>
    <mergeCell ref="O10:O11"/>
    <mergeCell ref="N8:N9"/>
    <mergeCell ref="A6:A7"/>
    <mergeCell ref="B6:B7"/>
    <mergeCell ref="C6:C7"/>
    <mergeCell ref="D6:D7"/>
    <mergeCell ref="E6:E7"/>
    <mergeCell ref="F6:F7"/>
    <mergeCell ref="G6:G7"/>
    <mergeCell ref="H6:H7"/>
    <mergeCell ref="I6:I7"/>
    <mergeCell ref="A12:A13"/>
    <mergeCell ref="B12:B13"/>
    <mergeCell ref="C12:C13"/>
    <mergeCell ref="D12:D13"/>
    <mergeCell ref="E12:E13"/>
    <mergeCell ref="F12:F13"/>
    <mergeCell ref="G12:G13"/>
    <mergeCell ref="H12:H13"/>
    <mergeCell ref="I12:I13"/>
    <mergeCell ref="B14:B15"/>
    <mergeCell ref="O8:O9"/>
    <mergeCell ref="N12:N13"/>
    <mergeCell ref="O12:O13"/>
    <mergeCell ref="A10:A11"/>
    <mergeCell ref="B10:B11"/>
    <mergeCell ref="C10:C11"/>
    <mergeCell ref="D10:D11"/>
    <mergeCell ref="E10:E11"/>
    <mergeCell ref="F10:F11"/>
    <mergeCell ref="G10:G11"/>
    <mergeCell ref="H10:H11"/>
    <mergeCell ref="I10:I11"/>
    <mergeCell ref="A8:A9"/>
    <mergeCell ref="B8:B9"/>
    <mergeCell ref="C8:C9"/>
    <mergeCell ref="D8:D9"/>
    <mergeCell ref="E8:E9"/>
    <mergeCell ref="F8:F9"/>
    <mergeCell ref="G8:G9"/>
    <mergeCell ref="H8:H9"/>
    <mergeCell ref="I8:I9"/>
    <mergeCell ref="N20:N21"/>
    <mergeCell ref="O20:O21"/>
    <mergeCell ref="N18:N19"/>
    <mergeCell ref="C14:C15"/>
    <mergeCell ref="D14:D15"/>
    <mergeCell ref="E14:E15"/>
    <mergeCell ref="F14:F15"/>
    <mergeCell ref="G14:G15"/>
    <mergeCell ref="H14:H15"/>
    <mergeCell ref="I14:I15"/>
    <mergeCell ref="O18:O19"/>
    <mergeCell ref="A16:A17"/>
    <mergeCell ref="B16:B17"/>
    <mergeCell ref="C16:C17"/>
    <mergeCell ref="D16:D17"/>
    <mergeCell ref="E16:E17"/>
    <mergeCell ref="F16:F17"/>
    <mergeCell ref="G16:G17"/>
    <mergeCell ref="H16:H17"/>
    <mergeCell ref="I16:I17"/>
    <mergeCell ref="O14:O15"/>
    <mergeCell ref="N14:N15"/>
    <mergeCell ref="A20:A21"/>
    <mergeCell ref="B20:B21"/>
    <mergeCell ref="C20:C21"/>
    <mergeCell ref="D20:D21"/>
    <mergeCell ref="E20:E21"/>
    <mergeCell ref="F20:F21"/>
    <mergeCell ref="G20:G21"/>
    <mergeCell ref="H20:H21"/>
    <mergeCell ref="I20:I21"/>
    <mergeCell ref="A14:A15"/>
    <mergeCell ref="A18:A19"/>
    <mergeCell ref="B18:B19"/>
    <mergeCell ref="C18:C19"/>
    <mergeCell ref="D18:D19"/>
    <mergeCell ref="E18:E19"/>
    <mergeCell ref="F18:F19"/>
    <mergeCell ref="G18:G19"/>
    <mergeCell ref="H18:H19"/>
    <mergeCell ref="I18:I19"/>
    <mergeCell ref="A26:A27"/>
    <mergeCell ref="B26:B27"/>
    <mergeCell ref="C26:C27"/>
    <mergeCell ref="D26:D27"/>
    <mergeCell ref="E26:E27"/>
    <mergeCell ref="F26:F27"/>
    <mergeCell ref="G26:G27"/>
    <mergeCell ref="H26:H27"/>
    <mergeCell ref="I26:I27"/>
    <mergeCell ref="A22:A23"/>
    <mergeCell ref="C22:C23"/>
    <mergeCell ref="B22:B23"/>
    <mergeCell ref="H22:H23"/>
    <mergeCell ref="G22:G23"/>
    <mergeCell ref="F22:F23"/>
    <mergeCell ref="N26:N27"/>
    <mergeCell ref="O26:O27"/>
    <mergeCell ref="A24:A25"/>
    <mergeCell ref="B24:B25"/>
    <mergeCell ref="C24:C25"/>
    <mergeCell ref="D24:D25"/>
    <mergeCell ref="E24:E25"/>
    <mergeCell ref="F24:F25"/>
    <mergeCell ref="G24:G25"/>
    <mergeCell ref="H24:H25"/>
    <mergeCell ref="I24:I25"/>
    <mergeCell ref="N24:N25"/>
    <mergeCell ref="O24:O25"/>
    <mergeCell ref="H32:H33"/>
    <mergeCell ref="I32:I33"/>
    <mergeCell ref="N32:N33"/>
    <mergeCell ref="O32:O33"/>
    <mergeCell ref="A30:A31"/>
    <mergeCell ref="B30:B31"/>
    <mergeCell ref="C30:C31"/>
    <mergeCell ref="D30:D31"/>
    <mergeCell ref="E30:E31"/>
    <mergeCell ref="F30:F31"/>
    <mergeCell ref="G30:G31"/>
    <mergeCell ref="H30:H31"/>
    <mergeCell ref="I30:I31"/>
    <mergeCell ref="N30:N31"/>
    <mergeCell ref="O30:O31"/>
    <mergeCell ref="G32:G33"/>
    <mergeCell ref="A28:A29"/>
    <mergeCell ref="B28:B29"/>
    <mergeCell ref="C28:C29"/>
    <mergeCell ref="D28:D29"/>
    <mergeCell ref="E28:E29"/>
    <mergeCell ref="F28:F29"/>
    <mergeCell ref="G28:G29"/>
    <mergeCell ref="H28:H29"/>
    <mergeCell ref="I28:I29"/>
    <mergeCell ref="N28:N29"/>
    <mergeCell ref="O28:O29"/>
    <mergeCell ref="C36:C37"/>
    <mergeCell ref="D36:D37"/>
    <mergeCell ref="E36:E37"/>
    <mergeCell ref="F36:F37"/>
    <mergeCell ref="G36:G37"/>
    <mergeCell ref="H36:H37"/>
    <mergeCell ref="I36:I37"/>
    <mergeCell ref="N36:N37"/>
    <mergeCell ref="O36:O37"/>
    <mergeCell ref="A34:A35"/>
    <mergeCell ref="B34:B35"/>
    <mergeCell ref="C34:C35"/>
    <mergeCell ref="D34:D35"/>
    <mergeCell ref="E34:E35"/>
    <mergeCell ref="F34:F35"/>
    <mergeCell ref="G34:G35"/>
    <mergeCell ref="H34:H35"/>
    <mergeCell ref="I34:I35"/>
    <mergeCell ref="N34:N35"/>
    <mergeCell ref="O34:O35"/>
    <mergeCell ref="I44:I45"/>
    <mergeCell ref="N44:N45"/>
    <mergeCell ref="O44:O45"/>
    <mergeCell ref="A40:A41"/>
    <mergeCell ref="B40:B41"/>
    <mergeCell ref="C40:C41"/>
    <mergeCell ref="D40:D41"/>
    <mergeCell ref="E40:E41"/>
    <mergeCell ref="F40:F41"/>
    <mergeCell ref="G40:G41"/>
    <mergeCell ref="H40:H41"/>
    <mergeCell ref="I40:I41"/>
    <mergeCell ref="N40:N41"/>
    <mergeCell ref="O40:O41"/>
    <mergeCell ref="A38:A39"/>
    <mergeCell ref="B38:B39"/>
    <mergeCell ref="C38:C39"/>
    <mergeCell ref="D38:D39"/>
    <mergeCell ref="E38:E39"/>
    <mergeCell ref="F38:F39"/>
    <mergeCell ref="G38:G39"/>
    <mergeCell ref="H38:H39"/>
    <mergeCell ref="I38:I39"/>
    <mergeCell ref="A42:A43"/>
    <mergeCell ref="F42:F43"/>
    <mergeCell ref="H42:H43"/>
    <mergeCell ref="J42:J43"/>
    <mergeCell ref="N38:N39"/>
    <mergeCell ref="O38:O39"/>
    <mergeCell ref="I50:I51"/>
    <mergeCell ref="N50:N51"/>
    <mergeCell ref="O50:O51"/>
    <mergeCell ref="A48:A49"/>
    <mergeCell ref="B48:B49"/>
    <mergeCell ref="C48:C49"/>
    <mergeCell ref="D48:D49"/>
    <mergeCell ref="E48:E49"/>
    <mergeCell ref="F48:F49"/>
    <mergeCell ref="G48:G49"/>
    <mergeCell ref="H48:H49"/>
    <mergeCell ref="I48:I49"/>
    <mergeCell ref="N48:N49"/>
    <mergeCell ref="O48:O49"/>
    <mergeCell ref="D46:D47"/>
    <mergeCell ref="E46:E47"/>
    <mergeCell ref="F46:F47"/>
    <mergeCell ref="G46:G47"/>
    <mergeCell ref="H46:H47"/>
    <mergeCell ref="I46:I47"/>
    <mergeCell ref="N46:N47"/>
    <mergeCell ref="O46:O47"/>
    <mergeCell ref="A58:A59"/>
    <mergeCell ref="B58:B59"/>
    <mergeCell ref="C58:C59"/>
    <mergeCell ref="D58:D59"/>
    <mergeCell ref="E58:E59"/>
    <mergeCell ref="F58:F59"/>
    <mergeCell ref="G58:G59"/>
    <mergeCell ref="H58:H59"/>
    <mergeCell ref="I58:I59"/>
    <mergeCell ref="N58:N59"/>
    <mergeCell ref="O58:O59"/>
    <mergeCell ref="A52:A53"/>
    <mergeCell ref="B52:B53"/>
    <mergeCell ref="C52:C53"/>
    <mergeCell ref="D52:D53"/>
    <mergeCell ref="E52:E53"/>
    <mergeCell ref="F52:F53"/>
    <mergeCell ref="G52:G53"/>
    <mergeCell ref="H52:H53"/>
    <mergeCell ref="I52:I53"/>
    <mergeCell ref="N52:N53"/>
    <mergeCell ref="O52:O53"/>
    <mergeCell ref="D54:D55"/>
    <mergeCell ref="A62:A63"/>
    <mergeCell ref="B62:B63"/>
    <mergeCell ref="C62:C63"/>
    <mergeCell ref="D62:D63"/>
    <mergeCell ref="E62:E63"/>
    <mergeCell ref="F62:F63"/>
    <mergeCell ref="G62:G63"/>
    <mergeCell ref="H62:H63"/>
    <mergeCell ref="I62:I63"/>
    <mergeCell ref="C66:C67"/>
    <mergeCell ref="D66:D67"/>
    <mergeCell ref="E66:E67"/>
    <mergeCell ref="B66:B67"/>
    <mergeCell ref="N62:N63"/>
    <mergeCell ref="O62:O63"/>
    <mergeCell ref="A60:A61"/>
    <mergeCell ref="B60:B61"/>
    <mergeCell ref="C60:C61"/>
    <mergeCell ref="D60:D61"/>
    <mergeCell ref="E60:E61"/>
    <mergeCell ref="F60:F61"/>
    <mergeCell ref="G60:G61"/>
    <mergeCell ref="H60:H61"/>
    <mergeCell ref="I60:I61"/>
    <mergeCell ref="N60:N61"/>
    <mergeCell ref="O60:O61"/>
    <mergeCell ref="A68:A69"/>
    <mergeCell ref="B68:B69"/>
    <mergeCell ref="C68:C69"/>
    <mergeCell ref="D68:D69"/>
    <mergeCell ref="E68:E69"/>
    <mergeCell ref="F68:F69"/>
    <mergeCell ref="G68:G69"/>
    <mergeCell ref="H68:H69"/>
    <mergeCell ref="I68:I69"/>
    <mergeCell ref="N68:N69"/>
    <mergeCell ref="O68:O69"/>
    <mergeCell ref="A64:A65"/>
    <mergeCell ref="B64:B65"/>
    <mergeCell ref="C64:C65"/>
    <mergeCell ref="D64:D65"/>
    <mergeCell ref="E64:E65"/>
    <mergeCell ref="F64:F65"/>
    <mergeCell ref="G64:G65"/>
    <mergeCell ref="H64:H65"/>
    <mergeCell ref="I64:I65"/>
    <mergeCell ref="N64:N65"/>
    <mergeCell ref="O64:O65"/>
    <mergeCell ref="A66:A67"/>
    <mergeCell ref="I66:I67"/>
    <mergeCell ref="I72:I73"/>
    <mergeCell ref="N72:N73"/>
    <mergeCell ref="O72:O73"/>
    <mergeCell ref="L76:L77"/>
    <mergeCell ref="J74:J75"/>
    <mergeCell ref="A70:A71"/>
    <mergeCell ref="B70:B71"/>
    <mergeCell ref="C70:C71"/>
    <mergeCell ref="D70:D71"/>
    <mergeCell ref="E70:E71"/>
    <mergeCell ref="F70:F71"/>
    <mergeCell ref="G70:G71"/>
    <mergeCell ref="H70:H71"/>
    <mergeCell ref="I70:I71"/>
    <mergeCell ref="E74:E75"/>
    <mergeCell ref="N70:N71"/>
    <mergeCell ref="O70:O71"/>
    <mergeCell ref="K74:K75"/>
    <mergeCell ref="L74:L75"/>
    <mergeCell ref="A74:A75"/>
    <mergeCell ref="B74:B75"/>
    <mergeCell ref="C74:C75"/>
    <mergeCell ref="D74:D75"/>
    <mergeCell ref="A72:A73"/>
    <mergeCell ref="B72:B73"/>
    <mergeCell ref="C72:C73"/>
    <mergeCell ref="D72:D73"/>
    <mergeCell ref="E72:E73"/>
    <mergeCell ref="M76:M77"/>
    <mergeCell ref="A84:A85"/>
    <mergeCell ref="B84:B85"/>
    <mergeCell ref="C84:C85"/>
    <mergeCell ref="D84:D85"/>
    <mergeCell ref="E84:E85"/>
    <mergeCell ref="F84:F85"/>
    <mergeCell ref="G84:G85"/>
    <mergeCell ref="H84:H85"/>
    <mergeCell ref="I84:I85"/>
    <mergeCell ref="N84:N85"/>
    <mergeCell ref="O84:O85"/>
    <mergeCell ref="A80:A81"/>
    <mergeCell ref="B80:B81"/>
    <mergeCell ref="C80:C81"/>
    <mergeCell ref="D80:D81"/>
    <mergeCell ref="E80:E81"/>
    <mergeCell ref="F80:F81"/>
    <mergeCell ref="G80:G81"/>
    <mergeCell ref="H80:H81"/>
    <mergeCell ref="I80:I81"/>
    <mergeCell ref="N80:N81"/>
    <mergeCell ref="O80:O81"/>
    <mergeCell ref="N82:N83"/>
    <mergeCell ref="A82:A83"/>
    <mergeCell ref="B82:B83"/>
    <mergeCell ref="G82:G83"/>
    <mergeCell ref="H82:H83"/>
    <mergeCell ref="C82:C83"/>
    <mergeCell ref="D82:D83"/>
    <mergeCell ref="E82:E83"/>
    <mergeCell ref="F82:F83"/>
    <mergeCell ref="A88:A89"/>
    <mergeCell ref="B88:B89"/>
    <mergeCell ref="C88:C89"/>
    <mergeCell ref="D88:D89"/>
    <mergeCell ref="E88:E89"/>
    <mergeCell ref="F88:F89"/>
    <mergeCell ref="G88:G89"/>
    <mergeCell ref="H88:H89"/>
    <mergeCell ref="I88:I89"/>
    <mergeCell ref="N88:N89"/>
    <mergeCell ref="O88:O89"/>
    <mergeCell ref="A86:A87"/>
    <mergeCell ref="B86:B87"/>
    <mergeCell ref="C86:C87"/>
    <mergeCell ref="D86:D87"/>
    <mergeCell ref="E86:E87"/>
    <mergeCell ref="F86:F87"/>
    <mergeCell ref="G86:G87"/>
    <mergeCell ref="H86:H87"/>
    <mergeCell ref="I86:I87"/>
    <mergeCell ref="N86:N87"/>
    <mergeCell ref="O86:O87"/>
    <mergeCell ref="A92:A93"/>
    <mergeCell ref="B92:B93"/>
    <mergeCell ref="C92:C93"/>
    <mergeCell ref="D92:D93"/>
    <mergeCell ref="E92:E93"/>
    <mergeCell ref="F92:F93"/>
    <mergeCell ref="G92:G93"/>
    <mergeCell ref="H92:H93"/>
    <mergeCell ref="I92:I93"/>
    <mergeCell ref="N92:N93"/>
    <mergeCell ref="O92:O93"/>
    <mergeCell ref="A90:A91"/>
    <mergeCell ref="B90:B91"/>
    <mergeCell ref="C90:C91"/>
    <mergeCell ref="D90:D91"/>
    <mergeCell ref="E90:E91"/>
    <mergeCell ref="F90:F91"/>
    <mergeCell ref="G90:G91"/>
    <mergeCell ref="H90:H91"/>
    <mergeCell ref="I90:I91"/>
    <mergeCell ref="N90:N91"/>
    <mergeCell ref="O90:O91"/>
    <mergeCell ref="A97:A98"/>
    <mergeCell ref="B97:B98"/>
    <mergeCell ref="C97:C98"/>
    <mergeCell ref="D97:D98"/>
    <mergeCell ref="E97:E98"/>
    <mergeCell ref="F97:F98"/>
    <mergeCell ref="G97:G98"/>
    <mergeCell ref="H97:H98"/>
    <mergeCell ref="I97:I98"/>
    <mergeCell ref="N97:N98"/>
    <mergeCell ref="O97:O98"/>
    <mergeCell ref="A95:A96"/>
    <mergeCell ref="B95:B96"/>
    <mergeCell ref="C95:C96"/>
    <mergeCell ref="D95:D96"/>
    <mergeCell ref="E95:E96"/>
    <mergeCell ref="F95:F96"/>
    <mergeCell ref="G95:G96"/>
    <mergeCell ref="H95:H96"/>
    <mergeCell ref="I95:I96"/>
    <mergeCell ref="N95:N96"/>
    <mergeCell ref="O95:O96"/>
    <mergeCell ref="A103:A104"/>
    <mergeCell ref="B103:B104"/>
    <mergeCell ref="C103:C104"/>
    <mergeCell ref="D103:D104"/>
    <mergeCell ref="E103:E104"/>
    <mergeCell ref="F103:F104"/>
    <mergeCell ref="G103:G104"/>
    <mergeCell ref="H103:H104"/>
    <mergeCell ref="I103:I104"/>
    <mergeCell ref="N103:N104"/>
    <mergeCell ref="O103:O104"/>
    <mergeCell ref="A101:A102"/>
    <mergeCell ref="B101:B102"/>
    <mergeCell ref="C101:C102"/>
    <mergeCell ref="D101:D102"/>
    <mergeCell ref="E101:E102"/>
    <mergeCell ref="F101:F102"/>
    <mergeCell ref="G101:G102"/>
    <mergeCell ref="H101:H102"/>
    <mergeCell ref="I101:I102"/>
    <mergeCell ref="N101:N102"/>
    <mergeCell ref="O101:O102"/>
    <mergeCell ref="C107:C108"/>
    <mergeCell ref="D107:D108"/>
    <mergeCell ref="E107:E108"/>
    <mergeCell ref="F107:F108"/>
    <mergeCell ref="G107:G108"/>
    <mergeCell ref="H107:H108"/>
    <mergeCell ref="I107:I108"/>
    <mergeCell ref="O107:O108"/>
    <mergeCell ref="A105:A106"/>
    <mergeCell ref="B105:B106"/>
    <mergeCell ref="C105:C106"/>
    <mergeCell ref="D105:D106"/>
    <mergeCell ref="E105:E106"/>
    <mergeCell ref="F105:F106"/>
    <mergeCell ref="G105:G106"/>
    <mergeCell ref="H105:H106"/>
    <mergeCell ref="I105:I106"/>
    <mergeCell ref="N105:N106"/>
    <mergeCell ref="O105:O106"/>
    <mergeCell ref="N107:N108"/>
    <mergeCell ref="L557:L558"/>
    <mergeCell ref="M557:M558"/>
    <mergeCell ref="J559:J560"/>
    <mergeCell ref="I555:I556"/>
    <mergeCell ref="J555:J556"/>
    <mergeCell ref="K550:K551"/>
    <mergeCell ref="L550:L551"/>
    <mergeCell ref="M550:M551"/>
    <mergeCell ref="I115:I116"/>
    <mergeCell ref="N115:N116"/>
    <mergeCell ref="O115:O116"/>
    <mergeCell ref="A113:A114"/>
    <mergeCell ref="B113:B114"/>
    <mergeCell ref="C113:C114"/>
    <mergeCell ref="D113:D114"/>
    <mergeCell ref="E113:E114"/>
    <mergeCell ref="F113:F114"/>
    <mergeCell ref="G113:G114"/>
    <mergeCell ref="H113:H114"/>
    <mergeCell ref="I113:I114"/>
    <mergeCell ref="N113:N114"/>
    <mergeCell ref="O113:O114"/>
    <mergeCell ref="F553:F554"/>
    <mergeCell ref="G553:G554"/>
    <mergeCell ref="H553:H554"/>
    <mergeCell ref="I553:I554"/>
    <mergeCell ref="J553:J554"/>
    <mergeCell ref="K553:K554"/>
    <mergeCell ref="L553:L554"/>
    <mergeCell ref="M553:M554"/>
    <mergeCell ref="F548:F549"/>
    <mergeCell ref="G548:G549"/>
    <mergeCell ref="O566:O567"/>
    <mergeCell ref="A566:A567"/>
    <mergeCell ref="B566:B567"/>
    <mergeCell ref="C566:C567"/>
    <mergeCell ref="D566:D567"/>
    <mergeCell ref="E566:E567"/>
    <mergeCell ref="F566:F567"/>
    <mergeCell ref="G566:G567"/>
    <mergeCell ref="H566:H567"/>
    <mergeCell ref="I566:I567"/>
    <mergeCell ref="J566:J567"/>
    <mergeCell ref="N566:N567"/>
    <mergeCell ref="K566:K567"/>
    <mergeCell ref="L566:L567"/>
    <mergeCell ref="M566:M567"/>
    <mergeCell ref="K555:K556"/>
    <mergeCell ref="L555:L556"/>
    <mergeCell ref="M555:M556"/>
    <mergeCell ref="J557:J558"/>
    <mergeCell ref="K557:K558"/>
    <mergeCell ref="A557:A558"/>
    <mergeCell ref="B557:B558"/>
    <mergeCell ref="C557:C558"/>
    <mergeCell ref="D557:D558"/>
    <mergeCell ref="E557:E558"/>
    <mergeCell ref="F557:F558"/>
    <mergeCell ref="G557:G558"/>
    <mergeCell ref="H557:H558"/>
    <mergeCell ref="I557:I558"/>
    <mergeCell ref="J561:J562"/>
    <mergeCell ref="K561:K562"/>
    <mergeCell ref="L561:L562"/>
    <mergeCell ref="J548:J549"/>
    <mergeCell ref="K546:K547"/>
    <mergeCell ref="L546:L547"/>
    <mergeCell ref="M546:M547"/>
    <mergeCell ref="K548:K549"/>
    <mergeCell ref="L548:L549"/>
    <mergeCell ref="M548:M549"/>
    <mergeCell ref="A550:A551"/>
    <mergeCell ref="B550:B551"/>
    <mergeCell ref="C550:C551"/>
    <mergeCell ref="D550:D551"/>
    <mergeCell ref="E550:E551"/>
    <mergeCell ref="F550:F551"/>
    <mergeCell ref="G550:G551"/>
    <mergeCell ref="H550:H551"/>
    <mergeCell ref="C548:C549"/>
    <mergeCell ref="D548:D549"/>
    <mergeCell ref="E548:E549"/>
    <mergeCell ref="A544:A545"/>
    <mergeCell ref="B544:B545"/>
    <mergeCell ref="C544:C545"/>
    <mergeCell ref="D544:D545"/>
    <mergeCell ref="E544:E545"/>
    <mergeCell ref="F544:F545"/>
    <mergeCell ref="G544:G545"/>
    <mergeCell ref="H544:H545"/>
    <mergeCell ref="I544:I545"/>
    <mergeCell ref="J544:J545"/>
    <mergeCell ref="K544:K545"/>
    <mergeCell ref="L544:L545"/>
    <mergeCell ref="M544:M545"/>
    <mergeCell ref="A534:A535"/>
    <mergeCell ref="B534:B535"/>
    <mergeCell ref="I534:I535"/>
    <mergeCell ref="A532:A533"/>
    <mergeCell ref="M542:M543"/>
    <mergeCell ref="M532:M533"/>
    <mergeCell ref="G536:G537"/>
    <mergeCell ref="H536:H537"/>
    <mergeCell ref="I536:I537"/>
    <mergeCell ref="J534:J535"/>
    <mergeCell ref="K534:K535"/>
    <mergeCell ref="L534:L535"/>
    <mergeCell ref="M534:M535"/>
    <mergeCell ref="K532:K533"/>
    <mergeCell ref="A528:A529"/>
    <mergeCell ref="B528:B529"/>
    <mergeCell ref="C528:C529"/>
    <mergeCell ref="D528:D529"/>
    <mergeCell ref="E528:E529"/>
    <mergeCell ref="F528:F529"/>
    <mergeCell ref="G528:G529"/>
    <mergeCell ref="H528:H529"/>
    <mergeCell ref="I528:I529"/>
    <mergeCell ref="J528:J529"/>
    <mergeCell ref="J530:J531"/>
    <mergeCell ref="E534:E535"/>
    <mergeCell ref="F534:F535"/>
    <mergeCell ref="G534:G535"/>
    <mergeCell ref="H534:H535"/>
    <mergeCell ref="K528:K529"/>
    <mergeCell ref="L528:L529"/>
    <mergeCell ref="L532:L533"/>
    <mergeCell ref="J532:J533"/>
    <mergeCell ref="C532:C533"/>
    <mergeCell ref="D532:D533"/>
    <mergeCell ref="E532:E533"/>
    <mergeCell ref="F532:F533"/>
    <mergeCell ref="G532:G533"/>
    <mergeCell ref="H532:H533"/>
    <mergeCell ref="I532:I533"/>
    <mergeCell ref="C534:C535"/>
    <mergeCell ref="D534:D535"/>
    <mergeCell ref="A530:A531"/>
    <mergeCell ref="B530:B531"/>
    <mergeCell ref="C530:C531"/>
    <mergeCell ref="D530:D531"/>
    <mergeCell ref="M528:M529"/>
    <mergeCell ref="A542:A543"/>
    <mergeCell ref="B542:B543"/>
    <mergeCell ref="C542:C543"/>
    <mergeCell ref="D542:D543"/>
    <mergeCell ref="E542:E543"/>
    <mergeCell ref="F542:F543"/>
    <mergeCell ref="G542:G543"/>
    <mergeCell ref="H542:H543"/>
    <mergeCell ref="I542:I543"/>
    <mergeCell ref="J542:J543"/>
    <mergeCell ref="K542:K543"/>
    <mergeCell ref="L542:L543"/>
    <mergeCell ref="A524:A525"/>
    <mergeCell ref="B524:B525"/>
    <mergeCell ref="C524:C525"/>
    <mergeCell ref="D524:D525"/>
    <mergeCell ref="E524:E525"/>
    <mergeCell ref="F524:F525"/>
    <mergeCell ref="G524:G525"/>
    <mergeCell ref="H524:H525"/>
    <mergeCell ref="I524:I525"/>
    <mergeCell ref="J524:J525"/>
    <mergeCell ref="K526:K527"/>
    <mergeCell ref="L526:L527"/>
    <mergeCell ref="M526:M527"/>
    <mergeCell ref="K524:K525"/>
    <mergeCell ref="L524:L525"/>
    <mergeCell ref="M524:M525"/>
    <mergeCell ref="A526:A527"/>
    <mergeCell ref="B526:B527"/>
    <mergeCell ref="C526:C527"/>
    <mergeCell ref="D526:D527"/>
    <mergeCell ref="E526:E527"/>
    <mergeCell ref="F526:F527"/>
    <mergeCell ref="G526:G527"/>
    <mergeCell ref="H526:H527"/>
    <mergeCell ref="I526:I527"/>
    <mergeCell ref="J526:J527"/>
    <mergeCell ref="A520:A521"/>
    <mergeCell ref="B520:B521"/>
    <mergeCell ref="C520:C521"/>
    <mergeCell ref="D520:D521"/>
    <mergeCell ref="E520:E521"/>
    <mergeCell ref="F520:F521"/>
    <mergeCell ref="G520:G521"/>
    <mergeCell ref="H520:H521"/>
    <mergeCell ref="I520:I521"/>
    <mergeCell ref="J520:J521"/>
    <mergeCell ref="K520:K521"/>
    <mergeCell ref="L520:L521"/>
    <mergeCell ref="M520:M521"/>
    <mergeCell ref="A518:A519"/>
    <mergeCell ref="B518:B519"/>
    <mergeCell ref="A522:A523"/>
    <mergeCell ref="B522:B523"/>
    <mergeCell ref="C522:C523"/>
    <mergeCell ref="D522:D523"/>
    <mergeCell ref="E522:E523"/>
    <mergeCell ref="F522:F523"/>
    <mergeCell ref="G522:G523"/>
    <mergeCell ref="H522:H523"/>
    <mergeCell ref="I522:I523"/>
    <mergeCell ref="J522:J523"/>
    <mergeCell ref="K522:K523"/>
    <mergeCell ref="L522:L523"/>
    <mergeCell ref="M522:M523"/>
    <mergeCell ref="A507:A508"/>
    <mergeCell ref="B507:B508"/>
    <mergeCell ref="A511:A512"/>
    <mergeCell ref="B511:B512"/>
    <mergeCell ref="C511:C512"/>
    <mergeCell ref="D511:D512"/>
    <mergeCell ref="E511:E512"/>
    <mergeCell ref="F511:F512"/>
    <mergeCell ref="G511:G512"/>
    <mergeCell ref="H511:H512"/>
    <mergeCell ref="I511:I512"/>
    <mergeCell ref="J511:J512"/>
    <mergeCell ref="K511:K512"/>
    <mergeCell ref="L511:L512"/>
    <mergeCell ref="M511:M512"/>
    <mergeCell ref="M513:M514"/>
    <mergeCell ref="M492:M493"/>
    <mergeCell ref="A505:A506"/>
    <mergeCell ref="B505:B506"/>
    <mergeCell ref="C505:C506"/>
    <mergeCell ref="D505:D506"/>
    <mergeCell ref="E505:E506"/>
    <mergeCell ref="F505:F506"/>
    <mergeCell ref="G505:G506"/>
    <mergeCell ref="H505:H506"/>
    <mergeCell ref="I505:I506"/>
    <mergeCell ref="C507:C508"/>
    <mergeCell ref="D507:D508"/>
    <mergeCell ref="E507:E508"/>
    <mergeCell ref="F507:F508"/>
    <mergeCell ref="G507:G508"/>
    <mergeCell ref="H507:H508"/>
    <mergeCell ref="M490:M491"/>
    <mergeCell ref="J492:J493"/>
    <mergeCell ref="M487:M488"/>
    <mergeCell ref="J487:J488"/>
    <mergeCell ref="K487:K488"/>
    <mergeCell ref="K485:K486"/>
    <mergeCell ref="L485:L486"/>
    <mergeCell ref="M485:M486"/>
    <mergeCell ref="A487:A488"/>
    <mergeCell ref="B487:B488"/>
    <mergeCell ref="C487:C488"/>
    <mergeCell ref="D487:D488"/>
    <mergeCell ref="E487:E488"/>
    <mergeCell ref="F487:F488"/>
    <mergeCell ref="G487:G488"/>
    <mergeCell ref="H487:H488"/>
    <mergeCell ref="I487:I488"/>
    <mergeCell ref="L487:L488"/>
    <mergeCell ref="L490:L491"/>
    <mergeCell ref="K492:K493"/>
    <mergeCell ref="L492:L493"/>
    <mergeCell ref="I507:I508"/>
    <mergeCell ref="J507:J508"/>
    <mergeCell ref="A485:A486"/>
    <mergeCell ref="B485:B486"/>
    <mergeCell ref="C485:C486"/>
    <mergeCell ref="D485:D486"/>
    <mergeCell ref="E485:E486"/>
    <mergeCell ref="F485:F486"/>
    <mergeCell ref="G485:G486"/>
    <mergeCell ref="H485:H486"/>
    <mergeCell ref="I485:I486"/>
    <mergeCell ref="J485:J486"/>
    <mergeCell ref="A480:A481"/>
    <mergeCell ref="B480:B481"/>
    <mergeCell ref="C480:C481"/>
    <mergeCell ref="D480:D481"/>
    <mergeCell ref="E480:E481"/>
    <mergeCell ref="F480:F481"/>
    <mergeCell ref="G480:G481"/>
    <mergeCell ref="H480:H481"/>
    <mergeCell ref="I480:I481"/>
    <mergeCell ref="J480:J481"/>
    <mergeCell ref="A492:A493"/>
    <mergeCell ref="B492:B493"/>
    <mergeCell ref="C492:C493"/>
    <mergeCell ref="D492:D493"/>
    <mergeCell ref="E492:E493"/>
    <mergeCell ref="F492:F493"/>
    <mergeCell ref="G492:G493"/>
    <mergeCell ref="H492:H493"/>
    <mergeCell ref="I492:I493"/>
    <mergeCell ref="J494:J495"/>
    <mergeCell ref="D482:D483"/>
    <mergeCell ref="E482:E483"/>
    <mergeCell ref="F482:F483"/>
    <mergeCell ref="G482:G483"/>
    <mergeCell ref="H482:H483"/>
    <mergeCell ref="I482:I483"/>
    <mergeCell ref="J482:J483"/>
    <mergeCell ref="K482:K483"/>
    <mergeCell ref="L482:L483"/>
    <mergeCell ref="M482:M483"/>
    <mergeCell ref="A482:A483"/>
    <mergeCell ref="A476:A477"/>
    <mergeCell ref="B476:B477"/>
    <mergeCell ref="C476:C477"/>
    <mergeCell ref="D476:D477"/>
    <mergeCell ref="E476:E477"/>
    <mergeCell ref="F476:F477"/>
    <mergeCell ref="G476:G477"/>
    <mergeCell ref="H476:H477"/>
    <mergeCell ref="I476:I477"/>
    <mergeCell ref="J476:J477"/>
    <mergeCell ref="K476:K477"/>
    <mergeCell ref="L476:L477"/>
    <mergeCell ref="M476:M477"/>
    <mergeCell ref="A478:A479"/>
    <mergeCell ref="B478:B479"/>
    <mergeCell ref="C478:C479"/>
    <mergeCell ref="M448:M449"/>
    <mergeCell ref="C465:C466"/>
    <mergeCell ref="D465:D466"/>
    <mergeCell ref="E465:E466"/>
    <mergeCell ref="F465:F466"/>
    <mergeCell ref="G465:G466"/>
    <mergeCell ref="H465:H466"/>
    <mergeCell ref="I465:I466"/>
    <mergeCell ref="M453:M454"/>
    <mergeCell ref="A467:A468"/>
    <mergeCell ref="B467:B468"/>
    <mergeCell ref="C467:C468"/>
    <mergeCell ref="D467:D468"/>
    <mergeCell ref="E467:E468"/>
    <mergeCell ref="D478:D479"/>
    <mergeCell ref="E478:E479"/>
    <mergeCell ref="F478:F479"/>
    <mergeCell ref="G478:G479"/>
    <mergeCell ref="H478:H479"/>
    <mergeCell ref="I478:I479"/>
    <mergeCell ref="J478:J479"/>
    <mergeCell ref="K478:K479"/>
    <mergeCell ref="L478:L479"/>
    <mergeCell ref="M478:M479"/>
    <mergeCell ref="C472:C473"/>
    <mergeCell ref="D472:D473"/>
    <mergeCell ref="E472:E473"/>
    <mergeCell ref="F472:F473"/>
    <mergeCell ref="G472:G473"/>
    <mergeCell ref="H472:H473"/>
    <mergeCell ref="I472:I473"/>
    <mergeCell ref="J472:J473"/>
    <mergeCell ref="M451:M452"/>
    <mergeCell ref="A453:A454"/>
    <mergeCell ref="B453:B454"/>
    <mergeCell ref="A472:A473"/>
    <mergeCell ref="B472:B473"/>
    <mergeCell ref="A470:A471"/>
    <mergeCell ref="B470:B471"/>
    <mergeCell ref="C470:C471"/>
    <mergeCell ref="D470:D471"/>
    <mergeCell ref="E470:E471"/>
    <mergeCell ref="F470:F471"/>
    <mergeCell ref="G470:G471"/>
    <mergeCell ref="H470:H471"/>
    <mergeCell ref="I470:I471"/>
    <mergeCell ref="J470:J471"/>
    <mergeCell ref="K470:K471"/>
    <mergeCell ref="L470:L471"/>
    <mergeCell ref="M470:M471"/>
    <mergeCell ref="K472:K473"/>
    <mergeCell ref="L472:L473"/>
    <mergeCell ref="M472:M473"/>
    <mergeCell ref="D451:D452"/>
    <mergeCell ref="E451:E452"/>
    <mergeCell ref="F451:F452"/>
    <mergeCell ref="G451:G452"/>
    <mergeCell ref="H451:H452"/>
    <mergeCell ref="M455:M456"/>
    <mergeCell ref="A457:A458"/>
    <mergeCell ref="B457:B458"/>
    <mergeCell ref="C457:C458"/>
    <mergeCell ref="D457:D458"/>
    <mergeCell ref="E457:E458"/>
    <mergeCell ref="A448:A449"/>
    <mergeCell ref="B448:B449"/>
    <mergeCell ref="C448:C449"/>
    <mergeCell ref="D448:D449"/>
    <mergeCell ref="E448:E449"/>
    <mergeCell ref="F448:F449"/>
    <mergeCell ref="G448:G449"/>
    <mergeCell ref="H448:H449"/>
    <mergeCell ref="I448:I449"/>
    <mergeCell ref="J453:J454"/>
    <mergeCell ref="K453:K454"/>
    <mergeCell ref="L453:L454"/>
    <mergeCell ref="J455:J456"/>
    <mergeCell ref="K455:K456"/>
    <mergeCell ref="L455:L456"/>
    <mergeCell ref="I451:I452"/>
    <mergeCell ref="J451:J452"/>
    <mergeCell ref="K451:K452"/>
    <mergeCell ref="L451:L452"/>
    <mergeCell ref="J448:J449"/>
    <mergeCell ref="K448:K449"/>
    <mergeCell ref="L448:L449"/>
    <mergeCell ref="C453:C454"/>
    <mergeCell ref="D453:D454"/>
    <mergeCell ref="E453:E454"/>
    <mergeCell ref="F453:F454"/>
    <mergeCell ref="G453:G454"/>
    <mergeCell ref="H453:H454"/>
    <mergeCell ref="I453:I454"/>
    <mergeCell ref="A451:A452"/>
    <mergeCell ref="B451:B452"/>
    <mergeCell ref="C451:C452"/>
    <mergeCell ref="L442:L443"/>
    <mergeCell ref="M442:M443"/>
    <mergeCell ref="A446:A447"/>
    <mergeCell ref="B446:B447"/>
    <mergeCell ref="C446:C447"/>
    <mergeCell ref="D446:D447"/>
    <mergeCell ref="E446:E447"/>
    <mergeCell ref="F446:F447"/>
    <mergeCell ref="G446:G447"/>
    <mergeCell ref="H446:H447"/>
    <mergeCell ref="I446:I447"/>
    <mergeCell ref="A444:A445"/>
    <mergeCell ref="B444:B445"/>
    <mergeCell ref="C444:C445"/>
    <mergeCell ref="D444:D445"/>
    <mergeCell ref="E444:E445"/>
    <mergeCell ref="F444:F445"/>
    <mergeCell ref="G444:G445"/>
    <mergeCell ref="H444:H445"/>
    <mergeCell ref="I444:I445"/>
    <mergeCell ref="J444:J445"/>
    <mergeCell ref="K444:K445"/>
    <mergeCell ref="L444:L445"/>
    <mergeCell ref="M444:M445"/>
    <mergeCell ref="J446:J447"/>
    <mergeCell ref="K446:K447"/>
    <mergeCell ref="L446:L447"/>
    <mergeCell ref="M446:M447"/>
    <mergeCell ref="J437:J438"/>
    <mergeCell ref="K437:K438"/>
    <mergeCell ref="L437:L438"/>
    <mergeCell ref="M437:M438"/>
    <mergeCell ref="A442:A443"/>
    <mergeCell ref="B442:B443"/>
    <mergeCell ref="C442:C443"/>
    <mergeCell ref="D442:D443"/>
    <mergeCell ref="E442:E443"/>
    <mergeCell ref="F442:F443"/>
    <mergeCell ref="G442:G443"/>
    <mergeCell ref="H442:H443"/>
    <mergeCell ref="I442:I443"/>
    <mergeCell ref="A440:A441"/>
    <mergeCell ref="B440:B441"/>
    <mergeCell ref="C440:C441"/>
    <mergeCell ref="D440:D441"/>
    <mergeCell ref="E440:E441"/>
    <mergeCell ref="F440:F441"/>
    <mergeCell ref="G440:G441"/>
    <mergeCell ref="H440:H441"/>
    <mergeCell ref="I440:I441"/>
    <mergeCell ref="J440:J441"/>
    <mergeCell ref="K440:K441"/>
    <mergeCell ref="L440:L441"/>
    <mergeCell ref="M440:M441"/>
    <mergeCell ref="J442:J443"/>
    <mergeCell ref="K442:K443"/>
    <mergeCell ref="A437:A438"/>
    <mergeCell ref="B437:B438"/>
    <mergeCell ref="C437:C438"/>
    <mergeCell ref="D437:D438"/>
    <mergeCell ref="E437:E438"/>
    <mergeCell ref="F437:F438"/>
    <mergeCell ref="G437:G438"/>
    <mergeCell ref="H437:H438"/>
    <mergeCell ref="I437:I438"/>
    <mergeCell ref="L431:L432"/>
    <mergeCell ref="M431:M432"/>
    <mergeCell ref="A435:A436"/>
    <mergeCell ref="B435:B436"/>
    <mergeCell ref="C435:C436"/>
    <mergeCell ref="D435:D436"/>
    <mergeCell ref="E435:E436"/>
    <mergeCell ref="F435:F436"/>
    <mergeCell ref="G435:G436"/>
    <mergeCell ref="H435:H436"/>
    <mergeCell ref="I435:I436"/>
    <mergeCell ref="A433:A434"/>
    <mergeCell ref="B433:B434"/>
    <mergeCell ref="C433:C434"/>
    <mergeCell ref="D433:D434"/>
    <mergeCell ref="E433:E434"/>
    <mergeCell ref="F433:F434"/>
    <mergeCell ref="G433:G434"/>
    <mergeCell ref="H433:H434"/>
    <mergeCell ref="I433:I434"/>
    <mergeCell ref="J433:J434"/>
    <mergeCell ref="K433:K434"/>
    <mergeCell ref="L433:L434"/>
    <mergeCell ref="M433:M434"/>
    <mergeCell ref="J435:J436"/>
    <mergeCell ref="K435:K436"/>
    <mergeCell ref="L435:L436"/>
    <mergeCell ref="M435:M436"/>
    <mergeCell ref="J425:J426"/>
    <mergeCell ref="K425:K426"/>
    <mergeCell ref="L425:L426"/>
    <mergeCell ref="M425:M426"/>
    <mergeCell ref="J427:J428"/>
    <mergeCell ref="K427:K428"/>
    <mergeCell ref="L427:L428"/>
    <mergeCell ref="M427:M428"/>
    <mergeCell ref="A431:A432"/>
    <mergeCell ref="B431:B432"/>
    <mergeCell ref="C431:C432"/>
    <mergeCell ref="D431:D432"/>
    <mergeCell ref="E431:E432"/>
    <mergeCell ref="F431:F432"/>
    <mergeCell ref="G431:G432"/>
    <mergeCell ref="H431:H432"/>
    <mergeCell ref="I431:I432"/>
    <mergeCell ref="A429:A430"/>
    <mergeCell ref="B429:B430"/>
    <mergeCell ref="C429:C430"/>
    <mergeCell ref="D429:D430"/>
    <mergeCell ref="E429:E430"/>
    <mergeCell ref="F429:F430"/>
    <mergeCell ref="G429:G430"/>
    <mergeCell ref="H429:H430"/>
    <mergeCell ref="I429:I430"/>
    <mergeCell ref="J429:J430"/>
    <mergeCell ref="K429:K430"/>
    <mergeCell ref="L429:L430"/>
    <mergeCell ref="M429:M430"/>
    <mergeCell ref="J431:J432"/>
    <mergeCell ref="K431:K432"/>
    <mergeCell ref="A427:A428"/>
    <mergeCell ref="B427:B428"/>
    <mergeCell ref="C427:C428"/>
    <mergeCell ref="D427:D428"/>
    <mergeCell ref="E427:E428"/>
    <mergeCell ref="F427:F428"/>
    <mergeCell ref="G427:G428"/>
    <mergeCell ref="H427:H428"/>
    <mergeCell ref="I427:I428"/>
    <mergeCell ref="A425:A426"/>
    <mergeCell ref="B425:B426"/>
    <mergeCell ref="C425:C426"/>
    <mergeCell ref="D425:D426"/>
    <mergeCell ref="E425:E426"/>
    <mergeCell ref="F425:F426"/>
    <mergeCell ref="G425:G426"/>
    <mergeCell ref="H425:H426"/>
    <mergeCell ref="I425:I426"/>
    <mergeCell ref="L419:L420"/>
    <mergeCell ref="M419:M420"/>
    <mergeCell ref="A423:A424"/>
    <mergeCell ref="B423:B424"/>
    <mergeCell ref="C423:C424"/>
    <mergeCell ref="D423:D424"/>
    <mergeCell ref="E423:E424"/>
    <mergeCell ref="F423:F424"/>
    <mergeCell ref="G423:G424"/>
    <mergeCell ref="H423:H424"/>
    <mergeCell ref="I423:I424"/>
    <mergeCell ref="A421:A422"/>
    <mergeCell ref="B421:B422"/>
    <mergeCell ref="C421:C422"/>
    <mergeCell ref="D421:D422"/>
    <mergeCell ref="E421:E422"/>
    <mergeCell ref="F421:F422"/>
    <mergeCell ref="G421:G422"/>
    <mergeCell ref="H421:H422"/>
    <mergeCell ref="I421:I422"/>
    <mergeCell ref="J421:J422"/>
    <mergeCell ref="K421:K422"/>
    <mergeCell ref="L421:L422"/>
    <mergeCell ref="M421:M422"/>
    <mergeCell ref="J423:J424"/>
    <mergeCell ref="K423:K424"/>
    <mergeCell ref="L423:L424"/>
    <mergeCell ref="M423:M424"/>
    <mergeCell ref="J413:J414"/>
    <mergeCell ref="K413:K414"/>
    <mergeCell ref="L413:L414"/>
    <mergeCell ref="M413:M414"/>
    <mergeCell ref="J415:J416"/>
    <mergeCell ref="K415:K416"/>
    <mergeCell ref="L415:L416"/>
    <mergeCell ref="M415:M416"/>
    <mergeCell ref="A419:A420"/>
    <mergeCell ref="B419:B420"/>
    <mergeCell ref="C419:C420"/>
    <mergeCell ref="D419:D420"/>
    <mergeCell ref="E419:E420"/>
    <mergeCell ref="F419:F420"/>
    <mergeCell ref="G419:G420"/>
    <mergeCell ref="H419:H420"/>
    <mergeCell ref="I419:I420"/>
    <mergeCell ref="A417:A418"/>
    <mergeCell ref="B417:B418"/>
    <mergeCell ref="C417:C418"/>
    <mergeCell ref="D417:D418"/>
    <mergeCell ref="E417:E418"/>
    <mergeCell ref="F417:F418"/>
    <mergeCell ref="G417:G418"/>
    <mergeCell ref="H417:H418"/>
    <mergeCell ref="I417:I418"/>
    <mergeCell ref="J417:J418"/>
    <mergeCell ref="K417:K418"/>
    <mergeCell ref="L417:L418"/>
    <mergeCell ref="M417:M418"/>
    <mergeCell ref="J419:J420"/>
    <mergeCell ref="K419:K420"/>
    <mergeCell ref="A415:A416"/>
    <mergeCell ref="B415:B416"/>
    <mergeCell ref="C415:C416"/>
    <mergeCell ref="D415:D416"/>
    <mergeCell ref="E415:E416"/>
    <mergeCell ref="F415:F416"/>
    <mergeCell ref="G415:G416"/>
    <mergeCell ref="H415:H416"/>
    <mergeCell ref="I415:I416"/>
    <mergeCell ref="A413:A414"/>
    <mergeCell ref="B413:B414"/>
    <mergeCell ref="C413:C414"/>
    <mergeCell ref="D413:D414"/>
    <mergeCell ref="E413:E414"/>
    <mergeCell ref="F413:F414"/>
    <mergeCell ref="G413:G414"/>
    <mergeCell ref="H413:H414"/>
    <mergeCell ref="I413:I414"/>
    <mergeCell ref="K408:K409"/>
    <mergeCell ref="J410:J411"/>
    <mergeCell ref="K410:K411"/>
    <mergeCell ref="L410:L411"/>
    <mergeCell ref="M410:M411"/>
    <mergeCell ref="A408:A409"/>
    <mergeCell ref="B408:B409"/>
    <mergeCell ref="C408:C409"/>
    <mergeCell ref="D408:D409"/>
    <mergeCell ref="E408:E409"/>
    <mergeCell ref="F408:F409"/>
    <mergeCell ref="G408:G409"/>
    <mergeCell ref="H408:H409"/>
    <mergeCell ref="I408:I409"/>
    <mergeCell ref="J408:J409"/>
    <mergeCell ref="L408:L409"/>
    <mergeCell ref="M408:M409"/>
    <mergeCell ref="A410:A411"/>
    <mergeCell ref="B410:B411"/>
    <mergeCell ref="C410:C411"/>
    <mergeCell ref="D410:D411"/>
    <mergeCell ref="E410:E411"/>
    <mergeCell ref="F410:F411"/>
    <mergeCell ref="G410:G411"/>
    <mergeCell ref="H410:H411"/>
    <mergeCell ref="I410:I411"/>
    <mergeCell ref="A406:A407"/>
    <mergeCell ref="B406:B407"/>
    <mergeCell ref="C406:C407"/>
    <mergeCell ref="D406:D407"/>
    <mergeCell ref="E406:E407"/>
    <mergeCell ref="F406:F407"/>
    <mergeCell ref="G406:G407"/>
    <mergeCell ref="H406:H407"/>
    <mergeCell ref="I406:I407"/>
    <mergeCell ref="J406:J407"/>
    <mergeCell ref="K406:K407"/>
    <mergeCell ref="L406:L407"/>
    <mergeCell ref="M406:M407"/>
    <mergeCell ref="L395:L396"/>
    <mergeCell ref="M395:M396"/>
    <mergeCell ref="A399:A400"/>
    <mergeCell ref="B399:B400"/>
    <mergeCell ref="C399:C400"/>
    <mergeCell ref="D399:D400"/>
    <mergeCell ref="E399:E400"/>
    <mergeCell ref="F399:F400"/>
    <mergeCell ref="G399:G400"/>
    <mergeCell ref="H399:H400"/>
    <mergeCell ref="I399:I400"/>
    <mergeCell ref="J399:J400"/>
    <mergeCell ref="K399:K400"/>
    <mergeCell ref="L399:L400"/>
    <mergeCell ref="M399:M400"/>
    <mergeCell ref="A403:A404"/>
    <mergeCell ref="B403:B404"/>
    <mergeCell ref="C403:C404"/>
    <mergeCell ref="D403:D404"/>
    <mergeCell ref="C395:C396"/>
    <mergeCell ref="D395:D396"/>
    <mergeCell ref="E395:E396"/>
    <mergeCell ref="F395:F396"/>
    <mergeCell ref="G395:G396"/>
    <mergeCell ref="H395:H396"/>
    <mergeCell ref="I395:I396"/>
    <mergeCell ref="A393:A394"/>
    <mergeCell ref="B393:B394"/>
    <mergeCell ref="C393:C394"/>
    <mergeCell ref="D393:D394"/>
    <mergeCell ref="E393:E394"/>
    <mergeCell ref="F393:F394"/>
    <mergeCell ref="G393:G394"/>
    <mergeCell ref="H393:H394"/>
    <mergeCell ref="I393:I394"/>
    <mergeCell ref="J393:J394"/>
    <mergeCell ref="K393:K394"/>
    <mergeCell ref="L393:L394"/>
    <mergeCell ref="M393:M394"/>
    <mergeCell ref="J395:J396"/>
    <mergeCell ref="K395:K396"/>
    <mergeCell ref="B391:B392"/>
    <mergeCell ref="C391:C392"/>
    <mergeCell ref="D391:D392"/>
    <mergeCell ref="E391:E392"/>
    <mergeCell ref="F391:F392"/>
    <mergeCell ref="G391:G392"/>
    <mergeCell ref="H391:H392"/>
    <mergeCell ref="I391:I392"/>
    <mergeCell ref="A389:A390"/>
    <mergeCell ref="B389:B390"/>
    <mergeCell ref="C389:C390"/>
    <mergeCell ref="D389:D390"/>
    <mergeCell ref="E389:E390"/>
    <mergeCell ref="F389:F390"/>
    <mergeCell ref="G389:G390"/>
    <mergeCell ref="H389:H390"/>
    <mergeCell ref="I389:I390"/>
    <mergeCell ref="J389:J390"/>
    <mergeCell ref="K389:K390"/>
    <mergeCell ref="L389:L390"/>
    <mergeCell ref="M389:M390"/>
    <mergeCell ref="J391:J392"/>
    <mergeCell ref="K391:K392"/>
    <mergeCell ref="L391:L392"/>
    <mergeCell ref="M391:M392"/>
    <mergeCell ref="A395:A396"/>
    <mergeCell ref="B395:B396"/>
    <mergeCell ref="C385:C386"/>
    <mergeCell ref="D385:D386"/>
    <mergeCell ref="E385:E386"/>
    <mergeCell ref="F385:F386"/>
    <mergeCell ref="G385:G386"/>
    <mergeCell ref="H385:H386"/>
    <mergeCell ref="I385:I386"/>
    <mergeCell ref="J367:J368"/>
    <mergeCell ref="J385:J386"/>
    <mergeCell ref="K385:K386"/>
    <mergeCell ref="L385:L386"/>
    <mergeCell ref="M385:M386"/>
    <mergeCell ref="J387:J388"/>
    <mergeCell ref="K387:K388"/>
    <mergeCell ref="L387:L388"/>
    <mergeCell ref="M387:M388"/>
    <mergeCell ref="B383:B384"/>
    <mergeCell ref="C383:C384"/>
    <mergeCell ref="D383:D384"/>
    <mergeCell ref="E383:E384"/>
    <mergeCell ref="F383:F384"/>
    <mergeCell ref="G383:G384"/>
    <mergeCell ref="H383:H384"/>
    <mergeCell ref="I383:I384"/>
    <mergeCell ref="J383:J384"/>
    <mergeCell ref="K383:K384"/>
    <mergeCell ref="L383:L384"/>
    <mergeCell ref="M383:M384"/>
    <mergeCell ref="C369:C370"/>
    <mergeCell ref="D369:D370"/>
    <mergeCell ref="E387:E388"/>
    <mergeCell ref="F387:F388"/>
    <mergeCell ref="G387:G388"/>
    <mergeCell ref="H387:H388"/>
    <mergeCell ref="I387:I388"/>
    <mergeCell ref="A365:A366"/>
    <mergeCell ref="B365:B366"/>
    <mergeCell ref="C365:C366"/>
    <mergeCell ref="D365:D366"/>
    <mergeCell ref="E365:E366"/>
    <mergeCell ref="F365:F366"/>
    <mergeCell ref="G365:G366"/>
    <mergeCell ref="H365:H366"/>
    <mergeCell ref="I365:I366"/>
    <mergeCell ref="J365:J366"/>
    <mergeCell ref="F367:F368"/>
    <mergeCell ref="G367:G368"/>
    <mergeCell ref="H367:H368"/>
    <mergeCell ref="C367:C368"/>
    <mergeCell ref="D367:D368"/>
    <mergeCell ref="A367:A368"/>
    <mergeCell ref="B367:B368"/>
    <mergeCell ref="A371:A372"/>
    <mergeCell ref="B371:B372"/>
    <mergeCell ref="C371:C372"/>
    <mergeCell ref="D371:D372"/>
    <mergeCell ref="E371:E372"/>
    <mergeCell ref="F371:F372"/>
    <mergeCell ref="A369:A370"/>
    <mergeCell ref="B369:B370"/>
    <mergeCell ref="A385:A386"/>
    <mergeCell ref="B385:B386"/>
    <mergeCell ref="I367:I368"/>
    <mergeCell ref="E369:E370"/>
    <mergeCell ref="L365:L366"/>
    <mergeCell ref="M365:M366"/>
    <mergeCell ref="D363:D364"/>
    <mergeCell ref="E363:E364"/>
    <mergeCell ref="F363:F364"/>
    <mergeCell ref="G363:G364"/>
    <mergeCell ref="H363:H364"/>
    <mergeCell ref="I363:I364"/>
    <mergeCell ref="A363:A364"/>
    <mergeCell ref="K363:K364"/>
    <mergeCell ref="L363:L364"/>
    <mergeCell ref="M363:M364"/>
    <mergeCell ref="J359:J360"/>
    <mergeCell ref="K359:K360"/>
    <mergeCell ref="L359:L360"/>
    <mergeCell ref="M359:M360"/>
    <mergeCell ref="B363:B364"/>
    <mergeCell ref="C363:C364"/>
    <mergeCell ref="A359:A360"/>
    <mergeCell ref="A361:A362"/>
    <mergeCell ref="B361:B362"/>
    <mergeCell ref="C361:C362"/>
    <mergeCell ref="D361:D362"/>
    <mergeCell ref="E361:E362"/>
    <mergeCell ref="F361:F362"/>
    <mergeCell ref="G361:G362"/>
    <mergeCell ref="H361:H362"/>
    <mergeCell ref="J361:J362"/>
    <mergeCell ref="A357:A358"/>
    <mergeCell ref="B357:B358"/>
    <mergeCell ref="C357:C358"/>
    <mergeCell ref="D357:D358"/>
    <mergeCell ref="E357:E358"/>
    <mergeCell ref="F357:F358"/>
    <mergeCell ref="G357:G358"/>
    <mergeCell ref="H357:H358"/>
    <mergeCell ref="I357:I358"/>
    <mergeCell ref="A355:A356"/>
    <mergeCell ref="B355:B356"/>
    <mergeCell ref="E355:E356"/>
    <mergeCell ref="F355:F356"/>
    <mergeCell ref="G355:G356"/>
    <mergeCell ref="H355:H356"/>
    <mergeCell ref="I355:I356"/>
    <mergeCell ref="K365:K366"/>
    <mergeCell ref="J353:J354"/>
    <mergeCell ref="K353:K354"/>
    <mergeCell ref="L353:L354"/>
    <mergeCell ref="M353:M354"/>
    <mergeCell ref="J357:J358"/>
    <mergeCell ref="K357:K358"/>
    <mergeCell ref="B359:B360"/>
    <mergeCell ref="C359:C360"/>
    <mergeCell ref="D359:D360"/>
    <mergeCell ref="E359:E360"/>
    <mergeCell ref="F359:F360"/>
    <mergeCell ref="G359:G360"/>
    <mergeCell ref="H359:H360"/>
    <mergeCell ref="I359:I360"/>
    <mergeCell ref="C355:C356"/>
    <mergeCell ref="D355:D356"/>
    <mergeCell ref="J351:J352"/>
    <mergeCell ref="K351:K352"/>
    <mergeCell ref="L351:L352"/>
    <mergeCell ref="M351:M352"/>
    <mergeCell ref="A348:A349"/>
    <mergeCell ref="B348:B349"/>
    <mergeCell ref="C348:C349"/>
    <mergeCell ref="D348:D349"/>
    <mergeCell ref="E348:E349"/>
    <mergeCell ref="F348:F349"/>
    <mergeCell ref="G348:G349"/>
    <mergeCell ref="H348:H349"/>
    <mergeCell ref="A353:A354"/>
    <mergeCell ref="B353:B354"/>
    <mergeCell ref="C353:C354"/>
    <mergeCell ref="D353:D354"/>
    <mergeCell ref="E353:E354"/>
    <mergeCell ref="F353:F354"/>
    <mergeCell ref="G353:G354"/>
    <mergeCell ref="H353:H354"/>
    <mergeCell ref="I353:I354"/>
    <mergeCell ref="A351:A352"/>
    <mergeCell ref="B351:B352"/>
    <mergeCell ref="C351:C352"/>
    <mergeCell ref="D351:D352"/>
    <mergeCell ref="E351:E352"/>
    <mergeCell ref="F351:F352"/>
    <mergeCell ref="G351:G352"/>
    <mergeCell ref="H351:H352"/>
    <mergeCell ref="I351:I352"/>
    <mergeCell ref="I348:I349"/>
    <mergeCell ref="A344:A345"/>
    <mergeCell ref="B344:B345"/>
    <mergeCell ref="C344:C345"/>
    <mergeCell ref="D344:D345"/>
    <mergeCell ref="E344:E345"/>
    <mergeCell ref="F344:F345"/>
    <mergeCell ref="G344:G345"/>
    <mergeCell ref="H344:H345"/>
    <mergeCell ref="I344:I345"/>
    <mergeCell ref="J344:J345"/>
    <mergeCell ref="K344:K345"/>
    <mergeCell ref="L344:L345"/>
    <mergeCell ref="M344:M345"/>
    <mergeCell ref="A346:A347"/>
    <mergeCell ref="B346:B347"/>
    <mergeCell ref="C346:C347"/>
    <mergeCell ref="D346:D347"/>
    <mergeCell ref="E346:E347"/>
    <mergeCell ref="F346:F347"/>
    <mergeCell ref="G346:G347"/>
    <mergeCell ref="H346:H347"/>
    <mergeCell ref="I346:I347"/>
    <mergeCell ref="J346:J347"/>
    <mergeCell ref="K346:K347"/>
    <mergeCell ref="L346:L347"/>
    <mergeCell ref="M346:M347"/>
    <mergeCell ref="B340:B341"/>
    <mergeCell ref="C340:C341"/>
    <mergeCell ref="D340:D341"/>
    <mergeCell ref="E340:E341"/>
    <mergeCell ref="F340:F341"/>
    <mergeCell ref="G340:G341"/>
    <mergeCell ref="H340:H341"/>
    <mergeCell ref="I340:I341"/>
    <mergeCell ref="J340:J341"/>
    <mergeCell ref="K340:K341"/>
    <mergeCell ref="L340:L341"/>
    <mergeCell ref="M340:M341"/>
    <mergeCell ref="A342:A343"/>
    <mergeCell ref="B342:B343"/>
    <mergeCell ref="C342:C343"/>
    <mergeCell ref="D342:D343"/>
    <mergeCell ref="E342:E343"/>
    <mergeCell ref="F342:F343"/>
    <mergeCell ref="G342:G343"/>
    <mergeCell ref="H342:H343"/>
    <mergeCell ref="I342:I343"/>
    <mergeCell ref="J342:J343"/>
    <mergeCell ref="K342:K343"/>
    <mergeCell ref="L342:L343"/>
    <mergeCell ref="M342:M343"/>
    <mergeCell ref="A340:A341"/>
    <mergeCell ref="K336:K337"/>
    <mergeCell ref="L336:L337"/>
    <mergeCell ref="M336:M337"/>
    <mergeCell ref="K330:K331"/>
    <mergeCell ref="L330:L331"/>
    <mergeCell ref="M330:M331"/>
    <mergeCell ref="B332:B333"/>
    <mergeCell ref="C332:C333"/>
    <mergeCell ref="D332:D333"/>
    <mergeCell ref="E332:E333"/>
    <mergeCell ref="F332:F333"/>
    <mergeCell ref="G332:G333"/>
    <mergeCell ref="H332:H333"/>
    <mergeCell ref="I332:I333"/>
    <mergeCell ref="B330:B331"/>
    <mergeCell ref="C330:C331"/>
    <mergeCell ref="D330:D331"/>
    <mergeCell ref="E330:E331"/>
    <mergeCell ref="F330:F331"/>
    <mergeCell ref="G330:G331"/>
    <mergeCell ref="H330:H331"/>
    <mergeCell ref="I330:I331"/>
    <mergeCell ref="J334:J335"/>
    <mergeCell ref="K334:K335"/>
    <mergeCell ref="L334:L335"/>
    <mergeCell ref="M334:M335"/>
    <mergeCell ref="A338:A339"/>
    <mergeCell ref="B338:B339"/>
    <mergeCell ref="C338:C339"/>
    <mergeCell ref="D338:D339"/>
    <mergeCell ref="E338:E339"/>
    <mergeCell ref="F338:F339"/>
    <mergeCell ref="G338:G339"/>
    <mergeCell ref="H338:H339"/>
    <mergeCell ref="I338:I339"/>
    <mergeCell ref="A324:A325"/>
    <mergeCell ref="J322:J323"/>
    <mergeCell ref="K322:K323"/>
    <mergeCell ref="L322:L323"/>
    <mergeCell ref="J330:J331"/>
    <mergeCell ref="C328:C329"/>
    <mergeCell ref="D328:D329"/>
    <mergeCell ref="E328:E329"/>
    <mergeCell ref="F328:F329"/>
    <mergeCell ref="G328:G329"/>
    <mergeCell ref="H328:H329"/>
    <mergeCell ref="K326:K327"/>
    <mergeCell ref="L326:L327"/>
    <mergeCell ref="A334:A335"/>
    <mergeCell ref="B334:B335"/>
    <mergeCell ref="C334:C335"/>
    <mergeCell ref="D334:D335"/>
    <mergeCell ref="E334:E335"/>
    <mergeCell ref="F334:F335"/>
    <mergeCell ref="G334:G335"/>
    <mergeCell ref="H334:H335"/>
    <mergeCell ref="I334:I335"/>
    <mergeCell ref="A330:A331"/>
    <mergeCell ref="A332:A333"/>
    <mergeCell ref="M322:M323"/>
    <mergeCell ref="B324:B325"/>
    <mergeCell ref="C324:C325"/>
    <mergeCell ref="D324:D325"/>
    <mergeCell ref="E324:E325"/>
    <mergeCell ref="F324:F325"/>
    <mergeCell ref="G324:G325"/>
    <mergeCell ref="H324:H325"/>
    <mergeCell ref="I324:I325"/>
    <mergeCell ref="K324:K325"/>
    <mergeCell ref="L324:L325"/>
    <mergeCell ref="M324:M325"/>
    <mergeCell ref="A326:A327"/>
    <mergeCell ref="E326:E327"/>
    <mergeCell ref="F326:F327"/>
    <mergeCell ref="B326:B327"/>
    <mergeCell ref="J328:J329"/>
    <mergeCell ref="K328:K329"/>
    <mergeCell ref="L328:L329"/>
    <mergeCell ref="M328:M329"/>
    <mergeCell ref="J332:J333"/>
    <mergeCell ref="K332:K333"/>
    <mergeCell ref="L332:L333"/>
    <mergeCell ref="M332:M333"/>
    <mergeCell ref="A328:A329"/>
    <mergeCell ref="B328:B329"/>
    <mergeCell ref="K316:K317"/>
    <mergeCell ref="L316:L317"/>
    <mergeCell ref="M316:M317"/>
    <mergeCell ref="I326:I327"/>
    <mergeCell ref="M326:M327"/>
    <mergeCell ref="B316:B317"/>
    <mergeCell ref="C316:C317"/>
    <mergeCell ref="D316:D317"/>
    <mergeCell ref="E316:E317"/>
    <mergeCell ref="F316:F317"/>
    <mergeCell ref="G316:G317"/>
    <mergeCell ref="H316:H317"/>
    <mergeCell ref="A322:A323"/>
    <mergeCell ref="B322:B323"/>
    <mergeCell ref="C322:C323"/>
    <mergeCell ref="D322:D323"/>
    <mergeCell ref="M306:M307"/>
    <mergeCell ref="A310:A311"/>
    <mergeCell ref="J314:J315"/>
    <mergeCell ref="K314:K315"/>
    <mergeCell ref="L314:L315"/>
    <mergeCell ref="M314:M315"/>
    <mergeCell ref="A318:A319"/>
    <mergeCell ref="B318:B319"/>
    <mergeCell ref="C318:C319"/>
    <mergeCell ref="D318:D319"/>
    <mergeCell ref="E318:E319"/>
    <mergeCell ref="F318:F319"/>
    <mergeCell ref="G318:G319"/>
    <mergeCell ref="H318:H319"/>
    <mergeCell ref="I318:I319"/>
    <mergeCell ref="A320:A321"/>
    <mergeCell ref="B320:B321"/>
    <mergeCell ref="C320:C321"/>
    <mergeCell ref="D320:D321"/>
    <mergeCell ref="E320:E321"/>
    <mergeCell ref="F320:F321"/>
    <mergeCell ref="G320:G321"/>
    <mergeCell ref="H320:H321"/>
    <mergeCell ref="K318:K319"/>
    <mergeCell ref="L318:L319"/>
    <mergeCell ref="M318:M319"/>
    <mergeCell ref="J320:J321"/>
    <mergeCell ref="K320:K321"/>
    <mergeCell ref="L320:L321"/>
    <mergeCell ref="M320:M321"/>
    <mergeCell ref="J310:J311"/>
    <mergeCell ref="A316:A317"/>
    <mergeCell ref="L304:L305"/>
    <mergeCell ref="M304:M305"/>
    <mergeCell ref="I306:I307"/>
    <mergeCell ref="J306:J307"/>
    <mergeCell ref="M312:M313"/>
    <mergeCell ref="C306:C307"/>
    <mergeCell ref="D306:D307"/>
    <mergeCell ref="E306:E307"/>
    <mergeCell ref="F306:F307"/>
    <mergeCell ref="G306:G307"/>
    <mergeCell ref="H306:H307"/>
    <mergeCell ref="A314:A315"/>
    <mergeCell ref="B314:B315"/>
    <mergeCell ref="C314:C315"/>
    <mergeCell ref="D314:D315"/>
    <mergeCell ref="E314:E315"/>
    <mergeCell ref="F314:F315"/>
    <mergeCell ref="G314:G315"/>
    <mergeCell ref="H314:H315"/>
    <mergeCell ref="I314:I315"/>
    <mergeCell ref="K312:K313"/>
    <mergeCell ref="L312:L313"/>
    <mergeCell ref="A312:A313"/>
    <mergeCell ref="B312:B313"/>
    <mergeCell ref="C312:C313"/>
    <mergeCell ref="D312:D313"/>
    <mergeCell ref="L308:L309"/>
    <mergeCell ref="M308:M309"/>
    <mergeCell ref="K310:K311"/>
    <mergeCell ref="L310:L311"/>
    <mergeCell ref="M310:M311"/>
    <mergeCell ref="L306:L307"/>
    <mergeCell ref="J298:J299"/>
    <mergeCell ref="K298:K299"/>
    <mergeCell ref="L298:L299"/>
    <mergeCell ref="M298:M299"/>
    <mergeCell ref="J300:J301"/>
    <mergeCell ref="K300:K301"/>
    <mergeCell ref="L300:L301"/>
    <mergeCell ref="M300:M301"/>
    <mergeCell ref="A304:A305"/>
    <mergeCell ref="B304:B305"/>
    <mergeCell ref="C304:C305"/>
    <mergeCell ref="D304:D305"/>
    <mergeCell ref="E304:E305"/>
    <mergeCell ref="F304:F305"/>
    <mergeCell ref="G304:G305"/>
    <mergeCell ref="H304:H305"/>
    <mergeCell ref="I304:I305"/>
    <mergeCell ref="A302:A303"/>
    <mergeCell ref="B302:B303"/>
    <mergeCell ref="C302:C303"/>
    <mergeCell ref="D302:D303"/>
    <mergeCell ref="E302:E303"/>
    <mergeCell ref="F302:F303"/>
    <mergeCell ref="G302:G303"/>
    <mergeCell ref="H302:H303"/>
    <mergeCell ref="I302:I303"/>
    <mergeCell ref="J302:J303"/>
    <mergeCell ref="K302:K303"/>
    <mergeCell ref="L302:L303"/>
    <mergeCell ref="M302:M303"/>
    <mergeCell ref="J304:J305"/>
    <mergeCell ref="K304:K305"/>
    <mergeCell ref="A300:A301"/>
    <mergeCell ref="B300:B301"/>
    <mergeCell ref="C300:C301"/>
    <mergeCell ref="D300:D301"/>
    <mergeCell ref="E300:E301"/>
    <mergeCell ref="F300:F301"/>
    <mergeCell ref="G300:G301"/>
    <mergeCell ref="H300:H301"/>
    <mergeCell ref="I300:I301"/>
    <mergeCell ref="B298:B299"/>
    <mergeCell ref="C298:C299"/>
    <mergeCell ref="D298:D299"/>
    <mergeCell ref="E298:E299"/>
    <mergeCell ref="F298:F299"/>
    <mergeCell ref="G298:G299"/>
    <mergeCell ref="H298:H299"/>
    <mergeCell ref="I298:I299"/>
    <mergeCell ref="I296:I297"/>
    <mergeCell ref="A294:A295"/>
    <mergeCell ref="B294:B295"/>
    <mergeCell ref="A292:A293"/>
    <mergeCell ref="C294:C295"/>
    <mergeCell ref="D294:D295"/>
    <mergeCell ref="E294:E295"/>
    <mergeCell ref="F294:F295"/>
    <mergeCell ref="G294:G295"/>
    <mergeCell ref="H294:H295"/>
    <mergeCell ref="I294:I295"/>
    <mergeCell ref="K294:K295"/>
    <mergeCell ref="L294:L295"/>
    <mergeCell ref="M294:M295"/>
    <mergeCell ref="J296:J297"/>
    <mergeCell ref="K296:K297"/>
    <mergeCell ref="L296:L297"/>
    <mergeCell ref="M296:M297"/>
    <mergeCell ref="M288:M289"/>
    <mergeCell ref="A290:A291"/>
    <mergeCell ref="B290:B291"/>
    <mergeCell ref="C290:C291"/>
    <mergeCell ref="D290:D291"/>
    <mergeCell ref="E290:E291"/>
    <mergeCell ref="F290:F291"/>
    <mergeCell ref="G290:G291"/>
    <mergeCell ref="H290:H291"/>
    <mergeCell ref="I290:I291"/>
    <mergeCell ref="J290:J291"/>
    <mergeCell ref="B292:B293"/>
    <mergeCell ref="C292:C293"/>
    <mergeCell ref="D292:D293"/>
    <mergeCell ref="E292:E293"/>
    <mergeCell ref="F292:F293"/>
    <mergeCell ref="G292:G293"/>
    <mergeCell ref="H292:H293"/>
    <mergeCell ref="I292:I293"/>
    <mergeCell ref="J292:J293"/>
    <mergeCell ref="K290:K291"/>
    <mergeCell ref="L290:L291"/>
    <mergeCell ref="M290:M291"/>
    <mergeCell ref="K292:K293"/>
    <mergeCell ref="L292:L293"/>
    <mergeCell ref="M292:M293"/>
    <mergeCell ref="K288:K289"/>
    <mergeCell ref="L288:L289"/>
    <mergeCell ref="J270:J271"/>
    <mergeCell ref="K270:K271"/>
    <mergeCell ref="L270:L271"/>
    <mergeCell ref="M270:M271"/>
    <mergeCell ref="J272:J273"/>
    <mergeCell ref="K272:K273"/>
    <mergeCell ref="L272:L273"/>
    <mergeCell ref="M272:M273"/>
    <mergeCell ref="M274:M275"/>
    <mergeCell ref="A286:A287"/>
    <mergeCell ref="B286:B287"/>
    <mergeCell ref="C286:C287"/>
    <mergeCell ref="D286:D287"/>
    <mergeCell ref="E286:E287"/>
    <mergeCell ref="F286:F287"/>
    <mergeCell ref="G286:G287"/>
    <mergeCell ref="H286:H287"/>
    <mergeCell ref="I286:I287"/>
    <mergeCell ref="J286:J287"/>
    <mergeCell ref="K286:K287"/>
    <mergeCell ref="L286:L287"/>
    <mergeCell ref="M286:M287"/>
    <mergeCell ref="J274:J275"/>
    <mergeCell ref="K274:K275"/>
    <mergeCell ref="A272:A273"/>
    <mergeCell ref="B272:B273"/>
    <mergeCell ref="C272:C273"/>
    <mergeCell ref="D272:D273"/>
    <mergeCell ref="E272:E273"/>
    <mergeCell ref="F272:F273"/>
    <mergeCell ref="G272:G273"/>
    <mergeCell ref="H272:H273"/>
    <mergeCell ref="I272:I273"/>
    <mergeCell ref="A270:A271"/>
    <mergeCell ref="B270:B271"/>
    <mergeCell ref="C270:C271"/>
    <mergeCell ref="D270:D271"/>
    <mergeCell ref="E270:E271"/>
    <mergeCell ref="F270:F271"/>
    <mergeCell ref="G270:G271"/>
    <mergeCell ref="H270:H271"/>
    <mergeCell ref="I270:I271"/>
    <mergeCell ref="K264:K265"/>
    <mergeCell ref="L264:L265"/>
    <mergeCell ref="M264:M265"/>
    <mergeCell ref="A268:A269"/>
    <mergeCell ref="B268:B269"/>
    <mergeCell ref="C268:C269"/>
    <mergeCell ref="D268:D269"/>
    <mergeCell ref="E268:E269"/>
    <mergeCell ref="F268:F269"/>
    <mergeCell ref="G268:G269"/>
    <mergeCell ref="H268:H269"/>
    <mergeCell ref="I268:I269"/>
    <mergeCell ref="A266:A267"/>
    <mergeCell ref="B266:B267"/>
    <mergeCell ref="C266:C267"/>
    <mergeCell ref="D266:D267"/>
    <mergeCell ref="E266:E267"/>
    <mergeCell ref="F266:F267"/>
    <mergeCell ref="J266:J267"/>
    <mergeCell ref="M266:M267"/>
    <mergeCell ref="J268:J269"/>
    <mergeCell ref="K268:K269"/>
    <mergeCell ref="L268:L269"/>
    <mergeCell ref="M268:M269"/>
    <mergeCell ref="I258:I259"/>
    <mergeCell ref="J258:J259"/>
    <mergeCell ref="K258:K259"/>
    <mergeCell ref="L258:L259"/>
    <mergeCell ref="M258:M259"/>
    <mergeCell ref="J260:J261"/>
    <mergeCell ref="K260:K261"/>
    <mergeCell ref="L260:L261"/>
    <mergeCell ref="M260:M261"/>
    <mergeCell ref="I260:I261"/>
    <mergeCell ref="J262:J263"/>
    <mergeCell ref="K262:K263"/>
    <mergeCell ref="L262:L263"/>
    <mergeCell ref="M262:M263"/>
    <mergeCell ref="J264:J265"/>
    <mergeCell ref="E260:E261"/>
    <mergeCell ref="F260:F261"/>
    <mergeCell ref="G260:G261"/>
    <mergeCell ref="G266:G267"/>
    <mergeCell ref="H266:H267"/>
    <mergeCell ref="I266:I267"/>
    <mergeCell ref="H260:H261"/>
    <mergeCell ref="D258:D259"/>
    <mergeCell ref="E258:E259"/>
    <mergeCell ref="F258:F259"/>
    <mergeCell ref="G258:G259"/>
    <mergeCell ref="H258:H259"/>
    <mergeCell ref="A258:A259"/>
    <mergeCell ref="H262:H263"/>
    <mergeCell ref="I262:I263"/>
    <mergeCell ref="K266:K267"/>
    <mergeCell ref="L266:L267"/>
    <mergeCell ref="M254:M255"/>
    <mergeCell ref="B258:B259"/>
    <mergeCell ref="C258:C259"/>
    <mergeCell ref="A264:A265"/>
    <mergeCell ref="B264:B265"/>
    <mergeCell ref="C264:C265"/>
    <mergeCell ref="D264:D265"/>
    <mergeCell ref="E264:E265"/>
    <mergeCell ref="F264:F265"/>
    <mergeCell ref="G264:G265"/>
    <mergeCell ref="H264:H265"/>
    <mergeCell ref="I264:I265"/>
    <mergeCell ref="A262:A263"/>
    <mergeCell ref="B262:B263"/>
    <mergeCell ref="C262:C263"/>
    <mergeCell ref="D262:D263"/>
    <mergeCell ref="E262:E263"/>
    <mergeCell ref="F262:F263"/>
    <mergeCell ref="G262:G263"/>
    <mergeCell ref="A256:A257"/>
    <mergeCell ref="B256:B257"/>
    <mergeCell ref="C256:C257"/>
    <mergeCell ref="D256:D257"/>
    <mergeCell ref="E256:E257"/>
    <mergeCell ref="F256:F257"/>
    <mergeCell ref="G256:G257"/>
    <mergeCell ref="H256:H257"/>
    <mergeCell ref="I256:I257"/>
    <mergeCell ref="A260:A261"/>
    <mergeCell ref="B260:B261"/>
    <mergeCell ref="C260:C261"/>
    <mergeCell ref="D260:D261"/>
    <mergeCell ref="J250:J251"/>
    <mergeCell ref="K250:K251"/>
    <mergeCell ref="L250:L251"/>
    <mergeCell ref="M250:M251"/>
    <mergeCell ref="A254:A255"/>
    <mergeCell ref="B254:B255"/>
    <mergeCell ref="C254:C255"/>
    <mergeCell ref="D254:D255"/>
    <mergeCell ref="E254:E255"/>
    <mergeCell ref="F254:F255"/>
    <mergeCell ref="G254:G255"/>
    <mergeCell ref="H254:H255"/>
    <mergeCell ref="I254:I255"/>
    <mergeCell ref="A252:A253"/>
    <mergeCell ref="B252:B253"/>
    <mergeCell ref="C252:C253"/>
    <mergeCell ref="D252:D253"/>
    <mergeCell ref="E252:E253"/>
    <mergeCell ref="F252:F253"/>
    <mergeCell ref="G252:G253"/>
    <mergeCell ref="H252:H253"/>
    <mergeCell ref="I252:I253"/>
    <mergeCell ref="J252:J253"/>
    <mergeCell ref="K252:K253"/>
    <mergeCell ref="E250:E251"/>
    <mergeCell ref="H250:H251"/>
    <mergeCell ref="I250:I251"/>
    <mergeCell ref="L252:L253"/>
    <mergeCell ref="M252:M253"/>
    <mergeCell ref="J254:J255"/>
    <mergeCell ref="K254:K255"/>
    <mergeCell ref="L254:L255"/>
    <mergeCell ref="M214:M215"/>
    <mergeCell ref="M216:M217"/>
    <mergeCell ref="F234:F235"/>
    <mergeCell ref="G234:G235"/>
    <mergeCell ref="H234:H235"/>
    <mergeCell ref="I234:I235"/>
    <mergeCell ref="A232:A233"/>
    <mergeCell ref="B232:B233"/>
    <mergeCell ref="M232:M233"/>
    <mergeCell ref="J234:J235"/>
    <mergeCell ref="K234:K235"/>
    <mergeCell ref="C232:C233"/>
    <mergeCell ref="D232:D233"/>
    <mergeCell ref="E232:E233"/>
    <mergeCell ref="F232:F233"/>
    <mergeCell ref="G232:G233"/>
    <mergeCell ref="H232:H233"/>
    <mergeCell ref="I232:I233"/>
    <mergeCell ref="L234:L235"/>
    <mergeCell ref="M234:M235"/>
    <mergeCell ref="M218:M219"/>
    <mergeCell ref="M220:M221"/>
    <mergeCell ref="M222:M223"/>
    <mergeCell ref="M224:M225"/>
    <mergeCell ref="M226:M227"/>
    <mergeCell ref="J226:J227"/>
    <mergeCell ref="K226:K227"/>
    <mergeCell ref="L226:L227"/>
    <mergeCell ref="F222:F223"/>
    <mergeCell ref="G222:G223"/>
    <mergeCell ref="A216:A217"/>
    <mergeCell ref="B216:B217"/>
    <mergeCell ref="C216:C217"/>
    <mergeCell ref="D216:D217"/>
    <mergeCell ref="E216:E217"/>
    <mergeCell ref="F216:F217"/>
    <mergeCell ref="G216:G217"/>
    <mergeCell ref="H216:H217"/>
    <mergeCell ref="D220:D221"/>
    <mergeCell ref="K218:K219"/>
    <mergeCell ref="L218:L219"/>
    <mergeCell ref="A224:A225"/>
    <mergeCell ref="B224:B225"/>
    <mergeCell ref="C224:C225"/>
    <mergeCell ref="D224:D225"/>
    <mergeCell ref="A222:A223"/>
    <mergeCell ref="B222:B223"/>
    <mergeCell ref="C222:C223"/>
    <mergeCell ref="D222:D223"/>
    <mergeCell ref="E222:E223"/>
    <mergeCell ref="E224:E225"/>
    <mergeCell ref="I224:I225"/>
    <mergeCell ref="J224:J225"/>
    <mergeCell ref="K224:K225"/>
    <mergeCell ref="J220:J221"/>
    <mergeCell ref="K220:K221"/>
    <mergeCell ref="L220:L221"/>
    <mergeCell ref="J222:J223"/>
    <mergeCell ref="K222:K223"/>
    <mergeCell ref="I220:I221"/>
    <mergeCell ref="J216:J217"/>
    <mergeCell ref="K216:K217"/>
    <mergeCell ref="M172:M173"/>
    <mergeCell ref="M174:M175"/>
    <mergeCell ref="M176:M177"/>
    <mergeCell ref="A202:A203"/>
    <mergeCell ref="B202:B203"/>
    <mergeCell ref="C202:C203"/>
    <mergeCell ref="D202:D203"/>
    <mergeCell ref="E202:E203"/>
    <mergeCell ref="F202:F203"/>
    <mergeCell ref="G202:G203"/>
    <mergeCell ref="H202:H203"/>
    <mergeCell ref="A204:A205"/>
    <mergeCell ref="B204:B205"/>
    <mergeCell ref="C204:C205"/>
    <mergeCell ref="D204:D205"/>
    <mergeCell ref="E204:E205"/>
    <mergeCell ref="F204:F205"/>
    <mergeCell ref="K196:K197"/>
    <mergeCell ref="L196:L197"/>
    <mergeCell ref="M180:M181"/>
    <mergeCell ref="M182:M183"/>
    <mergeCell ref="M184:M185"/>
    <mergeCell ref="M186:M187"/>
    <mergeCell ref="M188:M189"/>
    <mergeCell ref="M190:M191"/>
    <mergeCell ref="M192:M193"/>
    <mergeCell ref="M194:M195"/>
    <mergeCell ref="M196:M197"/>
    <mergeCell ref="M198:M199"/>
    <mergeCell ref="M200:M201"/>
    <mergeCell ref="M202:M203"/>
    <mergeCell ref="M204:M205"/>
    <mergeCell ref="L200:L201"/>
    <mergeCell ref="J200:J201"/>
    <mergeCell ref="J198:J199"/>
    <mergeCell ref="K198:K199"/>
    <mergeCell ref="L198:L199"/>
    <mergeCell ref="M210:M211"/>
    <mergeCell ref="A214:A215"/>
    <mergeCell ref="B214:B215"/>
    <mergeCell ref="C214:C215"/>
    <mergeCell ref="D214:D215"/>
    <mergeCell ref="E214:E215"/>
    <mergeCell ref="F214:F215"/>
    <mergeCell ref="G214:G215"/>
    <mergeCell ref="H214:H215"/>
    <mergeCell ref="D218:D219"/>
    <mergeCell ref="E218:E219"/>
    <mergeCell ref="F218:F219"/>
    <mergeCell ref="G218:G219"/>
    <mergeCell ref="H218:H219"/>
    <mergeCell ref="B200:B201"/>
    <mergeCell ref="C200:C201"/>
    <mergeCell ref="D200:D201"/>
    <mergeCell ref="E200:E201"/>
    <mergeCell ref="F200:F201"/>
    <mergeCell ref="G200:G201"/>
    <mergeCell ref="H200:H201"/>
    <mergeCell ref="I200:I201"/>
    <mergeCell ref="A200:A201"/>
    <mergeCell ref="A198:A199"/>
    <mergeCell ref="B198:B199"/>
    <mergeCell ref="J210:J211"/>
    <mergeCell ref="A206:A207"/>
    <mergeCell ref="C198:C199"/>
    <mergeCell ref="D198:D199"/>
    <mergeCell ref="E198:E199"/>
    <mergeCell ref="F198:F199"/>
    <mergeCell ref="G198:G199"/>
    <mergeCell ref="H198:H199"/>
    <mergeCell ref="I198:I199"/>
    <mergeCell ref="H194:H195"/>
    <mergeCell ref="I196:I197"/>
    <mergeCell ref="J196:J197"/>
    <mergeCell ref="L186:L187"/>
    <mergeCell ref="A190:A191"/>
    <mergeCell ref="B190:B191"/>
    <mergeCell ref="C190:C191"/>
    <mergeCell ref="J194:J195"/>
    <mergeCell ref="K194:K195"/>
    <mergeCell ref="L194:L195"/>
    <mergeCell ref="D190:D191"/>
    <mergeCell ref="E186:E187"/>
    <mergeCell ref="C188:C189"/>
    <mergeCell ref="D188:D189"/>
    <mergeCell ref="E188:E189"/>
    <mergeCell ref="A186:A187"/>
    <mergeCell ref="A188:A189"/>
    <mergeCell ref="B188:B189"/>
    <mergeCell ref="I192:I193"/>
    <mergeCell ref="J192:J193"/>
    <mergeCell ref="B186:B187"/>
    <mergeCell ref="C186:C187"/>
    <mergeCell ref="D186:D187"/>
    <mergeCell ref="E190:E191"/>
    <mergeCell ref="F190:F191"/>
    <mergeCell ref="C194:C195"/>
    <mergeCell ref="D194:D195"/>
    <mergeCell ref="G190:G191"/>
    <mergeCell ref="H190:H191"/>
    <mergeCell ref="H196:H197"/>
    <mergeCell ref="A158:A159"/>
    <mergeCell ref="D158:D159"/>
    <mergeCell ref="A115:A116"/>
    <mergeCell ref="B115:B116"/>
    <mergeCell ref="E180:E181"/>
    <mergeCell ref="H178:H179"/>
    <mergeCell ref="F176:F177"/>
    <mergeCell ref="G176:G177"/>
    <mergeCell ref="H176:H177"/>
    <mergeCell ref="A176:A177"/>
    <mergeCell ref="C180:C181"/>
    <mergeCell ref="D180:D181"/>
    <mergeCell ref="A180:A181"/>
    <mergeCell ref="B180:B181"/>
    <mergeCell ref="H184:H185"/>
    <mergeCell ref="D182:D183"/>
    <mergeCell ref="A196:A197"/>
    <mergeCell ref="B196:B197"/>
    <mergeCell ref="C196:C197"/>
    <mergeCell ref="D196:D197"/>
    <mergeCell ref="E196:E197"/>
    <mergeCell ref="H182:H183"/>
    <mergeCell ref="G186:G187"/>
    <mergeCell ref="H186:H187"/>
    <mergeCell ref="A111:A112"/>
    <mergeCell ref="B111:B112"/>
    <mergeCell ref="C111:C112"/>
    <mergeCell ref="A160:A161"/>
    <mergeCell ref="G162:G163"/>
    <mergeCell ref="H162:H163"/>
    <mergeCell ref="B158:B159"/>
    <mergeCell ref="D111:D112"/>
    <mergeCell ref="E111:E112"/>
    <mergeCell ref="F111:F112"/>
    <mergeCell ref="G111:G112"/>
    <mergeCell ref="H111:H112"/>
    <mergeCell ref="F160:F161"/>
    <mergeCell ref="G160:G161"/>
    <mergeCell ref="H160:H161"/>
    <mergeCell ref="C158:C159"/>
    <mergeCell ref="A154:A155"/>
    <mergeCell ref="A156:A157"/>
    <mergeCell ref="A109:A110"/>
    <mergeCell ref="B109:B110"/>
    <mergeCell ref="C109:C110"/>
    <mergeCell ref="M178:M179"/>
    <mergeCell ref="I178:I179"/>
    <mergeCell ref="J178:J179"/>
    <mergeCell ref="B176:B177"/>
    <mergeCell ref="H166:H167"/>
    <mergeCell ref="I166:I167"/>
    <mergeCell ref="M168:M169"/>
    <mergeCell ref="D164:D165"/>
    <mergeCell ref="E164:E165"/>
    <mergeCell ref="F164:F165"/>
    <mergeCell ref="G164:G165"/>
    <mergeCell ref="H164:H165"/>
    <mergeCell ref="C115:C116"/>
    <mergeCell ref="D115:D116"/>
    <mergeCell ref="E115:E116"/>
    <mergeCell ref="F115:F116"/>
    <mergeCell ref="G115:G116"/>
    <mergeCell ref="H115:H116"/>
    <mergeCell ref="B166:B167"/>
    <mergeCell ref="G166:G167"/>
    <mergeCell ref="K160:K161"/>
    <mergeCell ref="I160:I161"/>
    <mergeCell ref="L160:L161"/>
    <mergeCell ref="E158:E159"/>
    <mergeCell ref="C164:C165"/>
    <mergeCell ref="B160:B161"/>
    <mergeCell ref="C160:C161"/>
    <mergeCell ref="D160:D161"/>
    <mergeCell ref="E160:E161"/>
    <mergeCell ref="A78:A79"/>
    <mergeCell ref="B78:B79"/>
    <mergeCell ref="C78:C79"/>
    <mergeCell ref="D78:D79"/>
    <mergeCell ref="E78:E79"/>
    <mergeCell ref="F78:F79"/>
    <mergeCell ref="G78:G79"/>
    <mergeCell ref="H78:H79"/>
    <mergeCell ref="A76:A77"/>
    <mergeCell ref="I78:I79"/>
    <mergeCell ref="J78:J79"/>
    <mergeCell ref="K76:K77"/>
    <mergeCell ref="K78:K79"/>
    <mergeCell ref="B76:B77"/>
    <mergeCell ref="C76:C77"/>
    <mergeCell ref="D76:D77"/>
    <mergeCell ref="E76:E77"/>
    <mergeCell ref="F76:F77"/>
    <mergeCell ref="G76:G77"/>
    <mergeCell ref="H76:H77"/>
    <mergeCell ref="I76:I77"/>
    <mergeCell ref="J2:M2"/>
    <mergeCell ref="A32:A33"/>
    <mergeCell ref="B32:B33"/>
    <mergeCell ref="C32:C33"/>
    <mergeCell ref="D32:D33"/>
    <mergeCell ref="E32:E33"/>
    <mergeCell ref="F32:F33"/>
    <mergeCell ref="E54:E55"/>
    <mergeCell ref="G2:G3"/>
    <mergeCell ref="H2:H3"/>
    <mergeCell ref="C2:C3"/>
    <mergeCell ref="E22:E23"/>
    <mergeCell ref="D22:D23"/>
    <mergeCell ref="D2:D3"/>
    <mergeCell ref="E2:E3"/>
    <mergeCell ref="F2:F3"/>
    <mergeCell ref="L42:L43"/>
    <mergeCell ref="I42:I43"/>
    <mergeCell ref="L54:L55"/>
    <mergeCell ref="K54:K55"/>
    <mergeCell ref="J54:J55"/>
    <mergeCell ref="I54:I55"/>
    <mergeCell ref="F54:F55"/>
    <mergeCell ref="K42:K43"/>
    <mergeCell ref="A46:A47"/>
    <mergeCell ref="B46:B47"/>
    <mergeCell ref="C46:C47"/>
    <mergeCell ref="A54:A55"/>
    <mergeCell ref="B54:B55"/>
    <mergeCell ref="A44:A45"/>
    <mergeCell ref="B44:B45"/>
    <mergeCell ref="C44:C45"/>
    <mergeCell ref="A2:A3"/>
    <mergeCell ref="B2:B3"/>
    <mergeCell ref="F56:F57"/>
    <mergeCell ref="G56:G57"/>
    <mergeCell ref="H56:H57"/>
    <mergeCell ref="A56:A57"/>
    <mergeCell ref="B56:B57"/>
    <mergeCell ref="C56:C57"/>
    <mergeCell ref="C42:C43"/>
    <mergeCell ref="D42:D43"/>
    <mergeCell ref="E42:E43"/>
    <mergeCell ref="D44:D45"/>
    <mergeCell ref="E44:E45"/>
    <mergeCell ref="F44:F45"/>
    <mergeCell ref="G44:G45"/>
    <mergeCell ref="H44:H45"/>
    <mergeCell ref="A50:A51"/>
    <mergeCell ref="B50:B51"/>
    <mergeCell ref="C50:C51"/>
    <mergeCell ref="D50:D51"/>
    <mergeCell ref="E50:E51"/>
    <mergeCell ref="F50:F51"/>
    <mergeCell ref="G50:G51"/>
    <mergeCell ref="H50:H51"/>
    <mergeCell ref="A36:A37"/>
    <mergeCell ref="B36:B37"/>
    <mergeCell ref="G42:G43"/>
    <mergeCell ref="G54:G55"/>
    <mergeCell ref="B42:B43"/>
    <mergeCell ref="D56:D57"/>
    <mergeCell ref="E56:E57"/>
    <mergeCell ref="C54:C55"/>
    <mergeCell ref="M78:M79"/>
    <mergeCell ref="H158:H159"/>
    <mergeCell ref="I158:I159"/>
    <mergeCell ref="J158:J159"/>
    <mergeCell ref="I22:I23"/>
    <mergeCell ref="L158:L159"/>
    <mergeCell ref="M22:M23"/>
    <mergeCell ref="M42:M43"/>
    <mergeCell ref="M54:M55"/>
    <mergeCell ref="H54:H55"/>
    <mergeCell ref="J76:J77"/>
    <mergeCell ref="F66:F67"/>
    <mergeCell ref="G66:G67"/>
    <mergeCell ref="H66:H67"/>
    <mergeCell ref="I56:I57"/>
    <mergeCell ref="J56:J57"/>
    <mergeCell ref="K56:K57"/>
    <mergeCell ref="L56:L57"/>
    <mergeCell ref="L66:L67"/>
    <mergeCell ref="J66:J67"/>
    <mergeCell ref="K66:K67"/>
    <mergeCell ref="F158:F159"/>
    <mergeCell ref="G158:G159"/>
    <mergeCell ref="M99:M100"/>
    <mergeCell ref="I111:I112"/>
    <mergeCell ref="F109:F110"/>
    <mergeCell ref="G109:G110"/>
    <mergeCell ref="H109:H110"/>
    <mergeCell ref="I109:I110"/>
    <mergeCell ref="F72:F73"/>
    <mergeCell ref="G72:G73"/>
    <mergeCell ref="H72:H73"/>
    <mergeCell ref="M166:M167"/>
    <mergeCell ref="D166:D167"/>
    <mergeCell ref="E166:E167"/>
    <mergeCell ref="F166:F167"/>
    <mergeCell ref="L166:L167"/>
    <mergeCell ref="K166:K167"/>
    <mergeCell ref="A168:A169"/>
    <mergeCell ref="B168:B169"/>
    <mergeCell ref="C168:C169"/>
    <mergeCell ref="D168:D169"/>
    <mergeCell ref="E168:E169"/>
    <mergeCell ref="M162:M163"/>
    <mergeCell ref="M164:M165"/>
    <mergeCell ref="K162:K163"/>
    <mergeCell ref="L162:L163"/>
    <mergeCell ref="I162:I163"/>
    <mergeCell ref="J162:J163"/>
    <mergeCell ref="A162:A163"/>
    <mergeCell ref="B162:B163"/>
    <mergeCell ref="C162:C163"/>
    <mergeCell ref="D162:D163"/>
    <mergeCell ref="E162:E163"/>
    <mergeCell ref="A164:A165"/>
    <mergeCell ref="B164:B165"/>
    <mergeCell ref="F162:F163"/>
    <mergeCell ref="I164:I165"/>
    <mergeCell ref="J164:J165"/>
    <mergeCell ref="K164:K165"/>
    <mergeCell ref="C166:C167"/>
    <mergeCell ref="A166:A167"/>
    <mergeCell ref="J166:J167"/>
    <mergeCell ref="L164:L165"/>
    <mergeCell ref="M170:M171"/>
    <mergeCell ref="K172:K173"/>
    <mergeCell ref="L172:L173"/>
    <mergeCell ref="J168:J169"/>
    <mergeCell ref="K178:K179"/>
    <mergeCell ref="L178:L179"/>
    <mergeCell ref="A172:A173"/>
    <mergeCell ref="B172:B173"/>
    <mergeCell ref="C172:C173"/>
    <mergeCell ref="D172:D173"/>
    <mergeCell ref="E172:E173"/>
    <mergeCell ref="F172:F173"/>
    <mergeCell ref="G172:G173"/>
    <mergeCell ref="H172:H173"/>
    <mergeCell ref="I172:I173"/>
    <mergeCell ref="J172:J173"/>
    <mergeCell ref="H170:H171"/>
    <mergeCell ref="I170:I171"/>
    <mergeCell ref="J170:J171"/>
    <mergeCell ref="A170:A171"/>
    <mergeCell ref="B170:B171"/>
    <mergeCell ref="C170:C171"/>
    <mergeCell ref="D170:D171"/>
    <mergeCell ref="E170:E171"/>
    <mergeCell ref="F170:F171"/>
    <mergeCell ref="G170:G171"/>
    <mergeCell ref="F168:F169"/>
    <mergeCell ref="G168:G169"/>
    <mergeCell ref="H168:H169"/>
    <mergeCell ref="I168:I169"/>
    <mergeCell ref="A178:A179"/>
    <mergeCell ref="B178:B179"/>
    <mergeCell ref="J176:J177"/>
    <mergeCell ref="K176:K177"/>
    <mergeCell ref="L176:L177"/>
    <mergeCell ref="C184:C185"/>
    <mergeCell ref="D184:D185"/>
    <mergeCell ref="E184:E185"/>
    <mergeCell ref="A182:A183"/>
    <mergeCell ref="B182:B183"/>
    <mergeCell ref="C182:C183"/>
    <mergeCell ref="E182:E183"/>
    <mergeCell ref="K168:K169"/>
    <mergeCell ref="L168:L169"/>
    <mergeCell ref="A184:A185"/>
    <mergeCell ref="B184:B185"/>
    <mergeCell ref="G184:G185"/>
    <mergeCell ref="C178:C179"/>
    <mergeCell ref="D178:D179"/>
    <mergeCell ref="E178:E179"/>
    <mergeCell ref="F178:F179"/>
    <mergeCell ref="G178:G179"/>
    <mergeCell ref="F182:F183"/>
    <mergeCell ref="G182:G183"/>
    <mergeCell ref="C176:C177"/>
    <mergeCell ref="D176:D177"/>
    <mergeCell ref="E176:E177"/>
    <mergeCell ref="I184:I185"/>
    <mergeCell ref="K170:K171"/>
    <mergeCell ref="L170:L171"/>
    <mergeCell ref="I176:I177"/>
    <mergeCell ref="I194:I195"/>
    <mergeCell ref="K190:K191"/>
    <mergeCell ref="L190:L191"/>
    <mergeCell ref="L206:L207"/>
    <mergeCell ref="K200:K201"/>
    <mergeCell ref="K204:K205"/>
    <mergeCell ref="L202:L203"/>
    <mergeCell ref="J184:J185"/>
    <mergeCell ref="A174:A175"/>
    <mergeCell ref="B174:B175"/>
    <mergeCell ref="C174:C175"/>
    <mergeCell ref="D174:D175"/>
    <mergeCell ref="E174:E175"/>
    <mergeCell ref="F174:F175"/>
    <mergeCell ref="G174:G175"/>
    <mergeCell ref="H174:H175"/>
    <mergeCell ref="I174:I175"/>
    <mergeCell ref="J174:J175"/>
    <mergeCell ref="K174:K175"/>
    <mergeCell ref="L174:L175"/>
    <mergeCell ref="A192:A193"/>
    <mergeCell ref="B192:B193"/>
    <mergeCell ref="C192:C193"/>
    <mergeCell ref="D192:D193"/>
    <mergeCell ref="E192:E193"/>
    <mergeCell ref="F196:F197"/>
    <mergeCell ref="G196:G197"/>
    <mergeCell ref="A194:A195"/>
    <mergeCell ref="B194:B195"/>
    <mergeCell ref="E194:E195"/>
    <mergeCell ref="F194:F195"/>
    <mergeCell ref="G194:G195"/>
    <mergeCell ref="I186:I187"/>
    <mergeCell ref="J186:J187"/>
    <mergeCell ref="K192:K193"/>
    <mergeCell ref="L192:L193"/>
    <mergeCell ref="F192:F193"/>
    <mergeCell ref="G192:G193"/>
    <mergeCell ref="H192:H193"/>
    <mergeCell ref="I188:I189"/>
    <mergeCell ref="K188:K189"/>
    <mergeCell ref="J188:J189"/>
    <mergeCell ref="J190:J191"/>
    <mergeCell ref="K186:K187"/>
    <mergeCell ref="I190:I191"/>
    <mergeCell ref="F188:F189"/>
    <mergeCell ref="G188:G189"/>
    <mergeCell ref="H188:H189"/>
    <mergeCell ref="L188:L189"/>
    <mergeCell ref="M212:M213"/>
    <mergeCell ref="M206:M207"/>
    <mergeCell ref="L204:L205"/>
    <mergeCell ref="K206:K207"/>
    <mergeCell ref="I206:I207"/>
    <mergeCell ref="J206:J207"/>
    <mergeCell ref="M208:M209"/>
    <mergeCell ref="L212:L213"/>
    <mergeCell ref="F212:F213"/>
    <mergeCell ref="G212:G213"/>
    <mergeCell ref="H212:H213"/>
    <mergeCell ref="G208:G209"/>
    <mergeCell ref="H208:H209"/>
    <mergeCell ref="I208:I209"/>
    <mergeCell ref="J208:J209"/>
    <mergeCell ref="G206:G207"/>
    <mergeCell ref="L210:L211"/>
    <mergeCell ref="L78:L79"/>
    <mergeCell ref="I82:I83"/>
    <mergeCell ref="J82:J83"/>
    <mergeCell ref="K82:K83"/>
    <mergeCell ref="L82:L83"/>
    <mergeCell ref="M56:M57"/>
    <mergeCell ref="M66:M67"/>
    <mergeCell ref="M74:M75"/>
    <mergeCell ref="M82:M83"/>
    <mergeCell ref="K208:K209"/>
    <mergeCell ref="L208:L209"/>
    <mergeCell ref="F208:F209"/>
    <mergeCell ref="K180:K181"/>
    <mergeCell ref="L180:L181"/>
    <mergeCell ref="F180:F181"/>
    <mergeCell ref="G180:G181"/>
    <mergeCell ref="H180:H181"/>
    <mergeCell ref="I180:I181"/>
    <mergeCell ref="J180:J181"/>
    <mergeCell ref="K184:K185"/>
    <mergeCell ref="L184:L185"/>
    <mergeCell ref="J182:J183"/>
    <mergeCell ref="K182:K183"/>
    <mergeCell ref="F184:F185"/>
    <mergeCell ref="I182:I183"/>
    <mergeCell ref="L182:L183"/>
    <mergeCell ref="G204:G205"/>
    <mergeCell ref="H204:H205"/>
    <mergeCell ref="I204:I205"/>
    <mergeCell ref="J204:J205"/>
    <mergeCell ref="H206:H207"/>
    <mergeCell ref="F186:F187"/>
    <mergeCell ref="M158:M159"/>
    <mergeCell ref="M160:M161"/>
    <mergeCell ref="F74:F75"/>
    <mergeCell ref="G74:G75"/>
    <mergeCell ref="H74:H75"/>
    <mergeCell ref="I74:I75"/>
    <mergeCell ref="F206:F207"/>
    <mergeCell ref="A212:A213"/>
    <mergeCell ref="J99:J100"/>
    <mergeCell ref="K99:K100"/>
    <mergeCell ref="A218:A219"/>
    <mergeCell ref="K210:K211"/>
    <mergeCell ref="A150:A151"/>
    <mergeCell ref="A152:A153"/>
    <mergeCell ref="B152:B153"/>
    <mergeCell ref="C152:C153"/>
    <mergeCell ref="D152:D153"/>
    <mergeCell ref="E152:E153"/>
    <mergeCell ref="F152:F153"/>
    <mergeCell ref="E99:E100"/>
    <mergeCell ref="F99:F100"/>
    <mergeCell ref="G99:G100"/>
    <mergeCell ref="H99:H100"/>
    <mergeCell ref="I99:I100"/>
    <mergeCell ref="K212:K213"/>
    <mergeCell ref="H156:H157"/>
    <mergeCell ref="I156:I157"/>
    <mergeCell ref="K158:K159"/>
    <mergeCell ref="J160:J161"/>
    <mergeCell ref="I136:I137"/>
    <mergeCell ref="A99:A100"/>
    <mergeCell ref="B99:B100"/>
    <mergeCell ref="A228:A229"/>
    <mergeCell ref="B228:B229"/>
    <mergeCell ref="C228:C229"/>
    <mergeCell ref="D228:D229"/>
    <mergeCell ref="E228:E229"/>
    <mergeCell ref="F228:F229"/>
    <mergeCell ref="G228:G229"/>
    <mergeCell ref="H228:H229"/>
    <mergeCell ref="I228:I229"/>
    <mergeCell ref="J218:J219"/>
    <mergeCell ref="I218:I219"/>
    <mergeCell ref="A220:A221"/>
    <mergeCell ref="B220:B221"/>
    <mergeCell ref="C220:C221"/>
    <mergeCell ref="E220:E221"/>
    <mergeCell ref="F220:F221"/>
    <mergeCell ref="G220:G221"/>
    <mergeCell ref="H220:H221"/>
    <mergeCell ref="H222:H223"/>
    <mergeCell ref="I222:I223"/>
    <mergeCell ref="A226:A227"/>
    <mergeCell ref="B226:B227"/>
    <mergeCell ref="C226:C227"/>
    <mergeCell ref="D226:D227"/>
    <mergeCell ref="E226:E227"/>
    <mergeCell ref="A210:A211"/>
    <mergeCell ref="B210:B211"/>
    <mergeCell ref="C210:C211"/>
    <mergeCell ref="D210:D211"/>
    <mergeCell ref="E210:E211"/>
    <mergeCell ref="F210:F211"/>
    <mergeCell ref="G210:G211"/>
    <mergeCell ref="H210:H211"/>
    <mergeCell ref="I210:I211"/>
    <mergeCell ref="J202:J203"/>
    <mergeCell ref="K202:K203"/>
    <mergeCell ref="E212:E213"/>
    <mergeCell ref="B218:B219"/>
    <mergeCell ref="C218:C219"/>
    <mergeCell ref="L224:L225"/>
    <mergeCell ref="F224:F225"/>
    <mergeCell ref="G224:G225"/>
    <mergeCell ref="H224:H225"/>
    <mergeCell ref="L216:L217"/>
    <mergeCell ref="A208:A209"/>
    <mergeCell ref="B208:B209"/>
    <mergeCell ref="I202:I203"/>
    <mergeCell ref="C208:C209"/>
    <mergeCell ref="D208:D209"/>
    <mergeCell ref="E208:E209"/>
    <mergeCell ref="B206:B207"/>
    <mergeCell ref="C206:C207"/>
    <mergeCell ref="D206:D207"/>
    <mergeCell ref="E206:E207"/>
    <mergeCell ref="B212:B213"/>
    <mergeCell ref="C212:C213"/>
    <mergeCell ref="D212:D213"/>
    <mergeCell ref="K236:K237"/>
    <mergeCell ref="L236:L237"/>
    <mergeCell ref="I212:I213"/>
    <mergeCell ref="J212:J213"/>
    <mergeCell ref="I214:I215"/>
    <mergeCell ref="I216:I217"/>
    <mergeCell ref="J214:J215"/>
    <mergeCell ref="K214:K215"/>
    <mergeCell ref="L214:L215"/>
    <mergeCell ref="F226:F227"/>
    <mergeCell ref="G226:G227"/>
    <mergeCell ref="H226:H227"/>
    <mergeCell ref="I226:I227"/>
    <mergeCell ref="J232:J233"/>
    <mergeCell ref="K232:K233"/>
    <mergeCell ref="L232:L233"/>
    <mergeCell ref="J228:J229"/>
    <mergeCell ref="L222:L223"/>
    <mergeCell ref="M236:M237"/>
    <mergeCell ref="M228:M229"/>
    <mergeCell ref="M230:M231"/>
    <mergeCell ref="J230:J231"/>
    <mergeCell ref="K230:K231"/>
    <mergeCell ref="L230:L231"/>
    <mergeCell ref="A236:A237"/>
    <mergeCell ref="A230:A231"/>
    <mergeCell ref="B236:B237"/>
    <mergeCell ref="B230:B231"/>
    <mergeCell ref="C230:C231"/>
    <mergeCell ref="D230:D231"/>
    <mergeCell ref="E230:E231"/>
    <mergeCell ref="F230:F231"/>
    <mergeCell ref="G230:G231"/>
    <mergeCell ref="H230:H231"/>
    <mergeCell ref="I230:I231"/>
    <mergeCell ref="A234:A235"/>
    <mergeCell ref="B234:B235"/>
    <mergeCell ref="C234:C235"/>
    <mergeCell ref="D234:D235"/>
    <mergeCell ref="E234:E235"/>
    <mergeCell ref="K228:K229"/>
    <mergeCell ref="L228:L229"/>
    <mergeCell ref="C236:C237"/>
    <mergeCell ref="D236:D237"/>
    <mergeCell ref="E236:E237"/>
    <mergeCell ref="F236:F237"/>
    <mergeCell ref="G236:G237"/>
    <mergeCell ref="H236:H237"/>
    <mergeCell ref="I236:I237"/>
    <mergeCell ref="J236:J237"/>
    <mergeCell ref="J239:J240"/>
    <mergeCell ref="K239:K240"/>
    <mergeCell ref="L239:L240"/>
    <mergeCell ref="M239:M240"/>
    <mergeCell ref="A239:A240"/>
    <mergeCell ref="B239:B240"/>
    <mergeCell ref="C239:C240"/>
    <mergeCell ref="D239:D240"/>
    <mergeCell ref="E239:E240"/>
    <mergeCell ref="F239:F240"/>
    <mergeCell ref="G239:G240"/>
    <mergeCell ref="H239:H240"/>
    <mergeCell ref="I239:I240"/>
    <mergeCell ref="L243:L244"/>
    <mergeCell ref="M243:M244"/>
    <mergeCell ref="J241:J242"/>
    <mergeCell ref="K241:K242"/>
    <mergeCell ref="L241:L242"/>
    <mergeCell ref="M241:M242"/>
    <mergeCell ref="J243:J244"/>
    <mergeCell ref="K243:K244"/>
    <mergeCell ref="A243:A244"/>
    <mergeCell ref="B243:B244"/>
    <mergeCell ref="C243:C244"/>
    <mergeCell ref="D243:D244"/>
    <mergeCell ref="E243:E244"/>
    <mergeCell ref="F243:F244"/>
    <mergeCell ref="G243:G244"/>
    <mergeCell ref="H243:H244"/>
    <mergeCell ref="I243:I244"/>
    <mergeCell ref="A241:A242"/>
    <mergeCell ref="B241:B242"/>
    <mergeCell ref="C241:C242"/>
    <mergeCell ref="D241:D242"/>
    <mergeCell ref="E241:E242"/>
    <mergeCell ref="F241:F242"/>
    <mergeCell ref="G241:G242"/>
    <mergeCell ref="H241:H242"/>
    <mergeCell ref="I241:I242"/>
    <mergeCell ref="M247:M248"/>
    <mergeCell ref="J256:J257"/>
    <mergeCell ref="K256:K257"/>
    <mergeCell ref="L256:L257"/>
    <mergeCell ref="M256:M257"/>
    <mergeCell ref="J245:J246"/>
    <mergeCell ref="K245:K246"/>
    <mergeCell ref="L245:L246"/>
    <mergeCell ref="M245:M246"/>
    <mergeCell ref="A247:A248"/>
    <mergeCell ref="B247:B248"/>
    <mergeCell ref="C247:C248"/>
    <mergeCell ref="D247:D248"/>
    <mergeCell ref="E247:E248"/>
    <mergeCell ref="F247:F248"/>
    <mergeCell ref="G247:G248"/>
    <mergeCell ref="H247:H248"/>
    <mergeCell ref="I247:I248"/>
    <mergeCell ref="A245:A246"/>
    <mergeCell ref="B245:B246"/>
    <mergeCell ref="L247:L248"/>
    <mergeCell ref="A250:A251"/>
    <mergeCell ref="B250:B251"/>
    <mergeCell ref="C250:C251"/>
    <mergeCell ref="D250:D251"/>
    <mergeCell ref="L278:L279"/>
    <mergeCell ref="M278:M279"/>
    <mergeCell ref="K284:K285"/>
    <mergeCell ref="L284:L285"/>
    <mergeCell ref="M284:M285"/>
    <mergeCell ref="K276:K277"/>
    <mergeCell ref="L276:L277"/>
    <mergeCell ref="M276:M277"/>
    <mergeCell ref="A274:A275"/>
    <mergeCell ref="B274:B275"/>
    <mergeCell ref="A278:A279"/>
    <mergeCell ref="B278:B279"/>
    <mergeCell ref="C278:C279"/>
    <mergeCell ref="D278:D279"/>
    <mergeCell ref="E278:E279"/>
    <mergeCell ref="F278:F279"/>
    <mergeCell ref="G278:G279"/>
    <mergeCell ref="H278:H279"/>
    <mergeCell ref="I278:I279"/>
    <mergeCell ref="J278:J279"/>
    <mergeCell ref="A276:A277"/>
    <mergeCell ref="B276:B277"/>
    <mergeCell ref="C276:C277"/>
    <mergeCell ref="D276:D277"/>
    <mergeCell ref="E276:E277"/>
    <mergeCell ref="F276:F277"/>
    <mergeCell ref="G276:G277"/>
    <mergeCell ref="H276:H277"/>
    <mergeCell ref="D284:D285"/>
    <mergeCell ref="E284:E285"/>
    <mergeCell ref="F284:F285"/>
    <mergeCell ref="G284:G285"/>
    <mergeCell ref="L274:L275"/>
    <mergeCell ref="L282:L283"/>
    <mergeCell ref="M282:M283"/>
    <mergeCell ref="A282:A283"/>
    <mergeCell ref="B282:B283"/>
    <mergeCell ref="C282:C283"/>
    <mergeCell ref="D282:D283"/>
    <mergeCell ref="E282:E283"/>
    <mergeCell ref="F282:F283"/>
    <mergeCell ref="G282:G283"/>
    <mergeCell ref="H282:H283"/>
    <mergeCell ref="I282:I283"/>
    <mergeCell ref="A284:A285"/>
    <mergeCell ref="B284:B285"/>
    <mergeCell ref="C284:C285"/>
    <mergeCell ref="A280:A281"/>
    <mergeCell ref="B280:B281"/>
    <mergeCell ref="C280:C281"/>
    <mergeCell ref="D280:D281"/>
    <mergeCell ref="E280:E281"/>
    <mergeCell ref="F280:F281"/>
    <mergeCell ref="G280:G281"/>
    <mergeCell ref="H280:H281"/>
    <mergeCell ref="I280:I281"/>
    <mergeCell ref="J280:J281"/>
    <mergeCell ref="K280:K281"/>
    <mergeCell ref="L280:L281"/>
    <mergeCell ref="M280:M281"/>
    <mergeCell ref="C274:C275"/>
    <mergeCell ref="D274:D275"/>
    <mergeCell ref="H284:H285"/>
    <mergeCell ref="I284:I285"/>
    <mergeCell ref="J284:J285"/>
    <mergeCell ref="A308:A309"/>
    <mergeCell ref="B308:B309"/>
    <mergeCell ref="C308:C309"/>
    <mergeCell ref="D308:D309"/>
    <mergeCell ref="E308:E309"/>
    <mergeCell ref="F308:F309"/>
    <mergeCell ref="G308:G309"/>
    <mergeCell ref="H308:H309"/>
    <mergeCell ref="I308:I309"/>
    <mergeCell ref="A306:A307"/>
    <mergeCell ref="B306:B307"/>
    <mergeCell ref="A288:A289"/>
    <mergeCell ref="B288:B289"/>
    <mergeCell ref="C288:C289"/>
    <mergeCell ref="D288:D289"/>
    <mergeCell ref="E288:E289"/>
    <mergeCell ref="F288:F289"/>
    <mergeCell ref="G288:G289"/>
    <mergeCell ref="H288:H289"/>
    <mergeCell ref="I288:I289"/>
    <mergeCell ref="J288:J289"/>
    <mergeCell ref="A296:A297"/>
    <mergeCell ref="B296:B297"/>
    <mergeCell ref="C296:C297"/>
    <mergeCell ref="D296:D297"/>
    <mergeCell ref="E296:E297"/>
    <mergeCell ref="F296:F297"/>
    <mergeCell ref="G296:G297"/>
    <mergeCell ref="H296:H297"/>
    <mergeCell ref="J294:J295"/>
    <mergeCell ref="A298:A299"/>
    <mergeCell ref="E274:E275"/>
    <mergeCell ref="F274:F275"/>
    <mergeCell ref="G274:G275"/>
    <mergeCell ref="H274:H275"/>
    <mergeCell ref="I274:I275"/>
    <mergeCell ref="J247:J248"/>
    <mergeCell ref="K247:K248"/>
    <mergeCell ref="C245:C246"/>
    <mergeCell ref="D245:D246"/>
    <mergeCell ref="E245:E246"/>
    <mergeCell ref="F245:F246"/>
    <mergeCell ref="G245:G246"/>
    <mergeCell ref="H245:H246"/>
    <mergeCell ref="I245:I246"/>
    <mergeCell ref="B310:B311"/>
    <mergeCell ref="C310:C311"/>
    <mergeCell ref="D310:D311"/>
    <mergeCell ref="E310:E311"/>
    <mergeCell ref="F310:F311"/>
    <mergeCell ref="G310:G311"/>
    <mergeCell ref="H310:H311"/>
    <mergeCell ref="I310:I311"/>
    <mergeCell ref="J308:J309"/>
    <mergeCell ref="K308:K309"/>
    <mergeCell ref="J282:J283"/>
    <mergeCell ref="K282:K283"/>
    <mergeCell ref="K278:K279"/>
    <mergeCell ref="K306:K307"/>
    <mergeCell ref="I276:I277"/>
    <mergeCell ref="J276:J277"/>
    <mergeCell ref="F250:F251"/>
    <mergeCell ref="G250:G251"/>
    <mergeCell ref="E312:E313"/>
    <mergeCell ref="F312:F313"/>
    <mergeCell ref="G312:G313"/>
    <mergeCell ref="H312:H313"/>
    <mergeCell ref="I312:I313"/>
    <mergeCell ref="J312:J313"/>
    <mergeCell ref="A336:A337"/>
    <mergeCell ref="B336:B337"/>
    <mergeCell ref="C336:C337"/>
    <mergeCell ref="D336:D337"/>
    <mergeCell ref="E336:E337"/>
    <mergeCell ref="F336:F337"/>
    <mergeCell ref="G336:G337"/>
    <mergeCell ref="I316:I317"/>
    <mergeCell ref="J318:J319"/>
    <mergeCell ref="I320:I321"/>
    <mergeCell ref="C326:C327"/>
    <mergeCell ref="J316:J317"/>
    <mergeCell ref="J324:J325"/>
    <mergeCell ref="D326:D327"/>
    <mergeCell ref="J326:J327"/>
    <mergeCell ref="G326:G327"/>
    <mergeCell ref="H326:H327"/>
    <mergeCell ref="H336:H337"/>
    <mergeCell ref="I336:I337"/>
    <mergeCell ref="J336:J337"/>
    <mergeCell ref="I328:I329"/>
    <mergeCell ref="E322:E323"/>
    <mergeCell ref="F322:F323"/>
    <mergeCell ref="G322:G323"/>
    <mergeCell ref="H322:H323"/>
    <mergeCell ref="I322:I323"/>
    <mergeCell ref="J338:J339"/>
    <mergeCell ref="J363:J364"/>
    <mergeCell ref="J369:J370"/>
    <mergeCell ref="K369:K370"/>
    <mergeCell ref="L369:L370"/>
    <mergeCell ref="M369:M370"/>
    <mergeCell ref="J371:J372"/>
    <mergeCell ref="K371:K372"/>
    <mergeCell ref="L367:L368"/>
    <mergeCell ref="M367:M368"/>
    <mergeCell ref="G371:G372"/>
    <mergeCell ref="H371:H372"/>
    <mergeCell ref="I371:I372"/>
    <mergeCell ref="L371:L372"/>
    <mergeCell ref="M371:M372"/>
    <mergeCell ref="J348:J349"/>
    <mergeCell ref="K348:K349"/>
    <mergeCell ref="L348:L349"/>
    <mergeCell ref="M348:M349"/>
    <mergeCell ref="I361:I362"/>
    <mergeCell ref="K361:K362"/>
    <mergeCell ref="L361:L362"/>
    <mergeCell ref="M361:M362"/>
    <mergeCell ref="L357:L358"/>
    <mergeCell ref="M357:M358"/>
    <mergeCell ref="J355:J356"/>
    <mergeCell ref="K355:K356"/>
    <mergeCell ref="L355:L356"/>
    <mergeCell ref="K338:K339"/>
    <mergeCell ref="L338:L339"/>
    <mergeCell ref="M338:M339"/>
    <mergeCell ref="M355:M356"/>
    <mergeCell ref="F369:F370"/>
    <mergeCell ref="G369:G370"/>
    <mergeCell ref="H369:H370"/>
    <mergeCell ref="I369:I370"/>
    <mergeCell ref="K367:K368"/>
    <mergeCell ref="E367:E368"/>
    <mergeCell ref="J375:J376"/>
    <mergeCell ref="K375:K376"/>
    <mergeCell ref="L375:L376"/>
    <mergeCell ref="M375:M376"/>
    <mergeCell ref="J373:J374"/>
    <mergeCell ref="K373:K374"/>
    <mergeCell ref="L373:L374"/>
    <mergeCell ref="M373:M374"/>
    <mergeCell ref="A375:A376"/>
    <mergeCell ref="B375:B376"/>
    <mergeCell ref="C375:C376"/>
    <mergeCell ref="D375:D376"/>
    <mergeCell ref="E375:E376"/>
    <mergeCell ref="F375:F376"/>
    <mergeCell ref="G375:G376"/>
    <mergeCell ref="H375:H376"/>
    <mergeCell ref="I375:I376"/>
    <mergeCell ref="A373:A374"/>
    <mergeCell ref="B373:B374"/>
    <mergeCell ref="C373:C374"/>
    <mergeCell ref="D373:D374"/>
    <mergeCell ref="E373:E374"/>
    <mergeCell ref="F373:F374"/>
    <mergeCell ref="G373:G374"/>
    <mergeCell ref="H373:H374"/>
    <mergeCell ref="I373:I374"/>
    <mergeCell ref="J377:J378"/>
    <mergeCell ref="K377:K378"/>
    <mergeCell ref="L377:L378"/>
    <mergeCell ref="M377:M378"/>
    <mergeCell ref="J379:J380"/>
    <mergeCell ref="K379:K380"/>
    <mergeCell ref="L379:L380"/>
    <mergeCell ref="M379:M380"/>
    <mergeCell ref="A379:A380"/>
    <mergeCell ref="B379:B380"/>
    <mergeCell ref="C379:C380"/>
    <mergeCell ref="D379:D380"/>
    <mergeCell ref="E379:E380"/>
    <mergeCell ref="F379:F380"/>
    <mergeCell ref="G379:G380"/>
    <mergeCell ref="H379:H380"/>
    <mergeCell ref="I379:I380"/>
    <mergeCell ref="A377:A378"/>
    <mergeCell ref="B377:B378"/>
    <mergeCell ref="C377:C378"/>
    <mergeCell ref="D377:D378"/>
    <mergeCell ref="E377:E378"/>
    <mergeCell ref="F377:F378"/>
    <mergeCell ref="G377:G378"/>
    <mergeCell ref="H377:H378"/>
    <mergeCell ref="I377:I378"/>
    <mergeCell ref="I381:I382"/>
    <mergeCell ref="J381:J382"/>
    <mergeCell ref="K381:K382"/>
    <mergeCell ref="L381:L382"/>
    <mergeCell ref="M381:M382"/>
    <mergeCell ref="A387:A388"/>
    <mergeCell ref="B387:B388"/>
    <mergeCell ref="C387:C388"/>
    <mergeCell ref="D387:D388"/>
    <mergeCell ref="A391:A392"/>
    <mergeCell ref="A397:A398"/>
    <mergeCell ref="B397:B398"/>
    <mergeCell ref="C397:C398"/>
    <mergeCell ref="D397:D398"/>
    <mergeCell ref="E397:E398"/>
    <mergeCell ref="F397:F398"/>
    <mergeCell ref="G397:G398"/>
    <mergeCell ref="H397:H398"/>
    <mergeCell ref="I397:I398"/>
    <mergeCell ref="A381:A382"/>
    <mergeCell ref="B381:B382"/>
    <mergeCell ref="J397:J398"/>
    <mergeCell ref="K397:K398"/>
    <mergeCell ref="L397:L398"/>
    <mergeCell ref="M397:M398"/>
    <mergeCell ref="C381:C382"/>
    <mergeCell ref="D381:D382"/>
    <mergeCell ref="E381:E382"/>
    <mergeCell ref="F381:F382"/>
    <mergeCell ref="G381:G382"/>
    <mergeCell ref="H381:H382"/>
    <mergeCell ref="A383:A384"/>
    <mergeCell ref="J401:J402"/>
    <mergeCell ref="K401:K402"/>
    <mergeCell ref="L401:L402"/>
    <mergeCell ref="M401:M402"/>
    <mergeCell ref="J403:J404"/>
    <mergeCell ref="K403:K404"/>
    <mergeCell ref="L403:L404"/>
    <mergeCell ref="M403:M404"/>
    <mergeCell ref="A401:A402"/>
    <mergeCell ref="B401:B402"/>
    <mergeCell ref="C401:C402"/>
    <mergeCell ref="D401:D402"/>
    <mergeCell ref="E401:E402"/>
    <mergeCell ref="F401:F402"/>
    <mergeCell ref="G401:G402"/>
    <mergeCell ref="H401:H402"/>
    <mergeCell ref="I401:I402"/>
    <mergeCell ref="E403:E404"/>
    <mergeCell ref="F403:F404"/>
    <mergeCell ref="G403:G404"/>
    <mergeCell ref="H403:H404"/>
    <mergeCell ref="I403:I404"/>
    <mergeCell ref="F457:F458"/>
    <mergeCell ref="G457:G458"/>
    <mergeCell ref="H457:H458"/>
    <mergeCell ref="I457:I458"/>
    <mergeCell ref="A455:A456"/>
    <mergeCell ref="B455:B456"/>
    <mergeCell ref="J457:J458"/>
    <mergeCell ref="K457:K458"/>
    <mergeCell ref="C455:C456"/>
    <mergeCell ref="D455:D456"/>
    <mergeCell ref="E455:E456"/>
    <mergeCell ref="F455:F456"/>
    <mergeCell ref="G455:G456"/>
    <mergeCell ref="H455:H456"/>
    <mergeCell ref="I455:I456"/>
    <mergeCell ref="L457:L458"/>
    <mergeCell ref="M457:M458"/>
    <mergeCell ref="J459:J460"/>
    <mergeCell ref="K459:K460"/>
    <mergeCell ref="L459:L460"/>
    <mergeCell ref="M459:M460"/>
    <mergeCell ref="K461:K462"/>
    <mergeCell ref="L461:L462"/>
    <mergeCell ref="M461:M462"/>
    <mergeCell ref="J461:J462"/>
    <mergeCell ref="C461:C462"/>
    <mergeCell ref="D461:D462"/>
    <mergeCell ref="E461:E462"/>
    <mergeCell ref="F461:F462"/>
    <mergeCell ref="G461:G462"/>
    <mergeCell ref="H461:H462"/>
    <mergeCell ref="I461:I462"/>
    <mergeCell ref="A459:A460"/>
    <mergeCell ref="B459:B460"/>
    <mergeCell ref="C459:C460"/>
    <mergeCell ref="D459:D460"/>
    <mergeCell ref="E459:E460"/>
    <mergeCell ref="F459:F460"/>
    <mergeCell ref="G459:G460"/>
    <mergeCell ref="H459:H460"/>
    <mergeCell ref="I459:I460"/>
    <mergeCell ref="J465:J466"/>
    <mergeCell ref="K465:K466"/>
    <mergeCell ref="L465:L466"/>
    <mergeCell ref="M465:M466"/>
    <mergeCell ref="A461:A462"/>
    <mergeCell ref="B461:B462"/>
    <mergeCell ref="A490:A491"/>
    <mergeCell ref="B490:B491"/>
    <mergeCell ref="C490:C491"/>
    <mergeCell ref="D490:D491"/>
    <mergeCell ref="E490:E491"/>
    <mergeCell ref="F490:F491"/>
    <mergeCell ref="G490:G491"/>
    <mergeCell ref="H490:H491"/>
    <mergeCell ref="I490:I491"/>
    <mergeCell ref="J490:J491"/>
    <mergeCell ref="K490:K491"/>
    <mergeCell ref="A463:A464"/>
    <mergeCell ref="B463:B464"/>
    <mergeCell ref="C463:C464"/>
    <mergeCell ref="D463:D464"/>
    <mergeCell ref="E463:E464"/>
    <mergeCell ref="F463:F464"/>
    <mergeCell ref="G463:G464"/>
    <mergeCell ref="H463:H464"/>
    <mergeCell ref="I463:I464"/>
    <mergeCell ref="K463:K464"/>
    <mergeCell ref="L463:L464"/>
    <mergeCell ref="M463:M464"/>
    <mergeCell ref="J463:J464"/>
    <mergeCell ref="A474:A475"/>
    <mergeCell ref="B474:B475"/>
    <mergeCell ref="A494:A495"/>
    <mergeCell ref="B494:B495"/>
    <mergeCell ref="C494:C495"/>
    <mergeCell ref="D494:D495"/>
    <mergeCell ref="E494:E495"/>
    <mergeCell ref="F494:F495"/>
    <mergeCell ref="G494:G495"/>
    <mergeCell ref="H494:H495"/>
    <mergeCell ref="I494:I495"/>
    <mergeCell ref="F467:F468"/>
    <mergeCell ref="G467:G468"/>
    <mergeCell ref="H467:H468"/>
    <mergeCell ref="I467:I468"/>
    <mergeCell ref="J467:J468"/>
    <mergeCell ref="K467:K468"/>
    <mergeCell ref="L467:L468"/>
    <mergeCell ref="M467:M468"/>
    <mergeCell ref="D474:D475"/>
    <mergeCell ref="E474:E475"/>
    <mergeCell ref="F474:F475"/>
    <mergeCell ref="G474:G475"/>
    <mergeCell ref="H474:H475"/>
    <mergeCell ref="I474:I475"/>
    <mergeCell ref="J474:J475"/>
    <mergeCell ref="K474:K475"/>
    <mergeCell ref="L474:L475"/>
    <mergeCell ref="M474:M475"/>
    <mergeCell ref="K480:K481"/>
    <mergeCell ref="L480:L481"/>
    <mergeCell ref="M480:M481"/>
    <mergeCell ref="B482:B483"/>
    <mergeCell ref="C482:C483"/>
    <mergeCell ref="A465:A466"/>
    <mergeCell ref="B465:B466"/>
    <mergeCell ref="C474:C475"/>
    <mergeCell ref="J499:J500"/>
    <mergeCell ref="K499:K500"/>
    <mergeCell ref="L499:L500"/>
    <mergeCell ref="M499:M500"/>
    <mergeCell ref="A499:A500"/>
    <mergeCell ref="B499:B500"/>
    <mergeCell ref="C499:C500"/>
    <mergeCell ref="D499:D500"/>
    <mergeCell ref="E499:E500"/>
    <mergeCell ref="F499:F500"/>
    <mergeCell ref="G499:G500"/>
    <mergeCell ref="H499:H500"/>
    <mergeCell ref="I499:I500"/>
    <mergeCell ref="J497:J498"/>
    <mergeCell ref="K497:K498"/>
    <mergeCell ref="L497:L498"/>
    <mergeCell ref="M497:M498"/>
    <mergeCell ref="A497:A498"/>
    <mergeCell ref="B497:B498"/>
    <mergeCell ref="C497:C498"/>
    <mergeCell ref="D497:D498"/>
    <mergeCell ref="E497:E498"/>
    <mergeCell ref="F497:F498"/>
    <mergeCell ref="G497:G498"/>
    <mergeCell ref="H497:H498"/>
    <mergeCell ref="I497:I498"/>
    <mergeCell ref="K494:K495"/>
    <mergeCell ref="L494:L495"/>
    <mergeCell ref="M494:M495"/>
    <mergeCell ref="A503:A504"/>
    <mergeCell ref="B503:B504"/>
    <mergeCell ref="C503:C504"/>
    <mergeCell ref="D503:D504"/>
    <mergeCell ref="E503:E504"/>
    <mergeCell ref="F503:F504"/>
    <mergeCell ref="G503:G504"/>
    <mergeCell ref="H503:H504"/>
    <mergeCell ref="I503:I504"/>
    <mergeCell ref="J503:J504"/>
    <mergeCell ref="K503:K504"/>
    <mergeCell ref="L503:L504"/>
    <mergeCell ref="M503:M504"/>
    <mergeCell ref="J501:J502"/>
    <mergeCell ref="K501:K502"/>
    <mergeCell ref="L501:L502"/>
    <mergeCell ref="M501:M502"/>
    <mergeCell ref="A501:A502"/>
    <mergeCell ref="B501:B502"/>
    <mergeCell ref="C501:C502"/>
    <mergeCell ref="D501:D502"/>
    <mergeCell ref="E501:E502"/>
    <mergeCell ref="F501:F502"/>
    <mergeCell ref="G501:G502"/>
    <mergeCell ref="H501:H502"/>
    <mergeCell ref="I501:I502"/>
    <mergeCell ref="A513:A514"/>
    <mergeCell ref="B513:B514"/>
    <mergeCell ref="K505:K506"/>
    <mergeCell ref="L505:L506"/>
    <mergeCell ref="M505:M506"/>
    <mergeCell ref="K507:K508"/>
    <mergeCell ref="L507:L508"/>
    <mergeCell ref="M507:M508"/>
    <mergeCell ref="J505:J506"/>
    <mergeCell ref="C513:C514"/>
    <mergeCell ref="D513:D514"/>
    <mergeCell ref="E513:E514"/>
    <mergeCell ref="F513:F514"/>
    <mergeCell ref="G513:G514"/>
    <mergeCell ref="H513:H514"/>
    <mergeCell ref="I513:I514"/>
    <mergeCell ref="J513:J514"/>
    <mergeCell ref="K513:K514"/>
    <mergeCell ref="L513:L514"/>
    <mergeCell ref="A509:A510"/>
    <mergeCell ref="B509:B510"/>
    <mergeCell ref="C509:C510"/>
    <mergeCell ref="D509:D510"/>
    <mergeCell ref="E509:E510"/>
    <mergeCell ref="F509:F510"/>
    <mergeCell ref="G509:G510"/>
    <mergeCell ref="H509:H510"/>
    <mergeCell ref="I509:I510"/>
    <mergeCell ref="J509:J510"/>
    <mergeCell ref="K509:K510"/>
    <mergeCell ref="L509:L510"/>
    <mergeCell ref="M509:M510"/>
    <mergeCell ref="A515:A516"/>
    <mergeCell ref="B515:B516"/>
    <mergeCell ref="C515:C516"/>
    <mergeCell ref="D515:D516"/>
    <mergeCell ref="E515:E516"/>
    <mergeCell ref="F515:F516"/>
    <mergeCell ref="G515:G516"/>
    <mergeCell ref="H515:H516"/>
    <mergeCell ref="I515:I516"/>
    <mergeCell ref="J515:J516"/>
    <mergeCell ref="K515:K516"/>
    <mergeCell ref="L515:L516"/>
    <mergeCell ref="M515:M516"/>
    <mergeCell ref="C518:C519"/>
    <mergeCell ref="D518:D519"/>
    <mergeCell ref="E518:E519"/>
    <mergeCell ref="F518:F519"/>
    <mergeCell ref="G518:G519"/>
    <mergeCell ref="H518:H519"/>
    <mergeCell ref="I518:I519"/>
    <mergeCell ref="J518:J519"/>
    <mergeCell ref="K518:K519"/>
    <mergeCell ref="L518:L519"/>
    <mergeCell ref="M518:M519"/>
    <mergeCell ref="E530:E531"/>
    <mergeCell ref="F530:F531"/>
    <mergeCell ref="G530:G531"/>
    <mergeCell ref="H530:H531"/>
    <mergeCell ref="I530:I531"/>
    <mergeCell ref="K530:K531"/>
    <mergeCell ref="L530:L531"/>
    <mergeCell ref="M530:M531"/>
    <mergeCell ref="B532:B533"/>
    <mergeCell ref="J538:J539"/>
    <mergeCell ref="K538:K539"/>
    <mergeCell ref="L538:L539"/>
    <mergeCell ref="M538:M539"/>
    <mergeCell ref="A538:A539"/>
    <mergeCell ref="B538:B539"/>
    <mergeCell ref="C538:C539"/>
    <mergeCell ref="D538:D539"/>
    <mergeCell ref="E538:E539"/>
    <mergeCell ref="F538:F539"/>
    <mergeCell ref="G538:G539"/>
    <mergeCell ref="H538:H539"/>
    <mergeCell ref="I538:I539"/>
    <mergeCell ref="J536:J537"/>
    <mergeCell ref="K536:K537"/>
    <mergeCell ref="L536:L537"/>
    <mergeCell ref="M536:M537"/>
    <mergeCell ref="A536:A537"/>
    <mergeCell ref="B536:B537"/>
    <mergeCell ref="C536:C537"/>
    <mergeCell ref="D536:D537"/>
    <mergeCell ref="E536:E537"/>
    <mergeCell ref="F536:F537"/>
    <mergeCell ref="D559:D560"/>
    <mergeCell ref="E559:E560"/>
    <mergeCell ref="F559:F560"/>
    <mergeCell ref="G559:G560"/>
    <mergeCell ref="H559:H560"/>
    <mergeCell ref="I559:I560"/>
    <mergeCell ref="M540:M541"/>
    <mergeCell ref="A540:A541"/>
    <mergeCell ref="B540:B541"/>
    <mergeCell ref="C540:C541"/>
    <mergeCell ref="D540:D541"/>
    <mergeCell ref="E540:E541"/>
    <mergeCell ref="F540:F541"/>
    <mergeCell ref="G540:G541"/>
    <mergeCell ref="H540:H541"/>
    <mergeCell ref="I540:I541"/>
    <mergeCell ref="A546:A547"/>
    <mergeCell ref="B546:B547"/>
    <mergeCell ref="C546:C547"/>
    <mergeCell ref="D546:D547"/>
    <mergeCell ref="E546:E547"/>
    <mergeCell ref="F546:F547"/>
    <mergeCell ref="G546:G547"/>
    <mergeCell ref="H546:H547"/>
    <mergeCell ref="I546:I547"/>
    <mergeCell ref="J546:J547"/>
    <mergeCell ref="H548:H549"/>
    <mergeCell ref="B548:B549"/>
    <mergeCell ref="A548:A549"/>
    <mergeCell ref="I550:I551"/>
    <mergeCell ref="J550:J551"/>
    <mergeCell ref="I548:I549"/>
    <mergeCell ref="J564:J565"/>
    <mergeCell ref="K564:K565"/>
    <mergeCell ref="L564:L565"/>
    <mergeCell ref="M564:M565"/>
    <mergeCell ref="M561:M562"/>
    <mergeCell ref="K559:K560"/>
    <mergeCell ref="L559:L560"/>
    <mergeCell ref="M559:M560"/>
    <mergeCell ref="J540:J541"/>
    <mergeCell ref="K540:K541"/>
    <mergeCell ref="L540:L541"/>
    <mergeCell ref="A564:A565"/>
    <mergeCell ref="B564:B565"/>
    <mergeCell ref="C564:C565"/>
    <mergeCell ref="D564:D565"/>
    <mergeCell ref="E564:E565"/>
    <mergeCell ref="F564:F565"/>
    <mergeCell ref="G564:G565"/>
    <mergeCell ref="H564:H565"/>
    <mergeCell ref="I564:I565"/>
    <mergeCell ref="A561:A562"/>
    <mergeCell ref="B561:B562"/>
    <mergeCell ref="C561:C562"/>
    <mergeCell ref="D561:D562"/>
    <mergeCell ref="E561:E562"/>
    <mergeCell ref="F561:F562"/>
    <mergeCell ref="G561:G562"/>
    <mergeCell ref="H561:H562"/>
    <mergeCell ref="I561:I562"/>
    <mergeCell ref="A559:A560"/>
    <mergeCell ref="B559:B560"/>
    <mergeCell ref="C559:C560"/>
    <mergeCell ref="N2:N3"/>
    <mergeCell ref="N22:N23"/>
    <mergeCell ref="N42:N43"/>
    <mergeCell ref="N54:N55"/>
    <mergeCell ref="N56:N57"/>
    <mergeCell ref="N66:N67"/>
    <mergeCell ref="N74:N75"/>
    <mergeCell ref="N76:N77"/>
    <mergeCell ref="N78:N79"/>
    <mergeCell ref="N170:N171"/>
    <mergeCell ref="N184:N185"/>
    <mergeCell ref="N186:N187"/>
    <mergeCell ref="N224:N225"/>
    <mergeCell ref="N226:N227"/>
    <mergeCell ref="N206:N207"/>
    <mergeCell ref="N208:N209"/>
    <mergeCell ref="N210:N211"/>
    <mergeCell ref="N16:N17"/>
    <mergeCell ref="N160:N161"/>
    <mergeCell ref="N162:N163"/>
    <mergeCell ref="N164:N165"/>
    <mergeCell ref="N166:N167"/>
    <mergeCell ref="N168:N169"/>
    <mergeCell ref="N188:N189"/>
    <mergeCell ref="N190:N191"/>
    <mergeCell ref="N192:N193"/>
    <mergeCell ref="N194:N195"/>
    <mergeCell ref="N196:N197"/>
    <mergeCell ref="N198:N199"/>
    <mergeCell ref="N200:N201"/>
    <mergeCell ref="N111:N112"/>
    <mergeCell ref="N109:N110"/>
    <mergeCell ref="N202:N203"/>
    <mergeCell ref="N154:N155"/>
    <mergeCell ref="N156:N157"/>
    <mergeCell ref="N152:N153"/>
    <mergeCell ref="N117:N118"/>
    <mergeCell ref="N119:N120"/>
    <mergeCell ref="N204:N205"/>
    <mergeCell ref="N172:N173"/>
    <mergeCell ref="N174:N175"/>
    <mergeCell ref="N176:N177"/>
    <mergeCell ref="N178:N179"/>
    <mergeCell ref="N180:N181"/>
    <mergeCell ref="N182:N183"/>
    <mergeCell ref="N212:N213"/>
    <mergeCell ref="N214:N215"/>
    <mergeCell ref="N216:N217"/>
    <mergeCell ref="N218:N219"/>
    <mergeCell ref="N158:N159"/>
    <mergeCell ref="N136:N137"/>
    <mergeCell ref="N132:N133"/>
    <mergeCell ref="N123:N124"/>
    <mergeCell ref="N140:N141"/>
    <mergeCell ref="N144:N145"/>
    <mergeCell ref="N148:N149"/>
    <mergeCell ref="N220:N221"/>
    <mergeCell ref="N222:N223"/>
    <mergeCell ref="N258:N259"/>
    <mergeCell ref="N260:N261"/>
    <mergeCell ref="N262:N263"/>
    <mergeCell ref="N264:N265"/>
    <mergeCell ref="N228:N229"/>
    <mergeCell ref="N230:N231"/>
    <mergeCell ref="N232:N233"/>
    <mergeCell ref="N234:N235"/>
    <mergeCell ref="N236:N237"/>
    <mergeCell ref="N239:N240"/>
    <mergeCell ref="N241:N242"/>
    <mergeCell ref="N243:N244"/>
    <mergeCell ref="N245:N246"/>
    <mergeCell ref="N247:N248"/>
    <mergeCell ref="N250:N251"/>
    <mergeCell ref="N252:N253"/>
    <mergeCell ref="N254:N255"/>
    <mergeCell ref="N256:N257"/>
    <mergeCell ref="N312:N313"/>
    <mergeCell ref="N314:N315"/>
    <mergeCell ref="N316:N317"/>
    <mergeCell ref="N318:N319"/>
    <mergeCell ref="N320:N321"/>
    <mergeCell ref="N322:N323"/>
    <mergeCell ref="N324:N325"/>
    <mergeCell ref="N326:N327"/>
    <mergeCell ref="N328:N329"/>
    <mergeCell ref="N266:N267"/>
    <mergeCell ref="N268:N269"/>
    <mergeCell ref="N270:N271"/>
    <mergeCell ref="N272:N273"/>
    <mergeCell ref="N274:N275"/>
    <mergeCell ref="N310:N311"/>
    <mergeCell ref="N276:N277"/>
    <mergeCell ref="N278:N279"/>
    <mergeCell ref="N280:N281"/>
    <mergeCell ref="N282:N283"/>
    <mergeCell ref="N284:N285"/>
    <mergeCell ref="N286:N287"/>
    <mergeCell ref="N288:N289"/>
    <mergeCell ref="N290:N291"/>
    <mergeCell ref="N292:N293"/>
    <mergeCell ref="N417:N418"/>
    <mergeCell ref="N419:N420"/>
    <mergeCell ref="N421:N422"/>
    <mergeCell ref="N423:N424"/>
    <mergeCell ref="N425:N426"/>
    <mergeCell ref="N427:N428"/>
    <mergeCell ref="N429:N430"/>
    <mergeCell ref="N431:N432"/>
    <mergeCell ref="N433:N434"/>
    <mergeCell ref="N442:N443"/>
    <mergeCell ref="N444:N445"/>
    <mergeCell ref="N395:N396"/>
    <mergeCell ref="N397:N398"/>
    <mergeCell ref="N399:N400"/>
    <mergeCell ref="N377:N378"/>
    <mergeCell ref="N294:N295"/>
    <mergeCell ref="N296:N297"/>
    <mergeCell ref="N298:N299"/>
    <mergeCell ref="N300:N301"/>
    <mergeCell ref="N302:N303"/>
    <mergeCell ref="N304:N305"/>
    <mergeCell ref="N306:N307"/>
    <mergeCell ref="N308:N309"/>
    <mergeCell ref="N330:N331"/>
    <mergeCell ref="N332:N333"/>
    <mergeCell ref="N334:N335"/>
    <mergeCell ref="N336:N337"/>
    <mergeCell ref="N338:N339"/>
    <mergeCell ref="N340:N341"/>
    <mergeCell ref="N342:N343"/>
    <mergeCell ref="N344:N345"/>
    <mergeCell ref="N346:N347"/>
    <mergeCell ref="O166:O167"/>
    <mergeCell ref="N518:N519"/>
    <mergeCell ref="N520:N521"/>
    <mergeCell ref="N467:N468"/>
    <mergeCell ref="N435:N436"/>
    <mergeCell ref="N437:N438"/>
    <mergeCell ref="N440:N441"/>
    <mergeCell ref="O174:O175"/>
    <mergeCell ref="O176:O177"/>
    <mergeCell ref="O178:O179"/>
    <mergeCell ref="O180:O181"/>
    <mergeCell ref="O182:O183"/>
    <mergeCell ref="O184:O185"/>
    <mergeCell ref="O186:O187"/>
    <mergeCell ref="O188:O189"/>
    <mergeCell ref="O190:O191"/>
    <mergeCell ref="O192:O193"/>
    <mergeCell ref="O194:O195"/>
    <mergeCell ref="N410:N411"/>
    <mergeCell ref="N413:N414"/>
    <mergeCell ref="N365:N366"/>
    <mergeCell ref="O239:O240"/>
    <mergeCell ref="O241:O242"/>
    <mergeCell ref="O243:O244"/>
    <mergeCell ref="O245:O246"/>
    <mergeCell ref="O247:O248"/>
    <mergeCell ref="O250:O251"/>
    <mergeCell ref="N385:N386"/>
    <mergeCell ref="N387:N388"/>
    <mergeCell ref="N389:N390"/>
    <mergeCell ref="N391:N392"/>
    <mergeCell ref="N393:N394"/>
    <mergeCell ref="N515:N516"/>
    <mergeCell ref="N485:N486"/>
    <mergeCell ref="N487:N488"/>
    <mergeCell ref="N490:N491"/>
    <mergeCell ref="N492:N493"/>
    <mergeCell ref="N494:N495"/>
    <mergeCell ref="N348:N349"/>
    <mergeCell ref="N351:N352"/>
    <mergeCell ref="N353:N354"/>
    <mergeCell ref="N355:N356"/>
    <mergeCell ref="N357:N358"/>
    <mergeCell ref="N359:N360"/>
    <mergeCell ref="N361:N362"/>
    <mergeCell ref="N363:N364"/>
    <mergeCell ref="N401:N402"/>
    <mergeCell ref="N403:N404"/>
    <mergeCell ref="N406:N407"/>
    <mergeCell ref="N408:N409"/>
    <mergeCell ref="N482:N483"/>
    <mergeCell ref="N451:N452"/>
    <mergeCell ref="N453:N454"/>
    <mergeCell ref="N455:N456"/>
    <mergeCell ref="N457:N458"/>
    <mergeCell ref="N463:N464"/>
    <mergeCell ref="N367:N368"/>
    <mergeCell ref="N369:N370"/>
    <mergeCell ref="N371:N372"/>
    <mergeCell ref="N373:N374"/>
    <mergeCell ref="N375:N376"/>
    <mergeCell ref="N383:N384"/>
    <mergeCell ref="N446:N447"/>
    <mergeCell ref="N448:N449"/>
    <mergeCell ref="O2:O3"/>
    <mergeCell ref="O22:O23"/>
    <mergeCell ref="O42:O43"/>
    <mergeCell ref="O54:O55"/>
    <mergeCell ref="O56:O57"/>
    <mergeCell ref="O66:O67"/>
    <mergeCell ref="O74:O75"/>
    <mergeCell ref="O76:O77"/>
    <mergeCell ref="O78:O79"/>
    <mergeCell ref="O82:O83"/>
    <mergeCell ref="O99:O100"/>
    <mergeCell ref="O158:O159"/>
    <mergeCell ref="O160:O161"/>
    <mergeCell ref="O162:O163"/>
    <mergeCell ref="O164:O165"/>
    <mergeCell ref="O226:O227"/>
    <mergeCell ref="O228:O229"/>
    <mergeCell ref="O16:O17"/>
    <mergeCell ref="O168:O169"/>
    <mergeCell ref="O170:O171"/>
    <mergeCell ref="O172:O173"/>
    <mergeCell ref="O196:O197"/>
    <mergeCell ref="O198:O199"/>
    <mergeCell ref="O200:O201"/>
    <mergeCell ref="O202:O203"/>
    <mergeCell ref="O204:O205"/>
    <mergeCell ref="O206:O207"/>
    <mergeCell ref="O208:O209"/>
    <mergeCell ref="O210:O211"/>
    <mergeCell ref="O212:O213"/>
    <mergeCell ref="O214:O215"/>
    <mergeCell ref="O216:O217"/>
    <mergeCell ref="O218:O219"/>
    <mergeCell ref="O220:O221"/>
    <mergeCell ref="O222:O223"/>
    <mergeCell ref="O224:O225"/>
    <mergeCell ref="N379:N380"/>
    <mergeCell ref="N381:N382"/>
    <mergeCell ref="N459:N460"/>
    <mergeCell ref="N461:N462"/>
    <mergeCell ref="N415:N416"/>
    <mergeCell ref="O230:O231"/>
    <mergeCell ref="O232:O233"/>
    <mergeCell ref="O234:O235"/>
    <mergeCell ref="O236:O237"/>
    <mergeCell ref="O252:O253"/>
    <mergeCell ref="O254:O255"/>
    <mergeCell ref="O256:O257"/>
    <mergeCell ref="O258:O259"/>
    <mergeCell ref="O260:O261"/>
    <mergeCell ref="O262:O263"/>
    <mergeCell ref="O264:O265"/>
    <mergeCell ref="O266:O267"/>
    <mergeCell ref="O268:O269"/>
    <mergeCell ref="O270:O271"/>
    <mergeCell ref="O272:O273"/>
    <mergeCell ref="O274:O275"/>
    <mergeCell ref="O276:O277"/>
    <mergeCell ref="O278:O279"/>
    <mergeCell ref="O280:O281"/>
    <mergeCell ref="O282:O283"/>
    <mergeCell ref="O284:O285"/>
    <mergeCell ref="O286:O287"/>
    <mergeCell ref="O288:O289"/>
    <mergeCell ref="O290:O291"/>
    <mergeCell ref="O292:O293"/>
    <mergeCell ref="O294:O295"/>
    <mergeCell ref="O296:O297"/>
    <mergeCell ref="O298:O299"/>
    <mergeCell ref="O300:O301"/>
    <mergeCell ref="O302:O303"/>
    <mergeCell ref="O304:O305"/>
    <mergeCell ref="O306:O307"/>
    <mergeCell ref="O308:O309"/>
    <mergeCell ref="O310:O311"/>
    <mergeCell ref="O312:O313"/>
    <mergeCell ref="O314:O315"/>
    <mergeCell ref="O316:O317"/>
    <mergeCell ref="O318:O319"/>
    <mergeCell ref="O320:O321"/>
    <mergeCell ref="O322:O323"/>
    <mergeCell ref="O324:O325"/>
    <mergeCell ref="O326:O327"/>
    <mergeCell ref="O328:O329"/>
    <mergeCell ref="O330:O331"/>
    <mergeCell ref="O332:O333"/>
    <mergeCell ref="O334:O335"/>
    <mergeCell ref="O336:O337"/>
    <mergeCell ref="O338:O339"/>
    <mergeCell ref="O340:O341"/>
    <mergeCell ref="O342:O343"/>
    <mergeCell ref="O344:O345"/>
    <mergeCell ref="O346:O347"/>
    <mergeCell ref="O348:O349"/>
    <mergeCell ref="O351:O352"/>
    <mergeCell ref="O353:O354"/>
    <mergeCell ref="O355:O356"/>
    <mergeCell ref="O357:O358"/>
    <mergeCell ref="O359:O360"/>
    <mergeCell ref="O361:O362"/>
    <mergeCell ref="O363:O364"/>
    <mergeCell ref="O365:O366"/>
    <mergeCell ref="O367:O368"/>
    <mergeCell ref="O369:O370"/>
    <mergeCell ref="O371:O372"/>
    <mergeCell ref="O373:O374"/>
    <mergeCell ref="O375:O376"/>
    <mergeCell ref="O377:O378"/>
    <mergeCell ref="O379:O380"/>
    <mergeCell ref="O381:O382"/>
    <mergeCell ref="O383:O384"/>
    <mergeCell ref="O385:O386"/>
    <mergeCell ref="O387:O388"/>
    <mergeCell ref="O389:O390"/>
    <mergeCell ref="O391:O392"/>
    <mergeCell ref="O393:O394"/>
    <mergeCell ref="O395:O396"/>
    <mergeCell ref="O397:O398"/>
    <mergeCell ref="O399:O400"/>
    <mergeCell ref="O401:O402"/>
    <mergeCell ref="O403:O404"/>
    <mergeCell ref="O406:O407"/>
    <mergeCell ref="O408:O409"/>
    <mergeCell ref="O410:O411"/>
    <mergeCell ref="O413:O414"/>
    <mergeCell ref="O415:O416"/>
    <mergeCell ref="O417:O418"/>
    <mergeCell ref="O419:O420"/>
    <mergeCell ref="O421:O422"/>
    <mergeCell ref="O423:O424"/>
    <mergeCell ref="O425:O426"/>
    <mergeCell ref="O427:O428"/>
    <mergeCell ref="O429:O430"/>
    <mergeCell ref="O431:O432"/>
    <mergeCell ref="O433:O434"/>
    <mergeCell ref="O435:O436"/>
    <mergeCell ref="O437:O438"/>
    <mergeCell ref="O440:O441"/>
    <mergeCell ref="O442:O443"/>
    <mergeCell ref="O444:O445"/>
    <mergeCell ref="O446:O447"/>
    <mergeCell ref="O448:O449"/>
    <mergeCell ref="O451:O452"/>
    <mergeCell ref="O453:O454"/>
    <mergeCell ref="O455:O456"/>
    <mergeCell ref="O457:O458"/>
    <mergeCell ref="O459:O460"/>
    <mergeCell ref="O461:O462"/>
    <mergeCell ref="O463:O464"/>
    <mergeCell ref="O465:O466"/>
    <mergeCell ref="O467:O468"/>
    <mergeCell ref="O470:O471"/>
    <mergeCell ref="O472:O473"/>
    <mergeCell ref="O474:O475"/>
    <mergeCell ref="O476:O477"/>
    <mergeCell ref="O478:O479"/>
    <mergeCell ref="O480:O481"/>
    <mergeCell ref="O482:O483"/>
    <mergeCell ref="O485:O486"/>
    <mergeCell ref="O487:O488"/>
    <mergeCell ref="O490:O491"/>
    <mergeCell ref="O492:O493"/>
    <mergeCell ref="O494:O495"/>
    <mergeCell ref="N553:N554"/>
    <mergeCell ref="N501:N502"/>
    <mergeCell ref="N503:N504"/>
    <mergeCell ref="N505:N506"/>
    <mergeCell ref="N507:N508"/>
    <mergeCell ref="N465:N466"/>
    <mergeCell ref="N536:N537"/>
    <mergeCell ref="N497:N498"/>
    <mergeCell ref="N499:N500"/>
    <mergeCell ref="N470:N471"/>
    <mergeCell ref="N472:N473"/>
    <mergeCell ref="N474:N475"/>
    <mergeCell ref="N476:N477"/>
    <mergeCell ref="N478:N479"/>
    <mergeCell ref="N480:N481"/>
    <mergeCell ref="N509:N510"/>
    <mergeCell ref="N511:N512"/>
    <mergeCell ref="N513:N514"/>
    <mergeCell ref="N555:N556"/>
    <mergeCell ref="O536:O537"/>
    <mergeCell ref="O538:O539"/>
    <mergeCell ref="O540:O541"/>
    <mergeCell ref="O542:O543"/>
    <mergeCell ref="O544:O545"/>
    <mergeCell ref="O546:O547"/>
    <mergeCell ref="O548:O549"/>
    <mergeCell ref="O550:O551"/>
    <mergeCell ref="O553:O554"/>
    <mergeCell ref="O555:O556"/>
    <mergeCell ref="N522:N523"/>
    <mergeCell ref="N524:N525"/>
    <mergeCell ref="N526:N527"/>
    <mergeCell ref="N528:N529"/>
    <mergeCell ref="N530:N531"/>
    <mergeCell ref="N532:N533"/>
    <mergeCell ref="N534:N535"/>
    <mergeCell ref="N561:N562"/>
    <mergeCell ref="N564:N565"/>
    <mergeCell ref="N538:N539"/>
    <mergeCell ref="N540:N541"/>
    <mergeCell ref="O497:O498"/>
    <mergeCell ref="O499:O500"/>
    <mergeCell ref="O501:O502"/>
    <mergeCell ref="O503:O504"/>
    <mergeCell ref="O505:O506"/>
    <mergeCell ref="O507:O508"/>
    <mergeCell ref="O509:O510"/>
    <mergeCell ref="O511:O512"/>
    <mergeCell ref="O513:O514"/>
    <mergeCell ref="O515:O516"/>
    <mergeCell ref="O518:O519"/>
    <mergeCell ref="O520:O521"/>
    <mergeCell ref="O522:O523"/>
    <mergeCell ref="O524:O525"/>
    <mergeCell ref="O526:O527"/>
    <mergeCell ref="O561:O562"/>
    <mergeCell ref="N542:N543"/>
    <mergeCell ref="N544:N545"/>
    <mergeCell ref="N546:N547"/>
    <mergeCell ref="N548:N549"/>
    <mergeCell ref="N550:N551"/>
    <mergeCell ref="O564:O565"/>
    <mergeCell ref="O528:O529"/>
    <mergeCell ref="O530:O531"/>
    <mergeCell ref="O532:O533"/>
    <mergeCell ref="O534:O535"/>
    <mergeCell ref="O557:O558"/>
    <mergeCell ref="O559:O560"/>
    <mergeCell ref="A569:A570"/>
    <mergeCell ref="B569:B570"/>
    <mergeCell ref="C569:C570"/>
    <mergeCell ref="D569:D570"/>
    <mergeCell ref="E569:E570"/>
    <mergeCell ref="F569:F570"/>
    <mergeCell ref="G569:G570"/>
    <mergeCell ref="H569:H570"/>
    <mergeCell ref="I569:I570"/>
    <mergeCell ref="J569:J570"/>
    <mergeCell ref="K569:K570"/>
    <mergeCell ref="L569:L570"/>
    <mergeCell ref="M569:M570"/>
    <mergeCell ref="A572:A573"/>
    <mergeCell ref="B572:B573"/>
    <mergeCell ref="C572:C573"/>
    <mergeCell ref="D572:D573"/>
    <mergeCell ref="E572:E573"/>
    <mergeCell ref="F572:F573"/>
    <mergeCell ref="G572:G573"/>
    <mergeCell ref="H572:H573"/>
    <mergeCell ref="I572:I573"/>
    <mergeCell ref="J572:J573"/>
    <mergeCell ref="K572:K573"/>
    <mergeCell ref="L572:L573"/>
    <mergeCell ref="M572:M573"/>
    <mergeCell ref="N569:N570"/>
    <mergeCell ref="O569:O570"/>
    <mergeCell ref="N557:N558"/>
    <mergeCell ref="N559:N560"/>
    <mergeCell ref="A577:A578"/>
    <mergeCell ref="B577:B578"/>
    <mergeCell ref="C577:C578"/>
    <mergeCell ref="D577:D578"/>
    <mergeCell ref="E577:E578"/>
    <mergeCell ref="F577:F578"/>
    <mergeCell ref="G577:G578"/>
    <mergeCell ref="H577:H578"/>
    <mergeCell ref="I577:I578"/>
    <mergeCell ref="J577:J578"/>
    <mergeCell ref="K577:K578"/>
    <mergeCell ref="L577:L578"/>
    <mergeCell ref="M577:M578"/>
    <mergeCell ref="N574:N575"/>
    <mergeCell ref="O574:O575"/>
    <mergeCell ref="N572:N573"/>
    <mergeCell ref="O572:O573"/>
    <mergeCell ref="A574:A575"/>
    <mergeCell ref="B574:B575"/>
    <mergeCell ref="C574:C575"/>
    <mergeCell ref="D574:D575"/>
    <mergeCell ref="E574:E575"/>
    <mergeCell ref="F574:F575"/>
    <mergeCell ref="G574:G575"/>
    <mergeCell ref="H574:H575"/>
    <mergeCell ref="I574:I575"/>
    <mergeCell ref="J574:J575"/>
    <mergeCell ref="K574:K575"/>
    <mergeCell ref="L574:L575"/>
    <mergeCell ref="M574:M575"/>
    <mergeCell ref="N577:N578"/>
    <mergeCell ref="O577:O578"/>
    <mergeCell ref="N581:N582"/>
    <mergeCell ref="O581:O582"/>
    <mergeCell ref="N579:N580"/>
    <mergeCell ref="O579:O580"/>
    <mergeCell ref="A581:A582"/>
    <mergeCell ref="B581:B582"/>
    <mergeCell ref="C581:C582"/>
    <mergeCell ref="D581:D582"/>
    <mergeCell ref="E581:E582"/>
    <mergeCell ref="F581:F582"/>
    <mergeCell ref="G581:G582"/>
    <mergeCell ref="H581:H582"/>
    <mergeCell ref="I581:I582"/>
    <mergeCell ref="J581:J582"/>
    <mergeCell ref="K581:K582"/>
    <mergeCell ref="L581:L582"/>
    <mergeCell ref="M581:M582"/>
    <mergeCell ref="G579:G580"/>
    <mergeCell ref="H579:H580"/>
    <mergeCell ref="I579:I580"/>
    <mergeCell ref="J579:J580"/>
    <mergeCell ref="K579:K580"/>
    <mergeCell ref="L579:L580"/>
    <mergeCell ref="M579:M580"/>
    <mergeCell ref="A579:A580"/>
    <mergeCell ref="B579:B580"/>
    <mergeCell ref="C579:C580"/>
    <mergeCell ref="D579:D580"/>
    <mergeCell ref="E579:E580"/>
    <mergeCell ref="F579:F580"/>
    <mergeCell ref="O152:O153"/>
    <mergeCell ref="B150:B151"/>
    <mergeCell ref="C150:C151"/>
    <mergeCell ref="D150:D151"/>
    <mergeCell ref="E150:E151"/>
    <mergeCell ref="F150:F151"/>
    <mergeCell ref="G150:G151"/>
    <mergeCell ref="H150:H151"/>
    <mergeCell ref="I150:I151"/>
    <mergeCell ref="N150:N151"/>
    <mergeCell ref="O150:O151"/>
    <mergeCell ref="G152:G153"/>
    <mergeCell ref="H152:H153"/>
    <mergeCell ref="I152:I153"/>
    <mergeCell ref="O156:O157"/>
    <mergeCell ref="B154:B155"/>
    <mergeCell ref="C154:C155"/>
    <mergeCell ref="D154:D155"/>
    <mergeCell ref="E154:E155"/>
    <mergeCell ref="F154:F155"/>
    <mergeCell ref="G154:G155"/>
    <mergeCell ref="H154:H155"/>
    <mergeCell ref="I154:I155"/>
    <mergeCell ref="O154:O155"/>
    <mergeCell ref="B156:B157"/>
    <mergeCell ref="C156:C157"/>
    <mergeCell ref="D156:D157"/>
    <mergeCell ref="E156:E157"/>
    <mergeCell ref="F156:F157"/>
    <mergeCell ref="G156:G157"/>
    <mergeCell ref="O148:O149"/>
    <mergeCell ref="A146:A147"/>
    <mergeCell ref="B146:B147"/>
    <mergeCell ref="C146:C147"/>
    <mergeCell ref="D146:D147"/>
    <mergeCell ref="E146:E147"/>
    <mergeCell ref="F146:F147"/>
    <mergeCell ref="G146:G147"/>
    <mergeCell ref="H146:H147"/>
    <mergeCell ref="I146:I147"/>
    <mergeCell ref="A148:A149"/>
    <mergeCell ref="B148:B149"/>
    <mergeCell ref="C148:C149"/>
    <mergeCell ref="D148:D149"/>
    <mergeCell ref="E148:E149"/>
    <mergeCell ref="F148:F149"/>
    <mergeCell ref="G148:G149"/>
    <mergeCell ref="H148:H149"/>
    <mergeCell ref="I148:I149"/>
    <mergeCell ref="O144:O145"/>
    <mergeCell ref="N142:N143"/>
    <mergeCell ref="O142:O143"/>
    <mergeCell ref="O140:O141"/>
    <mergeCell ref="A142:A143"/>
    <mergeCell ref="B142:B143"/>
    <mergeCell ref="C142:C143"/>
    <mergeCell ref="D142:D143"/>
    <mergeCell ref="E142:E143"/>
    <mergeCell ref="F142:F143"/>
    <mergeCell ref="G142:G143"/>
    <mergeCell ref="H142:H143"/>
    <mergeCell ref="I142:I143"/>
    <mergeCell ref="N146:N147"/>
    <mergeCell ref="O146:O147"/>
    <mergeCell ref="A144:A145"/>
    <mergeCell ref="B144:B145"/>
    <mergeCell ref="C144:C145"/>
    <mergeCell ref="D144:D145"/>
    <mergeCell ref="E144:E145"/>
    <mergeCell ref="F144:F145"/>
    <mergeCell ref="G144:G145"/>
    <mergeCell ref="H144:H145"/>
    <mergeCell ref="I144:I145"/>
    <mergeCell ref="O136:O137"/>
    <mergeCell ref="N138:N139"/>
    <mergeCell ref="O138:O139"/>
    <mergeCell ref="A140:A141"/>
    <mergeCell ref="B140:B141"/>
    <mergeCell ref="C140:C141"/>
    <mergeCell ref="D140:D141"/>
    <mergeCell ref="E140:E141"/>
    <mergeCell ref="F140:F141"/>
    <mergeCell ref="G140:G141"/>
    <mergeCell ref="H140:H141"/>
    <mergeCell ref="A136:A137"/>
    <mergeCell ref="B136:B137"/>
    <mergeCell ref="C136:C137"/>
    <mergeCell ref="D136:D137"/>
    <mergeCell ref="E136:E137"/>
    <mergeCell ref="F136:F137"/>
    <mergeCell ref="G136:G137"/>
    <mergeCell ref="H136:H137"/>
    <mergeCell ref="A138:A139"/>
    <mergeCell ref="B138:B139"/>
    <mergeCell ref="C138:C139"/>
    <mergeCell ref="D138:D139"/>
    <mergeCell ref="E138:E139"/>
    <mergeCell ref="F138:F139"/>
    <mergeCell ref="G138:G139"/>
    <mergeCell ref="H138:H139"/>
    <mergeCell ref="I138:I139"/>
    <mergeCell ref="I140:I141"/>
    <mergeCell ref="O132:O133"/>
    <mergeCell ref="N134:N135"/>
    <mergeCell ref="O134:O135"/>
    <mergeCell ref="A132:A133"/>
    <mergeCell ref="B132:B133"/>
    <mergeCell ref="C132:C133"/>
    <mergeCell ref="D132:D133"/>
    <mergeCell ref="E132:E133"/>
    <mergeCell ref="F132:F133"/>
    <mergeCell ref="G132:G133"/>
    <mergeCell ref="H132:H133"/>
    <mergeCell ref="I132:I133"/>
    <mergeCell ref="A134:A135"/>
    <mergeCell ref="B134:B135"/>
    <mergeCell ref="C134:C135"/>
    <mergeCell ref="D134:D135"/>
    <mergeCell ref="E134:E135"/>
    <mergeCell ref="F134:F135"/>
    <mergeCell ref="G134:G135"/>
    <mergeCell ref="H134:H135"/>
    <mergeCell ref="I134:I135"/>
    <mergeCell ref="O129:O130"/>
    <mergeCell ref="A127:A128"/>
    <mergeCell ref="B127:B128"/>
    <mergeCell ref="C127:C128"/>
    <mergeCell ref="D127:D128"/>
    <mergeCell ref="E127:E128"/>
    <mergeCell ref="F127:F128"/>
    <mergeCell ref="G127:G128"/>
    <mergeCell ref="H127:H128"/>
    <mergeCell ref="I127:I128"/>
    <mergeCell ref="N127:N128"/>
    <mergeCell ref="O127:O128"/>
    <mergeCell ref="A129:A130"/>
    <mergeCell ref="B129:B130"/>
    <mergeCell ref="C129:C130"/>
    <mergeCell ref="D129:D130"/>
    <mergeCell ref="E129:E130"/>
    <mergeCell ref="F129:F130"/>
    <mergeCell ref="G129:G130"/>
    <mergeCell ref="H129:H130"/>
    <mergeCell ref="I129:I130"/>
    <mergeCell ref="N129:N130"/>
    <mergeCell ref="O123:O124"/>
    <mergeCell ref="A121:A122"/>
    <mergeCell ref="B121:B122"/>
    <mergeCell ref="C121:C122"/>
    <mergeCell ref="D121:D122"/>
    <mergeCell ref="E121:E122"/>
    <mergeCell ref="F121:F122"/>
    <mergeCell ref="G121:G122"/>
    <mergeCell ref="H121:H122"/>
    <mergeCell ref="I121:I122"/>
    <mergeCell ref="N125:N126"/>
    <mergeCell ref="O125:O126"/>
    <mergeCell ref="A123:A124"/>
    <mergeCell ref="B123:B124"/>
    <mergeCell ref="C123:C124"/>
    <mergeCell ref="D123:D124"/>
    <mergeCell ref="E123:E124"/>
    <mergeCell ref="F123:F124"/>
    <mergeCell ref="G123:G124"/>
    <mergeCell ref="H123:H124"/>
    <mergeCell ref="I123:I124"/>
    <mergeCell ref="A125:A126"/>
    <mergeCell ref="B125:B126"/>
    <mergeCell ref="C125:C126"/>
    <mergeCell ref="D125:D126"/>
    <mergeCell ref="E125:E126"/>
    <mergeCell ref="F125:F126"/>
    <mergeCell ref="G125:G126"/>
    <mergeCell ref="H125:H126"/>
    <mergeCell ref="I125:I126"/>
    <mergeCell ref="O117:O118"/>
    <mergeCell ref="N99:N100"/>
    <mergeCell ref="N121:N122"/>
    <mergeCell ref="O121:O122"/>
    <mergeCell ref="A117:A118"/>
    <mergeCell ref="B117:B118"/>
    <mergeCell ref="C117:C118"/>
    <mergeCell ref="D117:D118"/>
    <mergeCell ref="E117:E118"/>
    <mergeCell ref="F117:F118"/>
    <mergeCell ref="G117:G118"/>
    <mergeCell ref="H117:H118"/>
    <mergeCell ref="I117:I118"/>
    <mergeCell ref="A119:A120"/>
    <mergeCell ref="B119:B120"/>
    <mergeCell ref="C119:C120"/>
    <mergeCell ref="D119:D120"/>
    <mergeCell ref="E119:E120"/>
    <mergeCell ref="F119:F120"/>
    <mergeCell ref="G119:G120"/>
    <mergeCell ref="H119:H120"/>
    <mergeCell ref="I119:I120"/>
    <mergeCell ref="O119:O120"/>
    <mergeCell ref="L99:L100"/>
    <mergeCell ref="C99:C100"/>
    <mergeCell ref="D99:D100"/>
    <mergeCell ref="O111:O112"/>
    <mergeCell ref="D109:D110"/>
    <mergeCell ref="E109:E110"/>
    <mergeCell ref="O109:O110"/>
    <mergeCell ref="A107:A108"/>
    <mergeCell ref="B107:B108"/>
    <mergeCell ref="A586:A587"/>
    <mergeCell ref="B586:B587"/>
    <mergeCell ref="C586:C587"/>
    <mergeCell ref="D586:D587"/>
    <mergeCell ref="E586:E587"/>
    <mergeCell ref="F586:F587"/>
    <mergeCell ref="G586:G587"/>
    <mergeCell ref="H586:H587"/>
    <mergeCell ref="I586:I587"/>
    <mergeCell ref="J586:J587"/>
    <mergeCell ref="K583:K584"/>
    <mergeCell ref="L583:L584"/>
    <mergeCell ref="M583:M584"/>
    <mergeCell ref="N583:N584"/>
    <mergeCell ref="O583:O584"/>
    <mergeCell ref="A583:A584"/>
    <mergeCell ref="B583:B584"/>
    <mergeCell ref="K586:K587"/>
    <mergeCell ref="L586:L587"/>
    <mergeCell ref="M586:M587"/>
    <mergeCell ref="N586:N587"/>
    <mergeCell ref="O586:O587"/>
    <mergeCell ref="C583:C584"/>
    <mergeCell ref="D583:D584"/>
    <mergeCell ref="E583:E584"/>
    <mergeCell ref="F583:F584"/>
    <mergeCell ref="G583:G584"/>
    <mergeCell ref="H583:H584"/>
    <mergeCell ref="I583:I584"/>
    <mergeCell ref="J583:J584"/>
    <mergeCell ref="J591:J592"/>
    <mergeCell ref="K591:K592"/>
    <mergeCell ref="L591:L592"/>
    <mergeCell ref="M591:M592"/>
    <mergeCell ref="N591:N592"/>
    <mergeCell ref="O591:O592"/>
    <mergeCell ref="K589:K590"/>
    <mergeCell ref="L589:L590"/>
    <mergeCell ref="M589:M590"/>
    <mergeCell ref="N589:N590"/>
    <mergeCell ref="O589:O590"/>
    <mergeCell ref="A591:A592"/>
    <mergeCell ref="B591:B592"/>
    <mergeCell ref="C591:C592"/>
    <mergeCell ref="D591:D592"/>
    <mergeCell ref="E591:E592"/>
    <mergeCell ref="F591:F592"/>
    <mergeCell ref="G591:G592"/>
    <mergeCell ref="H591:H592"/>
    <mergeCell ref="I591:I592"/>
    <mergeCell ref="A589:A590"/>
    <mergeCell ref="B589:B590"/>
    <mergeCell ref="C589:C590"/>
    <mergeCell ref="D589:D590"/>
    <mergeCell ref="E589:E590"/>
    <mergeCell ref="F589:F590"/>
    <mergeCell ref="G589:G590"/>
    <mergeCell ref="H589:H590"/>
    <mergeCell ref="I589:I590"/>
    <mergeCell ref="J589:J590"/>
    <mergeCell ref="J594:J595"/>
    <mergeCell ref="K594:K595"/>
    <mergeCell ref="L594:L595"/>
    <mergeCell ref="M594:M595"/>
    <mergeCell ref="N594:N595"/>
    <mergeCell ref="O594:O595"/>
    <mergeCell ref="A594:A595"/>
    <mergeCell ref="B594:B595"/>
    <mergeCell ref="C594:C595"/>
    <mergeCell ref="D594:D595"/>
    <mergeCell ref="E594:E595"/>
    <mergeCell ref="F594:F595"/>
    <mergeCell ref="G594:G595"/>
    <mergeCell ref="H594:H595"/>
    <mergeCell ref="I594:I595"/>
    <mergeCell ref="A598:A599"/>
    <mergeCell ref="B598:B599"/>
    <mergeCell ref="C598:C599"/>
    <mergeCell ref="D598:D599"/>
    <mergeCell ref="E598:E599"/>
    <mergeCell ref="F598:F599"/>
    <mergeCell ref="G598:G599"/>
    <mergeCell ref="H598:H599"/>
    <mergeCell ref="I598:I599"/>
    <mergeCell ref="A596:A597"/>
    <mergeCell ref="B596:B597"/>
    <mergeCell ref="C596:C597"/>
    <mergeCell ref="D596:D597"/>
    <mergeCell ref="E596:E597"/>
    <mergeCell ref="F596:F597"/>
    <mergeCell ref="G596:G597"/>
    <mergeCell ref="H596:H597"/>
    <mergeCell ref="I596:I597"/>
    <mergeCell ref="D600:D601"/>
    <mergeCell ref="E600:E601"/>
    <mergeCell ref="F600:F601"/>
    <mergeCell ref="G600:G601"/>
    <mergeCell ref="H600:H601"/>
    <mergeCell ref="I600:I601"/>
    <mergeCell ref="J600:J601"/>
    <mergeCell ref="J598:J599"/>
    <mergeCell ref="K598:K599"/>
    <mergeCell ref="L598:L599"/>
    <mergeCell ref="M598:M599"/>
    <mergeCell ref="N598:N599"/>
    <mergeCell ref="O598:O599"/>
    <mergeCell ref="K596:K597"/>
    <mergeCell ref="L596:L597"/>
    <mergeCell ref="M596:M597"/>
    <mergeCell ref="N596:N597"/>
    <mergeCell ref="O596:O597"/>
    <mergeCell ref="J596:J597"/>
    <mergeCell ref="K602:K603"/>
    <mergeCell ref="L602:L603"/>
    <mergeCell ref="M602:M603"/>
    <mergeCell ref="N602:N603"/>
    <mergeCell ref="O602:O603"/>
    <mergeCell ref="A604:A605"/>
    <mergeCell ref="B604:B605"/>
    <mergeCell ref="C604:C605"/>
    <mergeCell ref="D604:D605"/>
    <mergeCell ref="E604:E605"/>
    <mergeCell ref="F604:F605"/>
    <mergeCell ref="G604:G605"/>
    <mergeCell ref="H604:H605"/>
    <mergeCell ref="I604:I605"/>
    <mergeCell ref="K600:K601"/>
    <mergeCell ref="L600:L601"/>
    <mergeCell ref="M600:M601"/>
    <mergeCell ref="N600:N601"/>
    <mergeCell ref="O600:O601"/>
    <mergeCell ref="A602:A603"/>
    <mergeCell ref="B602:B603"/>
    <mergeCell ref="C602:C603"/>
    <mergeCell ref="D602:D603"/>
    <mergeCell ref="E602:E603"/>
    <mergeCell ref="F602:F603"/>
    <mergeCell ref="G602:G603"/>
    <mergeCell ref="H602:H603"/>
    <mergeCell ref="I602:I603"/>
    <mergeCell ref="J602:J603"/>
    <mergeCell ref="A600:A601"/>
    <mergeCell ref="B600:B601"/>
    <mergeCell ref="C600:C601"/>
    <mergeCell ref="D607:D608"/>
    <mergeCell ref="E607:E608"/>
    <mergeCell ref="F607:F608"/>
    <mergeCell ref="G607:G608"/>
    <mergeCell ref="H607:H608"/>
    <mergeCell ref="I607:I608"/>
    <mergeCell ref="J607:J608"/>
    <mergeCell ref="J604:J605"/>
    <mergeCell ref="K604:K605"/>
    <mergeCell ref="L604:L605"/>
    <mergeCell ref="M604:M605"/>
    <mergeCell ref="N604:N605"/>
    <mergeCell ref="O604:O605"/>
    <mergeCell ref="J609:J610"/>
    <mergeCell ref="K609:K610"/>
    <mergeCell ref="L609:L610"/>
    <mergeCell ref="M609:M610"/>
    <mergeCell ref="N609:N610"/>
    <mergeCell ref="O609:O610"/>
    <mergeCell ref="A611:A612"/>
    <mergeCell ref="B611:B612"/>
    <mergeCell ref="C611:C612"/>
    <mergeCell ref="D611:D612"/>
    <mergeCell ref="E611:E612"/>
    <mergeCell ref="F611:F612"/>
    <mergeCell ref="G611:G612"/>
    <mergeCell ref="H611:H612"/>
    <mergeCell ref="I611:I612"/>
    <mergeCell ref="J611:J612"/>
    <mergeCell ref="K607:K608"/>
    <mergeCell ref="L607:L608"/>
    <mergeCell ref="M607:M608"/>
    <mergeCell ref="N607:N608"/>
    <mergeCell ref="O607:O608"/>
    <mergeCell ref="A609:A610"/>
    <mergeCell ref="B609:B610"/>
    <mergeCell ref="C609:C610"/>
    <mergeCell ref="D609:D610"/>
    <mergeCell ref="E609:E610"/>
    <mergeCell ref="F609:F610"/>
    <mergeCell ref="G609:G610"/>
    <mergeCell ref="H609:H610"/>
    <mergeCell ref="I609:I610"/>
    <mergeCell ref="K611:K612"/>
    <mergeCell ref="L611:L612"/>
    <mergeCell ref="M611:M612"/>
    <mergeCell ref="N611:N612"/>
    <mergeCell ref="O611:O612"/>
    <mergeCell ref="A607:A608"/>
    <mergeCell ref="B607:B608"/>
    <mergeCell ref="C607:C608"/>
    <mergeCell ref="K614:K615"/>
    <mergeCell ref="L614:L615"/>
    <mergeCell ref="M614:M615"/>
    <mergeCell ref="N614:N615"/>
    <mergeCell ref="O614:O615"/>
    <mergeCell ref="J614:J615"/>
    <mergeCell ref="A616:A617"/>
    <mergeCell ref="B616:B617"/>
    <mergeCell ref="C616:C617"/>
    <mergeCell ref="D616:D617"/>
    <mergeCell ref="E616:E617"/>
    <mergeCell ref="F616:F617"/>
    <mergeCell ref="G616:G617"/>
    <mergeCell ref="H616:H617"/>
    <mergeCell ref="I616:I617"/>
    <mergeCell ref="A614:A615"/>
    <mergeCell ref="B614:B615"/>
    <mergeCell ref="C614:C615"/>
    <mergeCell ref="D614:D615"/>
    <mergeCell ref="E614:E615"/>
    <mergeCell ref="F614:F615"/>
    <mergeCell ref="G614:G615"/>
    <mergeCell ref="H614:H615"/>
    <mergeCell ref="I614:I615"/>
    <mergeCell ref="K618:K619"/>
    <mergeCell ref="L618:L619"/>
    <mergeCell ref="M618:M619"/>
    <mergeCell ref="N618:N619"/>
    <mergeCell ref="O618:O619"/>
    <mergeCell ref="A618:A619"/>
    <mergeCell ref="B618:B619"/>
    <mergeCell ref="C618:C619"/>
    <mergeCell ref="D618:D619"/>
    <mergeCell ref="E618:E619"/>
    <mergeCell ref="F618:F619"/>
    <mergeCell ref="G618:G619"/>
    <mergeCell ref="H618:H619"/>
    <mergeCell ref="I618:I619"/>
    <mergeCell ref="J618:J619"/>
    <mergeCell ref="J616:J617"/>
    <mergeCell ref="K616:K617"/>
    <mergeCell ref="L616:L617"/>
    <mergeCell ref="M616:M617"/>
    <mergeCell ref="N616:N617"/>
    <mergeCell ref="O616:O617"/>
    <mergeCell ref="J623:J624"/>
    <mergeCell ref="K623:K624"/>
    <mergeCell ref="L623:L624"/>
    <mergeCell ref="M623:M624"/>
    <mergeCell ref="N623:N624"/>
    <mergeCell ref="O623:O624"/>
    <mergeCell ref="K621:K622"/>
    <mergeCell ref="L621:L622"/>
    <mergeCell ref="M621:M622"/>
    <mergeCell ref="N621:N622"/>
    <mergeCell ref="O621:O622"/>
    <mergeCell ref="A623:A624"/>
    <mergeCell ref="B623:B624"/>
    <mergeCell ref="C623:C624"/>
    <mergeCell ref="D623:D624"/>
    <mergeCell ref="E623:E624"/>
    <mergeCell ref="F623:F624"/>
    <mergeCell ref="G623:G624"/>
    <mergeCell ref="H623:H624"/>
    <mergeCell ref="I623:I624"/>
    <mergeCell ref="A621:A622"/>
    <mergeCell ref="B621:B622"/>
    <mergeCell ref="C621:C622"/>
    <mergeCell ref="D621:D622"/>
    <mergeCell ref="E621:E622"/>
    <mergeCell ref="F621:F622"/>
    <mergeCell ref="G621:G622"/>
    <mergeCell ref="H621:H622"/>
    <mergeCell ref="I621:I622"/>
    <mergeCell ref="J621:J622"/>
    <mergeCell ref="J627:J628"/>
    <mergeCell ref="K627:K628"/>
    <mergeCell ref="L627:L628"/>
    <mergeCell ref="M627:M628"/>
    <mergeCell ref="N627:N628"/>
    <mergeCell ref="O627:O628"/>
    <mergeCell ref="K625:K626"/>
    <mergeCell ref="L625:L626"/>
    <mergeCell ref="M625:M626"/>
    <mergeCell ref="N625:N626"/>
    <mergeCell ref="O625:O626"/>
    <mergeCell ref="A627:A628"/>
    <mergeCell ref="B627:B628"/>
    <mergeCell ref="C627:C628"/>
    <mergeCell ref="D627:D628"/>
    <mergeCell ref="E627:E628"/>
    <mergeCell ref="F627:F628"/>
    <mergeCell ref="G627:G628"/>
    <mergeCell ref="H627:H628"/>
    <mergeCell ref="I627:I628"/>
    <mergeCell ref="A625:A626"/>
    <mergeCell ref="B625:B626"/>
    <mergeCell ref="C625:C626"/>
    <mergeCell ref="D625:D626"/>
    <mergeCell ref="E625:E626"/>
    <mergeCell ref="F625:F626"/>
    <mergeCell ref="G625:G626"/>
    <mergeCell ref="H625:H626"/>
    <mergeCell ref="I625:I626"/>
    <mergeCell ref="J625:J626"/>
    <mergeCell ref="L629:L630"/>
    <mergeCell ref="M629:M630"/>
    <mergeCell ref="N629:N630"/>
    <mergeCell ref="O629:O630"/>
    <mergeCell ref="A631:A632"/>
    <mergeCell ref="B631:B632"/>
    <mergeCell ref="C631:C632"/>
    <mergeCell ref="D631:D632"/>
    <mergeCell ref="E631:E632"/>
    <mergeCell ref="F631:F632"/>
    <mergeCell ref="G631:G632"/>
    <mergeCell ref="H631:H632"/>
    <mergeCell ref="I631:I632"/>
    <mergeCell ref="J631:J632"/>
    <mergeCell ref="A629:A630"/>
    <mergeCell ref="B629:B630"/>
    <mergeCell ref="C629:C630"/>
    <mergeCell ref="D629:D630"/>
    <mergeCell ref="E629:E630"/>
    <mergeCell ref="F629:F630"/>
    <mergeCell ref="G629:G630"/>
    <mergeCell ref="H629:H630"/>
    <mergeCell ref="I629:I630"/>
    <mergeCell ref="J629:J630"/>
    <mergeCell ref="K629:K630"/>
    <mergeCell ref="K631:K632"/>
    <mergeCell ref="L631:L632"/>
    <mergeCell ref="M631:M632"/>
    <mergeCell ref="N631:N632"/>
    <mergeCell ref="O631:O632"/>
    <mergeCell ref="J636:J637"/>
    <mergeCell ref="K636:K637"/>
    <mergeCell ref="L636:L637"/>
    <mergeCell ref="M636:M637"/>
    <mergeCell ref="N636:N637"/>
    <mergeCell ref="O636:O637"/>
    <mergeCell ref="K634:K635"/>
    <mergeCell ref="L634:L635"/>
    <mergeCell ref="M634:M635"/>
    <mergeCell ref="N634:N635"/>
    <mergeCell ref="O634:O635"/>
    <mergeCell ref="A636:A637"/>
    <mergeCell ref="B636:B637"/>
    <mergeCell ref="C636:C637"/>
    <mergeCell ref="D636:D637"/>
    <mergeCell ref="E636:E637"/>
    <mergeCell ref="F636:F637"/>
    <mergeCell ref="G636:G637"/>
    <mergeCell ref="H636:H637"/>
    <mergeCell ref="I636:I637"/>
    <mergeCell ref="A634:A635"/>
    <mergeCell ref="B634:B635"/>
    <mergeCell ref="C634:C635"/>
    <mergeCell ref="D634:D635"/>
    <mergeCell ref="E634:E635"/>
    <mergeCell ref="F634:F635"/>
    <mergeCell ref="G634:G635"/>
    <mergeCell ref="H634:H635"/>
    <mergeCell ref="I634:I635"/>
    <mergeCell ref="J634:J635"/>
    <mergeCell ref="J640:J641"/>
    <mergeCell ref="K640:K641"/>
    <mergeCell ref="L640:L641"/>
    <mergeCell ref="M640:M641"/>
    <mergeCell ref="N640:N641"/>
    <mergeCell ref="O640:O641"/>
    <mergeCell ref="K638:K639"/>
    <mergeCell ref="L638:L639"/>
    <mergeCell ref="M638:M639"/>
    <mergeCell ref="N638:N639"/>
    <mergeCell ref="O638:O639"/>
    <mergeCell ref="A640:A641"/>
    <mergeCell ref="B640:B641"/>
    <mergeCell ref="C640:C641"/>
    <mergeCell ref="D640:D641"/>
    <mergeCell ref="E640:E641"/>
    <mergeCell ref="F640:F641"/>
    <mergeCell ref="G640:G641"/>
    <mergeCell ref="H640:H641"/>
    <mergeCell ref="I640:I641"/>
    <mergeCell ref="A638:A639"/>
    <mergeCell ref="B638:B639"/>
    <mergeCell ref="C638:C639"/>
    <mergeCell ref="D638:D639"/>
    <mergeCell ref="E638:E639"/>
    <mergeCell ref="F638:F639"/>
    <mergeCell ref="G638:G639"/>
    <mergeCell ref="H638:H639"/>
    <mergeCell ref="I638:I639"/>
    <mergeCell ref="J638:J639"/>
    <mergeCell ref="L642:L643"/>
    <mergeCell ref="M642:M643"/>
    <mergeCell ref="N642:N643"/>
    <mergeCell ref="O642:O643"/>
    <mergeCell ref="A644:A645"/>
    <mergeCell ref="B644:B645"/>
    <mergeCell ref="C644:C645"/>
    <mergeCell ref="D644:D645"/>
    <mergeCell ref="E644:E645"/>
    <mergeCell ref="F644:F645"/>
    <mergeCell ref="G644:G645"/>
    <mergeCell ref="H644:H645"/>
    <mergeCell ref="I644:I645"/>
    <mergeCell ref="J644:J645"/>
    <mergeCell ref="A642:A643"/>
    <mergeCell ref="B642:B643"/>
    <mergeCell ref="C642:C643"/>
    <mergeCell ref="D642:D643"/>
    <mergeCell ref="E642:E643"/>
    <mergeCell ref="F642:F643"/>
    <mergeCell ref="G642:G643"/>
    <mergeCell ref="H642:H643"/>
    <mergeCell ref="I642:I643"/>
    <mergeCell ref="J642:J643"/>
    <mergeCell ref="K642:K643"/>
    <mergeCell ref="J646:J647"/>
    <mergeCell ref="K646:K647"/>
    <mergeCell ref="L646:L647"/>
    <mergeCell ref="M646:M647"/>
    <mergeCell ref="N646:N647"/>
    <mergeCell ref="O646:O647"/>
    <mergeCell ref="K644:K645"/>
    <mergeCell ref="L644:L645"/>
    <mergeCell ref="M644:M645"/>
    <mergeCell ref="N644:N645"/>
    <mergeCell ref="O644:O645"/>
    <mergeCell ref="A646:A647"/>
    <mergeCell ref="B646:B647"/>
    <mergeCell ref="C646:C647"/>
    <mergeCell ref="D646:D647"/>
    <mergeCell ref="E646:E647"/>
    <mergeCell ref="F646:F647"/>
    <mergeCell ref="G646:G647"/>
    <mergeCell ref="H646:H647"/>
    <mergeCell ref="I646:I647"/>
    <mergeCell ref="K648:K649"/>
    <mergeCell ref="L648:L649"/>
    <mergeCell ref="M648:M649"/>
    <mergeCell ref="N648:N649"/>
    <mergeCell ref="O648:O649"/>
    <mergeCell ref="A648:A649"/>
    <mergeCell ref="B648:B649"/>
    <mergeCell ref="C648:C649"/>
    <mergeCell ref="D648:D649"/>
    <mergeCell ref="E648:E649"/>
    <mergeCell ref="F648:F649"/>
    <mergeCell ref="G648:G649"/>
    <mergeCell ref="H648:H649"/>
    <mergeCell ref="I648:I649"/>
    <mergeCell ref="J648:J649"/>
    <mergeCell ref="A652:A653"/>
    <mergeCell ref="B652:B653"/>
    <mergeCell ref="C652:C653"/>
    <mergeCell ref="D652:D653"/>
    <mergeCell ref="E652:E653"/>
    <mergeCell ref="F652:F653"/>
    <mergeCell ref="G652:G653"/>
    <mergeCell ref="H652:H653"/>
    <mergeCell ref="I652:I653"/>
    <mergeCell ref="J652:J653"/>
    <mergeCell ref="J654:J655"/>
    <mergeCell ref="K654:K655"/>
    <mergeCell ref="L654:L655"/>
    <mergeCell ref="M654:M655"/>
    <mergeCell ref="N654:N655"/>
    <mergeCell ref="O654:O655"/>
    <mergeCell ref="K652:K653"/>
    <mergeCell ref="L652:L653"/>
    <mergeCell ref="M652:M653"/>
    <mergeCell ref="N652:N653"/>
    <mergeCell ref="O652:O653"/>
    <mergeCell ref="A654:A655"/>
    <mergeCell ref="B654:B655"/>
    <mergeCell ref="C654:C655"/>
    <mergeCell ref="D654:D655"/>
    <mergeCell ref="E654:E655"/>
    <mergeCell ref="F654:F655"/>
    <mergeCell ref="G654:G655"/>
    <mergeCell ref="H654:H655"/>
    <mergeCell ref="I654:I655"/>
    <mergeCell ref="J658:J659"/>
    <mergeCell ref="K658:K659"/>
    <mergeCell ref="L658:L659"/>
    <mergeCell ref="M658:M659"/>
    <mergeCell ref="N658:N659"/>
    <mergeCell ref="O658:O659"/>
    <mergeCell ref="K656:K657"/>
    <mergeCell ref="L656:L657"/>
    <mergeCell ref="M656:M657"/>
    <mergeCell ref="N656:N657"/>
    <mergeCell ref="O656:O657"/>
    <mergeCell ref="A658:A659"/>
    <mergeCell ref="B658:B659"/>
    <mergeCell ref="C658:C659"/>
    <mergeCell ref="D658:D659"/>
    <mergeCell ref="E658:E659"/>
    <mergeCell ref="F658:F659"/>
    <mergeCell ref="G658:G659"/>
    <mergeCell ref="H658:H659"/>
    <mergeCell ref="I658:I659"/>
    <mergeCell ref="A656:A657"/>
    <mergeCell ref="B656:B657"/>
    <mergeCell ref="C656:C657"/>
    <mergeCell ref="D656:D657"/>
    <mergeCell ref="E656:E657"/>
    <mergeCell ref="F656:F657"/>
    <mergeCell ref="G656:G657"/>
    <mergeCell ref="H656:H657"/>
    <mergeCell ref="I656:I657"/>
    <mergeCell ref="J656:J657"/>
    <mergeCell ref="J661:J662"/>
    <mergeCell ref="K661:K662"/>
    <mergeCell ref="L661:L662"/>
    <mergeCell ref="M661:M662"/>
    <mergeCell ref="N661:N662"/>
    <mergeCell ref="O661:O662"/>
    <mergeCell ref="A661:A662"/>
    <mergeCell ref="B661:B662"/>
    <mergeCell ref="C661:C662"/>
    <mergeCell ref="D661:D662"/>
    <mergeCell ref="E661:E662"/>
    <mergeCell ref="F661:F662"/>
    <mergeCell ref="G661:G662"/>
    <mergeCell ref="H661:H662"/>
    <mergeCell ref="I661:I662"/>
    <mergeCell ref="J665:J666"/>
    <mergeCell ref="K665:K666"/>
    <mergeCell ref="L665:L666"/>
    <mergeCell ref="M665:M666"/>
    <mergeCell ref="N665:N666"/>
    <mergeCell ref="O665:O666"/>
    <mergeCell ref="K663:K664"/>
    <mergeCell ref="L663:L664"/>
    <mergeCell ref="M663:M664"/>
    <mergeCell ref="N663:N664"/>
    <mergeCell ref="O663:O664"/>
    <mergeCell ref="A665:A666"/>
    <mergeCell ref="B665:B666"/>
    <mergeCell ref="C665:C666"/>
    <mergeCell ref="D665:D666"/>
    <mergeCell ref="E665:E666"/>
    <mergeCell ref="F665:F666"/>
    <mergeCell ref="G665:G666"/>
    <mergeCell ref="H665:H666"/>
    <mergeCell ref="I665:I666"/>
    <mergeCell ref="A663:A664"/>
    <mergeCell ref="B663:B664"/>
    <mergeCell ref="C663:C664"/>
    <mergeCell ref="D663:D664"/>
    <mergeCell ref="E663:E664"/>
    <mergeCell ref="F663:F664"/>
    <mergeCell ref="G663:G664"/>
    <mergeCell ref="H663:H664"/>
    <mergeCell ref="I663:I664"/>
    <mergeCell ref="J663:J664"/>
    <mergeCell ref="J669:J670"/>
    <mergeCell ref="K669:K670"/>
    <mergeCell ref="L669:L670"/>
    <mergeCell ref="M669:M670"/>
    <mergeCell ref="N669:N670"/>
    <mergeCell ref="O669:O670"/>
    <mergeCell ref="K667:K668"/>
    <mergeCell ref="L667:L668"/>
    <mergeCell ref="M667:M668"/>
    <mergeCell ref="N667:N668"/>
    <mergeCell ref="O667:O668"/>
    <mergeCell ref="A669:A670"/>
    <mergeCell ref="B669:B670"/>
    <mergeCell ref="C669:C670"/>
    <mergeCell ref="D669:D670"/>
    <mergeCell ref="E669:E670"/>
    <mergeCell ref="F669:F670"/>
    <mergeCell ref="G669:G670"/>
    <mergeCell ref="H669:H670"/>
    <mergeCell ref="I669:I670"/>
    <mergeCell ref="A667:A668"/>
    <mergeCell ref="B667:B668"/>
    <mergeCell ref="C667:C668"/>
    <mergeCell ref="D667:D668"/>
    <mergeCell ref="E667:E668"/>
    <mergeCell ref="F667:F668"/>
    <mergeCell ref="G667:G668"/>
    <mergeCell ref="H667:H668"/>
    <mergeCell ref="I667:I668"/>
    <mergeCell ref="J667:J668"/>
    <mergeCell ref="J673:J674"/>
    <mergeCell ref="K673:K674"/>
    <mergeCell ref="L673:L674"/>
    <mergeCell ref="M673:M674"/>
    <mergeCell ref="N673:N674"/>
    <mergeCell ref="O673:O674"/>
    <mergeCell ref="K671:K672"/>
    <mergeCell ref="L671:L672"/>
    <mergeCell ref="M671:M672"/>
    <mergeCell ref="N671:N672"/>
    <mergeCell ref="O671:O672"/>
    <mergeCell ref="A673:A674"/>
    <mergeCell ref="B673:B674"/>
    <mergeCell ref="C673:C674"/>
    <mergeCell ref="D673:D674"/>
    <mergeCell ref="E673:E674"/>
    <mergeCell ref="F673:F674"/>
    <mergeCell ref="G673:G674"/>
    <mergeCell ref="H673:H674"/>
    <mergeCell ref="I673:I674"/>
    <mergeCell ref="A671:A672"/>
    <mergeCell ref="B671:B672"/>
    <mergeCell ref="C671:C672"/>
    <mergeCell ref="D671:D672"/>
    <mergeCell ref="E671:E672"/>
    <mergeCell ref="F671:F672"/>
    <mergeCell ref="G671:G672"/>
    <mergeCell ref="H671:H672"/>
    <mergeCell ref="I671:I672"/>
    <mergeCell ref="J671:J672"/>
    <mergeCell ref="K675:K676"/>
    <mergeCell ref="L675:L676"/>
    <mergeCell ref="M675:M676"/>
    <mergeCell ref="N675:N676"/>
    <mergeCell ref="O675:O676"/>
    <mergeCell ref="A675:A676"/>
    <mergeCell ref="B675:B676"/>
    <mergeCell ref="C675:C676"/>
    <mergeCell ref="D675:D676"/>
    <mergeCell ref="E675:E676"/>
    <mergeCell ref="F675:F676"/>
    <mergeCell ref="G675:G676"/>
    <mergeCell ref="H675:H676"/>
    <mergeCell ref="I675:I676"/>
    <mergeCell ref="J675:J676"/>
    <mergeCell ref="J680:J681"/>
    <mergeCell ref="K680:K681"/>
    <mergeCell ref="L680:L681"/>
    <mergeCell ref="M680:M681"/>
    <mergeCell ref="N680:N681"/>
    <mergeCell ref="O680:O681"/>
    <mergeCell ref="K678:K679"/>
    <mergeCell ref="L678:L679"/>
    <mergeCell ref="M678:M679"/>
    <mergeCell ref="N678:N679"/>
    <mergeCell ref="O678:O679"/>
    <mergeCell ref="A680:A681"/>
    <mergeCell ref="B680:B681"/>
    <mergeCell ref="C680:C681"/>
    <mergeCell ref="D680:D681"/>
    <mergeCell ref="E680:E681"/>
    <mergeCell ref="F680:F681"/>
    <mergeCell ref="G680:G681"/>
    <mergeCell ref="H680:H681"/>
    <mergeCell ref="I680:I681"/>
    <mergeCell ref="A678:A679"/>
    <mergeCell ref="B678:B679"/>
    <mergeCell ref="C678:C679"/>
    <mergeCell ref="D678:D679"/>
    <mergeCell ref="E678:E679"/>
    <mergeCell ref="F678:F679"/>
    <mergeCell ref="G678:G679"/>
    <mergeCell ref="H678:H679"/>
    <mergeCell ref="I678:I679"/>
    <mergeCell ref="J678:J679"/>
    <mergeCell ref="J684:J685"/>
    <mergeCell ref="K684:K685"/>
    <mergeCell ref="L684:L685"/>
    <mergeCell ref="M684:M685"/>
    <mergeCell ref="N684:N685"/>
    <mergeCell ref="O684:O685"/>
    <mergeCell ref="K682:K683"/>
    <mergeCell ref="L682:L683"/>
    <mergeCell ref="M682:M683"/>
    <mergeCell ref="N682:N683"/>
    <mergeCell ref="O682:O683"/>
    <mergeCell ref="A684:A685"/>
    <mergeCell ref="B684:B685"/>
    <mergeCell ref="C684:C685"/>
    <mergeCell ref="D684:D685"/>
    <mergeCell ref="E684:E685"/>
    <mergeCell ref="F684:F685"/>
    <mergeCell ref="G684:G685"/>
    <mergeCell ref="H684:H685"/>
    <mergeCell ref="I684:I685"/>
    <mergeCell ref="A682:A683"/>
    <mergeCell ref="B682:B683"/>
    <mergeCell ref="C682:C683"/>
    <mergeCell ref="D682:D683"/>
    <mergeCell ref="E682:E683"/>
    <mergeCell ref="F682:F683"/>
    <mergeCell ref="G682:G683"/>
    <mergeCell ref="H682:H683"/>
    <mergeCell ref="I682:I683"/>
    <mergeCell ref="J682:J683"/>
    <mergeCell ref="J688:J689"/>
    <mergeCell ref="K688:K689"/>
    <mergeCell ref="L688:L689"/>
    <mergeCell ref="M688:M689"/>
    <mergeCell ref="N688:N689"/>
    <mergeCell ref="O688:O689"/>
    <mergeCell ref="K686:K687"/>
    <mergeCell ref="L686:L687"/>
    <mergeCell ref="M686:M687"/>
    <mergeCell ref="N686:N687"/>
    <mergeCell ref="O686:O687"/>
    <mergeCell ref="A688:A689"/>
    <mergeCell ref="B688:B689"/>
    <mergeCell ref="C688:C689"/>
    <mergeCell ref="D688:D689"/>
    <mergeCell ref="E688:E689"/>
    <mergeCell ref="F688:F689"/>
    <mergeCell ref="G688:G689"/>
    <mergeCell ref="H688:H689"/>
    <mergeCell ref="I688:I689"/>
    <mergeCell ref="A686:A687"/>
    <mergeCell ref="B686:B687"/>
    <mergeCell ref="C686:C687"/>
    <mergeCell ref="D686:D687"/>
    <mergeCell ref="E686:E687"/>
    <mergeCell ref="F686:F687"/>
    <mergeCell ref="G686:G687"/>
    <mergeCell ref="H686:H687"/>
    <mergeCell ref="I686:I687"/>
    <mergeCell ref="J686:J687"/>
    <mergeCell ref="L690:L691"/>
    <mergeCell ref="M690:M691"/>
    <mergeCell ref="N690:N691"/>
    <mergeCell ref="O690:O691"/>
    <mergeCell ref="A692:A693"/>
    <mergeCell ref="B692:B693"/>
    <mergeCell ref="C692:C693"/>
    <mergeCell ref="D692:D693"/>
    <mergeCell ref="E692:E693"/>
    <mergeCell ref="F692:F693"/>
    <mergeCell ref="G692:G693"/>
    <mergeCell ref="H692:H693"/>
    <mergeCell ref="I692:I693"/>
    <mergeCell ref="J692:J693"/>
    <mergeCell ref="A690:A691"/>
    <mergeCell ref="B690:B691"/>
    <mergeCell ref="C690:C691"/>
    <mergeCell ref="D690:D691"/>
    <mergeCell ref="E690:E691"/>
    <mergeCell ref="F690:F691"/>
    <mergeCell ref="G690:G691"/>
    <mergeCell ref="H690:H691"/>
    <mergeCell ref="I690:I691"/>
    <mergeCell ref="J690:J691"/>
    <mergeCell ref="K690:K691"/>
    <mergeCell ref="K692:K693"/>
    <mergeCell ref="L692:L693"/>
    <mergeCell ref="M692:M693"/>
    <mergeCell ref="N692:N693"/>
    <mergeCell ref="O692:O693"/>
    <mergeCell ref="L695:L696"/>
    <mergeCell ref="M695:M696"/>
    <mergeCell ref="N695:N696"/>
    <mergeCell ref="O695:O696"/>
    <mergeCell ref="A695:A696"/>
    <mergeCell ref="B695:B696"/>
    <mergeCell ref="C695:C696"/>
    <mergeCell ref="D695:D696"/>
    <mergeCell ref="E695:E696"/>
    <mergeCell ref="F695:F696"/>
    <mergeCell ref="G695:G696"/>
    <mergeCell ref="H695:H696"/>
    <mergeCell ref="I695:I696"/>
    <mergeCell ref="J695:J696"/>
    <mergeCell ref="K695:K696"/>
    <mergeCell ref="A700:A701"/>
    <mergeCell ref="B700:B701"/>
    <mergeCell ref="C700:C701"/>
    <mergeCell ref="D700:D701"/>
    <mergeCell ref="E700:E701"/>
    <mergeCell ref="F700:F701"/>
    <mergeCell ref="G700:G701"/>
    <mergeCell ref="H700:H701"/>
    <mergeCell ref="I700:I701"/>
    <mergeCell ref="A698:A699"/>
    <mergeCell ref="B698:B699"/>
    <mergeCell ref="C698:C699"/>
    <mergeCell ref="D698:D699"/>
    <mergeCell ref="E698:E699"/>
    <mergeCell ref="F698:F699"/>
    <mergeCell ref="G698:G699"/>
    <mergeCell ref="H698:H699"/>
    <mergeCell ref="I698:I699"/>
    <mergeCell ref="J698:J699"/>
    <mergeCell ref="J700:J701"/>
    <mergeCell ref="K700:K701"/>
    <mergeCell ref="L700:L701"/>
    <mergeCell ref="M700:M701"/>
    <mergeCell ref="N700:N701"/>
    <mergeCell ref="O700:O701"/>
    <mergeCell ref="K698:K699"/>
    <mergeCell ref="L698:L699"/>
    <mergeCell ref="M698:M699"/>
    <mergeCell ref="N698:N699"/>
    <mergeCell ref="O698:O699"/>
    <mergeCell ref="A704:A705"/>
    <mergeCell ref="B704:B705"/>
    <mergeCell ref="C704:C705"/>
    <mergeCell ref="D704:D705"/>
    <mergeCell ref="E704:E705"/>
    <mergeCell ref="F704:F705"/>
    <mergeCell ref="G704:G705"/>
    <mergeCell ref="H704:H705"/>
    <mergeCell ref="I704:I705"/>
    <mergeCell ref="J704:J705"/>
    <mergeCell ref="K704:K705"/>
    <mergeCell ref="K706:K707"/>
    <mergeCell ref="L706:L707"/>
    <mergeCell ref="M706:M707"/>
    <mergeCell ref="N706:N707"/>
    <mergeCell ref="O706:O707"/>
    <mergeCell ref="A708:A709"/>
    <mergeCell ref="B708:B709"/>
    <mergeCell ref="C708:C709"/>
    <mergeCell ref="D708:D709"/>
    <mergeCell ref="E708:E709"/>
    <mergeCell ref="F708:F709"/>
    <mergeCell ref="G708:G709"/>
    <mergeCell ref="H708:H709"/>
    <mergeCell ref="I708:I709"/>
    <mergeCell ref="J708:J709"/>
    <mergeCell ref="K708:K709"/>
    <mergeCell ref="L704:L705"/>
    <mergeCell ref="M704:M705"/>
    <mergeCell ref="N704:N705"/>
    <mergeCell ref="O704:O705"/>
    <mergeCell ref="A706:A707"/>
    <mergeCell ref="B706:B707"/>
    <mergeCell ref="C706:C707"/>
    <mergeCell ref="D706:D707"/>
    <mergeCell ref="E706:E707"/>
    <mergeCell ref="F706:F707"/>
    <mergeCell ref="G706:G707"/>
    <mergeCell ref="H706:H707"/>
    <mergeCell ref="I706:I707"/>
    <mergeCell ref="J706:J707"/>
    <mergeCell ref="K710:K711"/>
    <mergeCell ref="L710:L711"/>
    <mergeCell ref="M710:M711"/>
    <mergeCell ref="N710:N711"/>
    <mergeCell ref="O710:O711"/>
    <mergeCell ref="A712:A713"/>
    <mergeCell ref="B712:B713"/>
    <mergeCell ref="C712:C713"/>
    <mergeCell ref="D712:D713"/>
    <mergeCell ref="E712:E713"/>
    <mergeCell ref="F712:F713"/>
    <mergeCell ref="G712:G713"/>
    <mergeCell ref="H712:H713"/>
    <mergeCell ref="I712:I713"/>
    <mergeCell ref="L708:L709"/>
    <mergeCell ref="M708:M709"/>
    <mergeCell ref="N708:N709"/>
    <mergeCell ref="O708:O709"/>
    <mergeCell ref="A710:A711"/>
    <mergeCell ref="B710:B711"/>
    <mergeCell ref="C710:C711"/>
    <mergeCell ref="D710:D711"/>
    <mergeCell ref="E710:E711"/>
    <mergeCell ref="F710:F711"/>
    <mergeCell ref="G710:G711"/>
    <mergeCell ref="H710:H711"/>
    <mergeCell ref="I710:I711"/>
    <mergeCell ref="J710:J711"/>
    <mergeCell ref="J712:J713"/>
    <mergeCell ref="K712:K713"/>
    <mergeCell ref="L712:L713"/>
    <mergeCell ref="M712:M713"/>
    <mergeCell ref="N712:N713"/>
    <mergeCell ref="O712:O713"/>
    <mergeCell ref="J717:J718"/>
    <mergeCell ref="K717:K718"/>
    <mergeCell ref="L717:L718"/>
    <mergeCell ref="M717:M718"/>
    <mergeCell ref="N717:N718"/>
    <mergeCell ref="O717:O718"/>
    <mergeCell ref="K715:K716"/>
    <mergeCell ref="L715:L716"/>
    <mergeCell ref="M715:M716"/>
    <mergeCell ref="N715:N716"/>
    <mergeCell ref="O715:O716"/>
    <mergeCell ref="A717:A718"/>
    <mergeCell ref="B717:B718"/>
    <mergeCell ref="C717:C718"/>
    <mergeCell ref="D717:D718"/>
    <mergeCell ref="E717:E718"/>
    <mergeCell ref="F717:F718"/>
    <mergeCell ref="G717:G718"/>
    <mergeCell ref="H717:H718"/>
    <mergeCell ref="I717:I718"/>
    <mergeCell ref="A715:A716"/>
    <mergeCell ref="B715:B716"/>
    <mergeCell ref="C715:C716"/>
    <mergeCell ref="D715:D716"/>
    <mergeCell ref="E715:E716"/>
    <mergeCell ref="F715:F716"/>
    <mergeCell ref="G715:G716"/>
    <mergeCell ref="H715:H716"/>
    <mergeCell ref="I715:I716"/>
    <mergeCell ref="J715:J716"/>
    <mergeCell ref="J721:J722"/>
    <mergeCell ref="K721:K722"/>
    <mergeCell ref="L721:L722"/>
    <mergeCell ref="M721:M722"/>
    <mergeCell ref="N721:N722"/>
    <mergeCell ref="O721:O722"/>
    <mergeCell ref="K719:K720"/>
    <mergeCell ref="L719:L720"/>
    <mergeCell ref="M719:M720"/>
    <mergeCell ref="N719:N720"/>
    <mergeCell ref="O719:O720"/>
    <mergeCell ref="A721:A722"/>
    <mergeCell ref="B721:B722"/>
    <mergeCell ref="C721:C722"/>
    <mergeCell ref="D721:D722"/>
    <mergeCell ref="E721:E722"/>
    <mergeCell ref="F721:F722"/>
    <mergeCell ref="G721:G722"/>
    <mergeCell ref="H721:H722"/>
    <mergeCell ref="I721:I722"/>
    <mergeCell ref="A719:A720"/>
    <mergeCell ref="B719:B720"/>
    <mergeCell ref="C719:C720"/>
    <mergeCell ref="D719:D720"/>
    <mergeCell ref="E719:E720"/>
    <mergeCell ref="F719:F720"/>
    <mergeCell ref="G719:G720"/>
    <mergeCell ref="H719:H720"/>
    <mergeCell ref="I719:I720"/>
    <mergeCell ref="J719:J720"/>
    <mergeCell ref="J725:J726"/>
    <mergeCell ref="K725:K726"/>
    <mergeCell ref="L725:L726"/>
    <mergeCell ref="M725:M726"/>
    <mergeCell ref="N725:N726"/>
    <mergeCell ref="O725:O726"/>
    <mergeCell ref="K723:K724"/>
    <mergeCell ref="L723:L724"/>
    <mergeCell ref="M723:M724"/>
    <mergeCell ref="N723:N724"/>
    <mergeCell ref="O723:O724"/>
    <mergeCell ref="A725:A726"/>
    <mergeCell ref="B725:B726"/>
    <mergeCell ref="C725:C726"/>
    <mergeCell ref="D725:D726"/>
    <mergeCell ref="E725:E726"/>
    <mergeCell ref="F725:F726"/>
    <mergeCell ref="G725:G726"/>
    <mergeCell ref="H725:H726"/>
    <mergeCell ref="I725:I726"/>
    <mergeCell ref="A723:A724"/>
    <mergeCell ref="B723:B724"/>
    <mergeCell ref="C723:C724"/>
    <mergeCell ref="D723:D724"/>
    <mergeCell ref="E723:E724"/>
    <mergeCell ref="F723:F724"/>
    <mergeCell ref="G723:G724"/>
    <mergeCell ref="H723:H724"/>
    <mergeCell ref="I723:I724"/>
    <mergeCell ref="J723:J724"/>
    <mergeCell ref="K727:K728"/>
    <mergeCell ref="L727:L728"/>
    <mergeCell ref="M727:M728"/>
    <mergeCell ref="N727:N728"/>
    <mergeCell ref="O727:O728"/>
    <mergeCell ref="A727:A728"/>
    <mergeCell ref="B727:B728"/>
    <mergeCell ref="C727:C728"/>
    <mergeCell ref="D727:D728"/>
    <mergeCell ref="E727:E728"/>
    <mergeCell ref="F727:F728"/>
    <mergeCell ref="G727:G728"/>
    <mergeCell ref="H727:H728"/>
    <mergeCell ref="I727:I728"/>
    <mergeCell ref="J727:J728"/>
    <mergeCell ref="J730:J731"/>
    <mergeCell ref="K730:K731"/>
    <mergeCell ref="L730:L731"/>
    <mergeCell ref="M730:M731"/>
    <mergeCell ref="N730:N731"/>
    <mergeCell ref="O730:O731"/>
    <mergeCell ref="A730:A731"/>
    <mergeCell ref="B730:B731"/>
    <mergeCell ref="C730:C731"/>
    <mergeCell ref="D730:D731"/>
    <mergeCell ref="E730:E731"/>
    <mergeCell ref="F730:F731"/>
    <mergeCell ref="G730:G731"/>
    <mergeCell ref="H730:H731"/>
    <mergeCell ref="I730:I731"/>
    <mergeCell ref="J734:J735"/>
    <mergeCell ref="K734:K735"/>
    <mergeCell ref="L734:L735"/>
    <mergeCell ref="M734:M735"/>
    <mergeCell ref="N734:N735"/>
    <mergeCell ref="O734:O735"/>
    <mergeCell ref="K732:K733"/>
    <mergeCell ref="L732:L733"/>
    <mergeCell ref="M732:M733"/>
    <mergeCell ref="N732:N733"/>
    <mergeCell ref="O732:O733"/>
    <mergeCell ref="A734:A735"/>
    <mergeCell ref="B734:B735"/>
    <mergeCell ref="C734:C735"/>
    <mergeCell ref="D734:D735"/>
    <mergeCell ref="E734:E735"/>
    <mergeCell ref="F734:F735"/>
    <mergeCell ref="G734:G735"/>
    <mergeCell ref="H734:H735"/>
    <mergeCell ref="I734:I735"/>
    <mergeCell ref="A732:A733"/>
    <mergeCell ref="B732:B733"/>
    <mergeCell ref="C732:C733"/>
    <mergeCell ref="D732:D733"/>
    <mergeCell ref="E732:E733"/>
    <mergeCell ref="F732:F733"/>
    <mergeCell ref="G732:G733"/>
    <mergeCell ref="H732:H733"/>
    <mergeCell ref="I732:I733"/>
    <mergeCell ref="J732:J733"/>
    <mergeCell ref="J738:J739"/>
    <mergeCell ref="K738:K739"/>
    <mergeCell ref="L738:L739"/>
    <mergeCell ref="M738:M739"/>
    <mergeCell ref="N738:N739"/>
    <mergeCell ref="O738:O739"/>
    <mergeCell ref="K736:K737"/>
    <mergeCell ref="L736:L737"/>
    <mergeCell ref="M736:M737"/>
    <mergeCell ref="N736:N737"/>
    <mergeCell ref="O736:O737"/>
    <mergeCell ref="A738:A739"/>
    <mergeCell ref="B738:B739"/>
    <mergeCell ref="C738:C739"/>
    <mergeCell ref="D738:D739"/>
    <mergeCell ref="E738:E739"/>
    <mergeCell ref="F738:F739"/>
    <mergeCell ref="G738:G739"/>
    <mergeCell ref="H738:H739"/>
    <mergeCell ref="I738:I739"/>
    <mergeCell ref="A736:A737"/>
    <mergeCell ref="B736:B737"/>
    <mergeCell ref="C736:C737"/>
    <mergeCell ref="D736:D737"/>
    <mergeCell ref="E736:E737"/>
    <mergeCell ref="F736:F737"/>
    <mergeCell ref="G736:G737"/>
    <mergeCell ref="H736:H737"/>
    <mergeCell ref="I736:I737"/>
    <mergeCell ref="J736:J737"/>
    <mergeCell ref="J742:J743"/>
    <mergeCell ref="K742:K743"/>
    <mergeCell ref="L742:L743"/>
    <mergeCell ref="M742:M743"/>
    <mergeCell ref="N742:N743"/>
    <mergeCell ref="O742:O743"/>
    <mergeCell ref="K740:K741"/>
    <mergeCell ref="L740:L741"/>
    <mergeCell ref="M740:M741"/>
    <mergeCell ref="N740:N741"/>
    <mergeCell ref="O740:O741"/>
    <mergeCell ref="A742:A743"/>
    <mergeCell ref="B742:B743"/>
    <mergeCell ref="C742:C743"/>
    <mergeCell ref="D742:D743"/>
    <mergeCell ref="E742:E743"/>
    <mergeCell ref="F742:F743"/>
    <mergeCell ref="G742:G743"/>
    <mergeCell ref="H742:H743"/>
    <mergeCell ref="I742:I743"/>
    <mergeCell ref="A740:A741"/>
    <mergeCell ref="B740:B741"/>
    <mergeCell ref="C740:C741"/>
    <mergeCell ref="D740:D741"/>
    <mergeCell ref="E740:E741"/>
    <mergeCell ref="F740:F741"/>
    <mergeCell ref="G740:G741"/>
    <mergeCell ref="H740:H741"/>
    <mergeCell ref="I740:I741"/>
    <mergeCell ref="J740:J741"/>
    <mergeCell ref="J746:J747"/>
    <mergeCell ref="K746:K747"/>
    <mergeCell ref="L746:L747"/>
    <mergeCell ref="M746:M747"/>
    <mergeCell ref="N746:N747"/>
    <mergeCell ref="O746:O747"/>
    <mergeCell ref="K744:K745"/>
    <mergeCell ref="L744:L745"/>
    <mergeCell ref="M744:M745"/>
    <mergeCell ref="N744:N745"/>
    <mergeCell ref="O744:O745"/>
    <mergeCell ref="A746:A747"/>
    <mergeCell ref="B746:B747"/>
    <mergeCell ref="C746:C747"/>
    <mergeCell ref="D746:D747"/>
    <mergeCell ref="E746:E747"/>
    <mergeCell ref="F746:F747"/>
    <mergeCell ref="G746:G747"/>
    <mergeCell ref="H746:H747"/>
    <mergeCell ref="I746:I747"/>
    <mergeCell ref="A744:A745"/>
    <mergeCell ref="B744:B745"/>
    <mergeCell ref="C744:C745"/>
    <mergeCell ref="D744:D745"/>
    <mergeCell ref="E744:E745"/>
    <mergeCell ref="F744:F745"/>
    <mergeCell ref="G744:G745"/>
    <mergeCell ref="H744:H745"/>
    <mergeCell ref="I744:I745"/>
    <mergeCell ref="J744:J745"/>
    <mergeCell ref="J750:J751"/>
    <mergeCell ref="K750:K751"/>
    <mergeCell ref="L750:L751"/>
    <mergeCell ref="M750:M751"/>
    <mergeCell ref="N750:N751"/>
    <mergeCell ref="O750:O751"/>
    <mergeCell ref="A752:A753"/>
    <mergeCell ref="B752:B753"/>
    <mergeCell ref="C752:C753"/>
    <mergeCell ref="D752:D753"/>
    <mergeCell ref="E752:E753"/>
    <mergeCell ref="F752:F753"/>
    <mergeCell ref="G752:G753"/>
    <mergeCell ref="H752:H753"/>
    <mergeCell ref="I752:I753"/>
    <mergeCell ref="J752:J753"/>
    <mergeCell ref="A750:A751"/>
    <mergeCell ref="B750:B751"/>
    <mergeCell ref="C750:C751"/>
    <mergeCell ref="D750:D751"/>
    <mergeCell ref="E750:E751"/>
    <mergeCell ref="F750:F751"/>
    <mergeCell ref="G750:G751"/>
    <mergeCell ref="H750:H751"/>
    <mergeCell ref="I750:I751"/>
    <mergeCell ref="J754:J755"/>
    <mergeCell ref="K754:K755"/>
    <mergeCell ref="L754:L755"/>
    <mergeCell ref="M754:M755"/>
    <mergeCell ref="N754:N755"/>
    <mergeCell ref="O754:O755"/>
    <mergeCell ref="K752:K753"/>
    <mergeCell ref="L752:L753"/>
    <mergeCell ref="M752:M753"/>
    <mergeCell ref="N752:N753"/>
    <mergeCell ref="O752:O753"/>
    <mergeCell ref="A754:A755"/>
    <mergeCell ref="B754:B755"/>
    <mergeCell ref="C754:C755"/>
    <mergeCell ref="D754:D755"/>
    <mergeCell ref="E754:E755"/>
    <mergeCell ref="F754:F755"/>
    <mergeCell ref="G754:G755"/>
    <mergeCell ref="H754:H755"/>
    <mergeCell ref="I754:I755"/>
    <mergeCell ref="J758:J759"/>
    <mergeCell ref="K758:K759"/>
    <mergeCell ref="L758:L759"/>
    <mergeCell ref="M758:M759"/>
    <mergeCell ref="N758:N759"/>
    <mergeCell ref="O758:O759"/>
    <mergeCell ref="K756:K757"/>
    <mergeCell ref="L756:L757"/>
    <mergeCell ref="M756:M757"/>
    <mergeCell ref="N756:N757"/>
    <mergeCell ref="O756:O757"/>
    <mergeCell ref="A758:A759"/>
    <mergeCell ref="B758:B759"/>
    <mergeCell ref="C758:C759"/>
    <mergeCell ref="D758:D759"/>
    <mergeCell ref="E758:E759"/>
    <mergeCell ref="F758:F759"/>
    <mergeCell ref="G758:G759"/>
    <mergeCell ref="H758:H759"/>
    <mergeCell ref="I758:I759"/>
    <mergeCell ref="A756:A757"/>
    <mergeCell ref="B756:B757"/>
    <mergeCell ref="C756:C757"/>
    <mergeCell ref="D756:D757"/>
    <mergeCell ref="E756:E757"/>
    <mergeCell ref="F756:F757"/>
    <mergeCell ref="G756:G757"/>
    <mergeCell ref="H756:H757"/>
    <mergeCell ref="I756:I757"/>
    <mergeCell ref="J756:J757"/>
    <mergeCell ref="K760:K761"/>
    <mergeCell ref="L760:L761"/>
    <mergeCell ref="M760:M761"/>
    <mergeCell ref="N760:N761"/>
    <mergeCell ref="O760:O761"/>
    <mergeCell ref="A760:A761"/>
    <mergeCell ref="B760:B761"/>
    <mergeCell ref="C760:C761"/>
    <mergeCell ref="D760:D761"/>
    <mergeCell ref="E760:E761"/>
    <mergeCell ref="F760:F761"/>
    <mergeCell ref="G760:G761"/>
    <mergeCell ref="H760:H761"/>
    <mergeCell ref="I760:I761"/>
    <mergeCell ref="J760:J761"/>
    <mergeCell ref="J763:J764"/>
    <mergeCell ref="K763:K764"/>
    <mergeCell ref="L763:L764"/>
    <mergeCell ref="M763:M764"/>
    <mergeCell ref="N763:N764"/>
    <mergeCell ref="O763:O764"/>
    <mergeCell ref="A763:A764"/>
    <mergeCell ref="B763:B764"/>
    <mergeCell ref="C763:C764"/>
    <mergeCell ref="D763:D764"/>
    <mergeCell ref="E763:E764"/>
    <mergeCell ref="F763:F764"/>
    <mergeCell ref="G763:G764"/>
    <mergeCell ref="H763:H764"/>
    <mergeCell ref="I763:I764"/>
    <mergeCell ref="J767:J768"/>
    <mergeCell ref="K767:K768"/>
    <mergeCell ref="L767:L768"/>
    <mergeCell ref="M767:M768"/>
    <mergeCell ref="N767:N768"/>
    <mergeCell ref="O767:O768"/>
    <mergeCell ref="K765:K766"/>
    <mergeCell ref="L765:L766"/>
    <mergeCell ref="M765:M766"/>
    <mergeCell ref="N765:N766"/>
    <mergeCell ref="O765:O766"/>
    <mergeCell ref="A767:A768"/>
    <mergeCell ref="B767:B768"/>
    <mergeCell ref="C767:C768"/>
    <mergeCell ref="D767:D768"/>
    <mergeCell ref="E767:E768"/>
    <mergeCell ref="F767:F768"/>
    <mergeCell ref="G767:G768"/>
    <mergeCell ref="H767:H768"/>
    <mergeCell ref="I767:I768"/>
    <mergeCell ref="A765:A766"/>
    <mergeCell ref="B765:B766"/>
    <mergeCell ref="C765:C766"/>
    <mergeCell ref="D765:D766"/>
    <mergeCell ref="E765:E766"/>
    <mergeCell ref="F765:F766"/>
    <mergeCell ref="G765:G766"/>
    <mergeCell ref="H765:H766"/>
    <mergeCell ref="I765:I766"/>
    <mergeCell ref="J765:J766"/>
    <mergeCell ref="K769:K770"/>
    <mergeCell ref="L769:L770"/>
    <mergeCell ref="M769:M770"/>
    <mergeCell ref="N769:N770"/>
    <mergeCell ref="O769:O770"/>
    <mergeCell ref="A769:A770"/>
    <mergeCell ref="B769:B770"/>
    <mergeCell ref="C769:C770"/>
    <mergeCell ref="D769:D770"/>
    <mergeCell ref="E769:E770"/>
    <mergeCell ref="F769:F770"/>
    <mergeCell ref="G769:G770"/>
    <mergeCell ref="H769:H770"/>
    <mergeCell ref="I769:I770"/>
    <mergeCell ref="J769:J770"/>
    <mergeCell ref="K772:K773"/>
    <mergeCell ref="L772:L773"/>
    <mergeCell ref="M772:M773"/>
    <mergeCell ref="N772:N773"/>
    <mergeCell ref="O772:O773"/>
    <mergeCell ref="A772:A773"/>
    <mergeCell ref="B772:B773"/>
    <mergeCell ref="C772:C773"/>
    <mergeCell ref="D772:D773"/>
    <mergeCell ref="E772:E773"/>
    <mergeCell ref="F772:F773"/>
    <mergeCell ref="G772:G773"/>
    <mergeCell ref="H772:H773"/>
    <mergeCell ref="I772:I773"/>
    <mergeCell ref="J772:J773"/>
    <mergeCell ref="J777:J778"/>
    <mergeCell ref="K777:K778"/>
    <mergeCell ref="L777:L778"/>
    <mergeCell ref="M777:M778"/>
    <mergeCell ref="N777:N778"/>
    <mergeCell ref="O777:O778"/>
    <mergeCell ref="K775:K776"/>
    <mergeCell ref="L775:L776"/>
    <mergeCell ref="M775:M776"/>
    <mergeCell ref="N775:N776"/>
    <mergeCell ref="O775:O776"/>
    <mergeCell ref="A777:A778"/>
    <mergeCell ref="B777:B778"/>
    <mergeCell ref="C777:C778"/>
    <mergeCell ref="D777:D778"/>
    <mergeCell ref="E777:E778"/>
    <mergeCell ref="F777:F778"/>
    <mergeCell ref="G777:G778"/>
    <mergeCell ref="H777:H778"/>
    <mergeCell ref="I777:I778"/>
    <mergeCell ref="A775:A776"/>
    <mergeCell ref="B775:B776"/>
    <mergeCell ref="C775:C776"/>
    <mergeCell ref="D775:D776"/>
    <mergeCell ref="E775:E776"/>
    <mergeCell ref="F775:F776"/>
    <mergeCell ref="G775:G776"/>
    <mergeCell ref="H775:H776"/>
    <mergeCell ref="I775:I776"/>
    <mergeCell ref="J775:J776"/>
    <mergeCell ref="J781:J782"/>
    <mergeCell ref="K781:K782"/>
    <mergeCell ref="L781:L782"/>
    <mergeCell ref="M781:M782"/>
    <mergeCell ref="N781:N782"/>
    <mergeCell ref="O781:O782"/>
    <mergeCell ref="K779:K780"/>
    <mergeCell ref="L779:L780"/>
    <mergeCell ref="M779:M780"/>
    <mergeCell ref="N779:N780"/>
    <mergeCell ref="O779:O780"/>
    <mergeCell ref="A781:A782"/>
    <mergeCell ref="B781:B782"/>
    <mergeCell ref="C781:C782"/>
    <mergeCell ref="D781:D782"/>
    <mergeCell ref="E781:E782"/>
    <mergeCell ref="F781:F782"/>
    <mergeCell ref="G781:G782"/>
    <mergeCell ref="H781:H782"/>
    <mergeCell ref="I781:I782"/>
    <mergeCell ref="A779:A780"/>
    <mergeCell ref="B779:B780"/>
    <mergeCell ref="C779:C780"/>
    <mergeCell ref="D779:D780"/>
    <mergeCell ref="E779:E780"/>
    <mergeCell ref="F779:F780"/>
    <mergeCell ref="G779:G780"/>
    <mergeCell ref="H779:H780"/>
    <mergeCell ref="I779:I780"/>
    <mergeCell ref="J779:J780"/>
    <mergeCell ref="J785:J786"/>
    <mergeCell ref="K785:K786"/>
    <mergeCell ref="L785:L786"/>
    <mergeCell ref="M785:M786"/>
    <mergeCell ref="N785:N786"/>
    <mergeCell ref="O785:O786"/>
    <mergeCell ref="K783:K784"/>
    <mergeCell ref="L783:L784"/>
    <mergeCell ref="M783:M784"/>
    <mergeCell ref="N783:N784"/>
    <mergeCell ref="O783:O784"/>
    <mergeCell ref="A785:A786"/>
    <mergeCell ref="B785:B786"/>
    <mergeCell ref="C785:C786"/>
    <mergeCell ref="D785:D786"/>
    <mergeCell ref="E785:E786"/>
    <mergeCell ref="F785:F786"/>
    <mergeCell ref="G785:G786"/>
    <mergeCell ref="H785:H786"/>
    <mergeCell ref="I785:I786"/>
    <mergeCell ref="A783:A784"/>
    <mergeCell ref="B783:B784"/>
    <mergeCell ref="C783:C784"/>
    <mergeCell ref="D783:D784"/>
    <mergeCell ref="E783:E784"/>
    <mergeCell ref="F783:F784"/>
    <mergeCell ref="G783:G784"/>
    <mergeCell ref="H783:H784"/>
    <mergeCell ref="I783:I784"/>
    <mergeCell ref="J783:J784"/>
    <mergeCell ref="J789:J790"/>
    <mergeCell ref="K789:K790"/>
    <mergeCell ref="L789:L790"/>
    <mergeCell ref="M789:M790"/>
    <mergeCell ref="N789:N790"/>
    <mergeCell ref="O789:O790"/>
    <mergeCell ref="K787:K788"/>
    <mergeCell ref="L787:L788"/>
    <mergeCell ref="M787:M788"/>
    <mergeCell ref="N787:N788"/>
    <mergeCell ref="O787:O788"/>
    <mergeCell ref="A789:A790"/>
    <mergeCell ref="B789:B790"/>
    <mergeCell ref="C789:C790"/>
    <mergeCell ref="D789:D790"/>
    <mergeCell ref="E789:E790"/>
    <mergeCell ref="F789:F790"/>
    <mergeCell ref="G789:G790"/>
    <mergeCell ref="H789:H790"/>
    <mergeCell ref="I789:I790"/>
    <mergeCell ref="A787:A788"/>
    <mergeCell ref="B787:B788"/>
    <mergeCell ref="C787:C788"/>
    <mergeCell ref="D787:D788"/>
    <mergeCell ref="E787:E788"/>
    <mergeCell ref="F787:F788"/>
    <mergeCell ref="G787:G788"/>
    <mergeCell ref="H787:H788"/>
    <mergeCell ref="I787:I788"/>
    <mergeCell ref="J787:J788"/>
    <mergeCell ref="J795:J796"/>
    <mergeCell ref="K795:K796"/>
    <mergeCell ref="L795:L796"/>
    <mergeCell ref="M795:M796"/>
    <mergeCell ref="N795:N796"/>
    <mergeCell ref="O795:O796"/>
    <mergeCell ref="K793:K794"/>
    <mergeCell ref="L793:L794"/>
    <mergeCell ref="M793:M794"/>
    <mergeCell ref="N793:N794"/>
    <mergeCell ref="O793:O794"/>
    <mergeCell ref="A795:A796"/>
    <mergeCell ref="B795:B796"/>
    <mergeCell ref="C795:C796"/>
    <mergeCell ref="D795:D796"/>
    <mergeCell ref="E795:E796"/>
    <mergeCell ref="F795:F796"/>
    <mergeCell ref="G795:G796"/>
    <mergeCell ref="H795:H796"/>
    <mergeCell ref="I795:I796"/>
    <mergeCell ref="A793:A794"/>
    <mergeCell ref="B793:B794"/>
    <mergeCell ref="C793:C794"/>
    <mergeCell ref="D793:D794"/>
    <mergeCell ref="E793:E794"/>
    <mergeCell ref="F793:F794"/>
    <mergeCell ref="G793:G794"/>
    <mergeCell ref="H793:H794"/>
    <mergeCell ref="I793:I794"/>
    <mergeCell ref="J793:J794"/>
    <mergeCell ref="J799:J800"/>
    <mergeCell ref="K799:K800"/>
    <mergeCell ref="L799:L800"/>
    <mergeCell ref="M799:M800"/>
    <mergeCell ref="N799:N800"/>
    <mergeCell ref="O799:O800"/>
    <mergeCell ref="K797:K798"/>
    <mergeCell ref="L797:L798"/>
    <mergeCell ref="M797:M798"/>
    <mergeCell ref="N797:N798"/>
    <mergeCell ref="O797:O798"/>
    <mergeCell ref="A799:A800"/>
    <mergeCell ref="B799:B800"/>
    <mergeCell ref="C799:C800"/>
    <mergeCell ref="D799:D800"/>
    <mergeCell ref="E799:E800"/>
    <mergeCell ref="F799:F800"/>
    <mergeCell ref="G799:G800"/>
    <mergeCell ref="H799:H800"/>
    <mergeCell ref="I799:I800"/>
    <mergeCell ref="A797:A798"/>
    <mergeCell ref="B797:B798"/>
    <mergeCell ref="C797:C798"/>
    <mergeCell ref="D797:D798"/>
    <mergeCell ref="E797:E798"/>
    <mergeCell ref="F797:F798"/>
    <mergeCell ref="G797:G798"/>
    <mergeCell ref="H797:H798"/>
    <mergeCell ref="I797:I798"/>
    <mergeCell ref="J797:J798"/>
    <mergeCell ref="J803:J804"/>
    <mergeCell ref="K803:K804"/>
    <mergeCell ref="L803:L804"/>
    <mergeCell ref="M803:M804"/>
    <mergeCell ref="N803:N804"/>
    <mergeCell ref="O803:O804"/>
    <mergeCell ref="K801:K802"/>
    <mergeCell ref="L801:L802"/>
    <mergeCell ref="M801:M802"/>
    <mergeCell ref="N801:N802"/>
    <mergeCell ref="O801:O802"/>
    <mergeCell ref="A803:A804"/>
    <mergeCell ref="B803:B804"/>
    <mergeCell ref="C803:C804"/>
    <mergeCell ref="D803:D804"/>
    <mergeCell ref="E803:E804"/>
    <mergeCell ref="F803:F804"/>
    <mergeCell ref="G803:G804"/>
    <mergeCell ref="H803:H804"/>
    <mergeCell ref="I803:I804"/>
    <mergeCell ref="A801:A802"/>
    <mergeCell ref="B801:B802"/>
    <mergeCell ref="C801:C802"/>
    <mergeCell ref="D801:D802"/>
    <mergeCell ref="E801:E802"/>
    <mergeCell ref="F801:F802"/>
    <mergeCell ref="G801:G802"/>
    <mergeCell ref="H801:H802"/>
    <mergeCell ref="I801:I802"/>
    <mergeCell ref="J801:J802"/>
    <mergeCell ref="K805:K806"/>
    <mergeCell ref="L805:L806"/>
    <mergeCell ref="M805:M806"/>
    <mergeCell ref="N805:N806"/>
    <mergeCell ref="O805:O806"/>
    <mergeCell ref="A805:A806"/>
    <mergeCell ref="B805:B806"/>
    <mergeCell ref="C805:C806"/>
    <mergeCell ref="D805:D806"/>
    <mergeCell ref="E805:E806"/>
    <mergeCell ref="F805:F806"/>
    <mergeCell ref="G805:G806"/>
    <mergeCell ref="H805:H806"/>
    <mergeCell ref="I805:I806"/>
    <mergeCell ref="J805:J806"/>
    <mergeCell ref="J810:J811"/>
    <mergeCell ref="K810:K811"/>
    <mergeCell ref="L810:L811"/>
    <mergeCell ref="M810:M811"/>
    <mergeCell ref="N810:N811"/>
    <mergeCell ref="O810:O811"/>
    <mergeCell ref="K808:K809"/>
    <mergeCell ref="L808:L809"/>
    <mergeCell ref="M808:M809"/>
    <mergeCell ref="N808:N809"/>
    <mergeCell ref="O808:O809"/>
    <mergeCell ref="A810:A811"/>
    <mergeCell ref="B810:B811"/>
    <mergeCell ref="C810:C811"/>
    <mergeCell ref="D810:D811"/>
    <mergeCell ref="E810:E811"/>
    <mergeCell ref="F810:F811"/>
    <mergeCell ref="G810:G811"/>
    <mergeCell ref="H810:H811"/>
    <mergeCell ref="I810:I811"/>
    <mergeCell ref="A808:A809"/>
    <mergeCell ref="B808:B809"/>
    <mergeCell ref="C808:C809"/>
    <mergeCell ref="D808:D809"/>
    <mergeCell ref="E808:E809"/>
    <mergeCell ref="F808:F809"/>
    <mergeCell ref="G808:G809"/>
    <mergeCell ref="H808:H809"/>
    <mergeCell ref="I808:I809"/>
    <mergeCell ref="J808:J809"/>
    <mergeCell ref="J816:J817"/>
    <mergeCell ref="K816:K817"/>
    <mergeCell ref="L816:L817"/>
    <mergeCell ref="M816:M817"/>
    <mergeCell ref="N816:N817"/>
    <mergeCell ref="O816:O817"/>
    <mergeCell ref="K814:K815"/>
    <mergeCell ref="L814:L815"/>
    <mergeCell ref="M814:M815"/>
    <mergeCell ref="N814:N815"/>
    <mergeCell ref="O814:O815"/>
    <mergeCell ref="A816:A817"/>
    <mergeCell ref="B816:B817"/>
    <mergeCell ref="C816:C817"/>
    <mergeCell ref="D816:D817"/>
    <mergeCell ref="E816:E817"/>
    <mergeCell ref="F816:F817"/>
    <mergeCell ref="G816:G817"/>
    <mergeCell ref="H816:H817"/>
    <mergeCell ref="I816:I817"/>
    <mergeCell ref="A814:A815"/>
    <mergeCell ref="B814:B815"/>
    <mergeCell ref="C814:C815"/>
    <mergeCell ref="D814:D815"/>
    <mergeCell ref="E814:E815"/>
    <mergeCell ref="F814:F815"/>
    <mergeCell ref="G814:G815"/>
    <mergeCell ref="H814:H815"/>
    <mergeCell ref="I814:I815"/>
    <mergeCell ref="J814:J815"/>
    <mergeCell ref="J820:J821"/>
    <mergeCell ref="K820:K821"/>
    <mergeCell ref="L820:L821"/>
    <mergeCell ref="M820:M821"/>
    <mergeCell ref="N820:N821"/>
    <mergeCell ref="O820:O821"/>
    <mergeCell ref="K818:K819"/>
    <mergeCell ref="L818:L819"/>
    <mergeCell ref="M818:M819"/>
    <mergeCell ref="N818:N819"/>
    <mergeCell ref="O818:O819"/>
    <mergeCell ref="A820:A821"/>
    <mergeCell ref="B820:B821"/>
    <mergeCell ref="C820:C821"/>
    <mergeCell ref="D820:D821"/>
    <mergeCell ref="E820:E821"/>
    <mergeCell ref="F820:F821"/>
    <mergeCell ref="G820:G821"/>
    <mergeCell ref="H820:H821"/>
    <mergeCell ref="I820:I821"/>
    <mergeCell ref="A818:A819"/>
    <mergeCell ref="B818:B819"/>
    <mergeCell ref="C818:C819"/>
    <mergeCell ref="D818:D819"/>
    <mergeCell ref="E818:E819"/>
    <mergeCell ref="F818:F819"/>
    <mergeCell ref="G818:G819"/>
    <mergeCell ref="H818:H819"/>
    <mergeCell ref="I818:I819"/>
    <mergeCell ref="J818:J819"/>
    <mergeCell ref="J823:J824"/>
    <mergeCell ref="K823:K824"/>
    <mergeCell ref="L823:L824"/>
    <mergeCell ref="M823:M824"/>
    <mergeCell ref="N823:N824"/>
    <mergeCell ref="O823:O824"/>
    <mergeCell ref="A823:A824"/>
    <mergeCell ref="B823:B824"/>
    <mergeCell ref="C823:C824"/>
    <mergeCell ref="D823:D824"/>
    <mergeCell ref="E823:E824"/>
    <mergeCell ref="F823:F824"/>
    <mergeCell ref="G823:G824"/>
    <mergeCell ref="H823:H824"/>
    <mergeCell ref="I823:I824"/>
    <mergeCell ref="J827:J828"/>
    <mergeCell ref="K827:K828"/>
    <mergeCell ref="L827:L828"/>
    <mergeCell ref="M827:M828"/>
    <mergeCell ref="N827:N828"/>
    <mergeCell ref="O827:O828"/>
    <mergeCell ref="K825:K826"/>
    <mergeCell ref="L825:L826"/>
    <mergeCell ref="M825:M826"/>
    <mergeCell ref="N825:N826"/>
    <mergeCell ref="O825:O826"/>
    <mergeCell ref="A827:A828"/>
    <mergeCell ref="B827:B828"/>
    <mergeCell ref="C827:C828"/>
    <mergeCell ref="D827:D828"/>
    <mergeCell ref="E827:E828"/>
    <mergeCell ref="F827:F828"/>
    <mergeCell ref="G827:G828"/>
    <mergeCell ref="H827:H828"/>
    <mergeCell ref="I827:I828"/>
    <mergeCell ref="A825:A826"/>
    <mergeCell ref="B825:B826"/>
    <mergeCell ref="C825:C826"/>
    <mergeCell ref="D825:D826"/>
    <mergeCell ref="E825:E826"/>
    <mergeCell ref="F825:F826"/>
    <mergeCell ref="G825:G826"/>
    <mergeCell ref="H825:H826"/>
    <mergeCell ref="I825:I826"/>
    <mergeCell ref="J825:J826"/>
    <mergeCell ref="J830:J831"/>
    <mergeCell ref="K830:K831"/>
    <mergeCell ref="L830:L831"/>
    <mergeCell ref="M830:M831"/>
    <mergeCell ref="N830:N831"/>
    <mergeCell ref="O830:O831"/>
    <mergeCell ref="A830:A831"/>
    <mergeCell ref="B830:B831"/>
    <mergeCell ref="C830:C831"/>
    <mergeCell ref="D830:D831"/>
    <mergeCell ref="E830:E831"/>
    <mergeCell ref="F830:F831"/>
    <mergeCell ref="G830:G831"/>
    <mergeCell ref="H830:H831"/>
    <mergeCell ref="I830:I831"/>
    <mergeCell ref="J833:J834"/>
    <mergeCell ref="K833:K834"/>
    <mergeCell ref="L833:L834"/>
    <mergeCell ref="M833:M834"/>
    <mergeCell ref="N833:N834"/>
    <mergeCell ref="O833:O834"/>
    <mergeCell ref="A833:A834"/>
    <mergeCell ref="B833:B834"/>
    <mergeCell ref="C833:C834"/>
    <mergeCell ref="D833:D834"/>
    <mergeCell ref="E833:E834"/>
    <mergeCell ref="F833:F834"/>
    <mergeCell ref="G833:G834"/>
    <mergeCell ref="H833:H834"/>
    <mergeCell ref="I833:I834"/>
    <mergeCell ref="J837:J838"/>
    <mergeCell ref="K837:K838"/>
    <mergeCell ref="L837:L838"/>
    <mergeCell ref="M837:M838"/>
    <mergeCell ref="N837:N838"/>
    <mergeCell ref="O837:O838"/>
    <mergeCell ref="K835:K836"/>
    <mergeCell ref="L835:L836"/>
    <mergeCell ref="M835:M836"/>
    <mergeCell ref="N835:N836"/>
    <mergeCell ref="O835:O836"/>
    <mergeCell ref="A837:A838"/>
    <mergeCell ref="B837:B838"/>
    <mergeCell ref="C837:C838"/>
    <mergeCell ref="D837:D838"/>
    <mergeCell ref="E837:E838"/>
    <mergeCell ref="F837:F838"/>
    <mergeCell ref="G837:G838"/>
    <mergeCell ref="H837:H838"/>
    <mergeCell ref="I837:I838"/>
    <mergeCell ref="A835:A836"/>
    <mergeCell ref="B835:B836"/>
    <mergeCell ref="C835:C836"/>
    <mergeCell ref="D835:D836"/>
    <mergeCell ref="E835:E836"/>
    <mergeCell ref="F835:F836"/>
    <mergeCell ref="G835:G836"/>
    <mergeCell ref="H835:H836"/>
    <mergeCell ref="I835:I836"/>
    <mergeCell ref="J835:J836"/>
    <mergeCell ref="J840:J841"/>
    <mergeCell ref="K840:K841"/>
    <mergeCell ref="L840:L841"/>
    <mergeCell ref="M840:M841"/>
    <mergeCell ref="N840:N841"/>
    <mergeCell ref="O840:O841"/>
    <mergeCell ref="A840:A841"/>
    <mergeCell ref="B840:B841"/>
    <mergeCell ref="C840:C841"/>
    <mergeCell ref="D840:D841"/>
    <mergeCell ref="E840:E841"/>
    <mergeCell ref="F840:F841"/>
    <mergeCell ref="G840:G841"/>
    <mergeCell ref="H840:H841"/>
    <mergeCell ref="I840:I841"/>
    <mergeCell ref="J844:J845"/>
    <mergeCell ref="K844:K845"/>
    <mergeCell ref="L844:L845"/>
    <mergeCell ref="M844:M845"/>
    <mergeCell ref="N844:N845"/>
    <mergeCell ref="O844:O845"/>
    <mergeCell ref="K842:K843"/>
    <mergeCell ref="L842:L843"/>
    <mergeCell ref="M842:M843"/>
    <mergeCell ref="N842:N843"/>
    <mergeCell ref="O842:O843"/>
    <mergeCell ref="A844:A845"/>
    <mergeCell ref="B844:B845"/>
    <mergeCell ref="C844:C845"/>
    <mergeCell ref="D844:D845"/>
    <mergeCell ref="E844:E845"/>
    <mergeCell ref="F844:F845"/>
    <mergeCell ref="G844:G845"/>
    <mergeCell ref="H844:H845"/>
    <mergeCell ref="I844:I845"/>
    <mergeCell ref="A842:A843"/>
    <mergeCell ref="B842:B843"/>
    <mergeCell ref="C842:C843"/>
    <mergeCell ref="D842:D843"/>
    <mergeCell ref="E842:E843"/>
    <mergeCell ref="F842:F843"/>
    <mergeCell ref="G842:G843"/>
    <mergeCell ref="H842:H843"/>
    <mergeCell ref="I842:I843"/>
    <mergeCell ref="J842:J843"/>
    <mergeCell ref="K846:K847"/>
    <mergeCell ref="L846:L847"/>
    <mergeCell ref="M846:M847"/>
    <mergeCell ref="N846:N847"/>
    <mergeCell ref="O846:O847"/>
    <mergeCell ref="A846:A847"/>
    <mergeCell ref="B846:B847"/>
    <mergeCell ref="C846:C847"/>
    <mergeCell ref="D846:D847"/>
    <mergeCell ref="E846:E847"/>
    <mergeCell ref="F846:F847"/>
    <mergeCell ref="G846:G847"/>
    <mergeCell ref="H846:H847"/>
    <mergeCell ref="I846:I847"/>
    <mergeCell ref="J846:J847"/>
    <mergeCell ref="K849:K850"/>
    <mergeCell ref="L849:L850"/>
    <mergeCell ref="M849:M850"/>
    <mergeCell ref="N849:N850"/>
    <mergeCell ref="O849:O850"/>
    <mergeCell ref="A849:A850"/>
    <mergeCell ref="B849:B850"/>
    <mergeCell ref="C849:C850"/>
    <mergeCell ref="D849:D850"/>
    <mergeCell ref="E849:E850"/>
    <mergeCell ref="F849:F850"/>
    <mergeCell ref="G849:G850"/>
    <mergeCell ref="H849:H850"/>
    <mergeCell ref="I849:I850"/>
    <mergeCell ref="J849:J850"/>
    <mergeCell ref="J854:J855"/>
    <mergeCell ref="K854:K855"/>
    <mergeCell ref="L854:L855"/>
    <mergeCell ref="M854:M855"/>
    <mergeCell ref="N854:N855"/>
    <mergeCell ref="O854:O855"/>
    <mergeCell ref="K852:K853"/>
    <mergeCell ref="L852:L853"/>
    <mergeCell ref="M852:M853"/>
    <mergeCell ref="N852:N853"/>
    <mergeCell ref="O852:O853"/>
    <mergeCell ref="A854:A855"/>
    <mergeCell ref="B854:B855"/>
    <mergeCell ref="C854:C855"/>
    <mergeCell ref="D854:D855"/>
    <mergeCell ref="E854:E855"/>
    <mergeCell ref="F854:F855"/>
    <mergeCell ref="G854:G855"/>
    <mergeCell ref="H854:H855"/>
    <mergeCell ref="I854:I855"/>
    <mergeCell ref="A852:A853"/>
    <mergeCell ref="B852:B853"/>
    <mergeCell ref="C852:C853"/>
    <mergeCell ref="D852:D853"/>
    <mergeCell ref="E852:E853"/>
    <mergeCell ref="F852:F853"/>
    <mergeCell ref="G852:G853"/>
    <mergeCell ref="H852:H853"/>
    <mergeCell ref="I852:I853"/>
    <mergeCell ref="J852:J853"/>
    <mergeCell ref="J857:J858"/>
    <mergeCell ref="K857:K858"/>
    <mergeCell ref="L857:L858"/>
    <mergeCell ref="M857:M858"/>
    <mergeCell ref="N857:N858"/>
    <mergeCell ref="O857:O858"/>
    <mergeCell ref="A857:A858"/>
    <mergeCell ref="B857:B858"/>
    <mergeCell ref="C857:C858"/>
    <mergeCell ref="D857:D858"/>
    <mergeCell ref="E857:E858"/>
    <mergeCell ref="F857:F858"/>
    <mergeCell ref="G857:G858"/>
    <mergeCell ref="H857:H858"/>
    <mergeCell ref="I857:I858"/>
    <mergeCell ref="J861:J862"/>
    <mergeCell ref="K861:K862"/>
    <mergeCell ref="L861:L862"/>
    <mergeCell ref="M861:M862"/>
    <mergeCell ref="N861:N862"/>
    <mergeCell ref="O861:O862"/>
    <mergeCell ref="K859:K860"/>
    <mergeCell ref="L859:L860"/>
    <mergeCell ref="M859:M860"/>
    <mergeCell ref="N859:N860"/>
    <mergeCell ref="O859:O860"/>
    <mergeCell ref="A861:A862"/>
    <mergeCell ref="B861:B862"/>
    <mergeCell ref="C861:C862"/>
    <mergeCell ref="D861:D862"/>
    <mergeCell ref="E861:E862"/>
    <mergeCell ref="F861:F862"/>
    <mergeCell ref="G861:G862"/>
    <mergeCell ref="H861:H862"/>
    <mergeCell ref="I861:I862"/>
    <mergeCell ref="A859:A860"/>
    <mergeCell ref="B859:B860"/>
    <mergeCell ref="C859:C860"/>
    <mergeCell ref="D859:D860"/>
    <mergeCell ref="E859:E860"/>
    <mergeCell ref="F859:F860"/>
    <mergeCell ref="G859:G860"/>
    <mergeCell ref="H859:H860"/>
    <mergeCell ref="I859:I860"/>
    <mergeCell ref="J859:J860"/>
    <mergeCell ref="J865:J866"/>
    <mergeCell ref="K865:K866"/>
    <mergeCell ref="L865:L866"/>
    <mergeCell ref="M865:M866"/>
    <mergeCell ref="N865:N866"/>
    <mergeCell ref="O865:O866"/>
    <mergeCell ref="K863:K864"/>
    <mergeCell ref="L863:L864"/>
    <mergeCell ref="M863:M864"/>
    <mergeCell ref="N863:N864"/>
    <mergeCell ref="O863:O864"/>
    <mergeCell ref="A865:A866"/>
    <mergeCell ref="B865:B866"/>
    <mergeCell ref="C865:C866"/>
    <mergeCell ref="D865:D866"/>
    <mergeCell ref="E865:E866"/>
    <mergeCell ref="F865:F866"/>
    <mergeCell ref="G865:G866"/>
    <mergeCell ref="H865:H866"/>
    <mergeCell ref="I865:I866"/>
    <mergeCell ref="A863:A864"/>
    <mergeCell ref="B863:B864"/>
    <mergeCell ref="C863:C864"/>
    <mergeCell ref="D863:D864"/>
    <mergeCell ref="E863:E864"/>
    <mergeCell ref="F863:F864"/>
    <mergeCell ref="G863:G864"/>
    <mergeCell ref="H863:H864"/>
    <mergeCell ref="I863:I864"/>
    <mergeCell ref="J863:J864"/>
    <mergeCell ref="K867:K868"/>
    <mergeCell ref="L867:L868"/>
    <mergeCell ref="M867:M868"/>
    <mergeCell ref="N867:N868"/>
    <mergeCell ref="O867:O868"/>
    <mergeCell ref="A867:A868"/>
    <mergeCell ref="B867:B868"/>
    <mergeCell ref="C867:C868"/>
    <mergeCell ref="D867:D868"/>
    <mergeCell ref="E867:E868"/>
    <mergeCell ref="F867:F868"/>
    <mergeCell ref="G867:G868"/>
    <mergeCell ref="H867:H868"/>
    <mergeCell ref="I867:I868"/>
    <mergeCell ref="J867:J868"/>
    <mergeCell ref="J870:J871"/>
    <mergeCell ref="K870:K871"/>
    <mergeCell ref="L870:L871"/>
    <mergeCell ref="M870:M871"/>
    <mergeCell ref="N870:N871"/>
    <mergeCell ref="O870:O871"/>
    <mergeCell ref="A870:A871"/>
    <mergeCell ref="B870:B871"/>
    <mergeCell ref="C870:C871"/>
    <mergeCell ref="D870:D871"/>
    <mergeCell ref="E870:E871"/>
    <mergeCell ref="F870:F871"/>
    <mergeCell ref="G870:G871"/>
    <mergeCell ref="H870:H871"/>
    <mergeCell ref="I870:I871"/>
    <mergeCell ref="J873:J874"/>
    <mergeCell ref="K873:K874"/>
    <mergeCell ref="L873:L874"/>
    <mergeCell ref="M873:M874"/>
    <mergeCell ref="N873:N874"/>
    <mergeCell ref="O873:O874"/>
    <mergeCell ref="A873:A874"/>
    <mergeCell ref="B873:B874"/>
    <mergeCell ref="C873:C874"/>
    <mergeCell ref="D873:D874"/>
    <mergeCell ref="E873:E874"/>
    <mergeCell ref="F873:F874"/>
    <mergeCell ref="G873:G874"/>
    <mergeCell ref="H873:H874"/>
    <mergeCell ref="I873:I874"/>
    <mergeCell ref="J877:J878"/>
    <mergeCell ref="K877:K878"/>
    <mergeCell ref="L877:L878"/>
    <mergeCell ref="M877:M878"/>
    <mergeCell ref="N877:N878"/>
    <mergeCell ref="O877:O878"/>
    <mergeCell ref="K875:K876"/>
    <mergeCell ref="L875:L876"/>
    <mergeCell ref="M875:M876"/>
    <mergeCell ref="N875:N876"/>
    <mergeCell ref="O875:O876"/>
    <mergeCell ref="A877:A878"/>
    <mergeCell ref="B877:B878"/>
    <mergeCell ref="C877:C878"/>
    <mergeCell ref="D877:D878"/>
    <mergeCell ref="E877:E878"/>
    <mergeCell ref="F877:F878"/>
    <mergeCell ref="G877:G878"/>
    <mergeCell ref="H877:H878"/>
    <mergeCell ref="I877:I878"/>
    <mergeCell ref="A875:A876"/>
    <mergeCell ref="B875:B876"/>
    <mergeCell ref="C875:C876"/>
    <mergeCell ref="D875:D876"/>
    <mergeCell ref="E875:E876"/>
    <mergeCell ref="F875:F876"/>
    <mergeCell ref="G875:G876"/>
    <mergeCell ref="H875:H876"/>
    <mergeCell ref="I875:I876"/>
    <mergeCell ref="J875:J876"/>
    <mergeCell ref="J880:J881"/>
    <mergeCell ref="K880:K881"/>
    <mergeCell ref="L880:L881"/>
    <mergeCell ref="M880:M881"/>
    <mergeCell ref="N880:N881"/>
    <mergeCell ref="O880:O881"/>
    <mergeCell ref="A880:A881"/>
    <mergeCell ref="B880:B881"/>
    <mergeCell ref="C880:C881"/>
    <mergeCell ref="D880:D881"/>
    <mergeCell ref="E880:E881"/>
    <mergeCell ref="F880:F881"/>
    <mergeCell ref="G880:G881"/>
    <mergeCell ref="H880:H881"/>
    <mergeCell ref="I880:I881"/>
    <mergeCell ref="J884:J885"/>
    <mergeCell ref="K884:K885"/>
    <mergeCell ref="L884:L885"/>
    <mergeCell ref="M884:M885"/>
    <mergeCell ref="N884:N885"/>
    <mergeCell ref="O884:O885"/>
    <mergeCell ref="K882:K883"/>
    <mergeCell ref="L882:L883"/>
    <mergeCell ref="M882:M883"/>
    <mergeCell ref="N882:N883"/>
    <mergeCell ref="O882:O883"/>
    <mergeCell ref="A884:A885"/>
    <mergeCell ref="B884:B885"/>
    <mergeCell ref="C884:C885"/>
    <mergeCell ref="D884:D885"/>
    <mergeCell ref="E884:E885"/>
    <mergeCell ref="F884:F885"/>
    <mergeCell ref="G884:G885"/>
    <mergeCell ref="H884:H885"/>
    <mergeCell ref="I884:I885"/>
    <mergeCell ref="A882:A883"/>
    <mergeCell ref="B882:B883"/>
    <mergeCell ref="C882:C883"/>
    <mergeCell ref="D882:D883"/>
    <mergeCell ref="E882:E883"/>
    <mergeCell ref="F882:F883"/>
    <mergeCell ref="G882:G883"/>
    <mergeCell ref="H882:H883"/>
    <mergeCell ref="I882:I883"/>
    <mergeCell ref="J882:J883"/>
    <mergeCell ref="J888:J889"/>
    <mergeCell ref="K888:K889"/>
    <mergeCell ref="L888:L889"/>
    <mergeCell ref="M888:M889"/>
    <mergeCell ref="N888:N889"/>
    <mergeCell ref="O888:O889"/>
    <mergeCell ref="K886:K887"/>
    <mergeCell ref="L886:L887"/>
    <mergeCell ref="M886:M887"/>
    <mergeCell ref="N886:N887"/>
    <mergeCell ref="O886:O887"/>
    <mergeCell ref="J886:J887"/>
    <mergeCell ref="A888:A889"/>
    <mergeCell ref="B888:B889"/>
    <mergeCell ref="C888:C889"/>
    <mergeCell ref="D888:D889"/>
    <mergeCell ref="E888:E889"/>
    <mergeCell ref="F888:F889"/>
    <mergeCell ref="G888:G889"/>
    <mergeCell ref="H888:H889"/>
    <mergeCell ref="I888:I889"/>
    <mergeCell ref="A886:A887"/>
    <mergeCell ref="B886:B887"/>
    <mergeCell ref="C886:C887"/>
    <mergeCell ref="D886:D887"/>
    <mergeCell ref="E886:E887"/>
    <mergeCell ref="F886:F887"/>
    <mergeCell ref="G886:G887"/>
    <mergeCell ref="H886:H887"/>
    <mergeCell ref="I886:I887"/>
    <mergeCell ref="J892:J893"/>
    <mergeCell ref="K892:K893"/>
    <mergeCell ref="L892:L893"/>
    <mergeCell ref="M892:M893"/>
    <mergeCell ref="N892:N893"/>
    <mergeCell ref="O892:O893"/>
    <mergeCell ref="K890:K891"/>
    <mergeCell ref="L890:L891"/>
    <mergeCell ref="M890:M891"/>
    <mergeCell ref="N890:N891"/>
    <mergeCell ref="O890:O891"/>
    <mergeCell ref="A892:A893"/>
    <mergeCell ref="B892:B893"/>
    <mergeCell ref="C892:C893"/>
    <mergeCell ref="D892:D893"/>
    <mergeCell ref="E892:E893"/>
    <mergeCell ref="F892:F893"/>
    <mergeCell ref="G892:G893"/>
    <mergeCell ref="H892:H893"/>
    <mergeCell ref="I892:I893"/>
    <mergeCell ref="A890:A891"/>
    <mergeCell ref="B890:B891"/>
    <mergeCell ref="C890:C891"/>
    <mergeCell ref="D890:D891"/>
    <mergeCell ref="E890:E891"/>
    <mergeCell ref="F890:F891"/>
    <mergeCell ref="G890:G891"/>
    <mergeCell ref="H890:H891"/>
    <mergeCell ref="I890:I891"/>
    <mergeCell ref="J890:J891"/>
    <mergeCell ref="K894:K895"/>
    <mergeCell ref="L894:L895"/>
    <mergeCell ref="M894:M895"/>
    <mergeCell ref="N894:N895"/>
    <mergeCell ref="O894:O895"/>
    <mergeCell ref="A894:A895"/>
    <mergeCell ref="B894:B895"/>
    <mergeCell ref="C894:C895"/>
    <mergeCell ref="D894:D895"/>
    <mergeCell ref="E894:E895"/>
    <mergeCell ref="F894:F895"/>
    <mergeCell ref="G894:G895"/>
    <mergeCell ref="H894:H895"/>
    <mergeCell ref="I894:I895"/>
    <mergeCell ref="J894:J895"/>
    <mergeCell ref="J899:J900"/>
    <mergeCell ref="K899:K900"/>
    <mergeCell ref="L899:L900"/>
    <mergeCell ref="M899:M900"/>
    <mergeCell ref="N899:N900"/>
    <mergeCell ref="O899:O900"/>
    <mergeCell ref="K897:K898"/>
    <mergeCell ref="L897:L898"/>
    <mergeCell ref="M897:M898"/>
    <mergeCell ref="N897:N898"/>
    <mergeCell ref="O897:O898"/>
    <mergeCell ref="A899:A900"/>
    <mergeCell ref="B899:B900"/>
    <mergeCell ref="C899:C900"/>
    <mergeCell ref="D899:D900"/>
    <mergeCell ref="E899:E900"/>
    <mergeCell ref="F899:F900"/>
    <mergeCell ref="G899:G900"/>
    <mergeCell ref="H899:H900"/>
    <mergeCell ref="I899:I900"/>
    <mergeCell ref="A897:A898"/>
    <mergeCell ref="B897:B898"/>
    <mergeCell ref="C897:C898"/>
    <mergeCell ref="D897:D898"/>
    <mergeCell ref="E897:E898"/>
    <mergeCell ref="F897:F898"/>
    <mergeCell ref="G897:G898"/>
    <mergeCell ref="H897:H898"/>
    <mergeCell ref="I897:I898"/>
    <mergeCell ref="J897:J898"/>
    <mergeCell ref="J903:J904"/>
    <mergeCell ref="K903:K904"/>
    <mergeCell ref="L903:L904"/>
    <mergeCell ref="M903:M904"/>
    <mergeCell ref="N903:N904"/>
    <mergeCell ref="O903:O904"/>
    <mergeCell ref="K901:K902"/>
    <mergeCell ref="L901:L902"/>
    <mergeCell ref="M901:M902"/>
    <mergeCell ref="N901:N902"/>
    <mergeCell ref="O901:O902"/>
    <mergeCell ref="A903:A904"/>
    <mergeCell ref="B903:B904"/>
    <mergeCell ref="C903:C904"/>
    <mergeCell ref="D903:D904"/>
    <mergeCell ref="E903:E904"/>
    <mergeCell ref="F903:F904"/>
    <mergeCell ref="G903:G904"/>
    <mergeCell ref="H903:H904"/>
    <mergeCell ref="I903:I904"/>
    <mergeCell ref="A901:A902"/>
    <mergeCell ref="B901:B902"/>
    <mergeCell ref="C901:C902"/>
    <mergeCell ref="D901:D902"/>
    <mergeCell ref="E901:E902"/>
    <mergeCell ref="F901:F902"/>
    <mergeCell ref="G901:G902"/>
    <mergeCell ref="H901:H902"/>
    <mergeCell ref="I901:I902"/>
    <mergeCell ref="J901:J902"/>
    <mergeCell ref="J907:J908"/>
    <mergeCell ref="K907:K908"/>
    <mergeCell ref="L907:L908"/>
    <mergeCell ref="M907:M908"/>
    <mergeCell ref="N907:N908"/>
    <mergeCell ref="O907:O908"/>
    <mergeCell ref="K905:K906"/>
    <mergeCell ref="L905:L906"/>
    <mergeCell ref="M905:M906"/>
    <mergeCell ref="N905:N906"/>
    <mergeCell ref="O905:O906"/>
    <mergeCell ref="A907:A908"/>
    <mergeCell ref="B907:B908"/>
    <mergeCell ref="C907:C908"/>
    <mergeCell ref="D907:D908"/>
    <mergeCell ref="E907:E908"/>
    <mergeCell ref="F907:F908"/>
    <mergeCell ref="G907:G908"/>
    <mergeCell ref="H907:H908"/>
    <mergeCell ref="I907:I908"/>
    <mergeCell ref="A905:A906"/>
    <mergeCell ref="B905:B906"/>
    <mergeCell ref="C905:C906"/>
    <mergeCell ref="D905:D906"/>
    <mergeCell ref="E905:E906"/>
    <mergeCell ref="F905:F906"/>
    <mergeCell ref="G905:G906"/>
    <mergeCell ref="H905:H906"/>
    <mergeCell ref="I905:I906"/>
    <mergeCell ref="J905:J906"/>
    <mergeCell ref="J910:J911"/>
    <mergeCell ref="K910:K911"/>
    <mergeCell ref="L910:L911"/>
    <mergeCell ref="M910:M911"/>
    <mergeCell ref="N910:N911"/>
    <mergeCell ref="O910:O911"/>
    <mergeCell ref="A910:A911"/>
    <mergeCell ref="B910:B911"/>
    <mergeCell ref="C910:C911"/>
    <mergeCell ref="D910:D911"/>
    <mergeCell ref="E910:E911"/>
    <mergeCell ref="F910:F911"/>
    <mergeCell ref="G910:G911"/>
    <mergeCell ref="H910:H911"/>
    <mergeCell ref="I910:I911"/>
    <mergeCell ref="J914:J915"/>
    <mergeCell ref="K914:K915"/>
    <mergeCell ref="L914:L915"/>
    <mergeCell ref="M914:M915"/>
    <mergeCell ref="N914:N915"/>
    <mergeCell ref="O914:O915"/>
    <mergeCell ref="K912:K913"/>
    <mergeCell ref="L912:L913"/>
    <mergeCell ref="M912:M913"/>
    <mergeCell ref="N912:N913"/>
    <mergeCell ref="O912:O913"/>
    <mergeCell ref="A914:A915"/>
    <mergeCell ref="B914:B915"/>
    <mergeCell ref="C914:C915"/>
    <mergeCell ref="D914:D915"/>
    <mergeCell ref="E914:E915"/>
    <mergeCell ref="F914:F915"/>
    <mergeCell ref="G914:G915"/>
    <mergeCell ref="H914:H915"/>
    <mergeCell ref="I914:I915"/>
    <mergeCell ref="A912:A913"/>
    <mergeCell ref="B912:B913"/>
    <mergeCell ref="C912:C913"/>
    <mergeCell ref="D912:D913"/>
    <mergeCell ref="E912:E913"/>
    <mergeCell ref="F912:F913"/>
    <mergeCell ref="G912:G913"/>
    <mergeCell ref="H912:H913"/>
    <mergeCell ref="I912:I913"/>
    <mergeCell ref="J912:J913"/>
    <mergeCell ref="K916:K917"/>
    <mergeCell ref="L916:L917"/>
    <mergeCell ref="M916:M917"/>
    <mergeCell ref="N916:N917"/>
    <mergeCell ref="O916:O917"/>
    <mergeCell ref="A916:A917"/>
    <mergeCell ref="B916:B917"/>
    <mergeCell ref="C916:C917"/>
    <mergeCell ref="D916:D917"/>
    <mergeCell ref="E916:E917"/>
    <mergeCell ref="F916:F917"/>
    <mergeCell ref="G916:G917"/>
    <mergeCell ref="H916:H917"/>
    <mergeCell ref="I916:I917"/>
    <mergeCell ref="J916:J917"/>
    <mergeCell ref="J921:J922"/>
    <mergeCell ref="K921:K922"/>
    <mergeCell ref="L921:L922"/>
    <mergeCell ref="M921:M922"/>
    <mergeCell ref="N921:N922"/>
    <mergeCell ref="O921:O922"/>
    <mergeCell ref="K919:K920"/>
    <mergeCell ref="L919:L920"/>
    <mergeCell ref="M919:M920"/>
    <mergeCell ref="N919:N920"/>
    <mergeCell ref="O919:O920"/>
    <mergeCell ref="A921:A922"/>
    <mergeCell ref="B921:B922"/>
    <mergeCell ref="C921:C922"/>
    <mergeCell ref="D921:D922"/>
    <mergeCell ref="E921:E922"/>
    <mergeCell ref="F921:F922"/>
    <mergeCell ref="G921:G922"/>
    <mergeCell ref="H921:H922"/>
    <mergeCell ref="I921:I922"/>
    <mergeCell ref="A919:A920"/>
    <mergeCell ref="B919:B920"/>
    <mergeCell ref="C919:C920"/>
    <mergeCell ref="D919:D920"/>
    <mergeCell ref="E919:E920"/>
    <mergeCell ref="F919:F920"/>
    <mergeCell ref="G919:G920"/>
    <mergeCell ref="H919:H920"/>
    <mergeCell ref="I919:I920"/>
    <mergeCell ref="J919:J920"/>
    <mergeCell ref="J925:J926"/>
    <mergeCell ref="K925:K926"/>
    <mergeCell ref="L925:L926"/>
    <mergeCell ref="M925:M926"/>
    <mergeCell ref="N925:N926"/>
    <mergeCell ref="O925:O926"/>
    <mergeCell ref="K923:K924"/>
    <mergeCell ref="L923:L924"/>
    <mergeCell ref="M923:M924"/>
    <mergeCell ref="N923:N924"/>
    <mergeCell ref="O923:O924"/>
    <mergeCell ref="J923:J924"/>
    <mergeCell ref="A925:A926"/>
    <mergeCell ref="B925:B926"/>
    <mergeCell ref="C925:C926"/>
    <mergeCell ref="D925:D926"/>
    <mergeCell ref="E925:E926"/>
    <mergeCell ref="F925:F926"/>
    <mergeCell ref="G925:G926"/>
    <mergeCell ref="H925:H926"/>
    <mergeCell ref="I925:I926"/>
    <mergeCell ref="A923:A924"/>
    <mergeCell ref="B923:B924"/>
    <mergeCell ref="C923:C924"/>
    <mergeCell ref="D923:D924"/>
    <mergeCell ref="E923:E924"/>
    <mergeCell ref="F923:F924"/>
    <mergeCell ref="G923:G924"/>
    <mergeCell ref="H923:H924"/>
    <mergeCell ref="I923:I924"/>
    <mergeCell ref="K927:K928"/>
    <mergeCell ref="L927:L928"/>
    <mergeCell ref="M927:M928"/>
    <mergeCell ref="N927:N928"/>
    <mergeCell ref="O927:O928"/>
    <mergeCell ref="A927:A928"/>
    <mergeCell ref="B927:B928"/>
    <mergeCell ref="C927:C928"/>
    <mergeCell ref="D927:D928"/>
    <mergeCell ref="E927:E928"/>
    <mergeCell ref="F927:F928"/>
    <mergeCell ref="G927:G928"/>
    <mergeCell ref="H927:H928"/>
    <mergeCell ref="I927:I928"/>
    <mergeCell ref="J927:J928"/>
    <mergeCell ref="J932:J933"/>
    <mergeCell ref="K932:K933"/>
    <mergeCell ref="L932:L933"/>
    <mergeCell ref="M932:M933"/>
    <mergeCell ref="N932:N933"/>
    <mergeCell ref="O932:O933"/>
    <mergeCell ref="K930:K931"/>
    <mergeCell ref="L930:L931"/>
    <mergeCell ref="M930:M931"/>
    <mergeCell ref="N930:N931"/>
    <mergeCell ref="O930:O931"/>
    <mergeCell ref="A932:A933"/>
    <mergeCell ref="B932:B933"/>
    <mergeCell ref="C932:C933"/>
    <mergeCell ref="D932:D933"/>
    <mergeCell ref="E932:E933"/>
    <mergeCell ref="F932:F933"/>
    <mergeCell ref="G932:G933"/>
    <mergeCell ref="H932:H933"/>
    <mergeCell ref="I932:I933"/>
    <mergeCell ref="A930:A931"/>
    <mergeCell ref="B930:B931"/>
    <mergeCell ref="C930:C931"/>
    <mergeCell ref="D930:D931"/>
    <mergeCell ref="E930:E931"/>
    <mergeCell ref="F930:F931"/>
    <mergeCell ref="G930:G931"/>
    <mergeCell ref="H930:H931"/>
    <mergeCell ref="I930:I931"/>
    <mergeCell ref="J930:J931"/>
    <mergeCell ref="J936:J937"/>
    <mergeCell ref="K936:K937"/>
    <mergeCell ref="L936:L937"/>
    <mergeCell ref="M936:M937"/>
    <mergeCell ref="N936:N937"/>
    <mergeCell ref="O936:O937"/>
    <mergeCell ref="K934:K935"/>
    <mergeCell ref="L934:L935"/>
    <mergeCell ref="M934:M935"/>
    <mergeCell ref="N934:N935"/>
    <mergeCell ref="O934:O935"/>
    <mergeCell ref="A936:A937"/>
    <mergeCell ref="B936:B937"/>
    <mergeCell ref="C936:C937"/>
    <mergeCell ref="D936:D937"/>
    <mergeCell ref="E936:E937"/>
    <mergeCell ref="F936:F937"/>
    <mergeCell ref="G936:G937"/>
    <mergeCell ref="H936:H937"/>
    <mergeCell ref="I936:I937"/>
    <mergeCell ref="A934:A935"/>
    <mergeCell ref="B934:B935"/>
    <mergeCell ref="C934:C935"/>
    <mergeCell ref="D934:D935"/>
    <mergeCell ref="E934:E935"/>
    <mergeCell ref="F934:F935"/>
    <mergeCell ref="G934:G935"/>
    <mergeCell ref="H934:H935"/>
    <mergeCell ref="I934:I935"/>
    <mergeCell ref="J934:J935"/>
    <mergeCell ref="J940:J941"/>
    <mergeCell ref="K940:K941"/>
    <mergeCell ref="L940:L941"/>
    <mergeCell ref="M940:M941"/>
    <mergeCell ref="N940:N941"/>
    <mergeCell ref="O940:O941"/>
    <mergeCell ref="K938:K939"/>
    <mergeCell ref="L938:L939"/>
    <mergeCell ref="M938:M939"/>
    <mergeCell ref="N938:N939"/>
    <mergeCell ref="O938:O939"/>
    <mergeCell ref="A940:A941"/>
    <mergeCell ref="B940:B941"/>
    <mergeCell ref="C940:C941"/>
    <mergeCell ref="D940:D941"/>
    <mergeCell ref="E940:E941"/>
    <mergeCell ref="F940:F941"/>
    <mergeCell ref="G940:G941"/>
    <mergeCell ref="H940:H941"/>
    <mergeCell ref="I940:I941"/>
    <mergeCell ref="A938:A939"/>
    <mergeCell ref="B938:B939"/>
    <mergeCell ref="C938:C939"/>
    <mergeCell ref="D938:D939"/>
    <mergeCell ref="E938:E939"/>
    <mergeCell ref="F938:F939"/>
    <mergeCell ref="G938:G939"/>
    <mergeCell ref="H938:H939"/>
    <mergeCell ref="I938:I939"/>
    <mergeCell ref="J938:J939"/>
    <mergeCell ref="J944:J945"/>
    <mergeCell ref="K944:K945"/>
    <mergeCell ref="L944:L945"/>
    <mergeCell ref="M944:M945"/>
    <mergeCell ref="N944:N945"/>
    <mergeCell ref="O944:O945"/>
    <mergeCell ref="K942:K943"/>
    <mergeCell ref="L942:L943"/>
    <mergeCell ref="M942:M943"/>
    <mergeCell ref="N942:N943"/>
    <mergeCell ref="O942:O943"/>
    <mergeCell ref="A944:A945"/>
    <mergeCell ref="B944:B945"/>
    <mergeCell ref="C944:C945"/>
    <mergeCell ref="D944:D945"/>
    <mergeCell ref="E944:E945"/>
    <mergeCell ref="F944:F945"/>
    <mergeCell ref="G944:G945"/>
    <mergeCell ref="H944:H945"/>
    <mergeCell ref="I944:I945"/>
    <mergeCell ref="A942:A943"/>
    <mergeCell ref="B942:B943"/>
    <mergeCell ref="C942:C943"/>
    <mergeCell ref="D942:D943"/>
    <mergeCell ref="E942:E943"/>
    <mergeCell ref="F942:F943"/>
    <mergeCell ref="G942:G943"/>
    <mergeCell ref="H942:H943"/>
    <mergeCell ref="I942:I943"/>
    <mergeCell ref="J942:J943"/>
    <mergeCell ref="J947:J948"/>
    <mergeCell ref="K947:K948"/>
    <mergeCell ref="L947:L948"/>
    <mergeCell ref="M947:M948"/>
    <mergeCell ref="N947:N948"/>
    <mergeCell ref="O947:O948"/>
    <mergeCell ref="A947:A948"/>
    <mergeCell ref="B947:B948"/>
    <mergeCell ref="C947:C948"/>
    <mergeCell ref="D947:D948"/>
    <mergeCell ref="E947:E948"/>
    <mergeCell ref="F947:F948"/>
    <mergeCell ref="G947:G948"/>
    <mergeCell ref="H947:H948"/>
    <mergeCell ref="I947:I948"/>
    <mergeCell ref="J951:J952"/>
    <mergeCell ref="K951:K952"/>
    <mergeCell ref="L951:L952"/>
    <mergeCell ref="M951:M952"/>
    <mergeCell ref="N951:N952"/>
    <mergeCell ref="O951:O952"/>
    <mergeCell ref="K949:K950"/>
    <mergeCell ref="L949:L950"/>
    <mergeCell ref="M949:M950"/>
    <mergeCell ref="N949:N950"/>
    <mergeCell ref="O949:O950"/>
    <mergeCell ref="A951:A952"/>
    <mergeCell ref="B951:B952"/>
    <mergeCell ref="C951:C952"/>
    <mergeCell ref="D951:D952"/>
    <mergeCell ref="E951:E952"/>
    <mergeCell ref="F951:F952"/>
    <mergeCell ref="G951:G952"/>
    <mergeCell ref="H951:H952"/>
    <mergeCell ref="I951:I952"/>
    <mergeCell ref="A949:A950"/>
    <mergeCell ref="B949:B950"/>
    <mergeCell ref="C949:C950"/>
    <mergeCell ref="D949:D950"/>
    <mergeCell ref="E949:E950"/>
    <mergeCell ref="F949:F950"/>
    <mergeCell ref="G949:G950"/>
    <mergeCell ref="H949:H950"/>
    <mergeCell ref="I949:I950"/>
    <mergeCell ref="J949:J950"/>
    <mergeCell ref="J955:J956"/>
    <mergeCell ref="K955:K956"/>
    <mergeCell ref="L955:L956"/>
    <mergeCell ref="M955:M956"/>
    <mergeCell ref="N955:N956"/>
    <mergeCell ref="O955:O956"/>
    <mergeCell ref="K953:K954"/>
    <mergeCell ref="L953:L954"/>
    <mergeCell ref="M953:M954"/>
    <mergeCell ref="N953:N954"/>
    <mergeCell ref="O953:O954"/>
    <mergeCell ref="A955:A956"/>
    <mergeCell ref="B955:B956"/>
    <mergeCell ref="C955:C956"/>
    <mergeCell ref="D955:D956"/>
    <mergeCell ref="E955:E956"/>
    <mergeCell ref="F955:F956"/>
    <mergeCell ref="G955:G956"/>
    <mergeCell ref="H955:H956"/>
    <mergeCell ref="I955:I956"/>
    <mergeCell ref="A953:A954"/>
    <mergeCell ref="B953:B954"/>
    <mergeCell ref="C953:C954"/>
    <mergeCell ref="D953:D954"/>
    <mergeCell ref="E953:E954"/>
    <mergeCell ref="F953:F954"/>
    <mergeCell ref="G953:G954"/>
    <mergeCell ref="H953:H954"/>
    <mergeCell ref="I953:I954"/>
    <mergeCell ref="J953:J954"/>
    <mergeCell ref="J959:J960"/>
    <mergeCell ref="K959:K960"/>
    <mergeCell ref="L959:L960"/>
    <mergeCell ref="M959:M960"/>
    <mergeCell ref="N959:N960"/>
    <mergeCell ref="O959:O960"/>
    <mergeCell ref="K957:K958"/>
    <mergeCell ref="L957:L958"/>
    <mergeCell ref="M957:M958"/>
    <mergeCell ref="N957:N958"/>
    <mergeCell ref="O957:O958"/>
    <mergeCell ref="A959:A960"/>
    <mergeCell ref="B959:B960"/>
    <mergeCell ref="C959:C960"/>
    <mergeCell ref="D959:D960"/>
    <mergeCell ref="E959:E960"/>
    <mergeCell ref="F959:F960"/>
    <mergeCell ref="G959:G960"/>
    <mergeCell ref="H959:H960"/>
    <mergeCell ref="I959:I960"/>
    <mergeCell ref="A957:A958"/>
    <mergeCell ref="B957:B958"/>
    <mergeCell ref="C957:C958"/>
    <mergeCell ref="D957:D958"/>
    <mergeCell ref="E957:E958"/>
    <mergeCell ref="F957:F958"/>
    <mergeCell ref="G957:G958"/>
    <mergeCell ref="H957:H958"/>
    <mergeCell ref="I957:I958"/>
    <mergeCell ref="J957:J958"/>
    <mergeCell ref="J963:J964"/>
    <mergeCell ref="K963:K964"/>
    <mergeCell ref="L963:L964"/>
    <mergeCell ref="M963:M964"/>
    <mergeCell ref="N963:N964"/>
    <mergeCell ref="O963:O964"/>
    <mergeCell ref="K961:K962"/>
    <mergeCell ref="L961:L962"/>
    <mergeCell ref="M961:M962"/>
    <mergeCell ref="N961:N962"/>
    <mergeCell ref="O961:O962"/>
    <mergeCell ref="A963:A964"/>
    <mergeCell ref="B963:B964"/>
    <mergeCell ref="C963:C964"/>
    <mergeCell ref="D963:D964"/>
    <mergeCell ref="E963:E964"/>
    <mergeCell ref="F963:F964"/>
    <mergeCell ref="G963:G964"/>
    <mergeCell ref="H963:H964"/>
    <mergeCell ref="I963:I964"/>
    <mergeCell ref="A961:A962"/>
    <mergeCell ref="B961:B962"/>
    <mergeCell ref="C961:C962"/>
    <mergeCell ref="D961:D962"/>
    <mergeCell ref="E961:E962"/>
    <mergeCell ref="F961:F962"/>
    <mergeCell ref="G961:G962"/>
    <mergeCell ref="H961:H962"/>
    <mergeCell ref="I961:I962"/>
    <mergeCell ref="J961:J962"/>
    <mergeCell ref="J967:J968"/>
    <mergeCell ref="K967:K968"/>
    <mergeCell ref="L967:L968"/>
    <mergeCell ref="M967:M968"/>
    <mergeCell ref="N967:N968"/>
    <mergeCell ref="O967:O968"/>
    <mergeCell ref="K965:K966"/>
    <mergeCell ref="L965:L966"/>
    <mergeCell ref="M965:M966"/>
    <mergeCell ref="N965:N966"/>
    <mergeCell ref="O965:O966"/>
    <mergeCell ref="A967:A968"/>
    <mergeCell ref="B967:B968"/>
    <mergeCell ref="C967:C968"/>
    <mergeCell ref="D967:D968"/>
    <mergeCell ref="E967:E968"/>
    <mergeCell ref="F967:F968"/>
    <mergeCell ref="G967:G968"/>
    <mergeCell ref="H967:H968"/>
    <mergeCell ref="I967:I968"/>
    <mergeCell ref="A965:A966"/>
    <mergeCell ref="B965:B966"/>
    <mergeCell ref="C965:C966"/>
    <mergeCell ref="D965:D966"/>
    <mergeCell ref="E965:E966"/>
    <mergeCell ref="F965:F966"/>
    <mergeCell ref="G965:G966"/>
    <mergeCell ref="H965:H966"/>
    <mergeCell ref="I965:I966"/>
    <mergeCell ref="J965:J966"/>
    <mergeCell ref="J971:J972"/>
    <mergeCell ref="K971:K972"/>
    <mergeCell ref="L971:L972"/>
    <mergeCell ref="M971:M972"/>
    <mergeCell ref="N971:N972"/>
    <mergeCell ref="O971:O972"/>
    <mergeCell ref="K969:K970"/>
    <mergeCell ref="L969:L970"/>
    <mergeCell ref="M969:M970"/>
    <mergeCell ref="N969:N970"/>
    <mergeCell ref="O969:O970"/>
    <mergeCell ref="A971:A972"/>
    <mergeCell ref="B971:B972"/>
    <mergeCell ref="C971:C972"/>
    <mergeCell ref="D971:D972"/>
    <mergeCell ref="E971:E972"/>
    <mergeCell ref="F971:F972"/>
    <mergeCell ref="G971:G972"/>
    <mergeCell ref="H971:H972"/>
    <mergeCell ref="I971:I972"/>
    <mergeCell ref="A969:A970"/>
    <mergeCell ref="B969:B970"/>
    <mergeCell ref="C969:C970"/>
    <mergeCell ref="D969:D970"/>
    <mergeCell ref="E969:E970"/>
    <mergeCell ref="F969:F970"/>
    <mergeCell ref="G969:G970"/>
    <mergeCell ref="H969:H970"/>
    <mergeCell ref="I969:I970"/>
    <mergeCell ref="J969:J970"/>
    <mergeCell ref="J975:J976"/>
    <mergeCell ref="K975:K976"/>
    <mergeCell ref="L975:L976"/>
    <mergeCell ref="M975:M976"/>
    <mergeCell ref="N975:N976"/>
    <mergeCell ref="O975:O976"/>
    <mergeCell ref="K973:K974"/>
    <mergeCell ref="L973:L974"/>
    <mergeCell ref="M973:M974"/>
    <mergeCell ref="N973:N974"/>
    <mergeCell ref="O973:O974"/>
    <mergeCell ref="A975:A976"/>
    <mergeCell ref="B975:B976"/>
    <mergeCell ref="C975:C976"/>
    <mergeCell ref="D975:D976"/>
    <mergeCell ref="E975:E976"/>
    <mergeCell ref="F975:F976"/>
    <mergeCell ref="G975:G976"/>
    <mergeCell ref="H975:H976"/>
    <mergeCell ref="I975:I976"/>
    <mergeCell ref="A973:A974"/>
    <mergeCell ref="B973:B974"/>
    <mergeCell ref="C973:C974"/>
    <mergeCell ref="D973:D974"/>
    <mergeCell ref="E973:E974"/>
    <mergeCell ref="F973:F974"/>
    <mergeCell ref="G973:G974"/>
    <mergeCell ref="H973:H974"/>
    <mergeCell ref="I973:I974"/>
    <mergeCell ref="J973:J974"/>
    <mergeCell ref="J979:J980"/>
    <mergeCell ref="K979:K980"/>
    <mergeCell ref="L979:L980"/>
    <mergeCell ref="M979:M980"/>
    <mergeCell ref="N979:N980"/>
    <mergeCell ref="O979:O980"/>
    <mergeCell ref="K977:K978"/>
    <mergeCell ref="L977:L978"/>
    <mergeCell ref="M977:M978"/>
    <mergeCell ref="N977:N978"/>
    <mergeCell ref="O977:O978"/>
    <mergeCell ref="A979:A980"/>
    <mergeCell ref="B979:B980"/>
    <mergeCell ref="C979:C980"/>
    <mergeCell ref="D979:D980"/>
    <mergeCell ref="E979:E980"/>
    <mergeCell ref="F979:F980"/>
    <mergeCell ref="G979:G980"/>
    <mergeCell ref="H979:H980"/>
    <mergeCell ref="I979:I980"/>
    <mergeCell ref="A977:A978"/>
    <mergeCell ref="B977:B978"/>
    <mergeCell ref="C977:C978"/>
    <mergeCell ref="D977:D978"/>
    <mergeCell ref="E977:E978"/>
    <mergeCell ref="F977:F978"/>
    <mergeCell ref="G977:G978"/>
    <mergeCell ref="H977:H978"/>
    <mergeCell ref="I977:I978"/>
    <mergeCell ref="J977:J978"/>
    <mergeCell ref="J983:J984"/>
    <mergeCell ref="K983:K984"/>
    <mergeCell ref="L983:L984"/>
    <mergeCell ref="M983:M984"/>
    <mergeCell ref="N983:N984"/>
    <mergeCell ref="O983:O984"/>
    <mergeCell ref="K981:K982"/>
    <mergeCell ref="L981:L982"/>
    <mergeCell ref="M981:M982"/>
    <mergeCell ref="N981:N982"/>
    <mergeCell ref="O981:O982"/>
    <mergeCell ref="A983:A984"/>
    <mergeCell ref="B983:B984"/>
    <mergeCell ref="C983:C984"/>
    <mergeCell ref="D983:D984"/>
    <mergeCell ref="E983:E984"/>
    <mergeCell ref="F983:F984"/>
    <mergeCell ref="G983:G984"/>
    <mergeCell ref="H983:H984"/>
    <mergeCell ref="I983:I984"/>
    <mergeCell ref="A981:A982"/>
    <mergeCell ref="B981:B982"/>
    <mergeCell ref="C981:C982"/>
    <mergeCell ref="D981:D982"/>
    <mergeCell ref="E981:E982"/>
    <mergeCell ref="F981:F982"/>
    <mergeCell ref="G981:G982"/>
    <mergeCell ref="H981:H982"/>
    <mergeCell ref="I981:I982"/>
    <mergeCell ref="J981:J982"/>
    <mergeCell ref="J986:J987"/>
    <mergeCell ref="K986:K987"/>
    <mergeCell ref="L986:L987"/>
    <mergeCell ref="M986:M987"/>
    <mergeCell ref="N986:N987"/>
    <mergeCell ref="O986:O987"/>
    <mergeCell ref="A986:A987"/>
    <mergeCell ref="B986:B987"/>
    <mergeCell ref="C986:C987"/>
    <mergeCell ref="D986:D987"/>
    <mergeCell ref="E986:E987"/>
    <mergeCell ref="F986:F987"/>
    <mergeCell ref="G986:G987"/>
    <mergeCell ref="H986:H987"/>
    <mergeCell ref="I986:I987"/>
    <mergeCell ref="J990:J991"/>
    <mergeCell ref="K990:K991"/>
    <mergeCell ref="L990:L991"/>
    <mergeCell ref="M990:M991"/>
    <mergeCell ref="N990:N991"/>
    <mergeCell ref="O990:O991"/>
    <mergeCell ref="K988:K989"/>
    <mergeCell ref="L988:L989"/>
    <mergeCell ref="M988:M989"/>
    <mergeCell ref="N988:N989"/>
    <mergeCell ref="O988:O989"/>
    <mergeCell ref="A990:A991"/>
    <mergeCell ref="B990:B991"/>
    <mergeCell ref="C990:C991"/>
    <mergeCell ref="D990:D991"/>
    <mergeCell ref="E990:E991"/>
    <mergeCell ref="F990:F991"/>
    <mergeCell ref="G990:G991"/>
    <mergeCell ref="H990:H991"/>
    <mergeCell ref="I990:I991"/>
    <mergeCell ref="A988:A989"/>
    <mergeCell ref="B988:B989"/>
    <mergeCell ref="C988:C989"/>
    <mergeCell ref="D988:D989"/>
    <mergeCell ref="E988:E989"/>
    <mergeCell ref="F988:F989"/>
    <mergeCell ref="G988:G989"/>
    <mergeCell ref="H988:H989"/>
    <mergeCell ref="I988:I989"/>
    <mergeCell ref="J988:J989"/>
    <mergeCell ref="J993:J994"/>
    <mergeCell ref="K993:K994"/>
    <mergeCell ref="L993:L994"/>
    <mergeCell ref="M993:M994"/>
    <mergeCell ref="N993:N994"/>
    <mergeCell ref="O993:O994"/>
    <mergeCell ref="A993:A994"/>
    <mergeCell ref="B993:B994"/>
    <mergeCell ref="C993:C994"/>
    <mergeCell ref="D993:D994"/>
    <mergeCell ref="E993:E994"/>
    <mergeCell ref="F993:F994"/>
    <mergeCell ref="G993:G994"/>
    <mergeCell ref="H993:H994"/>
    <mergeCell ref="I993:I994"/>
    <mergeCell ref="J997:J998"/>
    <mergeCell ref="K997:K998"/>
    <mergeCell ref="L997:L998"/>
    <mergeCell ref="M997:M998"/>
    <mergeCell ref="N997:N998"/>
    <mergeCell ref="O997:O998"/>
    <mergeCell ref="K995:K996"/>
    <mergeCell ref="L995:L996"/>
    <mergeCell ref="M995:M996"/>
    <mergeCell ref="N995:N996"/>
    <mergeCell ref="O995:O996"/>
    <mergeCell ref="A997:A998"/>
    <mergeCell ref="B997:B998"/>
    <mergeCell ref="C997:C998"/>
    <mergeCell ref="D997:D998"/>
    <mergeCell ref="E997:E998"/>
    <mergeCell ref="F997:F998"/>
    <mergeCell ref="G997:G998"/>
    <mergeCell ref="H997:H998"/>
    <mergeCell ref="I997:I998"/>
    <mergeCell ref="A995:A996"/>
    <mergeCell ref="B995:B996"/>
    <mergeCell ref="C995:C996"/>
    <mergeCell ref="D995:D996"/>
    <mergeCell ref="E995:E996"/>
    <mergeCell ref="F995:F996"/>
    <mergeCell ref="G995:G996"/>
    <mergeCell ref="H995:H996"/>
    <mergeCell ref="I995:I996"/>
    <mergeCell ref="J995:J996"/>
    <mergeCell ref="J1001:J1002"/>
    <mergeCell ref="K1001:K1002"/>
    <mergeCell ref="L1001:L1002"/>
    <mergeCell ref="M1001:M1002"/>
    <mergeCell ref="N1001:N1002"/>
    <mergeCell ref="O1001:O1002"/>
    <mergeCell ref="K999:K1000"/>
    <mergeCell ref="L999:L1000"/>
    <mergeCell ref="M999:M1000"/>
    <mergeCell ref="N999:N1000"/>
    <mergeCell ref="O999:O1000"/>
    <mergeCell ref="J999:J1000"/>
    <mergeCell ref="A1001:A1002"/>
    <mergeCell ref="B1001:B1002"/>
    <mergeCell ref="C1001:C1002"/>
    <mergeCell ref="D1001:D1002"/>
    <mergeCell ref="E1001:E1002"/>
    <mergeCell ref="F1001:F1002"/>
    <mergeCell ref="G1001:G1002"/>
    <mergeCell ref="H1001:H1002"/>
    <mergeCell ref="I1001:I1002"/>
    <mergeCell ref="A999:A1000"/>
    <mergeCell ref="B999:B1000"/>
    <mergeCell ref="C999:C1000"/>
    <mergeCell ref="D999:D1000"/>
    <mergeCell ref="E999:E1000"/>
    <mergeCell ref="F999:F1000"/>
    <mergeCell ref="G999:G1000"/>
    <mergeCell ref="H999:H1000"/>
    <mergeCell ref="I999:I1000"/>
    <mergeCell ref="J1005:J1006"/>
    <mergeCell ref="K1005:K1006"/>
    <mergeCell ref="L1005:L1006"/>
    <mergeCell ref="M1005:M1006"/>
    <mergeCell ref="N1005:N1006"/>
    <mergeCell ref="O1005:O1006"/>
    <mergeCell ref="K1003:K1004"/>
    <mergeCell ref="L1003:L1004"/>
    <mergeCell ref="M1003:M1004"/>
    <mergeCell ref="N1003:N1004"/>
    <mergeCell ref="O1003:O1004"/>
    <mergeCell ref="A1005:A1006"/>
    <mergeCell ref="B1005:B1006"/>
    <mergeCell ref="C1005:C1006"/>
    <mergeCell ref="D1005:D1006"/>
    <mergeCell ref="E1005:E1006"/>
    <mergeCell ref="F1005:F1006"/>
    <mergeCell ref="G1005:G1006"/>
    <mergeCell ref="H1005:H1006"/>
    <mergeCell ref="I1005:I1006"/>
    <mergeCell ref="A1003:A1004"/>
    <mergeCell ref="B1003:B1004"/>
    <mergeCell ref="C1003:C1004"/>
    <mergeCell ref="D1003:D1004"/>
    <mergeCell ref="E1003:E1004"/>
    <mergeCell ref="F1003:F1004"/>
    <mergeCell ref="G1003:G1004"/>
    <mergeCell ref="H1003:H1004"/>
    <mergeCell ref="I1003:I1004"/>
    <mergeCell ref="J1003:J1004"/>
    <mergeCell ref="J1009:J1010"/>
    <mergeCell ref="K1009:K1010"/>
    <mergeCell ref="L1009:L1010"/>
    <mergeCell ref="M1009:M1010"/>
    <mergeCell ref="N1009:N1010"/>
    <mergeCell ref="O1009:O1010"/>
    <mergeCell ref="K1007:K1008"/>
    <mergeCell ref="L1007:L1008"/>
    <mergeCell ref="M1007:M1008"/>
    <mergeCell ref="N1007:N1008"/>
    <mergeCell ref="O1007:O1008"/>
    <mergeCell ref="A1009:A1010"/>
    <mergeCell ref="B1009:B1010"/>
    <mergeCell ref="C1009:C1010"/>
    <mergeCell ref="D1009:D1010"/>
    <mergeCell ref="E1009:E1010"/>
    <mergeCell ref="F1009:F1010"/>
    <mergeCell ref="G1009:G1010"/>
    <mergeCell ref="H1009:H1010"/>
    <mergeCell ref="I1009:I1010"/>
    <mergeCell ref="A1007:A1008"/>
    <mergeCell ref="B1007:B1008"/>
    <mergeCell ref="C1007:C1008"/>
    <mergeCell ref="D1007:D1008"/>
    <mergeCell ref="E1007:E1008"/>
    <mergeCell ref="F1007:F1008"/>
    <mergeCell ref="G1007:G1008"/>
    <mergeCell ref="H1007:H1008"/>
    <mergeCell ref="I1007:I1008"/>
    <mergeCell ref="J1007:J1008"/>
    <mergeCell ref="J1013:J1014"/>
    <mergeCell ref="K1013:K1014"/>
    <mergeCell ref="L1013:L1014"/>
    <mergeCell ref="M1013:M1014"/>
    <mergeCell ref="N1013:N1014"/>
    <mergeCell ref="O1013:O1014"/>
    <mergeCell ref="K1011:K1012"/>
    <mergeCell ref="L1011:L1012"/>
    <mergeCell ref="M1011:M1012"/>
    <mergeCell ref="N1011:N1012"/>
    <mergeCell ref="O1011:O1012"/>
    <mergeCell ref="A1013:A1014"/>
    <mergeCell ref="B1013:B1014"/>
    <mergeCell ref="C1013:C1014"/>
    <mergeCell ref="D1013:D1014"/>
    <mergeCell ref="E1013:E1014"/>
    <mergeCell ref="F1013:F1014"/>
    <mergeCell ref="G1013:G1014"/>
    <mergeCell ref="H1013:H1014"/>
    <mergeCell ref="I1013:I1014"/>
    <mergeCell ref="A1011:A1012"/>
    <mergeCell ref="B1011:B1012"/>
    <mergeCell ref="C1011:C1012"/>
    <mergeCell ref="D1011:D1012"/>
    <mergeCell ref="E1011:E1012"/>
    <mergeCell ref="F1011:F1012"/>
    <mergeCell ref="G1011:G1012"/>
    <mergeCell ref="H1011:H1012"/>
    <mergeCell ref="I1011:I1012"/>
    <mergeCell ref="J1011:J1012"/>
    <mergeCell ref="K1015:K1016"/>
    <mergeCell ref="L1015:L1016"/>
    <mergeCell ref="M1015:M1016"/>
    <mergeCell ref="N1015:N1016"/>
    <mergeCell ref="O1015:O1016"/>
    <mergeCell ref="A1015:A1016"/>
    <mergeCell ref="B1015:B1016"/>
    <mergeCell ref="C1015:C1016"/>
    <mergeCell ref="D1015:D1016"/>
    <mergeCell ref="E1015:E1016"/>
    <mergeCell ref="F1015:F1016"/>
    <mergeCell ref="G1015:G1016"/>
    <mergeCell ref="H1015:H1016"/>
    <mergeCell ref="I1015:I1016"/>
    <mergeCell ref="J1015:J1016"/>
    <mergeCell ref="M1019:M1020"/>
    <mergeCell ref="N1019:N1020"/>
    <mergeCell ref="O1019:O1020"/>
    <mergeCell ref="A1019:A1020"/>
    <mergeCell ref="B1019:B1020"/>
    <mergeCell ref="C1019:C1020"/>
    <mergeCell ref="D1019:D1020"/>
    <mergeCell ref="E1019:E1020"/>
    <mergeCell ref="F1019:F1020"/>
    <mergeCell ref="G1019:G1020"/>
    <mergeCell ref="H1019:H1020"/>
    <mergeCell ref="I1019:I1020"/>
    <mergeCell ref="M1023:M1024"/>
    <mergeCell ref="N1023:N1024"/>
    <mergeCell ref="O1023:O1024"/>
    <mergeCell ref="K1021:K1022"/>
    <mergeCell ref="L1021:L1022"/>
    <mergeCell ref="M1021:M1022"/>
    <mergeCell ref="N1021:N1022"/>
    <mergeCell ref="O1021:O1022"/>
    <mergeCell ref="A1023:A1024"/>
    <mergeCell ref="B1023:B1024"/>
    <mergeCell ref="C1023:C1024"/>
    <mergeCell ref="D1023:D1024"/>
    <mergeCell ref="E1023:E1024"/>
    <mergeCell ref="F1023:F1024"/>
    <mergeCell ref="G1023:G1024"/>
    <mergeCell ref="H1023:H1024"/>
    <mergeCell ref="I1023:I1024"/>
    <mergeCell ref="A1021:A1022"/>
    <mergeCell ref="B1021:B1022"/>
    <mergeCell ref="C1021:C1022"/>
    <mergeCell ref="D1021:D1022"/>
    <mergeCell ref="E1021:E1022"/>
    <mergeCell ref="F1021:F1022"/>
    <mergeCell ref="G1021:G1022"/>
    <mergeCell ref="H1021:H1022"/>
    <mergeCell ref="I1021:I1022"/>
    <mergeCell ref="J1021:J1022"/>
    <mergeCell ref="M1027:M1028"/>
    <mergeCell ref="N1027:N1028"/>
    <mergeCell ref="O1027:O1028"/>
    <mergeCell ref="K1025:K1026"/>
    <mergeCell ref="L1025:L1026"/>
    <mergeCell ref="M1025:M1026"/>
    <mergeCell ref="N1025:N1026"/>
    <mergeCell ref="O1025:O1026"/>
    <mergeCell ref="A1027:A1028"/>
    <mergeCell ref="B1027:B1028"/>
    <mergeCell ref="C1027:C1028"/>
    <mergeCell ref="D1027:D1028"/>
    <mergeCell ref="E1027:E1028"/>
    <mergeCell ref="F1027:F1028"/>
    <mergeCell ref="G1027:G1028"/>
    <mergeCell ref="H1027:H1028"/>
    <mergeCell ref="I1027:I1028"/>
    <mergeCell ref="A1025:A1026"/>
    <mergeCell ref="B1025:B1026"/>
    <mergeCell ref="C1025:C1026"/>
    <mergeCell ref="D1025:D1026"/>
    <mergeCell ref="E1025:E1026"/>
    <mergeCell ref="F1025:F1026"/>
    <mergeCell ref="G1025:G1026"/>
    <mergeCell ref="H1025:H1026"/>
    <mergeCell ref="I1025:I1026"/>
    <mergeCell ref="J1025:J1026"/>
    <mergeCell ref="M1031:M1032"/>
    <mergeCell ref="N1031:N1032"/>
    <mergeCell ref="O1031:O1032"/>
    <mergeCell ref="K1029:K1030"/>
    <mergeCell ref="L1029:L1030"/>
    <mergeCell ref="M1029:M1030"/>
    <mergeCell ref="N1029:N1030"/>
    <mergeCell ref="O1029:O1030"/>
    <mergeCell ref="A1031:A1032"/>
    <mergeCell ref="B1031:B1032"/>
    <mergeCell ref="C1031:C1032"/>
    <mergeCell ref="D1031:D1032"/>
    <mergeCell ref="E1031:E1032"/>
    <mergeCell ref="F1031:F1032"/>
    <mergeCell ref="G1031:G1032"/>
    <mergeCell ref="H1031:H1032"/>
    <mergeCell ref="I1031:I1032"/>
    <mergeCell ref="A1029:A1030"/>
    <mergeCell ref="B1029:B1030"/>
    <mergeCell ref="C1029:C1030"/>
    <mergeCell ref="D1029:D1030"/>
    <mergeCell ref="E1029:E1030"/>
    <mergeCell ref="F1029:F1030"/>
    <mergeCell ref="G1029:G1030"/>
    <mergeCell ref="H1029:H1030"/>
    <mergeCell ref="I1029:I1030"/>
    <mergeCell ref="J1029:J1030"/>
    <mergeCell ref="M1035:M1036"/>
    <mergeCell ref="N1035:N1036"/>
    <mergeCell ref="O1035:O1036"/>
    <mergeCell ref="K1033:K1034"/>
    <mergeCell ref="L1033:L1034"/>
    <mergeCell ref="M1033:M1034"/>
    <mergeCell ref="N1033:N1034"/>
    <mergeCell ref="O1033:O1034"/>
    <mergeCell ref="A1035:A1036"/>
    <mergeCell ref="B1035:B1036"/>
    <mergeCell ref="C1035:C1036"/>
    <mergeCell ref="D1035:D1036"/>
    <mergeCell ref="E1035:E1036"/>
    <mergeCell ref="F1035:F1036"/>
    <mergeCell ref="G1035:G1036"/>
    <mergeCell ref="H1035:H1036"/>
    <mergeCell ref="I1035:I1036"/>
    <mergeCell ref="A1033:A1034"/>
    <mergeCell ref="B1033:B1034"/>
    <mergeCell ref="C1033:C1034"/>
    <mergeCell ref="D1033:D1034"/>
    <mergeCell ref="E1033:E1034"/>
    <mergeCell ref="F1033:F1034"/>
    <mergeCell ref="G1033:G1034"/>
    <mergeCell ref="H1033:H1034"/>
    <mergeCell ref="I1033:I1034"/>
    <mergeCell ref="J1033:J1034"/>
    <mergeCell ref="M1039:M1040"/>
    <mergeCell ref="N1039:N1040"/>
    <mergeCell ref="O1039:O1040"/>
    <mergeCell ref="K1037:K1038"/>
    <mergeCell ref="L1037:L1038"/>
    <mergeCell ref="M1037:M1038"/>
    <mergeCell ref="N1037:N1038"/>
    <mergeCell ref="O1037:O1038"/>
    <mergeCell ref="A1039:A1040"/>
    <mergeCell ref="B1039:B1040"/>
    <mergeCell ref="C1039:C1040"/>
    <mergeCell ref="D1039:D1040"/>
    <mergeCell ref="E1039:E1040"/>
    <mergeCell ref="F1039:F1040"/>
    <mergeCell ref="G1039:G1040"/>
    <mergeCell ref="H1039:H1040"/>
    <mergeCell ref="I1039:I1040"/>
    <mergeCell ref="A1037:A1038"/>
    <mergeCell ref="B1037:B1038"/>
    <mergeCell ref="C1037:C1038"/>
    <mergeCell ref="D1037:D1038"/>
    <mergeCell ref="E1037:E1038"/>
    <mergeCell ref="F1037:F1038"/>
    <mergeCell ref="G1037:G1038"/>
    <mergeCell ref="H1037:H1038"/>
    <mergeCell ref="I1037:I1038"/>
    <mergeCell ref="J1037:J1038"/>
    <mergeCell ref="I2:I3"/>
    <mergeCell ref="H555:H556"/>
    <mergeCell ref="G555:G556"/>
    <mergeCell ref="F555:F556"/>
    <mergeCell ref="E555:E556"/>
    <mergeCell ref="D555:D556"/>
    <mergeCell ref="C555:C556"/>
    <mergeCell ref="B555:B556"/>
    <mergeCell ref="A555:A556"/>
    <mergeCell ref="E553:E554"/>
    <mergeCell ref="D553:D554"/>
    <mergeCell ref="C553:C554"/>
    <mergeCell ref="B553:B554"/>
    <mergeCell ref="A553:A554"/>
    <mergeCell ref="J1039:J1040"/>
    <mergeCell ref="K1039:K1040"/>
    <mergeCell ref="L1039:L1040"/>
    <mergeCell ref="J1035:J1036"/>
    <mergeCell ref="K1035:K1036"/>
    <mergeCell ref="L1035:L1036"/>
    <mergeCell ref="J1031:J1032"/>
    <mergeCell ref="K1031:K1032"/>
    <mergeCell ref="L1031:L1032"/>
    <mergeCell ref="J1027:J1028"/>
    <mergeCell ref="K1027:K1028"/>
    <mergeCell ref="L1027:L1028"/>
    <mergeCell ref="J1023:J1024"/>
    <mergeCell ref="K1023:K1024"/>
    <mergeCell ref="L1023:L1024"/>
    <mergeCell ref="J1019:J1020"/>
    <mergeCell ref="K1019:K1020"/>
    <mergeCell ref="L1019:L1020"/>
  </mergeCells>
  <dataValidations disablePrompts="1" count="1">
    <dataValidation type="list" allowBlank="1" showInputMessage="1" showErrorMessage="1" sqref="J444:M445 G5:G1040">
      <formula1>#REF!</formula1>
    </dataValidation>
  </dataValidations>
  <hyperlinks>
    <hyperlink ref="J37" r:id="rId1"/>
    <hyperlink ref="J104" r:id="rId2"/>
    <hyperlink ref="J102" r:id="rId3"/>
    <hyperlink ref="J99" r:id="rId4"/>
    <hyperlink ref="J98" r:id="rId5"/>
    <hyperlink ref="J96" r:id="rId6"/>
    <hyperlink ref="J94" r:id="rId7"/>
    <hyperlink ref="J93" r:id="rId8"/>
    <hyperlink ref="J91" r:id="rId9"/>
    <hyperlink ref="J89" r:id="rId10"/>
    <hyperlink ref="J87" r:id="rId11"/>
    <hyperlink ref="J85" r:id="rId12"/>
    <hyperlink ref="J82:J83" r:id="rId13" display="отклонение"/>
    <hyperlink ref="J81" r:id="rId14"/>
    <hyperlink ref="J78:J79" r:id="rId15" display="Согласие "/>
    <hyperlink ref="J76:J77" r:id="rId16" display="Согласие "/>
    <hyperlink ref="J74:J75" r:id="rId17" display="Согласие "/>
    <hyperlink ref="J73" r:id="rId18"/>
    <hyperlink ref="J71" r:id="rId19"/>
    <hyperlink ref="J69" r:id="rId20"/>
    <hyperlink ref="J66:J67" r:id="rId21" display="Согласие "/>
    <hyperlink ref="J65" r:id="rId22"/>
    <hyperlink ref="J63" r:id="rId23"/>
    <hyperlink ref="J61" r:id="rId24"/>
    <hyperlink ref="J59" r:id="rId25"/>
    <hyperlink ref="J56:J57" r:id="rId26" display="Согласие "/>
    <hyperlink ref="J54" r:id="rId27"/>
    <hyperlink ref="J53" r:id="rId28"/>
    <hyperlink ref="J51" r:id="rId29"/>
    <hyperlink ref="J49" r:id="rId30"/>
    <hyperlink ref="J45" r:id="rId31"/>
    <hyperlink ref="J42:J43" r:id="rId32" display="Согласие "/>
    <hyperlink ref="J41" r:id="rId33"/>
    <hyperlink ref="J39" r:id="rId34"/>
    <hyperlink ref="J35" r:id="rId35"/>
    <hyperlink ref="J33" r:id="rId36"/>
    <hyperlink ref="J31" r:id="rId37"/>
    <hyperlink ref="J29" r:id="rId38"/>
    <hyperlink ref="J27" r:id="rId39"/>
    <hyperlink ref="J25" r:id="rId40"/>
    <hyperlink ref="J22" r:id="rId41"/>
    <hyperlink ref="J21" r:id="rId42"/>
    <hyperlink ref="J19" r:id="rId43"/>
    <hyperlink ref="J17" r:id="rId44"/>
    <hyperlink ref="J15" r:id="rId45"/>
    <hyperlink ref="J13" r:id="rId46"/>
    <hyperlink ref="J11" r:id="rId47"/>
    <hyperlink ref="J9" r:id="rId48"/>
    <hyperlink ref="J7" r:id="rId49"/>
    <hyperlink ref="M1332:M1333" r:id="rId50" display="Рыхлевич А.Ю. №3235 от 16.10.2019"/>
    <hyperlink ref="M1334:M1335" r:id="rId51" display="Рыхлевич А.Ю. № 3237 от 16.10.2019"/>
    <hyperlink ref="M1338:M1339" r:id="rId52" display="Маркелов М.Ю. №3485 от 08.10.2019"/>
    <hyperlink ref="M1340:M1341" r:id="rId53" display="Колмакова Н.Ф. №3414 от 05.11.2019 "/>
    <hyperlink ref="M1391" r:id="rId54" display="Февралева Л.Н.  №3469 от 08.11.2019"/>
    <hyperlink ref="M1394" r:id="rId55" display="Мишин С.И.  №3526 от 15.11.2019"/>
    <hyperlink ref="M1395" r:id="rId56" display="Мишин С.И.  №3592 от 20.11.2019 "/>
  </hyperlinks>
  <pageMargins left="0.25" right="0.25" top="0.75" bottom="0.75" header="0.3" footer="0.3"/>
  <pageSetup paperSize="9" scale="37" orientation="landscape" r:id="rId5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B379"/>
  <sheetViews>
    <sheetView zoomScale="60" zoomScaleNormal="60" zoomScalePageLayoutView="55" workbookViewId="0">
      <pane ySplit="4" topLeftCell="A364" activePane="bottomLeft" state="frozen"/>
      <selection pane="bottomLeft" activeCell="C377" sqref="C377"/>
    </sheetView>
  </sheetViews>
  <sheetFormatPr defaultColWidth="9.140625" defaultRowHeight="15.75" x14ac:dyDescent="0.25"/>
  <cols>
    <col min="1" max="1" width="7.42578125" style="1" customWidth="1"/>
    <col min="2" max="2" width="18.5703125" style="1" customWidth="1"/>
    <col min="3" max="3" width="13.28515625" style="1" customWidth="1"/>
    <col min="4" max="4" width="15.5703125" style="1" customWidth="1"/>
    <col min="5" max="5" width="18.28515625" style="1" customWidth="1"/>
    <col min="6" max="6" width="20.5703125" style="1" customWidth="1"/>
    <col min="7" max="7" width="13.140625" style="1" customWidth="1"/>
    <col min="8" max="8" width="61.42578125" style="1" customWidth="1"/>
    <col min="9" max="9" width="17.85546875" style="19" customWidth="1"/>
    <col min="10" max="12" width="20" style="1" hidden="1" customWidth="1"/>
    <col min="13" max="13" width="18.140625" style="1" hidden="1" customWidth="1"/>
    <col min="14" max="14" width="20.7109375" style="84" customWidth="1"/>
    <col min="15" max="15" width="50.7109375" style="1" customWidth="1"/>
    <col min="16" max="16" width="9.140625" style="1"/>
    <col min="17" max="22" width="9.140625" style="24"/>
    <col min="23" max="23" width="9.140625" style="201"/>
    <col min="24" max="24" width="9.140625" style="291"/>
    <col min="25" max="26" width="9.140625" style="1"/>
    <col min="27" max="28" width="9.140625" style="801"/>
    <col min="29" max="16384" width="9.140625" style="1"/>
  </cols>
  <sheetData>
    <row r="1" spans="1:28" ht="30" customHeight="1" thickBot="1" x14ac:dyDescent="0.3">
      <c r="A1" s="1584" t="s">
        <v>2493</v>
      </c>
      <c r="B1" s="1584"/>
      <c r="C1" s="1584"/>
      <c r="D1" s="1584"/>
      <c r="E1" s="1584"/>
      <c r="F1" s="1584"/>
      <c r="G1" s="1584"/>
      <c r="H1" s="1584"/>
      <c r="I1" s="1584"/>
      <c r="J1" s="1584"/>
      <c r="K1" s="1584"/>
      <c r="L1" s="1584"/>
      <c r="M1" s="1584"/>
      <c r="N1" s="1584"/>
      <c r="O1" s="1584"/>
      <c r="P1" s="1589" t="s">
        <v>3004</v>
      </c>
      <c r="Q1" s="104"/>
      <c r="R1" s="105"/>
      <c r="S1" s="106"/>
      <c r="T1" s="107"/>
      <c r="U1" s="1583" t="s">
        <v>6221</v>
      </c>
      <c r="V1" s="1588" t="s">
        <v>6221</v>
      </c>
      <c r="W1" s="1583" t="s">
        <v>3821</v>
      </c>
      <c r="X1" s="1591" t="s">
        <v>4280</v>
      </c>
      <c r="Y1" s="1590" t="s">
        <v>7002</v>
      </c>
      <c r="AA1" s="1587" t="s">
        <v>7069</v>
      </c>
      <c r="AB1" s="1587" t="s">
        <v>7070</v>
      </c>
    </row>
    <row r="2" spans="1:28" ht="25.5" customHeight="1" thickBot="1" x14ac:dyDescent="0.3">
      <c r="A2" s="1551" t="s">
        <v>1027</v>
      </c>
      <c r="B2" s="1551" t="s">
        <v>3</v>
      </c>
      <c r="C2" s="1551" t="s">
        <v>1</v>
      </c>
      <c r="D2" s="1551" t="s">
        <v>2</v>
      </c>
      <c r="E2" s="1551" t="s">
        <v>5</v>
      </c>
      <c r="F2" s="1551" t="s">
        <v>4</v>
      </c>
      <c r="G2" s="1551" t="s">
        <v>10</v>
      </c>
      <c r="H2" s="1551" t="s">
        <v>3494</v>
      </c>
      <c r="I2" s="1585" t="s">
        <v>1021</v>
      </c>
      <c r="J2" s="1574" t="s">
        <v>6</v>
      </c>
      <c r="K2" s="1575"/>
      <c r="L2" s="1575"/>
      <c r="M2" s="1576"/>
      <c r="N2" s="1551" t="s">
        <v>1024</v>
      </c>
      <c r="O2" s="1551" t="s">
        <v>2106</v>
      </c>
      <c r="P2" s="1589"/>
      <c r="Q2" s="104"/>
      <c r="R2" s="105"/>
      <c r="S2" s="106"/>
      <c r="T2" s="107"/>
      <c r="U2" s="1583"/>
      <c r="V2" s="1588"/>
      <c r="W2" s="1583"/>
      <c r="X2" s="1591"/>
      <c r="Y2" s="1590"/>
      <c r="AA2" s="1587"/>
      <c r="AB2" s="1587"/>
    </row>
    <row r="3" spans="1:28" ht="55.5" customHeight="1" thickBot="1" x14ac:dyDescent="0.3">
      <c r="A3" s="1552"/>
      <c r="B3" s="1552"/>
      <c r="C3" s="1552"/>
      <c r="D3" s="1552"/>
      <c r="E3" s="1552"/>
      <c r="F3" s="1552"/>
      <c r="G3" s="1552"/>
      <c r="H3" s="1552"/>
      <c r="I3" s="1586"/>
      <c r="J3" s="11" t="s">
        <v>0</v>
      </c>
      <c r="K3" s="11" t="s">
        <v>1022</v>
      </c>
      <c r="L3" s="11" t="s">
        <v>1023</v>
      </c>
      <c r="M3" s="11" t="s">
        <v>394</v>
      </c>
      <c r="N3" s="1552"/>
      <c r="O3" s="1552"/>
      <c r="P3" s="1589"/>
      <c r="Q3" s="104"/>
      <c r="R3" s="105"/>
      <c r="S3" s="106"/>
      <c r="T3" s="107"/>
      <c r="U3" s="1583"/>
      <c r="V3" s="1588"/>
      <c r="W3" s="1583"/>
      <c r="X3" s="1591"/>
      <c r="Y3" s="1590"/>
      <c r="AA3" s="1587"/>
      <c r="AB3" s="1587"/>
    </row>
    <row r="4" spans="1:28" ht="21" thickBot="1" x14ac:dyDescent="0.3">
      <c r="A4" s="12"/>
      <c r="B4" s="13"/>
      <c r="C4" s="12"/>
      <c r="D4" s="12"/>
      <c r="E4" s="12"/>
      <c r="F4" s="13"/>
      <c r="G4" s="14"/>
      <c r="H4" s="15"/>
      <c r="I4" s="20"/>
      <c r="J4" s="16"/>
      <c r="K4" s="12"/>
      <c r="L4" s="12"/>
      <c r="M4" s="17"/>
      <c r="N4" s="15"/>
      <c r="O4" s="15"/>
      <c r="P4" s="1589"/>
      <c r="Q4" s="104"/>
      <c r="R4" s="105"/>
      <c r="S4" s="106"/>
      <c r="T4" s="107"/>
      <c r="U4" s="1583"/>
      <c r="V4" s="1588"/>
      <c r="W4" s="1583"/>
      <c r="X4" s="1591"/>
      <c r="Y4" s="1590"/>
      <c r="AA4" s="1587"/>
      <c r="AB4" s="1587"/>
    </row>
    <row r="5" spans="1:28" s="186" customFormat="1" ht="174" thickBot="1" x14ac:dyDescent="0.3">
      <c r="A5" s="179">
        <v>1</v>
      </c>
      <c r="B5" s="389" t="s">
        <v>92</v>
      </c>
      <c r="C5" s="158">
        <v>4</v>
      </c>
      <c r="D5" s="389" t="s">
        <v>1214</v>
      </c>
      <c r="E5" s="389" t="s">
        <v>1230</v>
      </c>
      <c r="F5" s="389" t="s">
        <v>313</v>
      </c>
      <c r="G5" s="389" t="s">
        <v>11</v>
      </c>
      <c r="H5" s="604" t="s">
        <v>2495</v>
      </c>
      <c r="I5" s="423" t="s">
        <v>2474</v>
      </c>
      <c r="J5" s="187"/>
      <c r="K5" s="187"/>
      <c r="L5" s="187"/>
      <c r="M5" s="187"/>
      <c r="N5" s="623" t="s">
        <v>2494</v>
      </c>
      <c r="O5" s="632" t="s">
        <v>2496</v>
      </c>
      <c r="P5" s="188"/>
      <c r="Q5" s="171">
        <v>1</v>
      </c>
      <c r="R5" s="171"/>
      <c r="S5" s="171"/>
      <c r="T5" s="171"/>
      <c r="U5" s="171"/>
      <c r="V5" s="171"/>
      <c r="W5" s="200"/>
      <c r="X5" s="110"/>
      <c r="AA5" s="801">
        <v>1</v>
      </c>
      <c r="AB5" s="801"/>
    </row>
    <row r="6" spans="1:28" s="38" customFormat="1" ht="142.5" thickBot="1" x14ac:dyDescent="0.3">
      <c r="A6" s="179">
        <f t="shared" ref="A6:A70" si="0">A5+1</f>
        <v>2</v>
      </c>
      <c r="B6" s="401" t="s">
        <v>93</v>
      </c>
      <c r="C6" s="161">
        <v>4</v>
      </c>
      <c r="D6" s="401" t="s">
        <v>54</v>
      </c>
      <c r="E6" s="401" t="s">
        <v>8</v>
      </c>
      <c r="F6" s="401" t="s">
        <v>314</v>
      </c>
      <c r="G6" s="401" t="s">
        <v>11</v>
      </c>
      <c r="H6" s="400" t="s">
        <v>9</v>
      </c>
      <c r="I6" s="401" t="s">
        <v>2553</v>
      </c>
      <c r="J6" s="189"/>
      <c r="K6" s="161"/>
      <c r="L6" s="161"/>
      <c r="M6" s="190"/>
      <c r="N6" s="773"/>
      <c r="O6" s="772" t="s">
        <v>2500</v>
      </c>
      <c r="P6" s="171"/>
      <c r="Q6" s="171"/>
      <c r="R6" s="171"/>
      <c r="S6" s="171"/>
      <c r="T6" s="171">
        <v>1</v>
      </c>
      <c r="U6" s="171"/>
      <c r="V6" s="171"/>
      <c r="W6" s="109"/>
      <c r="X6" s="109"/>
      <c r="AA6" s="801">
        <v>1</v>
      </c>
      <c r="AB6" s="620"/>
    </row>
    <row r="7" spans="1:28" s="38" customFormat="1" ht="126.75" customHeight="1" thickBot="1" x14ac:dyDescent="0.3">
      <c r="A7" s="179">
        <f t="shared" si="0"/>
        <v>3</v>
      </c>
      <c r="B7" s="389" t="s">
        <v>95</v>
      </c>
      <c r="C7" s="389">
        <v>16</v>
      </c>
      <c r="D7" s="389" t="s">
        <v>54</v>
      </c>
      <c r="E7" s="389" t="s">
        <v>77</v>
      </c>
      <c r="F7" s="389" t="s">
        <v>76</v>
      </c>
      <c r="G7" s="389" t="s">
        <v>16</v>
      </c>
      <c r="H7" s="604" t="s">
        <v>74</v>
      </c>
      <c r="I7" s="389" t="s">
        <v>2553</v>
      </c>
      <c r="J7" s="165" t="s">
        <v>393</v>
      </c>
      <c r="K7" s="158"/>
      <c r="L7" s="158"/>
      <c r="M7" s="160" t="s">
        <v>427</v>
      </c>
      <c r="N7" s="634" t="s">
        <v>2497</v>
      </c>
      <c r="O7" s="632" t="s">
        <v>3352</v>
      </c>
      <c r="P7" s="191"/>
      <c r="Q7" s="171">
        <v>1</v>
      </c>
      <c r="R7" s="171"/>
      <c r="S7" s="171"/>
      <c r="T7" s="171"/>
      <c r="U7" s="171"/>
      <c r="V7" s="171"/>
      <c r="W7" s="109"/>
      <c r="X7" s="109"/>
      <c r="AA7" s="620"/>
      <c r="AB7" s="620">
        <v>1</v>
      </c>
    </row>
    <row r="8" spans="1:28" s="38" customFormat="1" ht="189.75" thickBot="1" x14ac:dyDescent="0.3">
      <c r="A8" s="255">
        <f t="shared" si="0"/>
        <v>4</v>
      </c>
      <c r="B8" s="389" t="s">
        <v>2107</v>
      </c>
      <c r="C8" s="389">
        <v>5</v>
      </c>
      <c r="D8" s="389" t="s">
        <v>89</v>
      </c>
      <c r="E8" s="389" t="s">
        <v>1228</v>
      </c>
      <c r="F8" s="389" t="s">
        <v>98</v>
      </c>
      <c r="G8" s="389" t="s">
        <v>16</v>
      </c>
      <c r="H8" s="604" t="s">
        <v>99</v>
      </c>
      <c r="I8" s="389" t="s">
        <v>2553</v>
      </c>
      <c r="J8" s="163"/>
      <c r="K8" s="158"/>
      <c r="L8" s="158"/>
      <c r="M8" s="160"/>
      <c r="N8" s="634" t="s">
        <v>383</v>
      </c>
      <c r="O8" s="632" t="s">
        <v>2498</v>
      </c>
      <c r="P8" s="171"/>
      <c r="Q8" s="171">
        <v>1</v>
      </c>
      <c r="R8" s="171"/>
      <c r="S8" s="171"/>
      <c r="T8" s="171"/>
      <c r="U8" s="171"/>
      <c r="V8" s="171"/>
      <c r="W8" s="109"/>
      <c r="X8" s="109"/>
      <c r="AA8" s="620"/>
      <c r="AB8" s="620">
        <v>1</v>
      </c>
    </row>
    <row r="9" spans="1:28" s="38" customFormat="1" ht="152.25" customHeight="1" thickBot="1" x14ac:dyDescent="0.3">
      <c r="A9" s="255">
        <f t="shared" si="0"/>
        <v>5</v>
      </c>
      <c r="B9" s="389" t="s">
        <v>2108</v>
      </c>
      <c r="C9" s="192" t="s">
        <v>100</v>
      </c>
      <c r="D9" s="192" t="s">
        <v>1239</v>
      </c>
      <c r="E9" s="192" t="s">
        <v>1240</v>
      </c>
      <c r="F9" s="389" t="s">
        <v>316</v>
      </c>
      <c r="G9" s="389" t="s">
        <v>11</v>
      </c>
      <c r="H9" s="137" t="s">
        <v>102</v>
      </c>
      <c r="I9" s="389" t="s">
        <v>2553</v>
      </c>
      <c r="J9" s="165" t="s">
        <v>393</v>
      </c>
      <c r="K9" s="158"/>
      <c r="L9" s="158"/>
      <c r="M9" s="389" t="s">
        <v>531</v>
      </c>
      <c r="N9" s="634" t="s">
        <v>2499</v>
      </c>
      <c r="O9" s="632" t="s">
        <v>2512</v>
      </c>
      <c r="P9" s="171"/>
      <c r="Q9" s="171">
        <v>1</v>
      </c>
      <c r="R9" s="171"/>
      <c r="S9" s="171"/>
      <c r="T9" s="171"/>
      <c r="U9" s="171"/>
      <c r="V9" s="171"/>
      <c r="W9" s="109"/>
      <c r="X9" s="109"/>
      <c r="AA9" s="801">
        <v>1</v>
      </c>
      <c r="AB9" s="620"/>
    </row>
    <row r="10" spans="1:28" s="38" customFormat="1" ht="268.5" thickBot="1" x14ac:dyDescent="0.3">
      <c r="A10" s="255">
        <f t="shared" si="0"/>
        <v>6</v>
      </c>
      <c r="B10" s="401" t="s">
        <v>2110</v>
      </c>
      <c r="C10" s="401">
        <v>4</v>
      </c>
      <c r="D10" s="401" t="s">
        <v>86</v>
      </c>
      <c r="E10" s="401" t="s">
        <v>1213</v>
      </c>
      <c r="F10" s="401" t="s">
        <v>317</v>
      </c>
      <c r="G10" s="401" t="s">
        <v>11</v>
      </c>
      <c r="H10" s="400" t="s">
        <v>107</v>
      </c>
      <c r="I10" s="401" t="s">
        <v>2553</v>
      </c>
      <c r="J10" s="189"/>
      <c r="K10" s="161"/>
      <c r="L10" s="161"/>
      <c r="M10" s="193"/>
      <c r="N10" s="774"/>
      <c r="O10" s="772" t="s">
        <v>2501</v>
      </c>
      <c r="P10" s="171"/>
      <c r="Q10" s="171"/>
      <c r="R10" s="171"/>
      <c r="S10" s="171"/>
      <c r="T10" s="171">
        <v>1</v>
      </c>
      <c r="U10" s="171"/>
      <c r="V10" s="171"/>
      <c r="W10" s="109"/>
      <c r="X10" s="109"/>
      <c r="AA10" s="801">
        <v>1</v>
      </c>
      <c r="AB10" s="620"/>
    </row>
    <row r="11" spans="1:28" s="38" customFormat="1" ht="409.6" thickBot="1" x14ac:dyDescent="0.3">
      <c r="A11" s="255">
        <f t="shared" si="0"/>
        <v>7</v>
      </c>
      <c r="B11" s="389" t="s">
        <v>2111</v>
      </c>
      <c r="C11" s="389" t="s">
        <v>110</v>
      </c>
      <c r="D11" s="389" t="s">
        <v>1241</v>
      </c>
      <c r="E11" s="389" t="s">
        <v>2503</v>
      </c>
      <c r="F11" s="389" t="s">
        <v>318</v>
      </c>
      <c r="G11" s="389" t="s">
        <v>11</v>
      </c>
      <c r="H11" s="604" t="s">
        <v>109</v>
      </c>
      <c r="I11" s="389" t="s">
        <v>2553</v>
      </c>
      <c r="J11" s="165"/>
      <c r="K11" s="158"/>
      <c r="L11" s="158"/>
      <c r="M11" s="160"/>
      <c r="N11" s="635" t="s">
        <v>2502</v>
      </c>
      <c r="O11" s="632" t="s">
        <v>4727</v>
      </c>
      <c r="P11" s="191"/>
      <c r="Q11" s="171">
        <v>1</v>
      </c>
      <c r="R11" s="171"/>
      <c r="S11" s="171"/>
      <c r="T11" s="171"/>
      <c r="U11" s="171"/>
      <c r="V11" s="171"/>
      <c r="W11" s="109"/>
      <c r="X11" s="109"/>
      <c r="AA11" s="801">
        <v>1</v>
      </c>
      <c r="AB11" s="620"/>
    </row>
    <row r="12" spans="1:28" s="38" customFormat="1" ht="331.5" thickBot="1" x14ac:dyDescent="0.3">
      <c r="A12" s="255">
        <f t="shared" si="0"/>
        <v>8</v>
      </c>
      <c r="B12" s="1419" t="s">
        <v>2113</v>
      </c>
      <c r="C12" s="1419">
        <v>16</v>
      </c>
      <c r="D12" s="1419" t="s">
        <v>89</v>
      </c>
      <c r="E12" s="1419" t="s">
        <v>1212</v>
      </c>
      <c r="F12" s="1419" t="s">
        <v>90</v>
      </c>
      <c r="G12" s="1419" t="s">
        <v>11</v>
      </c>
      <c r="H12" s="1418" t="s">
        <v>113</v>
      </c>
      <c r="I12" s="1419" t="s">
        <v>2553</v>
      </c>
      <c r="J12" s="164"/>
      <c r="K12" s="1420"/>
      <c r="L12" s="1420"/>
      <c r="M12" s="1424"/>
      <c r="N12" s="1423" t="s">
        <v>2504</v>
      </c>
      <c r="O12" s="771" t="s">
        <v>2513</v>
      </c>
      <c r="P12" s="171"/>
      <c r="Q12" s="171"/>
      <c r="R12" s="171"/>
      <c r="S12" s="171"/>
      <c r="T12" s="171"/>
      <c r="U12" s="171"/>
      <c r="V12" s="171"/>
      <c r="W12" s="109"/>
      <c r="X12" s="109"/>
      <c r="Y12" s="754">
        <v>1</v>
      </c>
      <c r="AA12" s="801">
        <v>1</v>
      </c>
      <c r="AB12" s="620"/>
    </row>
    <row r="13" spans="1:28" s="38" customFormat="1" ht="189.75" thickBot="1" x14ac:dyDescent="0.3">
      <c r="A13" s="255">
        <f t="shared" si="0"/>
        <v>9</v>
      </c>
      <c r="B13" s="389" t="s">
        <v>2114</v>
      </c>
      <c r="C13" s="389">
        <v>4</v>
      </c>
      <c r="D13" s="389" t="s">
        <v>1398</v>
      </c>
      <c r="E13" s="389" t="s">
        <v>1224</v>
      </c>
      <c r="F13" s="389" t="s">
        <v>320</v>
      </c>
      <c r="G13" s="389" t="s">
        <v>11</v>
      </c>
      <c r="H13" s="604" t="s">
        <v>116</v>
      </c>
      <c r="I13" s="389" t="s">
        <v>2553</v>
      </c>
      <c r="J13" s="165" t="s">
        <v>393</v>
      </c>
      <c r="K13" s="158"/>
      <c r="L13" s="158"/>
      <c r="M13" s="160" t="s">
        <v>438</v>
      </c>
      <c r="N13" s="634" t="s">
        <v>2505</v>
      </c>
      <c r="O13" s="632" t="s">
        <v>2514</v>
      </c>
      <c r="P13" s="171"/>
      <c r="Q13" s="171">
        <v>1</v>
      </c>
      <c r="R13" s="171"/>
      <c r="S13" s="171"/>
      <c r="T13" s="171"/>
      <c r="U13" s="171"/>
      <c r="V13" s="171"/>
      <c r="W13" s="109"/>
      <c r="X13" s="109"/>
      <c r="AA13" s="801">
        <v>1</v>
      </c>
      <c r="AB13" s="620"/>
    </row>
    <row r="14" spans="1:28" s="38" customFormat="1" ht="110.25" customHeight="1" thickBot="1" x14ac:dyDescent="0.3">
      <c r="A14" s="255">
        <f t="shared" si="0"/>
        <v>10</v>
      </c>
      <c r="B14" s="389" t="s">
        <v>2118</v>
      </c>
      <c r="C14" s="389">
        <v>4</v>
      </c>
      <c r="D14" s="389" t="s">
        <v>37</v>
      </c>
      <c r="E14" s="389" t="s">
        <v>1066</v>
      </c>
      <c r="F14" s="389" t="s">
        <v>324</v>
      </c>
      <c r="G14" s="389" t="s">
        <v>11</v>
      </c>
      <c r="H14" s="604" t="s">
        <v>132</v>
      </c>
      <c r="I14" s="389" t="s">
        <v>2553</v>
      </c>
      <c r="J14" s="165" t="s">
        <v>393</v>
      </c>
      <c r="K14" s="158"/>
      <c r="L14" s="158"/>
      <c r="M14" s="160" t="s">
        <v>442</v>
      </c>
      <c r="N14" s="634" t="s">
        <v>2506</v>
      </c>
      <c r="O14" s="632" t="s">
        <v>2515</v>
      </c>
      <c r="P14" s="171"/>
      <c r="Q14" s="171">
        <v>1</v>
      </c>
      <c r="R14" s="171"/>
      <c r="S14" s="171"/>
      <c r="T14" s="171"/>
      <c r="U14" s="171"/>
      <c r="V14" s="171"/>
      <c r="W14" s="109"/>
      <c r="X14" s="109"/>
      <c r="AA14" s="801">
        <v>1</v>
      </c>
      <c r="AB14" s="620"/>
    </row>
    <row r="15" spans="1:28" s="38" customFormat="1" ht="95.25" thickBot="1" x14ac:dyDescent="0.3">
      <c r="A15" s="255">
        <f t="shared" si="0"/>
        <v>11</v>
      </c>
      <c r="B15" s="1399" t="s">
        <v>2121</v>
      </c>
      <c r="C15" s="1399">
        <v>64</v>
      </c>
      <c r="D15" s="1399" t="s">
        <v>89</v>
      </c>
      <c r="E15" s="1399" t="s">
        <v>1222</v>
      </c>
      <c r="F15" s="1399" t="s">
        <v>326</v>
      </c>
      <c r="G15" s="1399" t="s">
        <v>11</v>
      </c>
      <c r="H15" s="1401" t="s">
        <v>139</v>
      </c>
      <c r="I15" s="1399" t="s">
        <v>2553</v>
      </c>
      <c r="J15" s="164"/>
      <c r="K15" s="1400"/>
      <c r="L15" s="1400"/>
      <c r="M15" s="1403"/>
      <c r="N15" s="770" t="s">
        <v>2507</v>
      </c>
      <c r="O15" s="771" t="s">
        <v>2630</v>
      </c>
      <c r="P15" s="171"/>
      <c r="Q15" s="171"/>
      <c r="R15" s="171"/>
      <c r="S15" s="171"/>
      <c r="T15" s="171"/>
      <c r="U15" s="171"/>
      <c r="V15" s="171"/>
      <c r="W15" s="109"/>
      <c r="X15" s="109"/>
      <c r="Y15" s="754">
        <v>1</v>
      </c>
      <c r="AA15" s="801">
        <v>1</v>
      </c>
      <c r="AB15" s="620"/>
    </row>
    <row r="16" spans="1:28" s="186" customFormat="1" ht="137.25" customHeight="1" thickBot="1" x14ac:dyDescent="0.3">
      <c r="A16" s="255">
        <f t="shared" si="0"/>
        <v>12</v>
      </c>
      <c r="B16" s="389" t="s">
        <v>2122</v>
      </c>
      <c r="C16" s="158" t="s">
        <v>110</v>
      </c>
      <c r="D16" s="158" t="s">
        <v>89</v>
      </c>
      <c r="E16" s="389" t="s">
        <v>1221</v>
      </c>
      <c r="F16" s="389" t="s">
        <v>327</v>
      </c>
      <c r="G16" s="389" t="s">
        <v>11</v>
      </c>
      <c r="H16" s="139" t="s">
        <v>137</v>
      </c>
      <c r="I16" s="389" t="s">
        <v>2553</v>
      </c>
      <c r="J16" s="163" t="s">
        <v>248</v>
      </c>
      <c r="K16" s="158"/>
      <c r="L16" s="158"/>
      <c r="M16" s="160" t="s">
        <v>446</v>
      </c>
      <c r="N16" s="635" t="s">
        <v>451</v>
      </c>
      <c r="O16" s="632" t="s">
        <v>2520</v>
      </c>
      <c r="P16" s="188"/>
      <c r="Q16" s="171">
        <v>1</v>
      </c>
      <c r="R16" s="171"/>
      <c r="S16" s="171"/>
      <c r="T16" s="171"/>
      <c r="U16" s="171"/>
      <c r="V16" s="171"/>
      <c r="W16" s="200"/>
      <c r="X16" s="110"/>
      <c r="AA16" s="801">
        <v>1</v>
      </c>
      <c r="AB16" s="801"/>
    </row>
    <row r="17" spans="1:28" s="38" customFormat="1" ht="120" customHeight="1" thickBot="1" x14ac:dyDescent="0.3">
      <c r="A17" s="255">
        <f t="shared" si="0"/>
        <v>13</v>
      </c>
      <c r="B17" s="389" t="s">
        <v>2127</v>
      </c>
      <c r="C17" s="389">
        <v>5</v>
      </c>
      <c r="D17" s="389" t="s">
        <v>37</v>
      </c>
      <c r="E17" s="389" t="s">
        <v>874</v>
      </c>
      <c r="F17" s="389" t="s">
        <v>103</v>
      </c>
      <c r="G17" s="389" t="s">
        <v>11</v>
      </c>
      <c r="H17" s="604" t="s">
        <v>153</v>
      </c>
      <c r="I17" s="389" t="s">
        <v>2279</v>
      </c>
      <c r="J17" s="163" t="s">
        <v>248</v>
      </c>
      <c r="K17" s="158"/>
      <c r="L17" s="158"/>
      <c r="M17" s="389" t="s">
        <v>532</v>
      </c>
      <c r="N17" s="378" t="s">
        <v>847</v>
      </c>
      <c r="O17" s="632" t="s">
        <v>7173</v>
      </c>
      <c r="P17" s="720"/>
      <c r="Q17" s="754">
        <v>1</v>
      </c>
      <c r="R17" s="171"/>
      <c r="S17" s="171"/>
      <c r="T17" s="171"/>
      <c r="U17" s="171"/>
      <c r="V17" s="171"/>
      <c r="W17" s="109"/>
      <c r="X17" s="109"/>
      <c r="AA17" s="801">
        <v>1</v>
      </c>
      <c r="AB17" s="620"/>
    </row>
    <row r="18" spans="1:28" s="38" customFormat="1" ht="158.25" thickBot="1" x14ac:dyDescent="0.3">
      <c r="A18" s="255">
        <f t="shared" si="0"/>
        <v>14</v>
      </c>
      <c r="B18" s="389" t="s">
        <v>2129</v>
      </c>
      <c r="C18" s="389">
        <v>33</v>
      </c>
      <c r="D18" s="389" t="s">
        <v>1207</v>
      </c>
      <c r="E18" s="389" t="s">
        <v>1061</v>
      </c>
      <c r="F18" s="389" t="s">
        <v>75</v>
      </c>
      <c r="G18" s="389" t="s">
        <v>16</v>
      </c>
      <c r="H18" s="604" t="s">
        <v>156</v>
      </c>
      <c r="I18" s="389" t="s">
        <v>2553</v>
      </c>
      <c r="J18" s="163"/>
      <c r="K18" s="158"/>
      <c r="L18" s="158"/>
      <c r="M18" s="389"/>
      <c r="N18" s="634" t="s">
        <v>2508</v>
      </c>
      <c r="O18" s="632" t="s">
        <v>3353</v>
      </c>
      <c r="P18" s="191"/>
      <c r="Q18" s="171">
        <v>1</v>
      </c>
      <c r="R18" s="171"/>
      <c r="S18" s="171"/>
      <c r="T18" s="171"/>
      <c r="U18" s="171"/>
      <c r="V18" s="171"/>
      <c r="W18" s="109"/>
      <c r="X18" s="109"/>
      <c r="AA18" s="620"/>
      <c r="AB18" s="620">
        <v>1</v>
      </c>
    </row>
    <row r="19" spans="1:28" s="186" customFormat="1" ht="189.75" thickBot="1" x14ac:dyDescent="0.3">
      <c r="A19" s="255">
        <f t="shared" si="0"/>
        <v>15</v>
      </c>
      <c r="B19" s="1419" t="s">
        <v>2130</v>
      </c>
      <c r="C19" s="1422">
        <v>16</v>
      </c>
      <c r="D19" s="1422" t="s">
        <v>37</v>
      </c>
      <c r="E19" s="1422" t="s">
        <v>144</v>
      </c>
      <c r="F19" s="1419" t="s">
        <v>331</v>
      </c>
      <c r="G19" s="1419" t="s">
        <v>11</v>
      </c>
      <c r="H19" s="1418" t="s">
        <v>145</v>
      </c>
      <c r="I19" s="1419" t="s">
        <v>2553</v>
      </c>
      <c r="J19" s="164" t="s">
        <v>393</v>
      </c>
      <c r="K19" s="1420"/>
      <c r="L19" s="1420"/>
      <c r="M19" s="1421" t="s">
        <v>535</v>
      </c>
      <c r="N19" s="1473" t="s">
        <v>2509</v>
      </c>
      <c r="O19" s="771" t="s">
        <v>2976</v>
      </c>
      <c r="P19" s="720"/>
      <c r="Q19" s="171"/>
      <c r="R19" s="171"/>
      <c r="S19" s="171"/>
      <c r="T19" s="171"/>
      <c r="U19" s="171"/>
      <c r="V19" s="171"/>
      <c r="W19" s="200"/>
      <c r="X19" s="110"/>
      <c r="Y19" s="754">
        <v>1</v>
      </c>
      <c r="AA19" s="801">
        <v>1</v>
      </c>
      <c r="AB19" s="801"/>
    </row>
    <row r="20" spans="1:28" s="10" customFormat="1" ht="95.25" thickBot="1" x14ac:dyDescent="0.3">
      <c r="A20" s="255">
        <f t="shared" si="0"/>
        <v>16</v>
      </c>
      <c r="B20" s="389" t="s">
        <v>164</v>
      </c>
      <c r="C20" s="389">
        <v>4</v>
      </c>
      <c r="D20" s="389" t="s">
        <v>86</v>
      </c>
      <c r="E20" s="389" t="s">
        <v>1206</v>
      </c>
      <c r="F20" s="389" t="s">
        <v>165</v>
      </c>
      <c r="G20" s="389" t="s">
        <v>16</v>
      </c>
      <c r="H20" s="604" t="s">
        <v>166</v>
      </c>
      <c r="I20" s="389" t="s">
        <v>2553</v>
      </c>
      <c r="J20" s="163"/>
      <c r="K20" s="158"/>
      <c r="L20" s="158"/>
      <c r="M20" s="389"/>
      <c r="N20" s="635"/>
      <c r="O20" s="632" t="s">
        <v>7169</v>
      </c>
      <c r="P20" s="194"/>
      <c r="Q20" s="173">
        <v>1</v>
      </c>
      <c r="R20" s="173"/>
      <c r="S20" s="173"/>
      <c r="T20" s="173"/>
      <c r="U20" s="173"/>
      <c r="V20" s="173"/>
      <c r="W20" s="249"/>
      <c r="X20" s="338">
        <v>1</v>
      </c>
      <c r="AA20" s="493"/>
      <c r="AB20" s="620">
        <v>1</v>
      </c>
    </row>
    <row r="21" spans="1:28" s="620" customFormat="1" ht="95.25" thickBot="1" x14ac:dyDescent="0.3">
      <c r="A21" s="1549">
        <f t="shared" si="0"/>
        <v>17</v>
      </c>
      <c r="B21" s="627" t="s">
        <v>171</v>
      </c>
      <c r="C21" s="629">
        <v>4</v>
      </c>
      <c r="D21" s="627" t="s">
        <v>23</v>
      </c>
      <c r="E21" s="627" t="s">
        <v>1202</v>
      </c>
      <c r="F21" s="627" t="s">
        <v>173</v>
      </c>
      <c r="G21" s="625" t="s">
        <v>16</v>
      </c>
      <c r="H21" s="628" t="s">
        <v>174</v>
      </c>
      <c r="I21" s="619"/>
      <c r="J21" s="626"/>
      <c r="K21" s="629"/>
      <c r="L21" s="629"/>
      <c r="M21" s="630"/>
      <c r="N21" s="627" t="s">
        <v>2649</v>
      </c>
      <c r="O21" s="632" t="s">
        <v>2510</v>
      </c>
      <c r="P21" s="432"/>
      <c r="Q21" s="620">
        <v>1</v>
      </c>
      <c r="X21" s="620">
        <v>1</v>
      </c>
      <c r="AB21" s="620">
        <v>1</v>
      </c>
    </row>
    <row r="22" spans="1:28" s="38" customFormat="1" ht="237" thickBot="1" x14ac:dyDescent="0.3">
      <c r="A22" s="1549">
        <f t="shared" si="0"/>
        <v>18</v>
      </c>
      <c r="B22" s="389" t="s">
        <v>203</v>
      </c>
      <c r="C22" s="389" t="s">
        <v>110</v>
      </c>
      <c r="D22" s="389" t="s">
        <v>86</v>
      </c>
      <c r="E22" s="389" t="s">
        <v>229</v>
      </c>
      <c r="F22" s="389" t="s">
        <v>126</v>
      </c>
      <c r="G22" s="389" t="s">
        <v>16</v>
      </c>
      <c r="H22" s="604" t="s">
        <v>230</v>
      </c>
      <c r="I22" s="389" t="s">
        <v>2553</v>
      </c>
      <c r="J22" s="158"/>
      <c r="K22" s="158"/>
      <c r="L22" s="158"/>
      <c r="M22" s="158"/>
      <c r="N22" s="634" t="s">
        <v>2865</v>
      </c>
      <c r="O22" s="632" t="s">
        <v>4224</v>
      </c>
      <c r="P22" s="191"/>
      <c r="Q22" s="171">
        <v>1</v>
      </c>
      <c r="R22" s="171"/>
      <c r="S22" s="171"/>
      <c r="T22" s="171"/>
      <c r="U22" s="171"/>
      <c r="V22" s="171"/>
      <c r="W22" s="109"/>
      <c r="X22" s="109"/>
      <c r="AA22" s="620"/>
      <c r="AB22" s="620">
        <v>1</v>
      </c>
    </row>
    <row r="23" spans="1:28" s="38" customFormat="1" ht="158.25" thickBot="1" x14ac:dyDescent="0.3">
      <c r="A23" s="255">
        <f t="shared" si="0"/>
        <v>19</v>
      </c>
      <c r="B23" s="389" t="s">
        <v>255</v>
      </c>
      <c r="C23" s="389" t="s">
        <v>110</v>
      </c>
      <c r="D23" s="389" t="s">
        <v>86</v>
      </c>
      <c r="E23" s="389" t="s">
        <v>353</v>
      </c>
      <c r="F23" s="389" t="s">
        <v>333</v>
      </c>
      <c r="G23" s="389" t="s">
        <v>11</v>
      </c>
      <c r="H23" s="604" t="s">
        <v>256</v>
      </c>
      <c r="I23" s="389" t="s">
        <v>2553</v>
      </c>
      <c r="J23" s="158"/>
      <c r="K23" s="158"/>
      <c r="L23" s="158"/>
      <c r="M23" s="158"/>
      <c r="N23" s="635" t="s">
        <v>1078</v>
      </c>
      <c r="O23" s="632" t="s">
        <v>2521</v>
      </c>
      <c r="P23" s="171"/>
      <c r="Q23" s="171">
        <v>1</v>
      </c>
      <c r="R23" s="171"/>
      <c r="S23" s="171"/>
      <c r="T23" s="171"/>
      <c r="U23" s="171"/>
      <c r="V23" s="171"/>
      <c r="W23" s="109"/>
      <c r="X23" s="109"/>
      <c r="AA23" s="801">
        <v>1</v>
      </c>
      <c r="AB23" s="620"/>
    </row>
    <row r="24" spans="1:28" s="38" customFormat="1" ht="142.5" thickBot="1" x14ac:dyDescent="0.3">
      <c r="A24" s="255">
        <f t="shared" si="0"/>
        <v>20</v>
      </c>
      <c r="B24" s="1399" t="s">
        <v>257</v>
      </c>
      <c r="C24" s="1399">
        <v>31</v>
      </c>
      <c r="D24" s="1399" t="s">
        <v>89</v>
      </c>
      <c r="E24" s="1399" t="s">
        <v>1076</v>
      </c>
      <c r="F24" s="1399" t="s">
        <v>333</v>
      </c>
      <c r="G24" s="1399" t="s">
        <v>11</v>
      </c>
      <c r="H24" s="1401" t="s">
        <v>258</v>
      </c>
      <c r="I24" s="1399" t="s">
        <v>2553</v>
      </c>
      <c r="J24" s="1400"/>
      <c r="K24" s="1400"/>
      <c r="L24" s="1400"/>
      <c r="M24" s="1400"/>
      <c r="N24" s="1404" t="s">
        <v>2511</v>
      </c>
      <c r="O24" s="771" t="s">
        <v>2522</v>
      </c>
      <c r="P24" s="171"/>
      <c r="Q24" s="171"/>
      <c r="R24" s="171"/>
      <c r="S24" s="171"/>
      <c r="T24" s="171"/>
      <c r="U24" s="171"/>
      <c r="V24" s="171"/>
      <c r="W24" s="109"/>
      <c r="X24" s="109"/>
      <c r="Y24" s="754">
        <v>1</v>
      </c>
      <c r="AA24" s="801">
        <v>1</v>
      </c>
      <c r="AB24" s="620"/>
    </row>
    <row r="25" spans="1:28" s="38" customFormat="1" ht="189.75" thickBot="1" x14ac:dyDescent="0.3">
      <c r="A25" s="255">
        <f t="shared" si="0"/>
        <v>21</v>
      </c>
      <c r="B25" s="1399" t="s">
        <v>263</v>
      </c>
      <c r="C25" s="1399">
        <v>31</v>
      </c>
      <c r="D25" s="1399" t="s">
        <v>89</v>
      </c>
      <c r="E25" s="1399" t="s">
        <v>1076</v>
      </c>
      <c r="F25" s="1399" t="s">
        <v>165</v>
      </c>
      <c r="G25" s="1399" t="s">
        <v>16</v>
      </c>
      <c r="H25" s="1401" t="s">
        <v>264</v>
      </c>
      <c r="I25" s="1399" t="s">
        <v>2553</v>
      </c>
      <c r="J25" s="1400"/>
      <c r="K25" s="1400"/>
      <c r="L25" s="1400"/>
      <c r="M25" s="1400"/>
      <c r="N25" s="1404" t="s">
        <v>2511</v>
      </c>
      <c r="O25" s="771" t="s">
        <v>2522</v>
      </c>
      <c r="P25" s="171"/>
      <c r="Q25" s="171"/>
      <c r="R25" s="171"/>
      <c r="S25" s="171"/>
      <c r="T25" s="171"/>
      <c r="U25" s="171"/>
      <c r="V25" s="171"/>
      <c r="W25" s="109"/>
      <c r="X25" s="109"/>
      <c r="Y25" s="754">
        <v>1</v>
      </c>
      <c r="AA25" s="620"/>
      <c r="AB25" s="620">
        <v>1</v>
      </c>
    </row>
    <row r="26" spans="1:28" s="38" customFormat="1" ht="268.5" thickBot="1" x14ac:dyDescent="0.3">
      <c r="A26" s="255">
        <f t="shared" si="0"/>
        <v>22</v>
      </c>
      <c r="B26" s="308" t="s">
        <v>2134</v>
      </c>
      <c r="C26" s="401">
        <v>4</v>
      </c>
      <c r="D26" s="308" t="s">
        <v>86</v>
      </c>
      <c r="E26" s="308" t="s">
        <v>1176</v>
      </c>
      <c r="F26" s="308" t="s">
        <v>317</v>
      </c>
      <c r="G26" s="308" t="s">
        <v>11</v>
      </c>
      <c r="H26" s="307" t="s">
        <v>107</v>
      </c>
      <c r="I26" s="308" t="s">
        <v>2553</v>
      </c>
      <c r="J26" s="161"/>
      <c r="K26" s="161"/>
      <c r="L26" s="161"/>
      <c r="M26" s="161"/>
      <c r="N26" s="774"/>
      <c r="O26" s="306" t="s">
        <v>2800</v>
      </c>
      <c r="P26" s="171"/>
      <c r="Q26" s="171"/>
      <c r="R26" s="171"/>
      <c r="S26" s="171"/>
      <c r="T26" s="171">
        <v>1</v>
      </c>
      <c r="U26" s="171"/>
      <c r="V26" s="171"/>
      <c r="W26" s="109"/>
      <c r="X26" s="109"/>
      <c r="AA26" s="801">
        <v>1</v>
      </c>
      <c r="AB26" s="620"/>
    </row>
    <row r="27" spans="1:28" s="38" customFormat="1" ht="95.25" thickBot="1" x14ac:dyDescent="0.3">
      <c r="A27" s="255">
        <f t="shared" si="0"/>
        <v>23</v>
      </c>
      <c r="B27" s="401" t="s">
        <v>2137</v>
      </c>
      <c r="C27" s="401">
        <v>4</v>
      </c>
      <c r="D27" s="401" t="s">
        <v>89</v>
      </c>
      <c r="E27" s="401" t="s">
        <v>359</v>
      </c>
      <c r="F27" s="401" t="s">
        <v>337</v>
      </c>
      <c r="G27" s="401" t="s">
        <v>11</v>
      </c>
      <c r="H27" s="400" t="s">
        <v>288</v>
      </c>
      <c r="I27" s="401" t="s">
        <v>2553</v>
      </c>
      <c r="J27" s="161"/>
      <c r="K27" s="161"/>
      <c r="L27" s="161"/>
      <c r="M27" s="161"/>
      <c r="N27" s="774"/>
      <c r="O27" s="772" t="s">
        <v>2801</v>
      </c>
      <c r="P27" s="171"/>
      <c r="Q27" s="171"/>
      <c r="R27" s="171"/>
      <c r="S27" s="171"/>
      <c r="T27" s="171">
        <v>1</v>
      </c>
      <c r="U27" s="171"/>
      <c r="V27" s="171"/>
      <c r="W27" s="109"/>
      <c r="X27" s="109"/>
      <c r="AA27" s="801">
        <v>1</v>
      </c>
      <c r="AB27" s="620"/>
    </row>
    <row r="28" spans="1:28" s="38" customFormat="1" ht="142.5" thickBot="1" x14ac:dyDescent="0.3">
      <c r="A28" s="255">
        <f t="shared" si="0"/>
        <v>24</v>
      </c>
      <c r="B28" s="401" t="s">
        <v>352</v>
      </c>
      <c r="C28" s="401">
        <v>4</v>
      </c>
      <c r="D28" s="401" t="s">
        <v>86</v>
      </c>
      <c r="E28" s="401" t="s">
        <v>353</v>
      </c>
      <c r="F28" s="401" t="s">
        <v>266</v>
      </c>
      <c r="G28" s="401" t="s">
        <v>16</v>
      </c>
      <c r="H28" s="400" t="s">
        <v>354</v>
      </c>
      <c r="I28" s="401" t="s">
        <v>2553</v>
      </c>
      <c r="J28" s="161"/>
      <c r="K28" s="161"/>
      <c r="L28" s="161"/>
      <c r="M28" s="161"/>
      <c r="N28" s="774"/>
      <c r="O28" s="772" t="s">
        <v>2802</v>
      </c>
      <c r="P28" s="171"/>
      <c r="Q28" s="171"/>
      <c r="R28" s="171"/>
      <c r="S28" s="171"/>
      <c r="T28" s="171">
        <v>1</v>
      </c>
      <c r="U28" s="171"/>
      <c r="V28" s="171"/>
      <c r="W28" s="109"/>
      <c r="X28" s="109"/>
      <c r="AA28" s="620"/>
      <c r="AB28" s="620">
        <v>1</v>
      </c>
    </row>
    <row r="29" spans="1:28" s="38" customFormat="1" ht="205.5" thickBot="1" x14ac:dyDescent="0.3">
      <c r="A29" s="255">
        <f t="shared" si="0"/>
        <v>25</v>
      </c>
      <c r="B29" s="53" t="s">
        <v>355</v>
      </c>
      <c r="C29" s="389">
        <v>4</v>
      </c>
      <c r="D29" s="389" t="s">
        <v>89</v>
      </c>
      <c r="E29" s="389" t="s">
        <v>359</v>
      </c>
      <c r="F29" s="53" t="s">
        <v>358</v>
      </c>
      <c r="G29" s="53" t="s">
        <v>11</v>
      </c>
      <c r="H29" s="604" t="s">
        <v>357</v>
      </c>
      <c r="I29" s="53" t="s">
        <v>2553</v>
      </c>
      <c r="J29" s="158"/>
      <c r="K29" s="158"/>
      <c r="L29" s="158"/>
      <c r="M29" s="158"/>
      <c r="N29" s="635" t="s">
        <v>1149</v>
      </c>
      <c r="O29" s="40" t="s">
        <v>2523</v>
      </c>
      <c r="P29" s="171"/>
      <c r="Q29" s="171">
        <v>1</v>
      </c>
      <c r="R29" s="171"/>
      <c r="S29" s="171"/>
      <c r="T29" s="171"/>
      <c r="U29" s="171"/>
      <c r="V29" s="171"/>
      <c r="W29" s="109"/>
      <c r="X29" s="109"/>
      <c r="AA29" s="801">
        <v>1</v>
      </c>
      <c r="AB29" s="620"/>
    </row>
    <row r="30" spans="1:28" s="38" customFormat="1" ht="284.25" thickBot="1" x14ac:dyDescent="0.3">
      <c r="A30" s="255">
        <f t="shared" si="0"/>
        <v>26</v>
      </c>
      <c r="B30" s="389" t="s">
        <v>356</v>
      </c>
      <c r="C30" s="389">
        <v>5</v>
      </c>
      <c r="D30" s="389" t="s">
        <v>89</v>
      </c>
      <c r="E30" s="389" t="s">
        <v>360</v>
      </c>
      <c r="F30" s="389" t="s">
        <v>358</v>
      </c>
      <c r="G30" s="389" t="s">
        <v>11</v>
      </c>
      <c r="H30" s="604" t="s">
        <v>361</v>
      </c>
      <c r="I30" s="389" t="s">
        <v>2553</v>
      </c>
      <c r="J30" s="158"/>
      <c r="K30" s="158"/>
      <c r="L30" s="158"/>
      <c r="M30" s="158"/>
      <c r="N30" s="635" t="s">
        <v>383</v>
      </c>
      <c r="O30" s="632" t="s">
        <v>2524</v>
      </c>
      <c r="P30" s="171"/>
      <c r="Q30" s="171">
        <v>1</v>
      </c>
      <c r="R30" s="171"/>
      <c r="S30" s="171"/>
      <c r="T30" s="171"/>
      <c r="U30" s="171"/>
      <c r="V30" s="171"/>
      <c r="W30" s="109"/>
      <c r="X30" s="109"/>
      <c r="AA30" s="801">
        <v>1</v>
      </c>
      <c r="AB30" s="620"/>
    </row>
    <row r="31" spans="1:28" s="38" customFormat="1" ht="189.75" thickBot="1" x14ac:dyDescent="0.3">
      <c r="A31" s="255">
        <f t="shared" si="0"/>
        <v>27</v>
      </c>
      <c r="B31" s="53" t="s">
        <v>366</v>
      </c>
      <c r="C31" s="300">
        <v>4</v>
      </c>
      <c r="D31" s="300" t="s">
        <v>37</v>
      </c>
      <c r="E31" s="300" t="s">
        <v>367</v>
      </c>
      <c r="F31" s="53" t="s">
        <v>15</v>
      </c>
      <c r="G31" s="53" t="s">
        <v>16</v>
      </c>
      <c r="H31" s="296" t="s">
        <v>368</v>
      </c>
      <c r="I31" s="53" t="s">
        <v>2553</v>
      </c>
      <c r="J31" s="158"/>
      <c r="K31" s="158"/>
      <c r="L31" s="158"/>
      <c r="M31" s="158"/>
      <c r="N31" s="317" t="s">
        <v>2516</v>
      </c>
      <c r="O31" s="40" t="s">
        <v>2525</v>
      </c>
      <c r="P31" s="171"/>
      <c r="Q31" s="171">
        <v>1</v>
      </c>
      <c r="R31" s="171"/>
      <c r="S31" s="171"/>
      <c r="T31" s="171"/>
      <c r="U31" s="171"/>
      <c r="V31" s="171"/>
      <c r="W31" s="109"/>
      <c r="X31" s="109"/>
      <c r="AA31" s="620"/>
      <c r="AB31" s="620">
        <v>1</v>
      </c>
    </row>
    <row r="32" spans="1:28" s="38" customFormat="1" ht="95.25" thickBot="1" x14ac:dyDescent="0.3">
      <c r="A32" s="255">
        <f t="shared" si="0"/>
        <v>28</v>
      </c>
      <c r="B32" s="300" t="s">
        <v>417</v>
      </c>
      <c r="C32" s="300">
        <v>4</v>
      </c>
      <c r="D32" s="300" t="s">
        <v>37</v>
      </c>
      <c r="E32" s="300" t="s">
        <v>419</v>
      </c>
      <c r="F32" s="300" t="s">
        <v>345</v>
      </c>
      <c r="G32" s="300" t="s">
        <v>16</v>
      </c>
      <c r="H32" s="296" t="s">
        <v>418</v>
      </c>
      <c r="I32" s="300" t="s">
        <v>2553</v>
      </c>
      <c r="J32" s="158"/>
      <c r="K32" s="158"/>
      <c r="L32" s="158"/>
      <c r="M32" s="158"/>
      <c r="N32" s="634" t="s">
        <v>2517</v>
      </c>
      <c r="O32" s="295" t="s">
        <v>2526</v>
      </c>
      <c r="P32" s="171"/>
      <c r="Q32" s="171">
        <v>1</v>
      </c>
      <c r="R32" s="171"/>
      <c r="S32" s="171"/>
      <c r="T32" s="171"/>
      <c r="U32" s="171"/>
      <c r="V32" s="171"/>
      <c r="W32" s="109"/>
      <c r="X32" s="109"/>
      <c r="AA32" s="620"/>
      <c r="AB32" s="620">
        <v>1</v>
      </c>
    </row>
    <row r="33" spans="1:28" s="38" customFormat="1" ht="409.6" thickBot="1" x14ac:dyDescent="0.3">
      <c r="A33" s="255">
        <f t="shared" si="0"/>
        <v>29</v>
      </c>
      <c r="B33" s="300" t="s">
        <v>420</v>
      </c>
      <c r="C33" s="300" t="s">
        <v>450</v>
      </c>
      <c r="D33" s="300" t="s">
        <v>89</v>
      </c>
      <c r="E33" s="300" t="s">
        <v>451</v>
      </c>
      <c r="F33" s="300" t="s">
        <v>456</v>
      </c>
      <c r="G33" s="300" t="s">
        <v>11</v>
      </c>
      <c r="H33" s="296" t="s">
        <v>452</v>
      </c>
      <c r="I33" s="300" t="s">
        <v>2467</v>
      </c>
      <c r="J33" s="1388"/>
      <c r="K33" s="1388"/>
      <c r="L33" s="1388"/>
      <c r="M33" s="1388"/>
      <c r="N33" s="378" t="s">
        <v>1071</v>
      </c>
      <c r="O33" s="295" t="s">
        <v>2518</v>
      </c>
      <c r="P33" s="171"/>
      <c r="Q33" s="171">
        <v>1</v>
      </c>
      <c r="R33" s="171"/>
      <c r="S33" s="171"/>
      <c r="T33" s="171"/>
      <c r="U33" s="171"/>
      <c r="V33" s="171"/>
      <c r="W33" s="109"/>
      <c r="X33" s="109"/>
      <c r="AA33" s="801">
        <v>1</v>
      </c>
      <c r="AB33" s="620"/>
    </row>
    <row r="34" spans="1:28" s="38" customFormat="1" ht="363" thickBot="1" x14ac:dyDescent="0.3">
      <c r="A34" s="255">
        <f t="shared" si="0"/>
        <v>30</v>
      </c>
      <c r="B34" s="53" t="s">
        <v>464</v>
      </c>
      <c r="C34" s="53">
        <v>4</v>
      </c>
      <c r="D34" s="53" t="s">
        <v>1203</v>
      </c>
      <c r="E34" s="53" t="s">
        <v>466</v>
      </c>
      <c r="F34" s="53" t="s">
        <v>165</v>
      </c>
      <c r="G34" s="53" t="s">
        <v>16</v>
      </c>
      <c r="H34" s="41" t="s">
        <v>465</v>
      </c>
      <c r="I34" s="53" t="s">
        <v>2553</v>
      </c>
      <c r="J34" s="158"/>
      <c r="K34" s="158"/>
      <c r="L34" s="158"/>
      <c r="M34" s="158"/>
      <c r="N34" s="315" t="s">
        <v>2519</v>
      </c>
      <c r="O34" s="40" t="s">
        <v>2527</v>
      </c>
      <c r="P34" s="171"/>
      <c r="Q34" s="171">
        <v>1</v>
      </c>
      <c r="R34" s="171"/>
      <c r="S34" s="171"/>
      <c r="T34" s="171"/>
      <c r="U34" s="171"/>
      <c r="V34" s="171"/>
      <c r="W34" s="109"/>
      <c r="X34" s="109"/>
      <c r="AA34" s="620"/>
      <c r="AB34" s="620">
        <v>1</v>
      </c>
    </row>
    <row r="35" spans="1:28" s="38" customFormat="1" ht="142.5" thickBot="1" x14ac:dyDescent="0.3">
      <c r="A35" s="255">
        <f t="shared" si="0"/>
        <v>31</v>
      </c>
      <c r="B35" s="53" t="s">
        <v>485</v>
      </c>
      <c r="C35" s="53">
        <v>4</v>
      </c>
      <c r="D35" s="53" t="s">
        <v>83</v>
      </c>
      <c r="E35" s="53" t="s">
        <v>486</v>
      </c>
      <c r="F35" s="53" t="s">
        <v>488</v>
      </c>
      <c r="G35" s="53" t="s">
        <v>11</v>
      </c>
      <c r="H35" s="41" t="s">
        <v>487</v>
      </c>
      <c r="I35" s="423" t="s">
        <v>2291</v>
      </c>
      <c r="J35" s="158"/>
      <c r="K35" s="158"/>
      <c r="L35" s="158"/>
      <c r="M35" s="158"/>
      <c r="N35" s="378" t="s">
        <v>906</v>
      </c>
      <c r="O35" s="40" t="s">
        <v>2528</v>
      </c>
      <c r="P35" s="171"/>
      <c r="Q35" s="171">
        <v>1</v>
      </c>
      <c r="R35" s="171"/>
      <c r="S35" s="171"/>
      <c r="T35" s="171"/>
      <c r="U35" s="171"/>
      <c r="V35" s="171"/>
      <c r="W35" s="109"/>
      <c r="X35" s="109"/>
      <c r="AA35" s="801">
        <v>1</v>
      </c>
      <c r="AB35" s="620"/>
    </row>
    <row r="36" spans="1:28" s="38" customFormat="1" ht="48" thickBot="1" x14ac:dyDescent="0.3">
      <c r="A36" s="255">
        <f t="shared" si="0"/>
        <v>32</v>
      </c>
      <c r="B36" s="53" t="s">
        <v>550</v>
      </c>
      <c r="C36" s="389">
        <v>4</v>
      </c>
      <c r="D36" s="389" t="s">
        <v>86</v>
      </c>
      <c r="E36" s="53" t="s">
        <v>551</v>
      </c>
      <c r="F36" s="53" t="s">
        <v>15</v>
      </c>
      <c r="G36" s="53" t="s">
        <v>16</v>
      </c>
      <c r="H36" s="604" t="s">
        <v>552</v>
      </c>
      <c r="I36" s="53" t="s">
        <v>2553</v>
      </c>
      <c r="J36" s="158"/>
      <c r="K36" s="158"/>
      <c r="L36" s="158"/>
      <c r="M36" s="158"/>
      <c r="N36" s="634"/>
      <c r="O36" s="40" t="s">
        <v>2510</v>
      </c>
      <c r="P36" s="171"/>
      <c r="Q36" s="754">
        <v>1</v>
      </c>
      <c r="R36" s="171"/>
      <c r="S36" s="171"/>
      <c r="T36" s="171"/>
      <c r="U36" s="171"/>
      <c r="V36" s="171"/>
      <c r="W36" s="109"/>
      <c r="X36" s="109">
        <v>1</v>
      </c>
      <c r="AA36" s="620"/>
      <c r="AB36" s="620">
        <v>1</v>
      </c>
    </row>
    <row r="37" spans="1:28" s="38" customFormat="1" ht="192" customHeight="1" thickBot="1" x14ac:dyDescent="0.3">
      <c r="A37" s="255">
        <f t="shared" si="0"/>
        <v>33</v>
      </c>
      <c r="B37" s="389" t="s">
        <v>595</v>
      </c>
      <c r="C37" s="389">
        <v>4</v>
      </c>
      <c r="D37" s="389" t="s">
        <v>83</v>
      </c>
      <c r="E37" s="389" t="s">
        <v>601</v>
      </c>
      <c r="F37" s="389" t="s">
        <v>600</v>
      </c>
      <c r="G37" s="389" t="s">
        <v>11</v>
      </c>
      <c r="H37" s="604" t="s">
        <v>599</v>
      </c>
      <c r="I37" s="389" t="s">
        <v>2553</v>
      </c>
      <c r="J37" s="158"/>
      <c r="K37" s="158"/>
      <c r="L37" s="158"/>
      <c r="M37" s="158"/>
      <c r="N37" s="634" t="s">
        <v>2529</v>
      </c>
      <c r="O37" s="632" t="s">
        <v>3354</v>
      </c>
      <c r="P37" s="191"/>
      <c r="Q37" s="173">
        <v>1</v>
      </c>
      <c r="R37" s="173"/>
      <c r="S37" s="171"/>
      <c r="T37" s="171"/>
      <c r="U37" s="171"/>
      <c r="V37" s="171"/>
      <c r="W37" s="109"/>
      <c r="X37" s="109"/>
      <c r="AA37" s="801">
        <v>1</v>
      </c>
      <c r="AB37" s="620"/>
    </row>
    <row r="38" spans="1:28" s="38" customFormat="1" ht="189.75" thickBot="1" x14ac:dyDescent="0.3">
      <c r="A38" s="255">
        <f t="shared" si="0"/>
        <v>34</v>
      </c>
      <c r="B38" s="53" t="s">
        <v>617</v>
      </c>
      <c r="C38" s="300">
        <v>5</v>
      </c>
      <c r="D38" s="300" t="s">
        <v>89</v>
      </c>
      <c r="E38" s="53" t="s">
        <v>360</v>
      </c>
      <c r="F38" s="53" t="s">
        <v>616</v>
      </c>
      <c r="G38" s="53" t="s">
        <v>16</v>
      </c>
      <c r="H38" s="296" t="s">
        <v>618</v>
      </c>
      <c r="I38" s="53" t="s">
        <v>2553</v>
      </c>
      <c r="J38" s="158"/>
      <c r="K38" s="158"/>
      <c r="L38" s="158"/>
      <c r="M38" s="158"/>
      <c r="N38" s="315" t="s">
        <v>383</v>
      </c>
      <c r="O38" s="40" t="s">
        <v>2498</v>
      </c>
      <c r="P38" s="109"/>
      <c r="Q38" s="109">
        <v>1</v>
      </c>
      <c r="R38" s="109"/>
      <c r="S38" s="109"/>
      <c r="T38" s="109"/>
      <c r="U38" s="109"/>
      <c r="V38" s="109"/>
      <c r="W38" s="109"/>
      <c r="X38" s="109"/>
      <c r="AA38" s="620"/>
      <c r="AB38" s="620">
        <v>1</v>
      </c>
    </row>
    <row r="39" spans="1:28" s="38" customFormat="1" ht="237" thickBot="1" x14ac:dyDescent="0.3">
      <c r="A39" s="255">
        <f t="shared" si="0"/>
        <v>35</v>
      </c>
      <c r="B39" s="389" t="s">
        <v>638</v>
      </c>
      <c r="C39" s="389">
        <v>33</v>
      </c>
      <c r="D39" s="389" t="s">
        <v>83</v>
      </c>
      <c r="E39" s="389" t="s">
        <v>1061</v>
      </c>
      <c r="F39" s="389" t="s">
        <v>165</v>
      </c>
      <c r="G39" s="389" t="s">
        <v>16</v>
      </c>
      <c r="H39" s="604" t="s">
        <v>3912</v>
      </c>
      <c r="I39" s="423" t="s">
        <v>2287</v>
      </c>
      <c r="J39" s="158"/>
      <c r="K39" s="158"/>
      <c r="L39" s="158"/>
      <c r="M39" s="158"/>
      <c r="N39" s="378" t="s">
        <v>3911</v>
      </c>
      <c r="O39" s="632" t="s">
        <v>7094</v>
      </c>
      <c r="P39" s="720"/>
      <c r="Q39" s="754">
        <v>1</v>
      </c>
      <c r="R39" s="171"/>
      <c r="S39" s="171"/>
      <c r="T39" s="171"/>
      <c r="U39" s="171"/>
      <c r="V39" s="171"/>
      <c r="W39" s="171"/>
      <c r="X39" s="109"/>
      <c r="AA39" s="620"/>
      <c r="AB39" s="620">
        <v>1</v>
      </c>
    </row>
    <row r="40" spans="1:28" s="38" customFormat="1" ht="95.25" thickBot="1" x14ac:dyDescent="0.3">
      <c r="A40" s="255">
        <f t="shared" si="0"/>
        <v>36</v>
      </c>
      <c r="B40" s="401" t="s">
        <v>642</v>
      </c>
      <c r="C40" s="401" t="s">
        <v>110</v>
      </c>
      <c r="D40" s="401" t="s">
        <v>86</v>
      </c>
      <c r="E40" s="401" t="s">
        <v>644</v>
      </c>
      <c r="F40" s="401" t="s">
        <v>645</v>
      </c>
      <c r="G40" s="401" t="s">
        <v>16</v>
      </c>
      <c r="H40" s="400" t="s">
        <v>643</v>
      </c>
      <c r="I40" s="401" t="s">
        <v>2475</v>
      </c>
      <c r="J40" s="161"/>
      <c r="K40" s="161"/>
      <c r="L40" s="161"/>
      <c r="M40" s="161"/>
      <c r="N40" s="773"/>
      <c r="O40" s="772" t="s">
        <v>2805</v>
      </c>
      <c r="P40" s="171"/>
      <c r="Q40" s="171"/>
      <c r="R40" s="171"/>
      <c r="S40" s="171"/>
      <c r="T40" s="171">
        <v>1</v>
      </c>
      <c r="U40" s="171"/>
      <c r="V40" s="171"/>
      <c r="W40" s="109"/>
      <c r="X40" s="109"/>
      <c r="AA40" s="620"/>
      <c r="AB40" s="620">
        <v>1</v>
      </c>
    </row>
    <row r="41" spans="1:28" s="38" customFormat="1" ht="409.6" thickBot="1" x14ac:dyDescent="0.3">
      <c r="A41" s="255">
        <f t="shared" si="0"/>
        <v>37</v>
      </c>
      <c r="B41" s="300" t="s">
        <v>668</v>
      </c>
      <c r="C41" s="300">
        <v>4</v>
      </c>
      <c r="D41" s="300" t="s">
        <v>89</v>
      </c>
      <c r="E41" s="300" t="s">
        <v>670</v>
      </c>
      <c r="F41" s="300" t="s">
        <v>669</v>
      </c>
      <c r="G41" s="300" t="s">
        <v>11</v>
      </c>
      <c r="H41" s="296" t="s">
        <v>671</v>
      </c>
      <c r="I41" s="300" t="s">
        <v>2553</v>
      </c>
      <c r="J41" s="158"/>
      <c r="K41" s="158"/>
      <c r="L41" s="158"/>
      <c r="M41" s="158"/>
      <c r="N41" s="315" t="s">
        <v>1149</v>
      </c>
      <c r="O41" s="295" t="s">
        <v>2530</v>
      </c>
      <c r="P41" s="171"/>
      <c r="Q41" s="171">
        <v>1</v>
      </c>
      <c r="R41" s="171"/>
      <c r="S41" s="171"/>
      <c r="T41" s="171"/>
      <c r="U41" s="171"/>
      <c r="V41" s="171"/>
      <c r="W41" s="109"/>
      <c r="X41" s="109"/>
      <c r="AA41" s="801">
        <v>1</v>
      </c>
      <c r="AB41" s="620"/>
    </row>
    <row r="42" spans="1:28" s="186" customFormat="1" ht="158.25" thickBot="1" x14ac:dyDescent="0.3">
      <c r="A42" s="255">
        <f t="shared" si="0"/>
        <v>38</v>
      </c>
      <c r="B42" s="401" t="s">
        <v>2147</v>
      </c>
      <c r="C42" s="401">
        <v>4</v>
      </c>
      <c r="D42" s="401" t="s">
        <v>37</v>
      </c>
      <c r="E42" s="401" t="s">
        <v>1117</v>
      </c>
      <c r="F42" s="401" t="s">
        <v>708</v>
      </c>
      <c r="G42" s="401" t="s">
        <v>11</v>
      </c>
      <c r="H42" s="400" t="s">
        <v>709</v>
      </c>
      <c r="I42" s="401" t="s">
        <v>2553</v>
      </c>
      <c r="J42" s="161"/>
      <c r="K42" s="161"/>
      <c r="L42" s="161"/>
      <c r="M42" s="161"/>
      <c r="N42" s="773"/>
      <c r="O42" s="772" t="s">
        <v>2806</v>
      </c>
      <c r="P42" s="188"/>
      <c r="Q42" s="171"/>
      <c r="R42" s="171"/>
      <c r="S42" s="171"/>
      <c r="T42" s="171">
        <v>1</v>
      </c>
      <c r="U42" s="171"/>
      <c r="V42" s="171"/>
      <c r="W42" s="200"/>
      <c r="X42" s="110"/>
      <c r="AA42" s="801">
        <v>1</v>
      </c>
      <c r="AB42" s="801"/>
    </row>
    <row r="43" spans="1:28" s="38" customFormat="1" ht="221.25" thickBot="1" x14ac:dyDescent="0.3">
      <c r="A43" s="255">
        <f t="shared" si="0"/>
        <v>39</v>
      </c>
      <c r="B43" s="401" t="s">
        <v>677</v>
      </c>
      <c r="C43" s="401">
        <v>4</v>
      </c>
      <c r="D43" s="401" t="s">
        <v>679</v>
      </c>
      <c r="E43" s="401" t="s">
        <v>1115</v>
      </c>
      <c r="F43" s="401" t="s">
        <v>680</v>
      </c>
      <c r="G43" s="401" t="s">
        <v>16</v>
      </c>
      <c r="H43" s="400" t="s">
        <v>678</v>
      </c>
      <c r="I43" s="401" t="s">
        <v>2553</v>
      </c>
      <c r="J43" s="161"/>
      <c r="K43" s="161"/>
      <c r="L43" s="161"/>
      <c r="M43" s="161"/>
      <c r="N43" s="773"/>
      <c r="O43" s="772" t="s">
        <v>2930</v>
      </c>
      <c r="P43" s="171"/>
      <c r="Q43" s="171"/>
      <c r="R43" s="171"/>
      <c r="S43" s="171"/>
      <c r="T43" s="171">
        <v>1</v>
      </c>
      <c r="U43" s="171"/>
      <c r="V43" s="171"/>
      <c r="W43" s="109"/>
      <c r="X43" s="109"/>
      <c r="AA43" s="620"/>
      <c r="AB43" s="620">
        <v>1</v>
      </c>
    </row>
    <row r="44" spans="1:28" s="186" customFormat="1" ht="409.6" thickBot="1" x14ac:dyDescent="0.3">
      <c r="A44" s="255">
        <f t="shared" si="0"/>
        <v>40</v>
      </c>
      <c r="B44" s="53" t="s">
        <v>2152</v>
      </c>
      <c r="C44" s="53">
        <v>4</v>
      </c>
      <c r="D44" s="53" t="s">
        <v>83</v>
      </c>
      <c r="E44" s="53" t="s">
        <v>1113</v>
      </c>
      <c r="F44" s="53" t="s">
        <v>794</v>
      </c>
      <c r="G44" s="53" t="s">
        <v>11</v>
      </c>
      <c r="H44" s="41" t="s">
        <v>793</v>
      </c>
      <c r="I44" s="53" t="s">
        <v>2553</v>
      </c>
      <c r="J44" s="158"/>
      <c r="K44" s="158"/>
      <c r="L44" s="158"/>
      <c r="M44" s="158"/>
      <c r="N44" s="634" t="s">
        <v>2532</v>
      </c>
      <c r="O44" s="40" t="s">
        <v>2533</v>
      </c>
      <c r="P44" s="188"/>
      <c r="Q44" s="171">
        <v>1</v>
      </c>
      <c r="R44" s="171"/>
      <c r="S44" s="171"/>
      <c r="T44" s="171"/>
      <c r="U44" s="171"/>
      <c r="V44" s="171"/>
      <c r="W44" s="200"/>
      <c r="X44" s="110"/>
      <c r="AA44" s="801">
        <v>1</v>
      </c>
      <c r="AB44" s="801"/>
    </row>
    <row r="45" spans="1:28" s="186" customFormat="1" ht="142.5" thickBot="1" x14ac:dyDescent="0.3">
      <c r="A45" s="255">
        <f t="shared" si="0"/>
        <v>41</v>
      </c>
      <c r="B45" s="389" t="s">
        <v>2153</v>
      </c>
      <c r="C45" s="389" t="s">
        <v>726</v>
      </c>
      <c r="D45" s="389" t="s">
        <v>83</v>
      </c>
      <c r="E45" s="389" t="s">
        <v>1112</v>
      </c>
      <c r="F45" s="389" t="s">
        <v>98</v>
      </c>
      <c r="G45" s="389" t="s">
        <v>16</v>
      </c>
      <c r="H45" s="604" t="s">
        <v>727</v>
      </c>
      <c r="I45" s="423" t="s">
        <v>2289</v>
      </c>
      <c r="J45" s="1388"/>
      <c r="K45" s="1388"/>
      <c r="L45" s="1388"/>
      <c r="M45" s="1388"/>
      <c r="N45" s="378" t="s">
        <v>876</v>
      </c>
      <c r="O45" s="632" t="s">
        <v>2535</v>
      </c>
      <c r="P45" s="188"/>
      <c r="Q45" s="171">
        <v>1</v>
      </c>
      <c r="R45" s="171"/>
      <c r="S45" s="171"/>
      <c r="T45" s="171"/>
      <c r="U45" s="171"/>
      <c r="V45" s="171"/>
      <c r="W45" s="200"/>
      <c r="X45" s="110"/>
      <c r="AA45" s="801"/>
      <c r="AB45" s="620">
        <v>1</v>
      </c>
    </row>
    <row r="46" spans="1:28" s="38" customFormat="1" ht="126.75" thickBot="1" x14ac:dyDescent="0.3">
      <c r="A46" s="255">
        <f t="shared" si="0"/>
        <v>42</v>
      </c>
      <c r="B46" s="389" t="s">
        <v>729</v>
      </c>
      <c r="C46" s="389">
        <v>4</v>
      </c>
      <c r="D46" s="389" t="s">
        <v>83</v>
      </c>
      <c r="E46" s="389" t="s">
        <v>732</v>
      </c>
      <c r="F46" s="389" t="s">
        <v>645</v>
      </c>
      <c r="G46" s="389" t="s">
        <v>16</v>
      </c>
      <c r="H46" s="604" t="s">
        <v>731</v>
      </c>
      <c r="I46" s="389" t="s">
        <v>2290</v>
      </c>
      <c r="J46" s="1388"/>
      <c r="K46" s="1388"/>
      <c r="L46" s="1388"/>
      <c r="M46" s="1388"/>
      <c r="N46" s="378" t="s">
        <v>904</v>
      </c>
      <c r="O46" s="632" t="s">
        <v>2536</v>
      </c>
      <c r="P46" s="171"/>
      <c r="Q46" s="171">
        <v>1</v>
      </c>
      <c r="R46" s="171"/>
      <c r="S46" s="171"/>
      <c r="T46" s="171"/>
      <c r="U46" s="171"/>
      <c r="V46" s="171"/>
      <c r="W46" s="109"/>
      <c r="X46" s="109"/>
      <c r="AA46" s="620"/>
      <c r="AB46" s="620">
        <v>1</v>
      </c>
    </row>
    <row r="47" spans="1:28" s="38" customFormat="1" ht="315.75" thickBot="1" x14ac:dyDescent="0.3">
      <c r="A47" s="255">
        <f t="shared" si="0"/>
        <v>43</v>
      </c>
      <c r="B47" s="389" t="s">
        <v>733</v>
      </c>
      <c r="C47" s="389">
        <v>4</v>
      </c>
      <c r="D47" s="389" t="s">
        <v>83</v>
      </c>
      <c r="E47" s="389" t="s">
        <v>486</v>
      </c>
      <c r="F47" s="389" t="s">
        <v>645</v>
      </c>
      <c r="G47" s="389" t="s">
        <v>16</v>
      </c>
      <c r="H47" s="604" t="s">
        <v>734</v>
      </c>
      <c r="I47" s="389" t="s">
        <v>2291</v>
      </c>
      <c r="J47" s="1388"/>
      <c r="K47" s="1388"/>
      <c r="L47" s="1388"/>
      <c r="M47" s="1388"/>
      <c r="N47" s="623" t="s">
        <v>1316</v>
      </c>
      <c r="O47" s="632" t="s">
        <v>2537</v>
      </c>
      <c r="P47" s="171"/>
      <c r="Q47" s="171">
        <v>1</v>
      </c>
      <c r="R47" s="171"/>
      <c r="S47" s="171"/>
      <c r="T47" s="171"/>
      <c r="U47" s="171"/>
      <c r="V47" s="171"/>
      <c r="W47" s="109"/>
      <c r="X47" s="109"/>
      <c r="AA47" s="620"/>
      <c r="AB47" s="620">
        <v>1</v>
      </c>
    </row>
    <row r="48" spans="1:28" s="38" customFormat="1" ht="205.5" thickBot="1" x14ac:dyDescent="0.3">
      <c r="A48" s="255">
        <f t="shared" si="0"/>
        <v>44</v>
      </c>
      <c r="B48" s="401" t="s">
        <v>735</v>
      </c>
      <c r="C48" s="401">
        <v>4</v>
      </c>
      <c r="D48" s="401" t="s">
        <v>83</v>
      </c>
      <c r="E48" s="401" t="s">
        <v>737</v>
      </c>
      <c r="F48" s="401" t="s">
        <v>645</v>
      </c>
      <c r="G48" s="401" t="s">
        <v>16</v>
      </c>
      <c r="H48" s="400" t="s">
        <v>736</v>
      </c>
      <c r="I48" s="401" t="s">
        <v>2553</v>
      </c>
      <c r="J48" s="161"/>
      <c r="K48" s="161"/>
      <c r="L48" s="161"/>
      <c r="M48" s="161"/>
      <c r="N48" s="773"/>
      <c r="O48" s="772" t="s">
        <v>2534</v>
      </c>
      <c r="P48" s="171"/>
      <c r="Q48" s="171"/>
      <c r="R48" s="171"/>
      <c r="S48" s="171"/>
      <c r="T48" s="171">
        <v>1</v>
      </c>
      <c r="U48" s="171"/>
      <c r="V48" s="171"/>
      <c r="W48" s="109"/>
      <c r="X48" s="109"/>
      <c r="AA48" s="620"/>
      <c r="AB48" s="620">
        <v>1</v>
      </c>
    </row>
    <row r="49" spans="1:28" s="38" customFormat="1" ht="189.75" thickBot="1" x14ac:dyDescent="0.3">
      <c r="A49" s="255">
        <f t="shared" si="0"/>
        <v>45</v>
      </c>
      <c r="B49" s="300" t="s">
        <v>738</v>
      </c>
      <c r="C49" s="300" t="s">
        <v>110</v>
      </c>
      <c r="D49" s="300" t="s">
        <v>658</v>
      </c>
      <c r="E49" s="300" t="s">
        <v>740</v>
      </c>
      <c r="F49" s="300" t="s">
        <v>645</v>
      </c>
      <c r="G49" s="300" t="s">
        <v>16</v>
      </c>
      <c r="H49" s="296" t="s">
        <v>739</v>
      </c>
      <c r="I49" s="300" t="s">
        <v>2553</v>
      </c>
      <c r="J49" s="158"/>
      <c r="K49" s="158"/>
      <c r="L49" s="158"/>
      <c r="M49" s="158"/>
      <c r="N49" s="634" t="s">
        <v>2538</v>
      </c>
      <c r="O49" s="295" t="s">
        <v>2544</v>
      </c>
      <c r="P49" s="171"/>
      <c r="Q49" s="171">
        <v>1</v>
      </c>
      <c r="R49" s="171"/>
      <c r="S49" s="171"/>
      <c r="T49" s="171"/>
      <c r="U49" s="171"/>
      <c r="V49" s="171"/>
      <c r="W49" s="109"/>
      <c r="X49" s="109"/>
      <c r="AA49" s="620"/>
      <c r="AB49" s="620">
        <v>1</v>
      </c>
    </row>
    <row r="50" spans="1:28" s="186" customFormat="1" ht="126.75" thickBot="1" x14ac:dyDescent="0.3">
      <c r="A50" s="255">
        <f t="shared" si="0"/>
        <v>46</v>
      </c>
      <c r="B50" s="53" t="s">
        <v>741</v>
      </c>
      <c r="C50" s="53">
        <v>4</v>
      </c>
      <c r="D50" s="53" t="s">
        <v>83</v>
      </c>
      <c r="E50" s="53" t="s">
        <v>742</v>
      </c>
      <c r="F50" s="53" t="s">
        <v>645</v>
      </c>
      <c r="G50" s="53" t="s">
        <v>16</v>
      </c>
      <c r="H50" s="41" t="s">
        <v>731</v>
      </c>
      <c r="I50" s="53" t="s">
        <v>2292</v>
      </c>
      <c r="J50" s="1388"/>
      <c r="K50" s="1388"/>
      <c r="L50" s="1388"/>
      <c r="M50" s="1388"/>
      <c r="N50" s="623" t="s">
        <v>905</v>
      </c>
      <c r="O50" s="40" t="s">
        <v>2539</v>
      </c>
      <c r="P50" s="188"/>
      <c r="Q50" s="171">
        <v>1</v>
      </c>
      <c r="R50" s="171"/>
      <c r="S50" s="171"/>
      <c r="T50" s="171"/>
      <c r="U50" s="171"/>
      <c r="V50" s="171"/>
      <c r="W50" s="200"/>
      <c r="X50" s="110"/>
      <c r="AA50" s="801"/>
      <c r="AB50" s="620">
        <v>1</v>
      </c>
    </row>
    <row r="51" spans="1:28" s="186" customFormat="1" ht="119.25" customHeight="1" thickBot="1" x14ac:dyDescent="0.3">
      <c r="A51" s="255">
        <f t="shared" si="0"/>
        <v>47</v>
      </c>
      <c r="B51" s="53" t="s">
        <v>743</v>
      </c>
      <c r="C51" s="53">
        <v>4</v>
      </c>
      <c r="D51" s="53" t="s">
        <v>83</v>
      </c>
      <c r="E51" s="53" t="s">
        <v>745</v>
      </c>
      <c r="F51" s="53" t="s">
        <v>645</v>
      </c>
      <c r="G51" s="53" t="s">
        <v>16</v>
      </c>
      <c r="H51" s="41" t="s">
        <v>744</v>
      </c>
      <c r="I51" s="53" t="s">
        <v>2293</v>
      </c>
      <c r="J51" s="1388"/>
      <c r="K51" s="1388"/>
      <c r="L51" s="1388"/>
      <c r="M51" s="1388"/>
      <c r="N51" s="623" t="s">
        <v>906</v>
      </c>
      <c r="O51" s="40" t="s">
        <v>2540</v>
      </c>
      <c r="P51" s="188"/>
      <c r="Q51" s="171">
        <v>1</v>
      </c>
      <c r="R51" s="171"/>
      <c r="S51" s="171"/>
      <c r="T51" s="171"/>
      <c r="U51" s="171"/>
      <c r="V51" s="171"/>
      <c r="W51" s="200"/>
      <c r="X51" s="110"/>
      <c r="AA51" s="801"/>
      <c r="AB51" s="620">
        <v>1</v>
      </c>
    </row>
    <row r="52" spans="1:28" s="186" customFormat="1" ht="221.25" thickBot="1" x14ac:dyDescent="0.3">
      <c r="A52" s="255">
        <f t="shared" si="0"/>
        <v>48</v>
      </c>
      <c r="B52" s="53" t="s">
        <v>746</v>
      </c>
      <c r="C52" s="53">
        <v>4</v>
      </c>
      <c r="D52" s="53" t="s">
        <v>83</v>
      </c>
      <c r="E52" s="53" t="s">
        <v>748</v>
      </c>
      <c r="F52" s="53" t="s">
        <v>645</v>
      </c>
      <c r="G52" s="53" t="s">
        <v>16</v>
      </c>
      <c r="H52" s="41" t="s">
        <v>747</v>
      </c>
      <c r="I52" s="53" t="s">
        <v>2553</v>
      </c>
      <c r="J52" s="158"/>
      <c r="K52" s="158"/>
      <c r="L52" s="158"/>
      <c r="M52" s="158"/>
      <c r="N52" s="634"/>
      <c r="O52" s="40" t="s">
        <v>2807</v>
      </c>
      <c r="P52" s="188"/>
      <c r="Q52" s="171">
        <v>1</v>
      </c>
      <c r="R52" s="171"/>
      <c r="S52" s="171"/>
      <c r="T52" s="171"/>
      <c r="U52" s="171"/>
      <c r="V52" s="171"/>
      <c r="W52" s="200"/>
      <c r="X52" s="110"/>
      <c r="AA52" s="801"/>
      <c r="AB52" s="620">
        <v>1</v>
      </c>
    </row>
    <row r="53" spans="1:28" s="38" customFormat="1" ht="221.25" thickBot="1" x14ac:dyDescent="0.3">
      <c r="A53" s="255">
        <f t="shared" si="0"/>
        <v>49</v>
      </c>
      <c r="B53" s="53" t="s">
        <v>749</v>
      </c>
      <c r="C53" s="53">
        <v>4</v>
      </c>
      <c r="D53" s="53" t="s">
        <v>83</v>
      </c>
      <c r="E53" s="53" t="s">
        <v>751</v>
      </c>
      <c r="F53" s="53" t="s">
        <v>645</v>
      </c>
      <c r="G53" s="53" t="s">
        <v>16</v>
      </c>
      <c r="H53" s="41" t="s">
        <v>750</v>
      </c>
      <c r="I53" s="53" t="s">
        <v>2553</v>
      </c>
      <c r="J53" s="158"/>
      <c r="K53" s="158"/>
      <c r="L53" s="158"/>
      <c r="M53" s="158"/>
      <c r="N53" s="136"/>
      <c r="O53" s="40" t="s">
        <v>2808</v>
      </c>
      <c r="P53" s="171"/>
      <c r="Q53" s="171">
        <v>1</v>
      </c>
      <c r="R53" s="171"/>
      <c r="S53" s="171"/>
      <c r="T53" s="171"/>
      <c r="U53" s="171"/>
      <c r="V53" s="171"/>
      <c r="W53" s="109"/>
      <c r="X53" s="109"/>
      <c r="AA53" s="620"/>
      <c r="AB53" s="620">
        <v>1</v>
      </c>
    </row>
    <row r="54" spans="1:28" s="38" customFormat="1" ht="111" thickBot="1" x14ac:dyDescent="0.3">
      <c r="A54" s="255">
        <f t="shared" si="0"/>
        <v>50</v>
      </c>
      <c r="B54" s="53" t="s">
        <v>2154</v>
      </c>
      <c r="C54" s="53">
        <v>4</v>
      </c>
      <c r="D54" s="53" t="s">
        <v>83</v>
      </c>
      <c r="E54" s="53" t="s">
        <v>1111</v>
      </c>
      <c r="F54" s="53" t="s">
        <v>785</v>
      </c>
      <c r="G54" s="53" t="s">
        <v>11</v>
      </c>
      <c r="H54" s="41" t="s">
        <v>790</v>
      </c>
      <c r="I54" s="389" t="s">
        <v>2553</v>
      </c>
      <c r="J54" s="158"/>
      <c r="K54" s="158"/>
      <c r="L54" s="158"/>
      <c r="M54" s="158"/>
      <c r="N54" s="634" t="s">
        <v>2698</v>
      </c>
      <c r="O54" s="40" t="s">
        <v>2699</v>
      </c>
      <c r="P54" s="171"/>
      <c r="Q54" s="171">
        <v>1</v>
      </c>
      <c r="R54" s="171"/>
      <c r="S54" s="171"/>
      <c r="T54" s="171"/>
      <c r="U54" s="171"/>
      <c r="V54" s="171"/>
      <c r="W54" s="109"/>
      <c r="X54" s="109"/>
      <c r="AA54" s="801">
        <v>1</v>
      </c>
      <c r="AB54" s="620"/>
    </row>
    <row r="55" spans="1:28" s="38" customFormat="1" ht="111" thickBot="1" x14ac:dyDescent="0.3">
      <c r="A55" s="255">
        <f t="shared" si="0"/>
        <v>51</v>
      </c>
      <c r="B55" s="401" t="s">
        <v>2155</v>
      </c>
      <c r="C55" s="401">
        <v>4</v>
      </c>
      <c r="D55" s="401" t="s">
        <v>83</v>
      </c>
      <c r="E55" s="401" t="s">
        <v>1110</v>
      </c>
      <c r="F55" s="401" t="s">
        <v>785</v>
      </c>
      <c r="G55" s="401" t="s">
        <v>11</v>
      </c>
      <c r="H55" s="400" t="s">
        <v>787</v>
      </c>
      <c r="I55" s="401" t="s">
        <v>2553</v>
      </c>
      <c r="J55" s="161"/>
      <c r="K55" s="161"/>
      <c r="L55" s="161"/>
      <c r="M55" s="161"/>
      <c r="N55" s="773"/>
      <c r="O55" s="772" t="s">
        <v>2541</v>
      </c>
      <c r="P55" s="171"/>
      <c r="Q55" s="171"/>
      <c r="R55" s="171"/>
      <c r="S55" s="171"/>
      <c r="T55" s="171">
        <v>1</v>
      </c>
      <c r="U55" s="171"/>
      <c r="V55" s="171"/>
      <c r="W55" s="109"/>
      <c r="X55" s="109"/>
      <c r="AA55" s="801">
        <v>1</v>
      </c>
      <c r="AB55" s="620"/>
    </row>
    <row r="56" spans="1:28" s="38" customFormat="1" ht="142.5" thickBot="1" x14ac:dyDescent="0.3">
      <c r="A56" s="255">
        <f t="shared" si="0"/>
        <v>52</v>
      </c>
      <c r="B56" s="401" t="s">
        <v>2156</v>
      </c>
      <c r="C56" s="401">
        <v>4</v>
      </c>
      <c r="D56" s="401" t="s">
        <v>83</v>
      </c>
      <c r="E56" s="401" t="s">
        <v>1109</v>
      </c>
      <c r="F56" s="401" t="s">
        <v>785</v>
      </c>
      <c r="G56" s="401" t="s">
        <v>11</v>
      </c>
      <c r="H56" s="400" t="s">
        <v>784</v>
      </c>
      <c r="I56" s="401" t="s">
        <v>2553</v>
      </c>
      <c r="J56" s="161"/>
      <c r="K56" s="161"/>
      <c r="L56" s="161"/>
      <c r="M56" s="161"/>
      <c r="N56" s="773"/>
      <c r="O56" s="772" t="s">
        <v>2809</v>
      </c>
      <c r="P56" s="171"/>
      <c r="Q56" s="171"/>
      <c r="R56" s="171"/>
      <c r="S56" s="171"/>
      <c r="T56" s="171">
        <v>1</v>
      </c>
      <c r="U56" s="171"/>
      <c r="V56" s="171"/>
      <c r="W56" s="109"/>
      <c r="X56" s="109"/>
      <c r="AA56" s="801">
        <v>1</v>
      </c>
      <c r="AB56" s="620"/>
    </row>
    <row r="57" spans="1:28" s="186" customFormat="1" ht="189.75" thickBot="1" x14ac:dyDescent="0.3">
      <c r="A57" s="255">
        <f t="shared" si="0"/>
        <v>53</v>
      </c>
      <c r="B57" s="53" t="s">
        <v>2157</v>
      </c>
      <c r="C57" s="53">
        <v>4</v>
      </c>
      <c r="D57" s="53" t="s">
        <v>83</v>
      </c>
      <c r="E57" s="53" t="s">
        <v>1108</v>
      </c>
      <c r="F57" s="53" t="s">
        <v>776</v>
      </c>
      <c r="G57" s="53" t="s">
        <v>11</v>
      </c>
      <c r="H57" s="41" t="s">
        <v>783</v>
      </c>
      <c r="I57" s="53" t="s">
        <v>2553</v>
      </c>
      <c r="J57" s="158"/>
      <c r="K57" s="158"/>
      <c r="L57" s="158"/>
      <c r="M57" s="158"/>
      <c r="N57" s="136" t="s">
        <v>2542</v>
      </c>
      <c r="O57" s="40" t="s">
        <v>2543</v>
      </c>
      <c r="P57" s="188"/>
      <c r="Q57" s="171">
        <v>1</v>
      </c>
      <c r="R57" s="171"/>
      <c r="S57" s="171"/>
      <c r="T57" s="171"/>
      <c r="U57" s="171"/>
      <c r="V57" s="171"/>
      <c r="W57" s="200"/>
      <c r="X57" s="110"/>
      <c r="AA57" s="801">
        <v>1</v>
      </c>
      <c r="AB57" s="801"/>
    </row>
    <row r="58" spans="1:28" s="38" customFormat="1" ht="390" customHeight="1" thickBot="1" x14ac:dyDescent="0.3">
      <c r="A58" s="255">
        <f t="shared" si="0"/>
        <v>54</v>
      </c>
      <c r="B58" s="302" t="s">
        <v>2158</v>
      </c>
      <c r="C58" s="302">
        <v>4</v>
      </c>
      <c r="D58" s="302" t="s">
        <v>83</v>
      </c>
      <c r="E58" s="302" t="s">
        <v>1107</v>
      </c>
      <c r="F58" s="302" t="s">
        <v>776</v>
      </c>
      <c r="G58" s="302" t="s">
        <v>11</v>
      </c>
      <c r="H58" s="299" t="s">
        <v>780</v>
      </c>
      <c r="I58" s="800" t="s">
        <v>2553</v>
      </c>
      <c r="J58" s="353"/>
      <c r="K58" s="353"/>
      <c r="L58" s="353"/>
      <c r="M58" s="353"/>
      <c r="N58" s="814" t="s">
        <v>4611</v>
      </c>
      <c r="O58" s="759" t="s">
        <v>5761</v>
      </c>
      <c r="P58" s="172">
        <v>1</v>
      </c>
      <c r="Q58" s="171"/>
      <c r="R58" s="171">
        <v>1</v>
      </c>
      <c r="S58" s="171"/>
      <c r="T58" s="171"/>
      <c r="U58" s="171"/>
      <c r="V58" s="171"/>
      <c r="W58" s="109">
        <v>1</v>
      </c>
      <c r="X58" s="109"/>
      <c r="AA58" s="801">
        <v>1</v>
      </c>
      <c r="AB58" s="620"/>
    </row>
    <row r="59" spans="1:28" s="38" customFormat="1" ht="394.5" thickBot="1" x14ac:dyDescent="0.3">
      <c r="A59" s="255">
        <f t="shared" si="0"/>
        <v>55</v>
      </c>
      <c r="B59" s="389" t="s">
        <v>2159</v>
      </c>
      <c r="C59" s="389">
        <v>4</v>
      </c>
      <c r="D59" s="389" t="s">
        <v>83</v>
      </c>
      <c r="E59" s="389" t="s">
        <v>1106</v>
      </c>
      <c r="F59" s="389" t="s">
        <v>776</v>
      </c>
      <c r="G59" s="389" t="s">
        <v>11</v>
      </c>
      <c r="H59" s="604" t="s">
        <v>779</v>
      </c>
      <c r="I59" s="389" t="s">
        <v>2553</v>
      </c>
      <c r="J59" s="353"/>
      <c r="K59" s="353"/>
      <c r="L59" s="353"/>
      <c r="M59" s="353"/>
      <c r="N59" s="634" t="s">
        <v>2694</v>
      </c>
      <c r="O59" s="632" t="s">
        <v>5762</v>
      </c>
      <c r="P59" s="720"/>
      <c r="Q59" s="754">
        <v>1</v>
      </c>
      <c r="R59" s="171"/>
      <c r="S59" s="171"/>
      <c r="T59" s="171"/>
      <c r="U59" s="171"/>
      <c r="V59" s="171"/>
      <c r="W59" s="109"/>
      <c r="X59" s="109"/>
      <c r="AA59" s="801">
        <v>1</v>
      </c>
      <c r="AB59" s="620"/>
    </row>
    <row r="60" spans="1:28" s="186" customFormat="1" ht="394.5" thickBot="1" x14ac:dyDescent="0.3">
      <c r="A60" s="255">
        <f t="shared" si="0"/>
        <v>56</v>
      </c>
      <c r="B60" s="800" t="s">
        <v>2160</v>
      </c>
      <c r="C60" s="800">
        <v>4</v>
      </c>
      <c r="D60" s="800" t="s">
        <v>83</v>
      </c>
      <c r="E60" s="800" t="s">
        <v>1105</v>
      </c>
      <c r="F60" s="800" t="s">
        <v>776</v>
      </c>
      <c r="G60" s="800" t="s">
        <v>11</v>
      </c>
      <c r="H60" s="386" t="s">
        <v>775</v>
      </c>
      <c r="I60" s="800" t="s">
        <v>2553</v>
      </c>
      <c r="J60" s="1388"/>
      <c r="K60" s="1388"/>
      <c r="L60" s="1388"/>
      <c r="M60" s="1388"/>
      <c r="N60" s="814" t="s">
        <v>2695</v>
      </c>
      <c r="O60" s="759" t="s">
        <v>5625</v>
      </c>
      <c r="P60" s="195">
        <v>1</v>
      </c>
      <c r="Q60" s="171"/>
      <c r="R60" s="171">
        <v>1</v>
      </c>
      <c r="S60" s="171"/>
      <c r="T60" s="171"/>
      <c r="U60" s="171"/>
      <c r="V60" s="171"/>
      <c r="W60" s="200">
        <v>1</v>
      </c>
      <c r="X60" s="110"/>
      <c r="AA60" s="801">
        <v>1</v>
      </c>
      <c r="AB60" s="801"/>
    </row>
    <row r="61" spans="1:28" s="38" customFormat="1" ht="79.5" thickBot="1" x14ac:dyDescent="0.3">
      <c r="A61" s="255">
        <f t="shared" si="0"/>
        <v>57</v>
      </c>
      <c r="B61" s="88" t="s">
        <v>769</v>
      </c>
      <c r="C61" s="88" t="s">
        <v>110</v>
      </c>
      <c r="D61" s="88" t="s">
        <v>83</v>
      </c>
      <c r="E61" s="88" t="s">
        <v>772</v>
      </c>
      <c r="F61" s="88" t="s">
        <v>616</v>
      </c>
      <c r="G61" s="88" t="s">
        <v>16</v>
      </c>
      <c r="H61" s="87" t="s">
        <v>771</v>
      </c>
      <c r="I61" s="88" t="s">
        <v>2553</v>
      </c>
      <c r="J61" s="161"/>
      <c r="K61" s="161"/>
      <c r="L61" s="161"/>
      <c r="M61" s="161"/>
      <c r="N61" s="135"/>
      <c r="O61" s="85" t="s">
        <v>2545</v>
      </c>
      <c r="P61" s="171"/>
      <c r="Q61" s="171"/>
      <c r="R61" s="171"/>
      <c r="S61" s="171"/>
      <c r="T61" s="171">
        <v>1</v>
      </c>
      <c r="U61" s="171"/>
      <c r="V61" s="171"/>
      <c r="W61" s="109"/>
      <c r="X61" s="109"/>
      <c r="AA61" s="620"/>
      <c r="AB61" s="620">
        <v>1</v>
      </c>
    </row>
    <row r="62" spans="1:28" s="186" customFormat="1" ht="79.5" thickBot="1" x14ac:dyDescent="0.3">
      <c r="A62" s="255">
        <f t="shared" si="0"/>
        <v>58</v>
      </c>
      <c r="B62" s="389" t="s">
        <v>804</v>
      </c>
      <c r="C62" s="389">
        <v>4</v>
      </c>
      <c r="D62" s="389" t="s">
        <v>86</v>
      </c>
      <c r="E62" s="389" t="s">
        <v>353</v>
      </c>
      <c r="F62" s="389" t="s">
        <v>266</v>
      </c>
      <c r="G62" s="389" t="s">
        <v>16</v>
      </c>
      <c r="H62" s="604" t="s">
        <v>805</v>
      </c>
      <c r="I62" s="423" t="s">
        <v>2418</v>
      </c>
      <c r="J62" s="158"/>
      <c r="K62" s="158"/>
      <c r="L62" s="158"/>
      <c r="M62" s="158"/>
      <c r="N62" s="378"/>
      <c r="O62" s="632" t="s">
        <v>2546</v>
      </c>
      <c r="P62" s="188"/>
      <c r="Q62" s="171">
        <v>1</v>
      </c>
      <c r="R62" s="171"/>
      <c r="S62" s="171"/>
      <c r="T62" s="171"/>
      <c r="U62" s="171"/>
      <c r="V62" s="171"/>
      <c r="W62" s="200"/>
      <c r="X62" s="110"/>
      <c r="AA62" s="801"/>
      <c r="AB62" s="620">
        <v>1</v>
      </c>
    </row>
    <row r="63" spans="1:28" s="38" customFormat="1" ht="409.6" thickBot="1" x14ac:dyDescent="0.3">
      <c r="A63" s="255">
        <f t="shared" si="0"/>
        <v>59</v>
      </c>
      <c r="B63" s="389" t="s">
        <v>2161</v>
      </c>
      <c r="C63" s="389">
        <v>4</v>
      </c>
      <c r="D63" s="389" t="s">
        <v>83</v>
      </c>
      <c r="E63" s="389" t="s">
        <v>1104</v>
      </c>
      <c r="F63" s="389" t="s">
        <v>808</v>
      </c>
      <c r="G63" s="389" t="s">
        <v>11</v>
      </c>
      <c r="H63" s="604" t="s">
        <v>806</v>
      </c>
      <c r="I63" s="389" t="s">
        <v>2553</v>
      </c>
      <c r="J63" s="158"/>
      <c r="K63" s="158"/>
      <c r="L63" s="158"/>
      <c r="M63" s="158"/>
      <c r="N63" s="634" t="s">
        <v>4741</v>
      </c>
      <c r="O63" s="632" t="s">
        <v>4742</v>
      </c>
      <c r="P63" s="191"/>
      <c r="Q63" s="171">
        <v>1</v>
      </c>
      <c r="R63" s="171"/>
      <c r="S63" s="171"/>
      <c r="T63" s="171"/>
      <c r="U63" s="171"/>
      <c r="V63" s="171"/>
      <c r="W63" s="109"/>
      <c r="X63" s="109"/>
      <c r="AA63" s="801">
        <v>1</v>
      </c>
      <c r="AB63" s="620"/>
    </row>
    <row r="64" spans="1:28" s="38" customFormat="1" ht="300" thickBot="1" x14ac:dyDescent="0.3">
      <c r="A64" s="255">
        <f t="shared" si="0"/>
        <v>60</v>
      </c>
      <c r="B64" s="401" t="s">
        <v>2162</v>
      </c>
      <c r="C64" s="401">
        <v>4</v>
      </c>
      <c r="D64" s="401" t="s">
        <v>83</v>
      </c>
      <c r="E64" s="401" t="s">
        <v>1103</v>
      </c>
      <c r="F64" s="401" t="s">
        <v>808</v>
      </c>
      <c r="G64" s="401" t="s">
        <v>11</v>
      </c>
      <c r="H64" s="400" t="s">
        <v>809</v>
      </c>
      <c r="I64" s="401" t="s">
        <v>2553</v>
      </c>
      <c r="J64" s="161"/>
      <c r="K64" s="161"/>
      <c r="L64" s="161"/>
      <c r="M64" s="161"/>
      <c r="N64" s="773"/>
      <c r="O64" s="772" t="s">
        <v>4229</v>
      </c>
      <c r="P64" s="171"/>
      <c r="Q64" s="171"/>
      <c r="R64" s="171"/>
      <c r="S64" s="171"/>
      <c r="T64" s="171">
        <v>1</v>
      </c>
      <c r="U64" s="171"/>
      <c r="V64" s="171"/>
      <c r="W64" s="109"/>
      <c r="X64" s="109"/>
      <c r="AA64" s="801">
        <v>1</v>
      </c>
      <c r="AB64" s="620"/>
    </row>
    <row r="65" spans="1:28" s="38" customFormat="1" ht="394.5" thickBot="1" x14ac:dyDescent="0.3">
      <c r="A65" s="255">
        <f t="shared" si="0"/>
        <v>61</v>
      </c>
      <c r="B65" s="53" t="s">
        <v>2163</v>
      </c>
      <c r="C65" s="53">
        <v>4</v>
      </c>
      <c r="D65" s="53" t="s">
        <v>83</v>
      </c>
      <c r="E65" s="53" t="s">
        <v>1102</v>
      </c>
      <c r="F65" s="53" t="s">
        <v>808</v>
      </c>
      <c r="G65" s="53" t="s">
        <v>11</v>
      </c>
      <c r="H65" s="41" t="s">
        <v>812</v>
      </c>
      <c r="I65" s="53" t="s">
        <v>2553</v>
      </c>
      <c r="J65" s="158"/>
      <c r="K65" s="158"/>
      <c r="L65" s="158"/>
      <c r="M65" s="158"/>
      <c r="N65" s="634" t="s">
        <v>2548</v>
      </c>
      <c r="O65" s="40" t="s">
        <v>2547</v>
      </c>
      <c r="P65" s="171"/>
      <c r="Q65" s="171">
        <v>1</v>
      </c>
      <c r="R65" s="171"/>
      <c r="S65" s="171"/>
      <c r="T65" s="171"/>
      <c r="U65" s="171"/>
      <c r="V65" s="171"/>
      <c r="W65" s="109"/>
      <c r="X65" s="109"/>
      <c r="AA65" s="801">
        <v>1</v>
      </c>
      <c r="AB65" s="620"/>
    </row>
    <row r="66" spans="1:28" s="186" customFormat="1" ht="300" customHeight="1" thickBot="1" x14ac:dyDescent="0.3">
      <c r="A66" s="255">
        <f t="shared" si="0"/>
        <v>62</v>
      </c>
      <c r="B66" s="800" t="s">
        <v>2164</v>
      </c>
      <c r="C66" s="800">
        <v>4</v>
      </c>
      <c r="D66" s="800" t="s">
        <v>83</v>
      </c>
      <c r="E66" s="800" t="s">
        <v>1100</v>
      </c>
      <c r="F66" s="800" t="s">
        <v>813</v>
      </c>
      <c r="G66" s="800" t="s">
        <v>11</v>
      </c>
      <c r="H66" s="386" t="s">
        <v>814</v>
      </c>
      <c r="I66" s="800" t="s">
        <v>2553</v>
      </c>
      <c r="J66" s="353"/>
      <c r="K66" s="353"/>
      <c r="L66" s="353"/>
      <c r="M66" s="353"/>
      <c r="N66" s="814" t="s">
        <v>3355</v>
      </c>
      <c r="O66" s="759" t="s">
        <v>5763</v>
      </c>
      <c r="P66" s="195">
        <v>1</v>
      </c>
      <c r="Q66" s="171"/>
      <c r="R66" s="171">
        <v>1</v>
      </c>
      <c r="S66" s="171"/>
      <c r="T66" s="171"/>
      <c r="U66" s="171"/>
      <c r="V66" s="171"/>
      <c r="W66" s="200">
        <v>1</v>
      </c>
      <c r="X66" s="110"/>
      <c r="AA66" s="801">
        <v>1</v>
      </c>
      <c r="AB66" s="801"/>
    </row>
    <row r="67" spans="1:28" s="186" customFormat="1" ht="315.75" thickBot="1" x14ac:dyDescent="0.3">
      <c r="A67" s="255">
        <f t="shared" si="0"/>
        <v>63</v>
      </c>
      <c r="B67" s="389" t="s">
        <v>2165</v>
      </c>
      <c r="C67" s="389">
        <v>4</v>
      </c>
      <c r="D67" s="389" t="s">
        <v>83</v>
      </c>
      <c r="E67" s="389" t="s">
        <v>1101</v>
      </c>
      <c r="F67" s="389" t="s">
        <v>813</v>
      </c>
      <c r="G67" s="389" t="s">
        <v>11</v>
      </c>
      <c r="H67" s="604" t="s">
        <v>816</v>
      </c>
      <c r="I67" s="389" t="s">
        <v>2553</v>
      </c>
      <c r="J67" s="158"/>
      <c r="K67" s="158"/>
      <c r="L67" s="158"/>
      <c r="M67" s="158"/>
      <c r="N67" s="634" t="s">
        <v>2532</v>
      </c>
      <c r="O67" s="632" t="s">
        <v>4743</v>
      </c>
      <c r="P67" s="685"/>
      <c r="Q67" s="171">
        <v>1</v>
      </c>
      <c r="R67" s="171"/>
      <c r="S67" s="171"/>
      <c r="T67" s="171"/>
      <c r="U67" s="171"/>
      <c r="V67" s="171"/>
      <c r="W67" s="200"/>
      <c r="X67" s="110"/>
      <c r="AA67" s="801">
        <v>1</v>
      </c>
      <c r="AB67" s="801"/>
    </row>
    <row r="68" spans="1:28" s="186" customFormat="1" ht="409.6" thickBot="1" x14ac:dyDescent="0.3">
      <c r="A68" s="255">
        <f t="shared" si="0"/>
        <v>64</v>
      </c>
      <c r="B68" s="389" t="s">
        <v>2166</v>
      </c>
      <c r="C68" s="389">
        <v>4</v>
      </c>
      <c r="D68" s="389" t="s">
        <v>83</v>
      </c>
      <c r="E68" s="389" t="s">
        <v>1643</v>
      </c>
      <c r="F68" s="389" t="s">
        <v>813</v>
      </c>
      <c r="G68" s="389" t="s">
        <v>11</v>
      </c>
      <c r="H68" s="604" t="s">
        <v>818</v>
      </c>
      <c r="I68" s="389" t="s">
        <v>2553</v>
      </c>
      <c r="J68" s="158"/>
      <c r="K68" s="158"/>
      <c r="L68" s="158"/>
      <c r="M68" s="158"/>
      <c r="N68" s="634" t="s">
        <v>2696</v>
      </c>
      <c r="O68" s="632" t="s">
        <v>7095</v>
      </c>
      <c r="P68" s="248"/>
      <c r="Q68" s="754">
        <v>1</v>
      </c>
      <c r="R68" s="171"/>
      <c r="S68" s="171"/>
      <c r="T68" s="171"/>
      <c r="U68" s="171"/>
      <c r="V68" s="171"/>
      <c r="W68" s="200"/>
      <c r="X68" s="110"/>
      <c r="AA68" s="801">
        <v>1</v>
      </c>
      <c r="AB68" s="801"/>
    </row>
    <row r="69" spans="1:28" s="186" customFormat="1" ht="252.75" thickBot="1" x14ac:dyDescent="0.3">
      <c r="A69" s="255">
        <f t="shared" si="0"/>
        <v>65</v>
      </c>
      <c r="B69" s="389" t="s">
        <v>2167</v>
      </c>
      <c r="C69" s="389">
        <v>4</v>
      </c>
      <c r="D69" s="389" t="s">
        <v>83</v>
      </c>
      <c r="E69" s="389" t="s">
        <v>1099</v>
      </c>
      <c r="F69" s="389" t="s">
        <v>813</v>
      </c>
      <c r="G69" s="389" t="s">
        <v>11</v>
      </c>
      <c r="H69" s="604" t="s">
        <v>820</v>
      </c>
      <c r="I69" s="389" t="s">
        <v>2553</v>
      </c>
      <c r="J69" s="327"/>
      <c r="K69" s="327"/>
      <c r="L69" s="327"/>
      <c r="M69" s="327"/>
      <c r="N69" s="634" t="s">
        <v>2532</v>
      </c>
      <c r="O69" s="632" t="s">
        <v>5626</v>
      </c>
      <c r="P69" s="248"/>
      <c r="Q69" s="754">
        <v>1</v>
      </c>
      <c r="R69" s="171"/>
      <c r="S69" s="171"/>
      <c r="T69" s="171"/>
      <c r="U69" s="171"/>
      <c r="V69" s="171"/>
      <c r="W69" s="200"/>
      <c r="X69" s="110"/>
      <c r="AA69" s="801">
        <v>1</v>
      </c>
      <c r="AB69" s="801"/>
    </row>
    <row r="70" spans="1:28" s="38" customFormat="1" ht="409.6" thickBot="1" x14ac:dyDescent="0.3">
      <c r="A70" s="255">
        <f t="shared" si="0"/>
        <v>66</v>
      </c>
      <c r="B70" s="53" t="s">
        <v>827</v>
      </c>
      <c r="C70" s="53">
        <v>4</v>
      </c>
      <c r="D70" s="53" t="s">
        <v>83</v>
      </c>
      <c r="E70" s="53" t="s">
        <v>829</v>
      </c>
      <c r="F70" s="53" t="s">
        <v>830</v>
      </c>
      <c r="G70" s="53" t="s">
        <v>11</v>
      </c>
      <c r="H70" s="41" t="s">
        <v>828</v>
      </c>
      <c r="I70" s="53" t="s">
        <v>2553</v>
      </c>
      <c r="J70" s="158"/>
      <c r="K70" s="158"/>
      <c r="L70" s="158"/>
      <c r="M70" s="158"/>
      <c r="N70" s="634" t="s">
        <v>2549</v>
      </c>
      <c r="O70" s="40" t="s">
        <v>2550</v>
      </c>
      <c r="P70" s="171"/>
      <c r="Q70" s="171">
        <v>1</v>
      </c>
      <c r="R70" s="171"/>
      <c r="S70" s="171"/>
      <c r="T70" s="171"/>
      <c r="U70" s="171"/>
      <c r="V70" s="171"/>
      <c r="W70" s="109"/>
      <c r="X70" s="109"/>
      <c r="AA70" s="801">
        <v>1</v>
      </c>
      <c r="AB70" s="620"/>
    </row>
    <row r="71" spans="1:28" s="38" customFormat="1" ht="48" thickBot="1" x14ac:dyDescent="0.3">
      <c r="A71" s="255">
        <f t="shared" ref="A71:A134" si="1">A70+1</f>
        <v>67</v>
      </c>
      <c r="B71" s="53" t="s">
        <v>834</v>
      </c>
      <c r="C71" s="53">
        <v>5</v>
      </c>
      <c r="D71" s="53" t="s">
        <v>837</v>
      </c>
      <c r="E71" s="53" t="s">
        <v>836</v>
      </c>
      <c r="F71" s="53" t="s">
        <v>15</v>
      </c>
      <c r="G71" s="53" t="s">
        <v>16</v>
      </c>
      <c r="H71" s="41" t="s">
        <v>835</v>
      </c>
      <c r="I71" s="53" t="s">
        <v>2553</v>
      </c>
      <c r="J71" s="158"/>
      <c r="K71" s="158"/>
      <c r="L71" s="158"/>
      <c r="M71" s="158"/>
      <c r="N71" s="315"/>
      <c r="O71" s="40" t="s">
        <v>2551</v>
      </c>
      <c r="P71" s="171"/>
      <c r="Q71" s="171">
        <v>1</v>
      </c>
      <c r="R71" s="171"/>
      <c r="S71" s="171"/>
      <c r="T71" s="171"/>
      <c r="U71" s="171"/>
      <c r="V71" s="171"/>
      <c r="W71" s="109"/>
      <c r="X71" s="109">
        <v>1</v>
      </c>
      <c r="AA71" s="620"/>
      <c r="AB71" s="620">
        <v>1</v>
      </c>
    </row>
    <row r="72" spans="1:28" s="186" customFormat="1" ht="221.25" thickBot="1" x14ac:dyDescent="0.3">
      <c r="A72" s="255">
        <f t="shared" si="1"/>
        <v>68</v>
      </c>
      <c r="B72" s="53" t="s">
        <v>848</v>
      </c>
      <c r="C72" s="53" t="s">
        <v>850</v>
      </c>
      <c r="D72" s="53" t="s">
        <v>83</v>
      </c>
      <c r="E72" s="53" t="s">
        <v>849</v>
      </c>
      <c r="F72" s="53" t="s">
        <v>165</v>
      </c>
      <c r="G72" s="53" t="s">
        <v>16</v>
      </c>
      <c r="H72" s="41" t="s">
        <v>851</v>
      </c>
      <c r="I72" s="53" t="s">
        <v>2553</v>
      </c>
      <c r="J72" s="158"/>
      <c r="K72" s="158"/>
      <c r="L72" s="158"/>
      <c r="M72" s="158"/>
      <c r="N72" s="315"/>
      <c r="O72" s="40" t="s">
        <v>2552</v>
      </c>
      <c r="P72" s="188"/>
      <c r="Q72" s="171">
        <v>1</v>
      </c>
      <c r="R72" s="171"/>
      <c r="S72" s="171"/>
      <c r="T72" s="171"/>
      <c r="U72" s="171"/>
      <c r="V72" s="171"/>
      <c r="W72" s="200"/>
      <c r="X72" s="110"/>
      <c r="AA72" s="801"/>
      <c r="AB72" s="620">
        <v>1</v>
      </c>
    </row>
    <row r="73" spans="1:28" s="38" customFormat="1" ht="300" thickBot="1" x14ac:dyDescent="0.3">
      <c r="A73" s="255">
        <f t="shared" si="1"/>
        <v>69</v>
      </c>
      <c r="B73" s="53" t="s">
        <v>854</v>
      </c>
      <c r="C73" s="53">
        <v>5</v>
      </c>
      <c r="D73" s="53" t="s">
        <v>89</v>
      </c>
      <c r="E73" s="53" t="s">
        <v>360</v>
      </c>
      <c r="F73" s="53" t="s">
        <v>856</v>
      </c>
      <c r="G73" s="53" t="s">
        <v>16</v>
      </c>
      <c r="H73" s="41" t="s">
        <v>855</v>
      </c>
      <c r="I73" s="53" t="s">
        <v>2291</v>
      </c>
      <c r="J73" s="1388"/>
      <c r="K73" s="1388"/>
      <c r="L73" s="1388"/>
      <c r="M73" s="1388"/>
      <c r="N73" s="623" t="s">
        <v>907</v>
      </c>
      <c r="O73" s="40" t="s">
        <v>2573</v>
      </c>
      <c r="P73" s="171"/>
      <c r="Q73" s="171">
        <v>1</v>
      </c>
      <c r="R73" s="171"/>
      <c r="S73" s="171"/>
      <c r="T73" s="171"/>
      <c r="U73" s="171"/>
      <c r="V73" s="171"/>
      <c r="W73" s="109"/>
      <c r="X73" s="109"/>
      <c r="AA73" s="620"/>
      <c r="AB73" s="620">
        <v>1</v>
      </c>
    </row>
    <row r="74" spans="1:28" s="186" customFormat="1" ht="111" thickBot="1" x14ac:dyDescent="0.3">
      <c r="A74" s="255">
        <f t="shared" si="1"/>
        <v>70</v>
      </c>
      <c r="B74" s="389" t="s">
        <v>857</v>
      </c>
      <c r="C74" s="389" t="s">
        <v>110</v>
      </c>
      <c r="D74" s="389" t="s">
        <v>83</v>
      </c>
      <c r="E74" s="389" t="s">
        <v>859</v>
      </c>
      <c r="F74" s="389" t="s">
        <v>856</v>
      </c>
      <c r="G74" s="389" t="s">
        <v>16</v>
      </c>
      <c r="H74" s="604" t="s">
        <v>858</v>
      </c>
      <c r="I74" s="389" t="s">
        <v>2553</v>
      </c>
      <c r="J74" s="158"/>
      <c r="K74" s="158"/>
      <c r="L74" s="158"/>
      <c r="M74" s="158"/>
      <c r="N74" s="634" t="s">
        <v>2574</v>
      </c>
      <c r="O74" s="632" t="s">
        <v>2575</v>
      </c>
      <c r="P74" s="188"/>
      <c r="Q74" s="171">
        <v>1</v>
      </c>
      <c r="R74" s="171"/>
      <c r="S74" s="171"/>
      <c r="T74" s="171"/>
      <c r="U74" s="171"/>
      <c r="V74" s="171"/>
      <c r="W74" s="200"/>
      <c r="X74" s="110"/>
      <c r="AA74" s="801"/>
      <c r="AB74" s="620">
        <v>1</v>
      </c>
    </row>
    <row r="75" spans="1:28" s="38" customFormat="1" ht="95.25" thickBot="1" x14ac:dyDescent="0.3">
      <c r="A75" s="255">
        <f t="shared" si="1"/>
        <v>71</v>
      </c>
      <c r="B75" s="389" t="s">
        <v>860</v>
      </c>
      <c r="C75" s="389" t="s">
        <v>110</v>
      </c>
      <c r="D75" s="389" t="s">
        <v>83</v>
      </c>
      <c r="E75" s="389" t="s">
        <v>862</v>
      </c>
      <c r="F75" s="389" t="s">
        <v>856</v>
      </c>
      <c r="G75" s="389" t="s">
        <v>16</v>
      </c>
      <c r="H75" s="604" t="s">
        <v>861</v>
      </c>
      <c r="I75" s="389" t="s">
        <v>2553</v>
      </c>
      <c r="J75" s="158"/>
      <c r="K75" s="158"/>
      <c r="L75" s="158"/>
      <c r="M75" s="158"/>
      <c r="N75" s="634" t="s">
        <v>2632</v>
      </c>
      <c r="O75" s="632" t="s">
        <v>2631</v>
      </c>
      <c r="P75" s="171"/>
      <c r="Q75" s="171">
        <v>1</v>
      </c>
      <c r="R75" s="171"/>
      <c r="S75" s="171"/>
      <c r="T75" s="171"/>
      <c r="U75" s="171"/>
      <c r="V75" s="171"/>
      <c r="W75" s="109"/>
      <c r="X75" s="109"/>
      <c r="AA75" s="620"/>
      <c r="AB75" s="620">
        <v>1</v>
      </c>
    </row>
    <row r="76" spans="1:28" s="38" customFormat="1" ht="378.75" thickBot="1" x14ac:dyDescent="0.3">
      <c r="A76" s="255">
        <f t="shared" si="1"/>
        <v>72</v>
      </c>
      <c r="B76" s="1395" t="s">
        <v>915</v>
      </c>
      <c r="C76" s="1395">
        <v>30</v>
      </c>
      <c r="D76" s="1395" t="s">
        <v>83</v>
      </c>
      <c r="E76" s="1395" t="s">
        <v>1270</v>
      </c>
      <c r="F76" s="1395" t="s">
        <v>916</v>
      </c>
      <c r="G76" s="1395" t="s">
        <v>11</v>
      </c>
      <c r="H76" s="1394" t="s">
        <v>917</v>
      </c>
      <c r="I76" s="1395" t="s">
        <v>2553</v>
      </c>
      <c r="J76" s="1396"/>
      <c r="K76" s="1396"/>
      <c r="L76" s="1396"/>
      <c r="M76" s="1396"/>
      <c r="N76" s="770" t="s">
        <v>2576</v>
      </c>
      <c r="O76" s="771" t="s">
        <v>3815</v>
      </c>
      <c r="P76" s="191"/>
      <c r="Q76" s="171"/>
      <c r="R76" s="171"/>
      <c r="S76" s="171"/>
      <c r="T76" s="171"/>
      <c r="U76" s="171"/>
      <c r="V76" s="171"/>
      <c r="W76" s="109"/>
      <c r="X76" s="109"/>
      <c r="Y76" s="754">
        <v>1</v>
      </c>
      <c r="AA76" s="801">
        <v>1</v>
      </c>
      <c r="AB76" s="620"/>
    </row>
    <row r="77" spans="1:28" s="38" customFormat="1" ht="205.5" thickBot="1" x14ac:dyDescent="0.3">
      <c r="A77" s="255">
        <f t="shared" si="1"/>
        <v>73</v>
      </c>
      <c r="B77" s="389" t="s">
        <v>926</v>
      </c>
      <c r="C77" s="389" t="s">
        <v>119</v>
      </c>
      <c r="D77" s="389" t="s">
        <v>83</v>
      </c>
      <c r="E77" s="389" t="s">
        <v>927</v>
      </c>
      <c r="F77" s="389" t="s">
        <v>929</v>
      </c>
      <c r="G77" s="389" t="s">
        <v>11</v>
      </c>
      <c r="H77" s="604" t="s">
        <v>928</v>
      </c>
      <c r="I77" s="389" t="s">
        <v>2291</v>
      </c>
      <c r="J77" s="1388"/>
      <c r="K77" s="1388"/>
      <c r="L77" s="1388"/>
      <c r="M77" s="1388"/>
      <c r="N77" s="623" t="s">
        <v>1408</v>
      </c>
      <c r="O77" s="632" t="s">
        <v>2577</v>
      </c>
      <c r="P77" s="171"/>
      <c r="Q77" s="171">
        <v>1</v>
      </c>
      <c r="R77" s="171"/>
      <c r="S77" s="171"/>
      <c r="T77" s="171"/>
      <c r="U77" s="171"/>
      <c r="V77" s="171"/>
      <c r="W77" s="109"/>
      <c r="X77" s="109"/>
      <c r="AA77" s="801">
        <v>1</v>
      </c>
      <c r="AB77" s="620"/>
    </row>
    <row r="78" spans="1:28" s="38" customFormat="1" ht="363" thickBot="1" x14ac:dyDescent="0.3">
      <c r="A78" s="255">
        <f t="shared" si="1"/>
        <v>74</v>
      </c>
      <c r="B78" s="401" t="s">
        <v>930</v>
      </c>
      <c r="C78" s="401" t="s">
        <v>933</v>
      </c>
      <c r="D78" s="401" t="s">
        <v>83</v>
      </c>
      <c r="E78" s="401" t="s">
        <v>932</v>
      </c>
      <c r="F78" s="401" t="s">
        <v>76</v>
      </c>
      <c r="G78" s="401" t="s">
        <v>16</v>
      </c>
      <c r="H78" s="400" t="s">
        <v>931</v>
      </c>
      <c r="I78" s="401" t="s">
        <v>2553</v>
      </c>
      <c r="J78" s="161"/>
      <c r="K78" s="161"/>
      <c r="L78" s="161"/>
      <c r="M78" s="161"/>
      <c r="N78" s="773"/>
      <c r="O78" s="772" t="s">
        <v>2811</v>
      </c>
      <c r="P78" s="171"/>
      <c r="Q78" s="171"/>
      <c r="R78" s="171"/>
      <c r="S78" s="171"/>
      <c r="T78" s="171">
        <v>1</v>
      </c>
      <c r="U78" s="171"/>
      <c r="V78" s="171"/>
      <c r="W78" s="109"/>
      <c r="X78" s="109">
        <v>1</v>
      </c>
      <c r="AA78" s="620"/>
      <c r="AB78" s="620">
        <v>1</v>
      </c>
    </row>
    <row r="79" spans="1:28" s="39" customFormat="1" ht="174" thickBot="1" x14ac:dyDescent="0.3">
      <c r="A79" s="255">
        <f t="shared" si="1"/>
        <v>75</v>
      </c>
      <c r="B79" s="401" t="s">
        <v>948</v>
      </c>
      <c r="C79" s="401" t="s">
        <v>110</v>
      </c>
      <c r="D79" s="401" t="s">
        <v>83</v>
      </c>
      <c r="E79" s="401" t="s">
        <v>949</v>
      </c>
      <c r="F79" s="401" t="s">
        <v>951</v>
      </c>
      <c r="G79" s="401" t="s">
        <v>11</v>
      </c>
      <c r="H79" s="400" t="s">
        <v>950</v>
      </c>
      <c r="I79" s="401" t="s">
        <v>2298</v>
      </c>
      <c r="J79" s="161"/>
      <c r="K79" s="161"/>
      <c r="L79" s="161"/>
      <c r="M79" s="161"/>
      <c r="N79" s="773"/>
      <c r="O79" s="772" t="s">
        <v>2578</v>
      </c>
      <c r="P79" s="173"/>
      <c r="Q79" s="173"/>
      <c r="R79" s="173"/>
      <c r="S79" s="173"/>
      <c r="T79" s="173">
        <v>1</v>
      </c>
      <c r="U79" s="173"/>
      <c r="V79" s="173"/>
      <c r="W79" s="111"/>
      <c r="X79" s="111"/>
      <c r="AA79" s="801">
        <v>1</v>
      </c>
      <c r="AB79" s="369"/>
    </row>
    <row r="80" spans="1:28" s="38" customFormat="1" ht="284.25" thickBot="1" x14ac:dyDescent="0.3">
      <c r="A80" s="255">
        <f t="shared" si="1"/>
        <v>76</v>
      </c>
      <c r="B80" s="389" t="s">
        <v>955</v>
      </c>
      <c r="C80" s="389">
        <v>4</v>
      </c>
      <c r="D80" s="389" t="s">
        <v>957</v>
      </c>
      <c r="E80" s="389" t="s">
        <v>956</v>
      </c>
      <c r="F80" s="389" t="s">
        <v>959</v>
      </c>
      <c r="G80" s="389" t="s">
        <v>11</v>
      </c>
      <c r="H80" s="604" t="s">
        <v>958</v>
      </c>
      <c r="I80" s="389" t="s">
        <v>2553</v>
      </c>
      <c r="J80" s="158"/>
      <c r="K80" s="158"/>
      <c r="L80" s="158"/>
      <c r="M80" s="158"/>
      <c r="N80" s="634" t="s">
        <v>2866</v>
      </c>
      <c r="O80" s="632" t="s">
        <v>3913</v>
      </c>
      <c r="P80" s="191"/>
      <c r="Q80" s="171">
        <v>1</v>
      </c>
      <c r="R80" s="171"/>
      <c r="S80" s="171"/>
      <c r="T80" s="171"/>
      <c r="U80" s="171"/>
      <c r="V80" s="171"/>
      <c r="W80" s="109"/>
      <c r="X80" s="109"/>
      <c r="AA80" s="801">
        <v>1</v>
      </c>
      <c r="AB80" s="620"/>
    </row>
    <row r="81" spans="1:28" s="38" customFormat="1" ht="268.5" thickBot="1" x14ac:dyDescent="0.3">
      <c r="A81" s="255">
        <f t="shared" si="1"/>
        <v>77</v>
      </c>
      <c r="B81" s="300" t="s">
        <v>964</v>
      </c>
      <c r="C81" s="300">
        <v>5</v>
      </c>
      <c r="D81" s="300" t="s">
        <v>83</v>
      </c>
      <c r="E81" s="300" t="s">
        <v>966</v>
      </c>
      <c r="F81" s="300" t="s">
        <v>856</v>
      </c>
      <c r="G81" s="300" t="s">
        <v>16</v>
      </c>
      <c r="H81" s="296" t="s">
        <v>965</v>
      </c>
      <c r="I81" s="389" t="s">
        <v>2553</v>
      </c>
      <c r="J81" s="158"/>
      <c r="K81" s="158"/>
      <c r="L81" s="158"/>
      <c r="M81" s="158"/>
      <c r="N81" s="634"/>
      <c r="O81" s="295" t="s">
        <v>7169</v>
      </c>
      <c r="P81" s="171"/>
      <c r="Q81" s="171">
        <v>1</v>
      </c>
      <c r="R81" s="171"/>
      <c r="S81" s="171"/>
      <c r="T81" s="171"/>
      <c r="U81" s="171"/>
      <c r="V81" s="171"/>
      <c r="W81" s="109"/>
      <c r="X81" s="109">
        <v>1</v>
      </c>
      <c r="AA81" s="620"/>
      <c r="AB81" s="620">
        <v>1</v>
      </c>
    </row>
    <row r="82" spans="1:28" s="38" customFormat="1" ht="174" thickBot="1" x14ac:dyDescent="0.3">
      <c r="A82" s="255">
        <f t="shared" si="1"/>
        <v>78</v>
      </c>
      <c r="B82" s="389" t="s">
        <v>2168</v>
      </c>
      <c r="C82" s="389">
        <v>22</v>
      </c>
      <c r="D82" s="389" t="s">
        <v>83</v>
      </c>
      <c r="E82" s="389" t="s">
        <v>1012</v>
      </c>
      <c r="F82" s="389" t="s">
        <v>1013</v>
      </c>
      <c r="G82" s="389" t="s">
        <v>11</v>
      </c>
      <c r="H82" s="604" t="s">
        <v>2896</v>
      </c>
      <c r="I82" s="389" t="s">
        <v>2303</v>
      </c>
      <c r="J82" s="158"/>
      <c r="K82" s="158"/>
      <c r="L82" s="158"/>
      <c r="M82" s="158"/>
      <c r="N82" s="634" t="s">
        <v>2179</v>
      </c>
      <c r="O82" s="632" t="s">
        <v>6072</v>
      </c>
      <c r="P82" s="720"/>
      <c r="Q82" s="754">
        <v>1</v>
      </c>
      <c r="R82" s="171"/>
      <c r="S82" s="171"/>
      <c r="T82" s="171"/>
      <c r="U82" s="171"/>
      <c r="V82" s="171"/>
      <c r="W82" s="109"/>
      <c r="X82" s="109"/>
      <c r="AA82" s="801">
        <v>1</v>
      </c>
      <c r="AB82" s="620"/>
    </row>
    <row r="83" spans="1:28" s="38" customFormat="1" ht="111" thickBot="1" x14ac:dyDescent="0.3">
      <c r="A83" s="255">
        <f t="shared" si="1"/>
        <v>79</v>
      </c>
      <c r="B83" s="389" t="s">
        <v>984</v>
      </c>
      <c r="C83" s="389" t="s">
        <v>110</v>
      </c>
      <c r="D83" s="389" t="s">
        <v>89</v>
      </c>
      <c r="E83" s="389" t="s">
        <v>451</v>
      </c>
      <c r="F83" s="389" t="s">
        <v>986</v>
      </c>
      <c r="G83" s="389" t="s">
        <v>11</v>
      </c>
      <c r="H83" s="604" t="s">
        <v>985</v>
      </c>
      <c r="I83" s="389" t="s">
        <v>2305</v>
      </c>
      <c r="J83" s="1388"/>
      <c r="K83" s="1388"/>
      <c r="L83" s="1388"/>
      <c r="M83" s="1388"/>
      <c r="N83" s="378" t="s">
        <v>1071</v>
      </c>
      <c r="O83" s="632" t="s">
        <v>2592</v>
      </c>
      <c r="P83" s="171"/>
      <c r="Q83" s="171">
        <v>1</v>
      </c>
      <c r="R83" s="171"/>
      <c r="S83" s="171"/>
      <c r="T83" s="171"/>
      <c r="U83" s="171"/>
      <c r="V83" s="171"/>
      <c r="W83" s="109"/>
      <c r="X83" s="109"/>
      <c r="AA83" s="801">
        <v>1</v>
      </c>
      <c r="AB83" s="620"/>
    </row>
    <row r="84" spans="1:28" s="38" customFormat="1" ht="111" thickBot="1" x14ac:dyDescent="0.3">
      <c r="A84" s="255">
        <f t="shared" si="1"/>
        <v>80</v>
      </c>
      <c r="B84" s="300" t="s">
        <v>993</v>
      </c>
      <c r="C84" s="300" t="s">
        <v>110</v>
      </c>
      <c r="D84" s="300" t="s">
        <v>89</v>
      </c>
      <c r="E84" s="300" t="s">
        <v>451</v>
      </c>
      <c r="F84" s="300" t="s">
        <v>856</v>
      </c>
      <c r="G84" s="300" t="s">
        <v>16</v>
      </c>
      <c r="H84" s="296" t="s">
        <v>994</v>
      </c>
      <c r="I84" s="300" t="s">
        <v>2305</v>
      </c>
      <c r="J84" s="1388"/>
      <c r="K84" s="1388"/>
      <c r="L84" s="1388"/>
      <c r="M84" s="1388"/>
      <c r="N84" s="378" t="s">
        <v>1071</v>
      </c>
      <c r="O84" s="295" t="s">
        <v>2592</v>
      </c>
      <c r="P84" s="171"/>
      <c r="Q84" s="171">
        <v>1</v>
      </c>
      <c r="R84" s="171"/>
      <c r="S84" s="171"/>
      <c r="T84" s="171"/>
      <c r="U84" s="171"/>
      <c r="V84" s="171"/>
      <c r="W84" s="109"/>
      <c r="X84" s="109"/>
      <c r="AA84" s="620"/>
      <c r="AB84" s="620">
        <v>1</v>
      </c>
    </row>
    <row r="85" spans="1:28" s="38" customFormat="1" ht="95.25" thickBot="1" x14ac:dyDescent="0.3">
      <c r="A85" s="255">
        <f t="shared" si="1"/>
        <v>81</v>
      </c>
      <c r="B85" s="389" t="s">
        <v>1032</v>
      </c>
      <c r="C85" s="389">
        <v>29</v>
      </c>
      <c r="D85" s="389" t="s">
        <v>86</v>
      </c>
      <c r="E85" s="389" t="s">
        <v>1033</v>
      </c>
      <c r="F85" s="389" t="s">
        <v>1034</v>
      </c>
      <c r="G85" s="389" t="s">
        <v>16</v>
      </c>
      <c r="H85" s="604" t="s">
        <v>1035</v>
      </c>
      <c r="I85" s="389" t="s">
        <v>2310</v>
      </c>
      <c r="J85" s="158"/>
      <c r="K85" s="158"/>
      <c r="L85" s="158"/>
      <c r="M85" s="158"/>
      <c r="N85" s="378" t="s">
        <v>1433</v>
      </c>
      <c r="O85" s="632" t="s">
        <v>2633</v>
      </c>
      <c r="P85" s="171" t="s">
        <v>1244</v>
      </c>
      <c r="Q85" s="171">
        <v>1</v>
      </c>
      <c r="R85" s="171"/>
      <c r="S85" s="171"/>
      <c r="T85" s="171"/>
      <c r="U85" s="171"/>
      <c r="V85" s="171"/>
      <c r="W85" s="109"/>
      <c r="X85" s="109"/>
      <c r="AA85" s="620"/>
      <c r="AB85" s="620">
        <v>1</v>
      </c>
    </row>
    <row r="86" spans="1:28" s="38" customFormat="1" ht="142.5" thickBot="1" x14ac:dyDescent="0.3">
      <c r="A86" s="255">
        <f t="shared" si="1"/>
        <v>82</v>
      </c>
      <c r="B86" s="53" t="s">
        <v>1036</v>
      </c>
      <c r="C86" s="53" t="s">
        <v>1037</v>
      </c>
      <c r="D86" s="53" t="s">
        <v>1038</v>
      </c>
      <c r="E86" s="53" t="s">
        <v>1039</v>
      </c>
      <c r="F86" s="53" t="s">
        <v>1034</v>
      </c>
      <c r="G86" s="53" t="s">
        <v>16</v>
      </c>
      <c r="H86" s="41" t="s">
        <v>1040</v>
      </c>
      <c r="I86" s="53" t="s">
        <v>2473</v>
      </c>
      <c r="J86" s="1388"/>
      <c r="K86" s="1388"/>
      <c r="L86" s="1388"/>
      <c r="M86" s="1388"/>
      <c r="N86" s="378" t="s">
        <v>2183</v>
      </c>
      <c r="O86" s="40" t="s">
        <v>2591</v>
      </c>
      <c r="P86" s="171" t="s">
        <v>1244</v>
      </c>
      <c r="Q86" s="171">
        <v>1</v>
      </c>
      <c r="R86" s="171"/>
      <c r="S86" s="171"/>
      <c r="T86" s="171"/>
      <c r="U86" s="171"/>
      <c r="V86" s="171"/>
      <c r="W86" s="109"/>
      <c r="X86" s="109"/>
      <c r="AA86" s="620"/>
      <c r="AB86" s="620">
        <v>1</v>
      </c>
    </row>
    <row r="87" spans="1:28" s="38" customFormat="1" ht="158.25" thickBot="1" x14ac:dyDescent="0.3">
      <c r="A87" s="255">
        <f t="shared" si="1"/>
        <v>83</v>
      </c>
      <c r="B87" s="401" t="s">
        <v>1051</v>
      </c>
      <c r="C87" s="401">
        <v>29.33</v>
      </c>
      <c r="D87" s="401" t="s">
        <v>86</v>
      </c>
      <c r="E87" s="401" t="s">
        <v>2483</v>
      </c>
      <c r="F87" s="401" t="s">
        <v>645</v>
      </c>
      <c r="G87" s="401" t="s">
        <v>16</v>
      </c>
      <c r="H87" s="400" t="s">
        <v>1053</v>
      </c>
      <c r="I87" s="401" t="s">
        <v>2312</v>
      </c>
      <c r="J87" s="161"/>
      <c r="K87" s="161"/>
      <c r="L87" s="161"/>
      <c r="M87" s="161"/>
      <c r="N87" s="773"/>
      <c r="O87" s="772" t="s">
        <v>2579</v>
      </c>
      <c r="P87" s="171" t="s">
        <v>1244</v>
      </c>
      <c r="Q87" s="171"/>
      <c r="R87" s="171"/>
      <c r="S87" s="171"/>
      <c r="T87" s="171">
        <v>1</v>
      </c>
      <c r="U87" s="171"/>
      <c r="V87" s="171"/>
      <c r="W87" s="109"/>
      <c r="X87" s="109"/>
      <c r="AA87" s="620"/>
      <c r="AB87" s="620">
        <v>1</v>
      </c>
    </row>
    <row r="88" spans="1:28" s="38" customFormat="1" ht="142.5" thickBot="1" x14ac:dyDescent="0.3">
      <c r="A88" s="255">
        <f t="shared" si="1"/>
        <v>84</v>
      </c>
      <c r="B88" s="300" t="s">
        <v>1084</v>
      </c>
      <c r="C88" s="300">
        <v>4</v>
      </c>
      <c r="D88" s="300" t="s">
        <v>89</v>
      </c>
      <c r="E88" s="300" t="s">
        <v>359</v>
      </c>
      <c r="F88" s="300" t="s">
        <v>1092</v>
      </c>
      <c r="G88" s="300" t="s">
        <v>11</v>
      </c>
      <c r="H88" s="296" t="s">
        <v>1085</v>
      </c>
      <c r="I88" s="300" t="s">
        <v>2314</v>
      </c>
      <c r="J88" s="327"/>
      <c r="K88" s="327"/>
      <c r="L88" s="327"/>
      <c r="M88" s="327"/>
      <c r="N88" s="378" t="s">
        <v>1149</v>
      </c>
      <c r="O88" s="295" t="s">
        <v>2590</v>
      </c>
      <c r="P88" s="171"/>
      <c r="Q88" s="171">
        <v>1</v>
      </c>
      <c r="R88" s="171"/>
      <c r="S88" s="171"/>
      <c r="T88" s="171"/>
      <c r="U88" s="171"/>
      <c r="V88" s="171"/>
      <c r="W88" s="109"/>
      <c r="X88" s="109"/>
      <c r="AA88" s="801">
        <v>1</v>
      </c>
      <c r="AB88" s="620"/>
    </row>
    <row r="89" spans="1:28" s="38" customFormat="1" ht="221.25" thickBot="1" x14ac:dyDescent="0.3">
      <c r="A89" s="255">
        <f t="shared" si="1"/>
        <v>85</v>
      </c>
      <c r="B89" s="300" t="s">
        <v>1090</v>
      </c>
      <c r="C89" s="300">
        <v>4</v>
      </c>
      <c r="D89" s="300" t="s">
        <v>37</v>
      </c>
      <c r="E89" s="300" t="s">
        <v>1068</v>
      </c>
      <c r="F89" s="300" t="s">
        <v>856</v>
      </c>
      <c r="G89" s="300" t="s">
        <v>16</v>
      </c>
      <c r="H89" s="296" t="s">
        <v>1091</v>
      </c>
      <c r="I89" s="300" t="s">
        <v>2315</v>
      </c>
      <c r="J89" s="1388"/>
      <c r="K89" s="1388"/>
      <c r="L89" s="1388"/>
      <c r="M89" s="1388"/>
      <c r="N89" s="378" t="s">
        <v>1278</v>
      </c>
      <c r="O89" s="295" t="s">
        <v>2589</v>
      </c>
      <c r="P89" s="171"/>
      <c r="Q89" s="171">
        <v>1</v>
      </c>
      <c r="R89" s="171"/>
      <c r="S89" s="171"/>
      <c r="T89" s="171"/>
      <c r="U89" s="171"/>
      <c r="V89" s="171"/>
      <c r="W89" s="109"/>
      <c r="X89" s="109"/>
      <c r="AA89" s="620"/>
      <c r="AB89" s="620">
        <v>1</v>
      </c>
    </row>
    <row r="90" spans="1:28" s="38" customFormat="1" ht="189.75" thickBot="1" x14ac:dyDescent="0.3">
      <c r="A90" s="255">
        <f t="shared" si="1"/>
        <v>86</v>
      </c>
      <c r="B90" s="401" t="s">
        <v>1118</v>
      </c>
      <c r="C90" s="401">
        <v>16</v>
      </c>
      <c r="D90" s="401" t="s">
        <v>54</v>
      </c>
      <c r="E90" s="401" t="s">
        <v>1120</v>
      </c>
      <c r="F90" s="401" t="s">
        <v>1034</v>
      </c>
      <c r="G90" s="401" t="s">
        <v>16</v>
      </c>
      <c r="H90" s="400" t="s">
        <v>1119</v>
      </c>
      <c r="I90" s="401" t="s">
        <v>2553</v>
      </c>
      <c r="J90" s="161"/>
      <c r="K90" s="161"/>
      <c r="L90" s="161"/>
      <c r="M90" s="161"/>
      <c r="N90" s="773"/>
      <c r="O90" s="772" t="s">
        <v>2580</v>
      </c>
      <c r="P90" s="171"/>
      <c r="Q90" s="171"/>
      <c r="R90" s="171"/>
      <c r="S90" s="171"/>
      <c r="T90" s="171">
        <v>1</v>
      </c>
      <c r="U90" s="171"/>
      <c r="V90" s="171"/>
      <c r="W90" s="109"/>
      <c r="X90" s="109"/>
      <c r="AA90" s="620"/>
      <c r="AB90" s="620">
        <v>1</v>
      </c>
    </row>
    <row r="91" spans="1:28" s="38" customFormat="1" ht="126.75" thickBot="1" x14ac:dyDescent="0.3">
      <c r="A91" s="255">
        <f t="shared" si="1"/>
        <v>87</v>
      </c>
      <c r="B91" s="53" t="s">
        <v>1121</v>
      </c>
      <c r="C91" s="53">
        <v>16</v>
      </c>
      <c r="D91" s="53" t="s">
        <v>54</v>
      </c>
      <c r="E91" s="53" t="s">
        <v>1120</v>
      </c>
      <c r="F91" s="53" t="s">
        <v>1034</v>
      </c>
      <c r="G91" s="53" t="s">
        <v>16</v>
      </c>
      <c r="H91" s="41" t="s">
        <v>1122</v>
      </c>
      <c r="I91" s="53" t="s">
        <v>2553</v>
      </c>
      <c r="J91" s="158"/>
      <c r="K91" s="158"/>
      <c r="L91" s="158"/>
      <c r="M91" s="158"/>
      <c r="N91" s="136"/>
      <c r="O91" s="40" t="s">
        <v>7169</v>
      </c>
      <c r="P91" s="171"/>
      <c r="Q91" s="171">
        <v>1</v>
      </c>
      <c r="R91" s="171"/>
      <c r="S91" s="171"/>
      <c r="T91" s="171"/>
      <c r="U91" s="171"/>
      <c r="V91" s="171"/>
      <c r="W91" s="109"/>
      <c r="X91" s="109">
        <v>1</v>
      </c>
      <c r="AA91" s="620"/>
      <c r="AB91" s="620">
        <v>1</v>
      </c>
    </row>
    <row r="92" spans="1:28" s="38" customFormat="1" ht="221.25" thickBot="1" x14ac:dyDescent="0.3">
      <c r="A92" s="255">
        <f t="shared" si="1"/>
        <v>88</v>
      </c>
      <c r="B92" s="1419" t="s">
        <v>1123</v>
      </c>
      <c r="C92" s="1419">
        <v>16</v>
      </c>
      <c r="D92" s="1419" t="s">
        <v>1164</v>
      </c>
      <c r="E92" s="1419" t="s">
        <v>2184</v>
      </c>
      <c r="F92" s="1419" t="s">
        <v>1126</v>
      </c>
      <c r="G92" s="1419" t="s">
        <v>11</v>
      </c>
      <c r="H92" s="1418" t="s">
        <v>1124</v>
      </c>
      <c r="I92" s="1419" t="s">
        <v>2316</v>
      </c>
      <c r="J92" s="1420"/>
      <c r="K92" s="1420"/>
      <c r="L92" s="1420"/>
      <c r="M92" s="1420"/>
      <c r="N92" s="214" t="s">
        <v>1155</v>
      </c>
      <c r="O92" s="771" t="s">
        <v>2581</v>
      </c>
      <c r="P92" s="171"/>
      <c r="Q92" s="171"/>
      <c r="R92" s="171"/>
      <c r="S92" s="171"/>
      <c r="T92" s="171"/>
      <c r="U92" s="171"/>
      <c r="V92" s="171"/>
      <c r="W92" s="109"/>
      <c r="X92" s="109"/>
      <c r="Y92" s="754">
        <v>1</v>
      </c>
      <c r="AA92" s="801">
        <v>1</v>
      </c>
      <c r="AB92" s="620"/>
    </row>
    <row r="93" spans="1:28" s="38" customFormat="1" ht="142.5" thickBot="1" x14ac:dyDescent="0.3">
      <c r="A93" s="255">
        <f t="shared" si="1"/>
        <v>89</v>
      </c>
      <c r="B93" s="1419" t="s">
        <v>1127</v>
      </c>
      <c r="C93" s="1419">
        <v>34</v>
      </c>
      <c r="D93" s="1419" t="s">
        <v>86</v>
      </c>
      <c r="E93" s="1419" t="s">
        <v>2193</v>
      </c>
      <c r="F93" s="1419" t="s">
        <v>1089</v>
      </c>
      <c r="G93" s="1419" t="s">
        <v>16</v>
      </c>
      <c r="H93" s="1418" t="s">
        <v>1128</v>
      </c>
      <c r="I93" s="1419" t="s">
        <v>2553</v>
      </c>
      <c r="J93" s="1420"/>
      <c r="K93" s="1420"/>
      <c r="L93" s="1420"/>
      <c r="M93" s="1420"/>
      <c r="N93" s="770"/>
      <c r="O93" s="771" t="s">
        <v>2925</v>
      </c>
      <c r="P93" s="171"/>
      <c r="Q93" s="171"/>
      <c r="R93" s="171"/>
      <c r="S93" s="171"/>
      <c r="T93" s="171"/>
      <c r="U93" s="171"/>
      <c r="V93" s="171"/>
      <c r="W93" s="109"/>
      <c r="X93" s="109"/>
      <c r="Y93" s="754">
        <v>1</v>
      </c>
      <c r="AA93" s="620"/>
      <c r="AB93" s="620">
        <v>1</v>
      </c>
    </row>
    <row r="94" spans="1:28" s="38" customFormat="1" ht="158.25" thickBot="1" x14ac:dyDescent="0.3">
      <c r="A94" s="255">
        <f t="shared" si="1"/>
        <v>90</v>
      </c>
      <c r="B94" s="800" t="s">
        <v>1151</v>
      </c>
      <c r="C94" s="800">
        <v>5</v>
      </c>
      <c r="D94" s="800" t="s">
        <v>86</v>
      </c>
      <c r="E94" s="800" t="s">
        <v>2192</v>
      </c>
      <c r="F94" s="800" t="s">
        <v>1154</v>
      </c>
      <c r="G94" s="800" t="s">
        <v>11</v>
      </c>
      <c r="H94" s="386" t="s">
        <v>1152</v>
      </c>
      <c r="I94" s="800" t="s">
        <v>2319</v>
      </c>
      <c r="J94" s="1388"/>
      <c r="K94" s="1388"/>
      <c r="L94" s="1388"/>
      <c r="M94" s="1388"/>
      <c r="N94" s="43" t="s">
        <v>847</v>
      </c>
      <c r="O94" s="379" t="s">
        <v>2977</v>
      </c>
      <c r="P94" s="172">
        <v>1</v>
      </c>
      <c r="Q94" s="171"/>
      <c r="R94" s="171">
        <v>1</v>
      </c>
      <c r="S94" s="171"/>
      <c r="T94" s="171"/>
      <c r="U94" s="171">
        <v>1</v>
      </c>
      <c r="V94" s="171"/>
      <c r="W94" s="109"/>
      <c r="X94" s="109"/>
      <c r="AA94" s="801">
        <v>1</v>
      </c>
      <c r="AB94" s="620"/>
    </row>
    <row r="95" spans="1:28" s="38" customFormat="1" ht="205.5" thickBot="1" x14ac:dyDescent="0.3">
      <c r="A95" s="255">
        <f t="shared" si="1"/>
        <v>91</v>
      </c>
      <c r="B95" s="53" t="s">
        <v>1215</v>
      </c>
      <c r="C95" s="53" t="s">
        <v>110</v>
      </c>
      <c r="D95" s="53" t="s">
        <v>37</v>
      </c>
      <c r="E95" s="53" t="s">
        <v>1063</v>
      </c>
      <c r="F95" s="53" t="s">
        <v>1217</v>
      </c>
      <c r="G95" s="53" t="s">
        <v>11</v>
      </c>
      <c r="H95" s="41" t="s">
        <v>1216</v>
      </c>
      <c r="I95" s="53" t="s">
        <v>2553</v>
      </c>
      <c r="J95" s="158"/>
      <c r="K95" s="158"/>
      <c r="L95" s="158"/>
      <c r="M95" s="158"/>
      <c r="N95" s="136"/>
      <c r="O95" s="40" t="s">
        <v>2582</v>
      </c>
      <c r="P95" s="171"/>
      <c r="Q95" s="171">
        <v>1</v>
      </c>
      <c r="R95" s="171"/>
      <c r="S95" s="171"/>
      <c r="T95" s="171"/>
      <c r="U95" s="171"/>
      <c r="V95" s="171"/>
      <c r="W95" s="109"/>
      <c r="X95" s="109"/>
      <c r="AA95" s="801">
        <v>1</v>
      </c>
      <c r="AB95" s="620"/>
    </row>
    <row r="96" spans="1:28" s="38" customFormat="1" ht="158.25" thickBot="1" x14ac:dyDescent="0.3">
      <c r="A96" s="255">
        <f t="shared" si="1"/>
        <v>92</v>
      </c>
      <c r="B96" s="53" t="s">
        <v>1245</v>
      </c>
      <c r="C96" s="53">
        <v>4</v>
      </c>
      <c r="D96" s="53" t="s">
        <v>37</v>
      </c>
      <c r="E96" s="53" t="s">
        <v>1247</v>
      </c>
      <c r="F96" s="53" t="s">
        <v>856</v>
      </c>
      <c r="G96" s="53" t="s">
        <v>16</v>
      </c>
      <c r="H96" s="41" t="s">
        <v>1246</v>
      </c>
      <c r="I96" s="53" t="s">
        <v>2323</v>
      </c>
      <c r="J96" s="327"/>
      <c r="K96" s="327"/>
      <c r="L96" s="327"/>
      <c r="M96" s="327"/>
      <c r="N96" s="294" t="s">
        <v>1351</v>
      </c>
      <c r="O96" s="40" t="s">
        <v>2588</v>
      </c>
      <c r="P96" s="171"/>
      <c r="Q96" s="171">
        <v>1</v>
      </c>
      <c r="R96" s="171"/>
      <c r="S96" s="171"/>
      <c r="T96" s="171"/>
      <c r="U96" s="171"/>
      <c r="V96" s="171"/>
      <c r="W96" s="109"/>
      <c r="X96" s="109"/>
      <c r="AA96" s="620"/>
      <c r="AB96" s="620">
        <v>1</v>
      </c>
    </row>
    <row r="97" spans="1:28" s="38" customFormat="1" ht="79.5" thickBot="1" x14ac:dyDescent="0.3">
      <c r="A97" s="255">
        <f t="shared" si="1"/>
        <v>93</v>
      </c>
      <c r="B97" s="389" t="s">
        <v>1248</v>
      </c>
      <c r="C97" s="389">
        <v>4</v>
      </c>
      <c r="D97" s="389" t="s">
        <v>37</v>
      </c>
      <c r="E97" s="389" t="s">
        <v>1069</v>
      </c>
      <c r="F97" s="389" t="s">
        <v>856</v>
      </c>
      <c r="G97" s="389" t="s">
        <v>16</v>
      </c>
      <c r="H97" s="604" t="s">
        <v>2196</v>
      </c>
      <c r="I97" s="389" t="s">
        <v>2324</v>
      </c>
      <c r="J97" s="1388"/>
      <c r="K97" s="1388"/>
      <c r="L97" s="1388"/>
      <c r="M97" s="1388"/>
      <c r="N97" s="378" t="s">
        <v>1352</v>
      </c>
      <c r="O97" s="632" t="s">
        <v>2587</v>
      </c>
      <c r="P97" s="171"/>
      <c r="Q97" s="171">
        <v>1</v>
      </c>
      <c r="R97" s="171"/>
      <c r="S97" s="171"/>
      <c r="T97" s="171"/>
      <c r="U97" s="171"/>
      <c r="V97" s="171"/>
      <c r="W97" s="109"/>
      <c r="X97" s="109"/>
      <c r="AA97" s="620"/>
      <c r="AB97" s="620">
        <v>1</v>
      </c>
    </row>
    <row r="98" spans="1:28" s="38" customFormat="1" ht="174" thickBot="1" x14ac:dyDescent="0.3">
      <c r="A98" s="255">
        <f t="shared" si="1"/>
        <v>94</v>
      </c>
      <c r="B98" s="800" t="s">
        <v>1279</v>
      </c>
      <c r="C98" s="800" t="s">
        <v>1282</v>
      </c>
      <c r="D98" s="800" t="s">
        <v>37</v>
      </c>
      <c r="E98" s="800" t="s">
        <v>1281</v>
      </c>
      <c r="F98" s="800" t="s">
        <v>1283</v>
      </c>
      <c r="G98" s="800" t="s">
        <v>11</v>
      </c>
      <c r="H98" s="386" t="s">
        <v>4747</v>
      </c>
      <c r="I98" s="800" t="s">
        <v>2327</v>
      </c>
      <c r="J98" s="1388"/>
      <c r="K98" s="1388"/>
      <c r="L98" s="1388"/>
      <c r="M98" s="1388"/>
      <c r="N98" s="387" t="s">
        <v>7003</v>
      </c>
      <c r="O98" s="379" t="s">
        <v>6990</v>
      </c>
      <c r="P98" s="171"/>
      <c r="Q98" s="171"/>
      <c r="R98" s="171">
        <v>1</v>
      </c>
      <c r="S98" s="171"/>
      <c r="T98" s="171"/>
      <c r="U98" s="171">
        <v>1</v>
      </c>
      <c r="V98" s="171"/>
      <c r="W98" s="109"/>
      <c r="X98" s="109"/>
      <c r="AA98" s="801">
        <v>1</v>
      </c>
      <c r="AB98" s="620"/>
    </row>
    <row r="99" spans="1:28" s="38" customFormat="1" ht="158.25" thickBot="1" x14ac:dyDescent="0.3">
      <c r="A99" s="255">
        <f t="shared" si="1"/>
        <v>95</v>
      </c>
      <c r="B99" s="1399" t="s">
        <v>1290</v>
      </c>
      <c r="C99" s="1399">
        <v>31</v>
      </c>
      <c r="D99" s="1399" t="s">
        <v>86</v>
      </c>
      <c r="E99" s="1399" t="s">
        <v>1292</v>
      </c>
      <c r="F99" s="1399" t="s">
        <v>1293</v>
      </c>
      <c r="G99" s="1399" t="s">
        <v>11</v>
      </c>
      <c r="H99" s="1401" t="s">
        <v>1291</v>
      </c>
      <c r="I99" s="1399" t="s">
        <v>2553</v>
      </c>
      <c r="J99" s="1400"/>
      <c r="K99" s="1400"/>
      <c r="L99" s="1400"/>
      <c r="M99" s="1400"/>
      <c r="N99" s="770" t="s">
        <v>2583</v>
      </c>
      <c r="O99" s="771" t="s">
        <v>2634</v>
      </c>
      <c r="P99" s="171"/>
      <c r="Q99" s="171"/>
      <c r="R99" s="171"/>
      <c r="S99" s="171"/>
      <c r="T99" s="171"/>
      <c r="U99" s="171"/>
      <c r="V99" s="171"/>
      <c r="W99" s="109"/>
      <c r="X99" s="109"/>
      <c r="Y99" s="754">
        <v>1</v>
      </c>
      <c r="AA99" s="801">
        <v>1</v>
      </c>
      <c r="AB99" s="620"/>
    </row>
    <row r="100" spans="1:28" s="38" customFormat="1" ht="189.75" thickBot="1" x14ac:dyDescent="0.3">
      <c r="A100" s="255">
        <f t="shared" si="1"/>
        <v>96</v>
      </c>
      <c r="B100" s="1419" t="s">
        <v>1330</v>
      </c>
      <c r="C100" s="1419">
        <v>16</v>
      </c>
      <c r="D100" s="1419" t="s">
        <v>89</v>
      </c>
      <c r="E100" s="1419" t="s">
        <v>1171</v>
      </c>
      <c r="F100" s="1419" t="s">
        <v>1332</v>
      </c>
      <c r="G100" s="1419" t="s">
        <v>11</v>
      </c>
      <c r="H100" s="1418" t="s">
        <v>1331</v>
      </c>
      <c r="I100" s="1419" t="s">
        <v>2333</v>
      </c>
      <c r="J100" s="1420"/>
      <c r="K100" s="1420"/>
      <c r="L100" s="1420"/>
      <c r="M100" s="1420"/>
      <c r="N100" s="75" t="s">
        <v>1172</v>
      </c>
      <c r="O100" s="771" t="s">
        <v>2586</v>
      </c>
      <c r="P100" s="171"/>
      <c r="Q100" s="171"/>
      <c r="R100" s="171"/>
      <c r="S100" s="171"/>
      <c r="T100" s="171"/>
      <c r="U100" s="171"/>
      <c r="V100" s="171"/>
      <c r="W100" s="109"/>
      <c r="X100" s="109"/>
      <c r="Y100" s="754">
        <v>1</v>
      </c>
      <c r="AA100" s="801">
        <v>1</v>
      </c>
      <c r="AB100" s="620"/>
    </row>
    <row r="101" spans="1:28" s="38" customFormat="1" ht="126.75" thickBot="1" x14ac:dyDescent="0.3">
      <c r="A101" s="255">
        <f t="shared" si="1"/>
        <v>97</v>
      </c>
      <c r="B101" s="1419" t="s">
        <v>1365</v>
      </c>
      <c r="C101" s="1419">
        <v>16</v>
      </c>
      <c r="D101" s="1419" t="s">
        <v>89</v>
      </c>
      <c r="E101" s="1419" t="s">
        <v>1171</v>
      </c>
      <c r="F101" s="1419" t="s">
        <v>1366</v>
      </c>
      <c r="G101" s="1419" t="s">
        <v>11</v>
      </c>
      <c r="H101" s="1418" t="s">
        <v>1367</v>
      </c>
      <c r="I101" s="1419" t="s">
        <v>2316</v>
      </c>
      <c r="J101" s="1420"/>
      <c r="K101" s="1420"/>
      <c r="L101" s="1420"/>
      <c r="M101" s="1420"/>
      <c r="N101" s="770"/>
      <c r="O101" s="771" t="s">
        <v>2817</v>
      </c>
      <c r="P101" s="171"/>
      <c r="Q101" s="171"/>
      <c r="R101" s="171"/>
      <c r="S101" s="171"/>
      <c r="T101" s="171"/>
      <c r="U101" s="171"/>
      <c r="V101" s="171"/>
      <c r="W101" s="109"/>
      <c r="X101" s="109"/>
      <c r="Y101" s="754">
        <v>1</v>
      </c>
      <c r="AA101" s="801">
        <v>1</v>
      </c>
      <c r="AB101" s="620"/>
    </row>
    <row r="102" spans="1:28" s="38" customFormat="1" ht="409.6" thickBot="1" x14ac:dyDescent="0.3">
      <c r="A102" s="255">
        <f t="shared" si="1"/>
        <v>98</v>
      </c>
      <c r="B102" s="53" t="s">
        <v>1388</v>
      </c>
      <c r="C102" s="53">
        <v>4</v>
      </c>
      <c r="D102" s="53" t="s">
        <v>89</v>
      </c>
      <c r="E102" s="53" t="s">
        <v>2208</v>
      </c>
      <c r="F102" s="53" t="s">
        <v>1391</v>
      </c>
      <c r="G102" s="53" t="s">
        <v>11</v>
      </c>
      <c r="H102" s="41" t="s">
        <v>1389</v>
      </c>
      <c r="I102" s="53" t="s">
        <v>2341</v>
      </c>
      <c r="J102" s="327"/>
      <c r="K102" s="327"/>
      <c r="L102" s="327"/>
      <c r="M102" s="327"/>
      <c r="N102" s="297" t="s">
        <v>1435</v>
      </c>
      <c r="O102" s="40" t="s">
        <v>2585</v>
      </c>
      <c r="P102" s="171"/>
      <c r="Q102" s="171">
        <v>1</v>
      </c>
      <c r="R102" s="171"/>
      <c r="S102" s="171"/>
      <c r="T102" s="171"/>
      <c r="U102" s="171"/>
      <c r="V102" s="171"/>
      <c r="W102" s="109"/>
      <c r="X102" s="109"/>
      <c r="AA102" s="801">
        <v>1</v>
      </c>
      <c r="AB102" s="620"/>
    </row>
    <row r="103" spans="1:28" s="38" customFormat="1" ht="95.25" thickBot="1" x14ac:dyDescent="0.3">
      <c r="A103" s="255">
        <f t="shared" si="1"/>
        <v>99</v>
      </c>
      <c r="B103" s="300" t="s">
        <v>1403</v>
      </c>
      <c r="C103" s="300">
        <v>4</v>
      </c>
      <c r="D103" s="300" t="s">
        <v>37</v>
      </c>
      <c r="E103" s="300" t="s">
        <v>1405</v>
      </c>
      <c r="F103" s="300" t="s">
        <v>1406</v>
      </c>
      <c r="G103" s="300" t="s">
        <v>11</v>
      </c>
      <c r="H103" s="296" t="s">
        <v>1404</v>
      </c>
      <c r="I103" s="300" t="s">
        <v>2553</v>
      </c>
      <c r="J103" s="158"/>
      <c r="K103" s="158"/>
      <c r="L103" s="158"/>
      <c r="M103" s="158"/>
      <c r="N103" s="634" t="s">
        <v>2584</v>
      </c>
      <c r="O103" s="295" t="s">
        <v>2593</v>
      </c>
      <c r="P103" s="171"/>
      <c r="Q103" s="171">
        <v>1</v>
      </c>
      <c r="R103" s="171"/>
      <c r="S103" s="171"/>
      <c r="T103" s="171"/>
      <c r="U103" s="171"/>
      <c r="V103" s="171"/>
      <c r="W103" s="109"/>
      <c r="X103" s="109"/>
      <c r="AA103" s="801">
        <v>1</v>
      </c>
      <c r="AB103" s="620"/>
    </row>
    <row r="104" spans="1:28" s="38" customFormat="1" ht="111" thickBot="1" x14ac:dyDescent="0.3">
      <c r="A104" s="255">
        <f t="shared" si="1"/>
        <v>100</v>
      </c>
      <c r="B104" s="53" t="s">
        <v>1440</v>
      </c>
      <c r="C104" s="53" t="s">
        <v>1443</v>
      </c>
      <c r="D104" s="53" t="s">
        <v>86</v>
      </c>
      <c r="E104" s="53" t="s">
        <v>1442</v>
      </c>
      <c r="F104" s="53" t="s">
        <v>1444</v>
      </c>
      <c r="G104" s="53" t="s">
        <v>11</v>
      </c>
      <c r="H104" s="41" t="s">
        <v>1441</v>
      </c>
      <c r="I104" s="53" t="s">
        <v>2349</v>
      </c>
      <c r="J104" s="158"/>
      <c r="K104" s="158"/>
      <c r="L104" s="158"/>
      <c r="M104" s="158"/>
      <c r="N104" s="42" t="s">
        <v>1795</v>
      </c>
      <c r="O104" s="40" t="s">
        <v>2700</v>
      </c>
      <c r="P104" s="171"/>
      <c r="Q104" s="171">
        <v>1</v>
      </c>
      <c r="R104" s="171"/>
      <c r="S104" s="171"/>
      <c r="T104" s="171"/>
      <c r="U104" s="171"/>
      <c r="V104" s="171"/>
      <c r="W104" s="109"/>
      <c r="X104" s="109"/>
      <c r="AA104" s="801">
        <v>1</v>
      </c>
      <c r="AB104" s="620"/>
    </row>
    <row r="105" spans="1:28" s="38" customFormat="1" ht="409.6" thickBot="1" x14ac:dyDescent="0.3">
      <c r="A105" s="255">
        <f t="shared" si="1"/>
        <v>101</v>
      </c>
      <c r="B105" s="1419" t="s">
        <v>1448</v>
      </c>
      <c r="C105" s="1419">
        <v>16</v>
      </c>
      <c r="D105" s="1419" t="s">
        <v>89</v>
      </c>
      <c r="E105" s="1419" t="s">
        <v>1171</v>
      </c>
      <c r="F105" s="1419" t="s">
        <v>1450</v>
      </c>
      <c r="G105" s="1419" t="s">
        <v>11</v>
      </c>
      <c r="H105" s="1418" t="s">
        <v>1449</v>
      </c>
      <c r="I105" s="1419" t="s">
        <v>2350</v>
      </c>
      <c r="J105" s="1420"/>
      <c r="K105" s="1420"/>
      <c r="L105" s="1420"/>
      <c r="M105" s="1420"/>
      <c r="N105" s="75" t="s">
        <v>1172</v>
      </c>
      <c r="O105" s="771" t="s">
        <v>2586</v>
      </c>
      <c r="P105" s="171"/>
      <c r="Q105" s="171"/>
      <c r="R105" s="171"/>
      <c r="S105" s="171"/>
      <c r="T105" s="171"/>
      <c r="U105" s="171"/>
      <c r="V105" s="171"/>
      <c r="W105" s="109"/>
      <c r="X105" s="109"/>
      <c r="Y105" s="754">
        <v>1</v>
      </c>
      <c r="AA105" s="801">
        <v>1</v>
      </c>
      <c r="AB105" s="620"/>
    </row>
    <row r="106" spans="1:28" s="38" customFormat="1" ht="111" thickBot="1" x14ac:dyDescent="0.3">
      <c r="A106" s="255">
        <f t="shared" si="1"/>
        <v>102</v>
      </c>
      <c r="B106" s="308" t="s">
        <v>1451</v>
      </c>
      <c r="C106" s="308">
        <v>4</v>
      </c>
      <c r="D106" s="308" t="s">
        <v>37</v>
      </c>
      <c r="E106" s="308" t="s">
        <v>2207</v>
      </c>
      <c r="F106" s="308" t="s">
        <v>1454</v>
      </c>
      <c r="G106" s="308" t="s">
        <v>11</v>
      </c>
      <c r="H106" s="307" t="s">
        <v>1452</v>
      </c>
      <c r="I106" s="308" t="s">
        <v>2351</v>
      </c>
      <c r="J106" s="161"/>
      <c r="K106" s="161"/>
      <c r="L106" s="161"/>
      <c r="M106" s="161"/>
      <c r="N106" s="402"/>
      <c r="O106" s="306" t="s">
        <v>2819</v>
      </c>
      <c r="P106" s="171"/>
      <c r="Q106" s="171"/>
      <c r="R106" s="171"/>
      <c r="S106" s="171"/>
      <c r="T106" s="171">
        <v>1</v>
      </c>
      <c r="U106" s="171"/>
      <c r="V106" s="171"/>
      <c r="W106" s="109"/>
      <c r="X106" s="109"/>
      <c r="AA106" s="801">
        <v>1</v>
      </c>
      <c r="AB106" s="620"/>
    </row>
    <row r="107" spans="1:28" s="38" customFormat="1" ht="158.25" thickBot="1" x14ac:dyDescent="0.3">
      <c r="A107" s="255">
        <f t="shared" si="1"/>
        <v>103</v>
      </c>
      <c r="B107" s="53" t="s">
        <v>1459</v>
      </c>
      <c r="C107" s="53">
        <v>5</v>
      </c>
      <c r="D107" s="53" t="s">
        <v>89</v>
      </c>
      <c r="E107" s="53" t="s">
        <v>383</v>
      </c>
      <c r="F107" s="53" t="s">
        <v>1461</v>
      </c>
      <c r="G107" s="53" t="s">
        <v>11</v>
      </c>
      <c r="H107" s="41" t="s">
        <v>1460</v>
      </c>
      <c r="I107" s="53" t="s">
        <v>2353</v>
      </c>
      <c r="J107" s="179"/>
      <c r="K107" s="179"/>
      <c r="L107" s="179"/>
      <c r="M107" s="179"/>
      <c r="N107" s="42" t="s">
        <v>2042</v>
      </c>
      <c r="O107" s="40" t="s">
        <v>2594</v>
      </c>
      <c r="P107" s="171"/>
      <c r="Q107" s="171">
        <v>1</v>
      </c>
      <c r="R107" s="171"/>
      <c r="S107" s="171"/>
      <c r="T107" s="171"/>
      <c r="U107" s="171"/>
      <c r="V107" s="171"/>
      <c r="W107" s="109"/>
      <c r="X107" s="109"/>
      <c r="AA107" s="801">
        <v>1</v>
      </c>
      <c r="AB107" s="620"/>
    </row>
    <row r="108" spans="1:28" s="38" customFormat="1" ht="117.75" customHeight="1" thickBot="1" x14ac:dyDescent="0.3">
      <c r="A108" s="255">
        <f t="shared" si="1"/>
        <v>104</v>
      </c>
      <c r="B108" s="300" t="s">
        <v>1486</v>
      </c>
      <c r="C108" s="300">
        <v>4</v>
      </c>
      <c r="D108" s="300" t="s">
        <v>89</v>
      </c>
      <c r="E108" s="300" t="s">
        <v>1149</v>
      </c>
      <c r="F108" s="300" t="s">
        <v>1488</v>
      </c>
      <c r="G108" s="300" t="s">
        <v>11</v>
      </c>
      <c r="H108" s="296" t="s">
        <v>1487</v>
      </c>
      <c r="I108" s="300" t="s">
        <v>2357</v>
      </c>
      <c r="J108" s="327"/>
      <c r="K108" s="327"/>
      <c r="L108" s="327"/>
      <c r="M108" s="327"/>
      <c r="N108" s="297" t="s">
        <v>1435</v>
      </c>
      <c r="O108" s="295" t="s">
        <v>2927</v>
      </c>
      <c r="P108" s="171"/>
      <c r="Q108" s="171">
        <v>1</v>
      </c>
      <c r="R108" s="171"/>
      <c r="S108" s="171"/>
      <c r="T108" s="171"/>
      <c r="U108" s="171"/>
      <c r="V108" s="171"/>
      <c r="W108" s="109"/>
      <c r="X108" s="109"/>
      <c r="AA108" s="801">
        <v>1</v>
      </c>
      <c r="AB108" s="620"/>
    </row>
    <row r="109" spans="1:28" s="38" customFormat="1" ht="79.5" thickBot="1" x14ac:dyDescent="0.3">
      <c r="A109" s="255">
        <f t="shared" si="1"/>
        <v>105</v>
      </c>
      <c r="B109" s="1419" t="s">
        <v>1489</v>
      </c>
      <c r="C109" s="1419">
        <v>16</v>
      </c>
      <c r="D109" s="1419" t="s">
        <v>89</v>
      </c>
      <c r="E109" s="1419" t="s">
        <v>1171</v>
      </c>
      <c r="F109" s="1419" t="s">
        <v>1491</v>
      </c>
      <c r="G109" s="1419" t="s">
        <v>11</v>
      </c>
      <c r="H109" s="1418" t="s">
        <v>1490</v>
      </c>
      <c r="I109" s="1419" t="s">
        <v>2358</v>
      </c>
      <c r="J109" s="1420"/>
      <c r="K109" s="1420"/>
      <c r="L109" s="1420"/>
      <c r="M109" s="1420"/>
      <c r="N109" s="75" t="s">
        <v>1172</v>
      </c>
      <c r="O109" s="771" t="s">
        <v>2586</v>
      </c>
      <c r="P109" s="171"/>
      <c r="Q109" s="171"/>
      <c r="R109" s="171"/>
      <c r="S109" s="171"/>
      <c r="T109" s="171"/>
      <c r="U109" s="171"/>
      <c r="V109" s="171"/>
      <c r="W109" s="109"/>
      <c r="X109" s="109"/>
      <c r="Y109" s="754">
        <v>1</v>
      </c>
      <c r="AA109" s="801">
        <v>1</v>
      </c>
      <c r="AB109" s="620"/>
    </row>
    <row r="110" spans="1:28" s="38" customFormat="1" ht="142.5" thickBot="1" x14ac:dyDescent="0.3">
      <c r="A110" s="255">
        <f t="shared" si="1"/>
        <v>106</v>
      </c>
      <c r="B110" s="401" t="s">
        <v>1492</v>
      </c>
      <c r="C110" s="401" t="s">
        <v>1353</v>
      </c>
      <c r="D110" s="401" t="s">
        <v>89</v>
      </c>
      <c r="E110" s="401" t="s">
        <v>1494</v>
      </c>
      <c r="F110" s="401" t="s">
        <v>1495</v>
      </c>
      <c r="G110" s="401" t="s">
        <v>11</v>
      </c>
      <c r="H110" s="400" t="s">
        <v>1493</v>
      </c>
      <c r="I110" s="401" t="s">
        <v>2359</v>
      </c>
      <c r="J110" s="161"/>
      <c r="K110" s="161"/>
      <c r="L110" s="161"/>
      <c r="M110" s="161"/>
      <c r="N110" s="402" t="s">
        <v>2197</v>
      </c>
      <c r="O110" s="772" t="s">
        <v>2820</v>
      </c>
      <c r="P110" s="171"/>
      <c r="Q110" s="171"/>
      <c r="R110" s="171"/>
      <c r="S110" s="171"/>
      <c r="T110" s="171">
        <v>1</v>
      </c>
      <c r="U110" s="171"/>
      <c r="V110" s="171"/>
      <c r="W110" s="109"/>
      <c r="X110" s="109"/>
      <c r="AA110" s="801">
        <v>1</v>
      </c>
      <c r="AB110" s="620"/>
    </row>
    <row r="111" spans="1:28" s="38" customFormat="1" ht="95.25" thickBot="1" x14ac:dyDescent="0.3">
      <c r="A111" s="255">
        <f t="shared" si="1"/>
        <v>107</v>
      </c>
      <c r="B111" s="1419" t="s">
        <v>1531</v>
      </c>
      <c r="C111" s="1419">
        <v>34</v>
      </c>
      <c r="D111" s="1419" t="s">
        <v>89</v>
      </c>
      <c r="E111" s="1419" t="s">
        <v>1533</v>
      </c>
      <c r="F111" s="1419" t="s">
        <v>1089</v>
      </c>
      <c r="G111" s="1419" t="s">
        <v>16</v>
      </c>
      <c r="H111" s="1418" t="s">
        <v>1532</v>
      </c>
      <c r="I111" s="1419" t="s">
        <v>2365</v>
      </c>
      <c r="J111" s="1420"/>
      <c r="K111" s="1420"/>
      <c r="L111" s="1420"/>
      <c r="M111" s="1420"/>
      <c r="N111" s="770"/>
      <c r="O111" s="771" t="s">
        <v>2595</v>
      </c>
      <c r="P111" s="171"/>
      <c r="Q111" s="171"/>
      <c r="R111" s="171"/>
      <c r="S111" s="171"/>
      <c r="T111" s="171"/>
      <c r="U111" s="171"/>
      <c r="V111" s="171"/>
      <c r="W111" s="109"/>
      <c r="X111" s="109"/>
      <c r="Y111" s="754">
        <v>1</v>
      </c>
      <c r="AA111" s="620"/>
      <c r="AB111" s="620">
        <v>1</v>
      </c>
    </row>
    <row r="112" spans="1:28" s="38" customFormat="1" ht="63.75" thickBot="1" x14ac:dyDescent="0.3">
      <c r="A112" s="255">
        <f t="shared" si="1"/>
        <v>108</v>
      </c>
      <c r="B112" s="1399" t="s">
        <v>1534</v>
      </c>
      <c r="C112" s="1399">
        <v>31</v>
      </c>
      <c r="D112" s="1399" t="s">
        <v>89</v>
      </c>
      <c r="E112" s="1399" t="s">
        <v>1536</v>
      </c>
      <c r="F112" s="1399" t="s">
        <v>1089</v>
      </c>
      <c r="G112" s="1399" t="s">
        <v>16</v>
      </c>
      <c r="H112" s="1401" t="s">
        <v>1535</v>
      </c>
      <c r="I112" s="1399" t="s">
        <v>2366</v>
      </c>
      <c r="J112" s="1400"/>
      <c r="K112" s="1400"/>
      <c r="L112" s="1400"/>
      <c r="M112" s="1400"/>
      <c r="N112" s="770"/>
      <c r="O112" s="771" t="s">
        <v>2595</v>
      </c>
      <c r="P112" s="171"/>
      <c r="Q112" s="171"/>
      <c r="R112" s="171"/>
      <c r="S112" s="171"/>
      <c r="T112" s="171"/>
      <c r="U112" s="171"/>
      <c r="V112" s="171"/>
      <c r="W112" s="109"/>
      <c r="X112" s="109"/>
      <c r="Y112" s="754">
        <v>1</v>
      </c>
      <c r="AA112" s="620"/>
      <c r="AB112" s="620">
        <v>1</v>
      </c>
    </row>
    <row r="113" spans="1:28" s="38" customFormat="1" ht="63.75" thickBot="1" x14ac:dyDescent="0.3">
      <c r="A113" s="255">
        <f t="shared" si="1"/>
        <v>109</v>
      </c>
      <c r="B113" s="401" t="s">
        <v>1546</v>
      </c>
      <c r="C113" s="401">
        <v>4</v>
      </c>
      <c r="D113" s="401" t="s">
        <v>86</v>
      </c>
      <c r="E113" s="401" t="s">
        <v>1548</v>
      </c>
      <c r="F113" s="401" t="s">
        <v>1549</v>
      </c>
      <c r="G113" s="401" t="s">
        <v>11</v>
      </c>
      <c r="H113" s="400" t="s">
        <v>1547</v>
      </c>
      <c r="I113" s="401" t="s">
        <v>2369</v>
      </c>
      <c r="J113" s="161"/>
      <c r="K113" s="161"/>
      <c r="L113" s="161"/>
      <c r="M113" s="161"/>
      <c r="N113" s="402" t="s">
        <v>2197</v>
      </c>
      <c r="O113" s="772" t="s">
        <v>2821</v>
      </c>
      <c r="P113" s="171"/>
      <c r="Q113" s="171"/>
      <c r="R113" s="171"/>
      <c r="S113" s="171"/>
      <c r="T113" s="171">
        <v>1</v>
      </c>
      <c r="U113" s="171"/>
      <c r="V113" s="171"/>
      <c r="W113" s="109"/>
      <c r="X113" s="109"/>
      <c r="AA113" s="801">
        <v>1</v>
      </c>
      <c r="AB113" s="620"/>
    </row>
    <row r="114" spans="1:28" s="38" customFormat="1" ht="142.5" thickBot="1" x14ac:dyDescent="0.3">
      <c r="A114" s="255">
        <f t="shared" si="1"/>
        <v>110</v>
      </c>
      <c r="B114" s="401" t="s">
        <v>1574</v>
      </c>
      <c r="C114" s="401">
        <v>4</v>
      </c>
      <c r="D114" s="401" t="s">
        <v>89</v>
      </c>
      <c r="E114" s="401" t="s">
        <v>1453</v>
      </c>
      <c r="F114" s="401" t="s">
        <v>1576</v>
      </c>
      <c r="G114" s="401" t="s">
        <v>11</v>
      </c>
      <c r="H114" s="400" t="s">
        <v>1575</v>
      </c>
      <c r="I114" s="401" t="s">
        <v>2372</v>
      </c>
      <c r="J114" s="161"/>
      <c r="K114" s="161"/>
      <c r="L114" s="161"/>
      <c r="M114" s="161"/>
      <c r="N114" s="402" t="s">
        <v>2197</v>
      </c>
      <c r="O114" s="745" t="s">
        <v>2819</v>
      </c>
      <c r="P114" s="171"/>
      <c r="Q114" s="171"/>
      <c r="R114" s="171"/>
      <c r="S114" s="171"/>
      <c r="T114" s="171">
        <v>1</v>
      </c>
      <c r="U114" s="171"/>
      <c r="V114" s="171"/>
      <c r="W114" s="109"/>
      <c r="X114" s="109"/>
      <c r="AA114" s="801">
        <v>1</v>
      </c>
      <c r="AB114" s="620"/>
    </row>
    <row r="115" spans="1:28" s="38" customFormat="1" ht="189.75" thickBot="1" x14ac:dyDescent="0.3">
      <c r="A115" s="255">
        <f t="shared" si="1"/>
        <v>111</v>
      </c>
      <c r="B115" s="1419" t="s">
        <v>1580</v>
      </c>
      <c r="C115" s="1419">
        <v>16</v>
      </c>
      <c r="D115" s="1419" t="s">
        <v>89</v>
      </c>
      <c r="E115" s="1419" t="s">
        <v>1171</v>
      </c>
      <c r="F115" s="1419" t="s">
        <v>1581</v>
      </c>
      <c r="G115" s="1419" t="s">
        <v>11</v>
      </c>
      <c r="H115" s="1418" t="s">
        <v>1582</v>
      </c>
      <c r="I115" s="1419" t="s">
        <v>2358</v>
      </c>
      <c r="J115" s="1420"/>
      <c r="K115" s="1420"/>
      <c r="L115" s="1420"/>
      <c r="M115" s="1420"/>
      <c r="N115" s="75" t="s">
        <v>3356</v>
      </c>
      <c r="O115" s="771" t="s">
        <v>5627</v>
      </c>
      <c r="P115" s="720"/>
      <c r="Q115" s="754"/>
      <c r="R115" s="171"/>
      <c r="S115" s="171"/>
      <c r="T115" s="171"/>
      <c r="U115" s="171"/>
      <c r="V115" s="171"/>
      <c r="W115" s="109"/>
      <c r="X115" s="109"/>
      <c r="Y115" s="754">
        <v>1</v>
      </c>
      <c r="AA115" s="801">
        <v>1</v>
      </c>
      <c r="AB115" s="620"/>
    </row>
    <row r="116" spans="1:28" s="38" customFormat="1" ht="126.75" thickBot="1" x14ac:dyDescent="0.3">
      <c r="A116" s="255">
        <f t="shared" si="1"/>
        <v>112</v>
      </c>
      <c r="B116" s="53" t="s">
        <v>1598</v>
      </c>
      <c r="C116" s="53" t="s">
        <v>110</v>
      </c>
      <c r="D116" s="53" t="s">
        <v>37</v>
      </c>
      <c r="E116" s="53" t="s">
        <v>1600</v>
      </c>
      <c r="F116" s="53" t="s">
        <v>1089</v>
      </c>
      <c r="G116" s="53" t="s">
        <v>16</v>
      </c>
      <c r="H116" s="41" t="s">
        <v>1599</v>
      </c>
      <c r="I116" s="53" t="s">
        <v>2553</v>
      </c>
      <c r="J116" s="158"/>
      <c r="K116" s="158"/>
      <c r="L116" s="158"/>
      <c r="M116" s="158"/>
      <c r="N116" s="634"/>
      <c r="O116" s="40" t="s">
        <v>2582</v>
      </c>
      <c r="P116" s="171"/>
      <c r="Q116" s="171">
        <v>1</v>
      </c>
      <c r="R116" s="171"/>
      <c r="S116" s="171"/>
      <c r="T116" s="171"/>
      <c r="U116" s="171"/>
      <c r="V116" s="171"/>
      <c r="W116" s="109"/>
      <c r="X116" s="109"/>
      <c r="AA116" s="620"/>
      <c r="AB116" s="620">
        <v>1</v>
      </c>
    </row>
    <row r="117" spans="1:28" s="38" customFormat="1" ht="63.75" thickBot="1" x14ac:dyDescent="0.3">
      <c r="A117" s="255">
        <f t="shared" si="1"/>
        <v>113</v>
      </c>
      <c r="B117" s="1395" t="s">
        <v>1629</v>
      </c>
      <c r="C117" s="1395" t="s">
        <v>1631</v>
      </c>
      <c r="D117" s="1395" t="s">
        <v>86</v>
      </c>
      <c r="E117" s="1395" t="s">
        <v>1630</v>
      </c>
      <c r="F117" s="1395" t="s">
        <v>1633</v>
      </c>
      <c r="G117" s="1395" t="s">
        <v>11</v>
      </c>
      <c r="H117" s="1394" t="s">
        <v>1632</v>
      </c>
      <c r="I117" s="1395" t="s">
        <v>2382</v>
      </c>
      <c r="J117" s="1396"/>
      <c r="K117" s="1396"/>
      <c r="L117" s="1396"/>
      <c r="M117" s="1396"/>
      <c r="N117" s="75" t="s">
        <v>2197</v>
      </c>
      <c r="O117" s="744" t="s">
        <v>2824</v>
      </c>
      <c r="P117" s="171"/>
      <c r="Q117" s="171"/>
      <c r="R117" s="171"/>
      <c r="S117" s="171"/>
      <c r="T117" s="171"/>
      <c r="U117" s="171"/>
      <c r="V117" s="171"/>
      <c r="W117" s="109"/>
      <c r="X117" s="109"/>
      <c r="Y117" s="754">
        <v>1</v>
      </c>
      <c r="AA117" s="801">
        <v>1</v>
      </c>
      <c r="AB117" s="620"/>
    </row>
    <row r="118" spans="1:28" s="38" customFormat="1" ht="409.6" thickBot="1" x14ac:dyDescent="0.3">
      <c r="A118" s="255">
        <f t="shared" si="1"/>
        <v>114</v>
      </c>
      <c r="B118" s="53" t="s">
        <v>1657</v>
      </c>
      <c r="C118" s="53">
        <v>22</v>
      </c>
      <c r="D118" s="53" t="s">
        <v>1659</v>
      </c>
      <c r="E118" s="53" t="s">
        <v>1658</v>
      </c>
      <c r="F118" s="53" t="s">
        <v>1661</v>
      </c>
      <c r="G118" s="53" t="s">
        <v>11</v>
      </c>
      <c r="H118" s="41" t="s">
        <v>1660</v>
      </c>
      <c r="I118" s="53" t="s">
        <v>2387</v>
      </c>
      <c r="J118" s="1388"/>
      <c r="K118" s="1388"/>
      <c r="L118" s="1388"/>
      <c r="M118" s="1388"/>
      <c r="N118" s="378" t="s">
        <v>2197</v>
      </c>
      <c r="O118" s="621" t="s">
        <v>2211</v>
      </c>
      <c r="P118" s="171"/>
      <c r="Q118" s="171">
        <v>1</v>
      </c>
      <c r="R118" s="171"/>
      <c r="S118" s="171"/>
      <c r="T118" s="171"/>
      <c r="U118" s="171"/>
      <c r="V118" s="171"/>
      <c r="W118" s="109"/>
      <c r="X118" s="109"/>
      <c r="AA118" s="801">
        <v>1</v>
      </c>
      <c r="AB118" s="620"/>
    </row>
    <row r="119" spans="1:28" s="38" customFormat="1" ht="174" thickBot="1" x14ac:dyDescent="0.3">
      <c r="A119" s="255">
        <f t="shared" si="1"/>
        <v>115</v>
      </c>
      <c r="B119" s="300" t="s">
        <v>1662</v>
      </c>
      <c r="C119" s="300" t="s">
        <v>1664</v>
      </c>
      <c r="D119" s="300" t="s">
        <v>1015</v>
      </c>
      <c r="E119" s="300" t="s">
        <v>1665</v>
      </c>
      <c r="F119" s="300" t="s">
        <v>1666</v>
      </c>
      <c r="G119" s="300" t="s">
        <v>11</v>
      </c>
      <c r="H119" s="296" t="s">
        <v>1663</v>
      </c>
      <c r="I119" s="300" t="s">
        <v>2388</v>
      </c>
      <c r="J119" s="179"/>
      <c r="K119" s="179"/>
      <c r="L119" s="179"/>
      <c r="M119" s="179"/>
      <c r="N119" s="297" t="s">
        <v>1796</v>
      </c>
      <c r="O119" s="621" t="s">
        <v>2596</v>
      </c>
      <c r="P119" s="171"/>
      <c r="Q119" s="171">
        <v>1</v>
      </c>
      <c r="R119" s="171"/>
      <c r="S119" s="171"/>
      <c r="T119" s="171"/>
      <c r="U119" s="171"/>
      <c r="V119" s="171"/>
      <c r="W119" s="109"/>
      <c r="X119" s="109"/>
      <c r="AA119" s="801">
        <v>1</v>
      </c>
      <c r="AB119" s="620"/>
    </row>
    <row r="120" spans="1:28" s="38" customFormat="1" ht="126.75" thickBot="1" x14ac:dyDescent="0.3">
      <c r="A120" s="255">
        <f t="shared" si="1"/>
        <v>116</v>
      </c>
      <c r="B120" s="308" t="s">
        <v>1667</v>
      </c>
      <c r="C120" s="308">
        <v>4</v>
      </c>
      <c r="D120" s="308" t="s">
        <v>86</v>
      </c>
      <c r="E120" s="308" t="s">
        <v>1669</v>
      </c>
      <c r="F120" s="308" t="s">
        <v>1670</v>
      </c>
      <c r="G120" s="308" t="s">
        <v>11</v>
      </c>
      <c r="H120" s="307" t="s">
        <v>1668</v>
      </c>
      <c r="I120" s="308" t="s">
        <v>2553</v>
      </c>
      <c r="J120" s="161"/>
      <c r="K120" s="161"/>
      <c r="L120" s="161"/>
      <c r="M120" s="161"/>
      <c r="N120" s="314"/>
      <c r="O120" s="745" t="s">
        <v>2825</v>
      </c>
      <c r="P120" s="171"/>
      <c r="Q120" s="171"/>
      <c r="R120" s="171"/>
      <c r="S120" s="171"/>
      <c r="T120" s="171">
        <v>1</v>
      </c>
      <c r="U120" s="171"/>
      <c r="V120" s="171"/>
      <c r="W120" s="109"/>
      <c r="X120" s="109"/>
      <c r="AA120" s="801">
        <v>1</v>
      </c>
      <c r="AB120" s="620"/>
    </row>
    <row r="121" spans="1:28" s="38" customFormat="1" ht="268.5" thickBot="1" x14ac:dyDescent="0.3">
      <c r="A121" s="255">
        <f t="shared" si="1"/>
        <v>117</v>
      </c>
      <c r="B121" s="53" t="s">
        <v>1671</v>
      </c>
      <c r="C121" s="53" t="s">
        <v>1353</v>
      </c>
      <c r="D121" s="53" t="s">
        <v>89</v>
      </c>
      <c r="E121" s="53" t="s">
        <v>1673</v>
      </c>
      <c r="F121" s="53" t="s">
        <v>1674</v>
      </c>
      <c r="G121" s="53" t="s">
        <v>11</v>
      </c>
      <c r="H121" s="41" t="s">
        <v>1672</v>
      </c>
      <c r="I121" s="53" t="s">
        <v>2389</v>
      </c>
      <c r="J121" s="158"/>
      <c r="K121" s="158"/>
      <c r="L121" s="158"/>
      <c r="M121" s="158"/>
      <c r="N121" s="42" t="s">
        <v>1723</v>
      </c>
      <c r="O121" s="621" t="s">
        <v>3357</v>
      </c>
      <c r="P121" s="191"/>
      <c r="Q121" s="171">
        <v>1</v>
      </c>
      <c r="R121" s="171"/>
      <c r="S121" s="171"/>
      <c r="T121" s="171"/>
      <c r="U121" s="171"/>
      <c r="V121" s="171"/>
      <c r="W121" s="109"/>
      <c r="X121" s="109"/>
      <c r="AA121" s="801">
        <v>1</v>
      </c>
      <c r="AB121" s="620"/>
    </row>
    <row r="122" spans="1:28" s="38" customFormat="1" ht="174" thickBot="1" x14ac:dyDescent="0.3">
      <c r="A122" s="255">
        <f t="shared" si="1"/>
        <v>118</v>
      </c>
      <c r="B122" s="389" t="s">
        <v>1675</v>
      </c>
      <c r="C122" s="389">
        <v>4</v>
      </c>
      <c r="D122" s="389" t="s">
        <v>1214</v>
      </c>
      <c r="E122" s="389" t="s">
        <v>1677</v>
      </c>
      <c r="F122" s="389" t="s">
        <v>1678</v>
      </c>
      <c r="G122" s="389" t="s">
        <v>11</v>
      </c>
      <c r="H122" s="604" t="s">
        <v>1676</v>
      </c>
      <c r="I122" s="389" t="s">
        <v>2553</v>
      </c>
      <c r="J122" s="158"/>
      <c r="K122" s="158"/>
      <c r="L122" s="158"/>
      <c r="M122" s="158"/>
      <c r="N122" s="634" t="s">
        <v>2635</v>
      </c>
      <c r="O122" s="621" t="s">
        <v>5062</v>
      </c>
      <c r="P122" s="720"/>
      <c r="Q122" s="754">
        <v>1</v>
      </c>
      <c r="R122" s="171"/>
      <c r="S122" s="171"/>
      <c r="T122" s="171"/>
      <c r="U122" s="171"/>
      <c r="V122" s="171"/>
      <c r="W122" s="109"/>
      <c r="X122" s="109"/>
      <c r="AA122" s="801">
        <v>1</v>
      </c>
      <c r="AB122" s="620"/>
    </row>
    <row r="123" spans="1:28" s="38" customFormat="1" ht="409.6" thickBot="1" x14ac:dyDescent="0.3">
      <c r="A123" s="255">
        <f t="shared" si="1"/>
        <v>119</v>
      </c>
      <c r="B123" s="53" t="s">
        <v>1679</v>
      </c>
      <c r="C123" s="53">
        <v>4</v>
      </c>
      <c r="D123" s="53" t="s">
        <v>1682</v>
      </c>
      <c r="E123" s="53" t="s">
        <v>1681</v>
      </c>
      <c r="F123" s="53" t="s">
        <v>1683</v>
      </c>
      <c r="G123" s="53" t="s">
        <v>11</v>
      </c>
      <c r="H123" s="41" t="s">
        <v>1680</v>
      </c>
      <c r="I123" s="53" t="s">
        <v>2390</v>
      </c>
      <c r="J123" s="158"/>
      <c r="K123" s="158"/>
      <c r="L123" s="158"/>
      <c r="M123" s="158"/>
      <c r="N123" s="634" t="s">
        <v>2597</v>
      </c>
      <c r="O123" s="621" t="s">
        <v>2697</v>
      </c>
      <c r="P123" s="171"/>
      <c r="Q123" s="171">
        <v>1</v>
      </c>
      <c r="R123" s="171"/>
      <c r="S123" s="171"/>
      <c r="T123" s="171"/>
      <c r="U123" s="171"/>
      <c r="V123" s="171"/>
      <c r="W123" s="109"/>
      <c r="X123" s="109"/>
      <c r="AA123" s="801">
        <v>1</v>
      </c>
      <c r="AB123" s="620"/>
    </row>
    <row r="124" spans="1:28" s="38" customFormat="1" ht="95.25" thickBot="1" x14ac:dyDescent="0.3">
      <c r="A124" s="255">
        <f t="shared" si="1"/>
        <v>120</v>
      </c>
      <c r="B124" s="389" t="s">
        <v>1693</v>
      </c>
      <c r="C124" s="389" t="s">
        <v>110</v>
      </c>
      <c r="D124" s="389" t="s">
        <v>86</v>
      </c>
      <c r="E124" s="389" t="s">
        <v>1695</v>
      </c>
      <c r="F124" s="389" t="s">
        <v>856</v>
      </c>
      <c r="G124" s="389" t="s">
        <v>16</v>
      </c>
      <c r="H124" s="604" t="s">
        <v>1694</v>
      </c>
      <c r="I124" s="389" t="s">
        <v>2392</v>
      </c>
      <c r="J124" s="158"/>
      <c r="K124" s="158"/>
      <c r="L124" s="158"/>
      <c r="M124" s="158"/>
      <c r="N124" s="378" t="s">
        <v>6073</v>
      </c>
      <c r="O124" s="621" t="s">
        <v>7177</v>
      </c>
      <c r="P124" s="720"/>
      <c r="Q124" s="754">
        <v>1</v>
      </c>
      <c r="R124" s="171"/>
      <c r="S124" s="171"/>
      <c r="T124" s="171"/>
      <c r="U124" s="171"/>
      <c r="V124" s="171"/>
      <c r="W124" s="754"/>
      <c r="X124" s="109"/>
      <c r="AA124" s="620"/>
      <c r="AB124" s="620">
        <v>1</v>
      </c>
    </row>
    <row r="125" spans="1:28" s="38" customFormat="1" ht="409.6" thickBot="1" x14ac:dyDescent="0.3">
      <c r="A125" s="255">
        <f t="shared" si="1"/>
        <v>121</v>
      </c>
      <c r="B125" s="389" t="s">
        <v>1720</v>
      </c>
      <c r="C125" s="389">
        <v>4</v>
      </c>
      <c r="D125" s="389" t="s">
        <v>86</v>
      </c>
      <c r="E125" s="389" t="s">
        <v>1722</v>
      </c>
      <c r="F125" s="389" t="s">
        <v>645</v>
      </c>
      <c r="G125" s="389" t="s">
        <v>16</v>
      </c>
      <c r="H125" s="604" t="s">
        <v>1721</v>
      </c>
      <c r="I125" s="389" t="s">
        <v>2395</v>
      </c>
      <c r="J125" s="158"/>
      <c r="K125" s="158"/>
      <c r="L125" s="158"/>
      <c r="M125" s="158"/>
      <c r="N125" s="378" t="s">
        <v>2197</v>
      </c>
      <c r="O125" s="621" t="s">
        <v>7167</v>
      </c>
      <c r="P125" s="171"/>
      <c r="Q125" s="754">
        <v>1</v>
      </c>
      <c r="R125" s="171"/>
      <c r="S125" s="171"/>
      <c r="T125" s="171"/>
      <c r="U125" s="171"/>
      <c r="V125" s="171"/>
      <c r="W125" s="109"/>
      <c r="X125" s="109">
        <v>1</v>
      </c>
      <c r="AA125" s="620"/>
      <c r="AB125" s="620">
        <v>1</v>
      </c>
    </row>
    <row r="126" spans="1:28" s="38" customFormat="1" ht="409.6" thickBot="1" x14ac:dyDescent="0.3">
      <c r="A126" s="255">
        <f t="shared" si="1"/>
        <v>122</v>
      </c>
      <c r="B126" s="1419" t="s">
        <v>1733</v>
      </c>
      <c r="C126" s="1419" t="s">
        <v>388</v>
      </c>
      <c r="D126" s="1419" t="s">
        <v>89</v>
      </c>
      <c r="E126" s="1419" t="s">
        <v>1736</v>
      </c>
      <c r="F126" s="1419" t="s">
        <v>1735</v>
      </c>
      <c r="G126" s="1419" t="s">
        <v>11</v>
      </c>
      <c r="H126" s="1418" t="s">
        <v>1734</v>
      </c>
      <c r="I126" s="1419" t="s">
        <v>2396</v>
      </c>
      <c r="J126" s="1420"/>
      <c r="K126" s="1420"/>
      <c r="L126" s="1420"/>
      <c r="M126" s="1420"/>
      <c r="N126" s="75" t="s">
        <v>2220</v>
      </c>
      <c r="O126" s="744" t="s">
        <v>3358</v>
      </c>
      <c r="P126" s="191"/>
      <c r="Q126" s="171"/>
      <c r="R126" s="171"/>
      <c r="S126" s="171"/>
      <c r="T126" s="171"/>
      <c r="U126" s="171"/>
      <c r="V126" s="171"/>
      <c r="W126" s="109"/>
      <c r="X126" s="109"/>
      <c r="Y126" s="754">
        <v>1</v>
      </c>
      <c r="AA126" s="801">
        <v>1</v>
      </c>
      <c r="AB126" s="620"/>
    </row>
    <row r="127" spans="1:28" s="38" customFormat="1" ht="111" thickBot="1" x14ac:dyDescent="0.3">
      <c r="A127" s="255">
        <f t="shared" si="1"/>
        <v>123</v>
      </c>
      <c r="B127" s="1419" t="s">
        <v>1747</v>
      </c>
      <c r="C127" s="1419">
        <v>34</v>
      </c>
      <c r="D127" s="1419" t="s">
        <v>89</v>
      </c>
      <c r="E127" s="1419" t="s">
        <v>2486</v>
      </c>
      <c r="F127" s="1419" t="s">
        <v>1089</v>
      </c>
      <c r="G127" s="1419" t="s">
        <v>16</v>
      </c>
      <c r="H127" s="1418" t="s">
        <v>1748</v>
      </c>
      <c r="I127" s="1419" t="s">
        <v>2399</v>
      </c>
      <c r="J127" s="1420"/>
      <c r="K127" s="1420"/>
      <c r="L127" s="1420"/>
      <c r="M127" s="1420"/>
      <c r="N127" s="75" t="s">
        <v>2221</v>
      </c>
      <c r="O127" s="744" t="s">
        <v>3359</v>
      </c>
      <c r="P127" s="191"/>
      <c r="Q127" s="171"/>
      <c r="R127" s="171"/>
      <c r="S127" s="171"/>
      <c r="T127" s="171"/>
      <c r="U127" s="171"/>
      <c r="V127" s="171"/>
      <c r="W127" s="109"/>
      <c r="X127" s="109"/>
      <c r="Y127" s="754">
        <v>1</v>
      </c>
      <c r="AA127" s="620"/>
      <c r="AB127" s="620">
        <v>1</v>
      </c>
    </row>
    <row r="128" spans="1:28" s="38" customFormat="1" ht="300" thickBot="1" x14ac:dyDescent="0.3">
      <c r="A128" s="255">
        <f t="shared" si="1"/>
        <v>124</v>
      </c>
      <c r="B128" s="1419" t="s">
        <v>1753</v>
      </c>
      <c r="C128" s="1419">
        <v>34</v>
      </c>
      <c r="D128" s="1419" t="s">
        <v>86</v>
      </c>
      <c r="E128" s="1419" t="s">
        <v>1755</v>
      </c>
      <c r="F128" s="1419" t="s">
        <v>1756</v>
      </c>
      <c r="G128" s="1419" t="s">
        <v>11</v>
      </c>
      <c r="H128" s="1418" t="s">
        <v>1754</v>
      </c>
      <c r="I128" s="1419" t="s">
        <v>2400</v>
      </c>
      <c r="J128" s="1420"/>
      <c r="K128" s="1420"/>
      <c r="L128" s="1420"/>
      <c r="M128" s="1420"/>
      <c r="N128" s="75" t="s">
        <v>2197</v>
      </c>
      <c r="O128" s="744" t="s">
        <v>2222</v>
      </c>
      <c r="P128" s="171"/>
      <c r="Q128" s="171"/>
      <c r="R128" s="171"/>
      <c r="S128" s="171"/>
      <c r="T128" s="171"/>
      <c r="U128" s="171"/>
      <c r="V128" s="171"/>
      <c r="W128" s="109"/>
      <c r="X128" s="109"/>
      <c r="Y128" s="754">
        <v>1</v>
      </c>
      <c r="AA128" s="801">
        <v>1</v>
      </c>
      <c r="AB128" s="620"/>
    </row>
    <row r="129" spans="1:28" s="38" customFormat="1" ht="120" customHeight="1" thickBot="1" x14ac:dyDescent="0.3">
      <c r="A129" s="255">
        <f t="shared" si="1"/>
        <v>125</v>
      </c>
      <c r="B129" s="389" t="s">
        <v>1765</v>
      </c>
      <c r="C129" s="389">
        <v>4</v>
      </c>
      <c r="D129" s="389" t="s">
        <v>37</v>
      </c>
      <c r="E129" s="389" t="s">
        <v>1767</v>
      </c>
      <c r="F129" s="389" t="s">
        <v>1768</v>
      </c>
      <c r="G129" s="389" t="s">
        <v>11</v>
      </c>
      <c r="H129" s="604" t="s">
        <v>1766</v>
      </c>
      <c r="I129" s="389" t="s">
        <v>2403</v>
      </c>
      <c r="J129" s="158"/>
      <c r="K129" s="158"/>
      <c r="L129" s="158"/>
      <c r="M129" s="158"/>
      <c r="N129" s="378" t="s">
        <v>2224</v>
      </c>
      <c r="O129" s="621" t="s">
        <v>3360</v>
      </c>
      <c r="P129" s="171"/>
      <c r="Q129" s="171">
        <v>1</v>
      </c>
      <c r="R129" s="171"/>
      <c r="S129" s="171"/>
      <c r="T129" s="171"/>
      <c r="U129" s="171"/>
      <c r="V129" s="171"/>
      <c r="W129" s="109"/>
      <c r="X129" s="109"/>
      <c r="AA129" s="801">
        <v>1</v>
      </c>
      <c r="AB129" s="620"/>
    </row>
    <row r="130" spans="1:28" s="38" customFormat="1" ht="126.75" thickBot="1" x14ac:dyDescent="0.3">
      <c r="A130" s="255">
        <f t="shared" si="1"/>
        <v>126</v>
      </c>
      <c r="B130" s="1419" t="s">
        <v>1769</v>
      </c>
      <c r="C130" s="1419">
        <v>16</v>
      </c>
      <c r="D130" s="1419" t="s">
        <v>1771</v>
      </c>
      <c r="E130" s="1419" t="s">
        <v>2485</v>
      </c>
      <c r="F130" s="1419" t="s">
        <v>1773</v>
      </c>
      <c r="G130" s="1419" t="s">
        <v>11</v>
      </c>
      <c r="H130" s="1418" t="s">
        <v>1770</v>
      </c>
      <c r="I130" s="1419" t="s">
        <v>2404</v>
      </c>
      <c r="J130" s="1420"/>
      <c r="K130" s="1420"/>
      <c r="L130" s="1420"/>
      <c r="M130" s="1420"/>
      <c r="N130" s="75" t="s">
        <v>1966</v>
      </c>
      <c r="O130" s="744" t="s">
        <v>3811</v>
      </c>
      <c r="P130" s="191"/>
      <c r="Q130" s="171"/>
      <c r="R130" s="171"/>
      <c r="S130" s="171"/>
      <c r="T130" s="171"/>
      <c r="U130" s="171"/>
      <c r="V130" s="171"/>
      <c r="W130" s="109"/>
      <c r="X130" s="109"/>
      <c r="Y130" s="754">
        <v>1</v>
      </c>
      <c r="AA130" s="801">
        <v>1</v>
      </c>
      <c r="AB130" s="620"/>
    </row>
    <row r="131" spans="1:28" s="38" customFormat="1" ht="189.75" thickBot="1" x14ac:dyDescent="0.3">
      <c r="A131" s="255">
        <f t="shared" si="1"/>
        <v>127</v>
      </c>
      <c r="B131" s="1399" t="s">
        <v>1777</v>
      </c>
      <c r="C131" s="1399">
        <v>64</v>
      </c>
      <c r="D131" s="1399" t="s">
        <v>89</v>
      </c>
      <c r="E131" s="1399" t="s">
        <v>1779</v>
      </c>
      <c r="F131" s="1399" t="s">
        <v>1089</v>
      </c>
      <c r="G131" s="1399" t="s">
        <v>16</v>
      </c>
      <c r="H131" s="1401" t="s">
        <v>1778</v>
      </c>
      <c r="I131" s="1399" t="s">
        <v>2553</v>
      </c>
      <c r="J131" s="1400"/>
      <c r="K131" s="1400"/>
      <c r="L131" s="1400"/>
      <c r="M131" s="1400"/>
      <c r="N131" s="770"/>
      <c r="O131" s="744" t="s">
        <v>2219</v>
      </c>
      <c r="P131" s="171"/>
      <c r="Q131" s="171"/>
      <c r="R131" s="171"/>
      <c r="S131" s="171"/>
      <c r="T131" s="171"/>
      <c r="U131" s="171"/>
      <c r="V131" s="171"/>
      <c r="W131" s="109"/>
      <c r="X131" s="109"/>
      <c r="Y131" s="754">
        <v>1</v>
      </c>
      <c r="AA131" s="620"/>
      <c r="AB131" s="620">
        <v>1</v>
      </c>
    </row>
    <row r="132" spans="1:28" s="38" customFormat="1" ht="347.25" thickBot="1" x14ac:dyDescent="0.3">
      <c r="A132" s="255">
        <f t="shared" si="1"/>
        <v>128</v>
      </c>
      <c r="B132" s="389" t="s">
        <v>1797</v>
      </c>
      <c r="C132" s="389">
        <v>4</v>
      </c>
      <c r="D132" s="389" t="s">
        <v>86</v>
      </c>
      <c r="E132" s="389" t="s">
        <v>905</v>
      </c>
      <c r="F132" s="389" t="s">
        <v>1195</v>
      </c>
      <c r="G132" s="389" t="s">
        <v>16</v>
      </c>
      <c r="H132" s="604" t="s">
        <v>1798</v>
      </c>
      <c r="I132" s="389" t="s">
        <v>2406</v>
      </c>
      <c r="J132" s="158"/>
      <c r="K132" s="158"/>
      <c r="L132" s="158"/>
      <c r="M132" s="158"/>
      <c r="N132" s="378" t="s">
        <v>4236</v>
      </c>
      <c r="O132" s="621" t="s">
        <v>7158</v>
      </c>
      <c r="P132" s="720"/>
      <c r="Q132" s="754">
        <v>1</v>
      </c>
      <c r="R132" s="171"/>
      <c r="S132" s="171"/>
      <c r="T132" s="171"/>
      <c r="U132" s="171"/>
      <c r="V132" s="171"/>
      <c r="W132" s="171"/>
      <c r="X132" s="109"/>
      <c r="AA132" s="620"/>
      <c r="AB132" s="620">
        <v>1</v>
      </c>
    </row>
    <row r="133" spans="1:28" s="38" customFormat="1" ht="135" customHeight="1" thickBot="1" x14ac:dyDescent="0.3">
      <c r="A133" s="255">
        <f t="shared" si="1"/>
        <v>129</v>
      </c>
      <c r="B133" s="389" t="s">
        <v>1802</v>
      </c>
      <c r="C133" s="389" t="s">
        <v>1443</v>
      </c>
      <c r="D133" s="389" t="s">
        <v>37</v>
      </c>
      <c r="E133" s="389" t="s">
        <v>1804</v>
      </c>
      <c r="F133" s="389" t="s">
        <v>1805</v>
      </c>
      <c r="G133" s="389" t="s">
        <v>11</v>
      </c>
      <c r="H133" s="604" t="s">
        <v>1803</v>
      </c>
      <c r="I133" s="389" t="s">
        <v>2407</v>
      </c>
      <c r="J133" s="158"/>
      <c r="K133" s="158"/>
      <c r="L133" s="158"/>
      <c r="M133" s="158"/>
      <c r="N133" s="378" t="s">
        <v>2225</v>
      </c>
      <c r="O133" s="621" t="s">
        <v>2639</v>
      </c>
      <c r="P133" s="171"/>
      <c r="Q133" s="171">
        <v>1</v>
      </c>
      <c r="R133" s="171"/>
      <c r="S133" s="171"/>
      <c r="T133" s="171"/>
      <c r="U133" s="171"/>
      <c r="V133" s="171"/>
      <c r="W133" s="109"/>
      <c r="X133" s="109"/>
      <c r="AA133" s="801">
        <v>1</v>
      </c>
      <c r="AB133" s="620"/>
    </row>
    <row r="134" spans="1:28" s="38" customFormat="1" ht="315.75" thickBot="1" x14ac:dyDescent="0.3">
      <c r="A134" s="255">
        <f t="shared" si="1"/>
        <v>130</v>
      </c>
      <c r="B134" s="800" t="s">
        <v>1811</v>
      </c>
      <c r="C134" s="800" t="s">
        <v>1813</v>
      </c>
      <c r="D134" s="800" t="s">
        <v>1815</v>
      </c>
      <c r="E134" s="800" t="s">
        <v>1814</v>
      </c>
      <c r="F134" s="800" t="s">
        <v>1816</v>
      </c>
      <c r="G134" s="800" t="s">
        <v>11</v>
      </c>
      <c r="H134" s="386" t="s">
        <v>1812</v>
      </c>
      <c r="I134" s="800" t="s">
        <v>2389</v>
      </c>
      <c r="J134" s="327"/>
      <c r="K134" s="327"/>
      <c r="L134" s="327"/>
      <c r="M134" s="327"/>
      <c r="N134" s="387" t="s">
        <v>2868</v>
      </c>
      <c r="O134" s="817" t="s">
        <v>5895</v>
      </c>
      <c r="P134" s="172">
        <v>1</v>
      </c>
      <c r="Q134" s="171"/>
      <c r="R134" s="171">
        <v>1</v>
      </c>
      <c r="S134" s="171"/>
      <c r="T134" s="171"/>
      <c r="U134" s="171"/>
      <c r="V134" s="171"/>
      <c r="W134" s="109"/>
      <c r="X134" s="109"/>
      <c r="AA134" s="801">
        <v>1</v>
      </c>
      <c r="AB134" s="620"/>
    </row>
    <row r="135" spans="1:28" s="38" customFormat="1" ht="117.75" customHeight="1" thickBot="1" x14ac:dyDescent="0.3">
      <c r="A135" s="255">
        <f t="shared" ref="A135:A198" si="2">A134+1</f>
        <v>131</v>
      </c>
      <c r="B135" s="300" t="s">
        <v>1837</v>
      </c>
      <c r="C135" s="300" t="s">
        <v>110</v>
      </c>
      <c r="D135" s="300" t="s">
        <v>89</v>
      </c>
      <c r="E135" s="300" t="s">
        <v>1839</v>
      </c>
      <c r="F135" s="300" t="s">
        <v>1840</v>
      </c>
      <c r="G135" s="300" t="s">
        <v>11</v>
      </c>
      <c r="H135" s="296" t="s">
        <v>1838</v>
      </c>
      <c r="I135" s="300" t="s">
        <v>2412</v>
      </c>
      <c r="J135" s="158"/>
      <c r="K135" s="158"/>
      <c r="L135" s="158"/>
      <c r="M135" s="158"/>
      <c r="N135" s="378" t="s">
        <v>2226</v>
      </c>
      <c r="O135" s="621" t="s">
        <v>2638</v>
      </c>
      <c r="P135" s="171"/>
      <c r="Q135" s="171">
        <v>1</v>
      </c>
      <c r="R135" s="171"/>
      <c r="S135" s="171"/>
      <c r="T135" s="171"/>
      <c r="U135" s="171"/>
      <c r="V135" s="171"/>
      <c r="W135" s="109"/>
      <c r="X135" s="109"/>
      <c r="AA135" s="801">
        <v>1</v>
      </c>
      <c r="AB135" s="620"/>
    </row>
    <row r="136" spans="1:28" s="38" customFormat="1" ht="205.5" thickBot="1" x14ac:dyDescent="0.3">
      <c r="A136" s="255">
        <f t="shared" si="2"/>
        <v>132</v>
      </c>
      <c r="B136" s="389" t="s">
        <v>1841</v>
      </c>
      <c r="C136" s="389">
        <v>4</v>
      </c>
      <c r="D136" s="389" t="s">
        <v>37</v>
      </c>
      <c r="E136" s="389" t="s">
        <v>1843</v>
      </c>
      <c r="F136" s="389" t="s">
        <v>1844</v>
      </c>
      <c r="G136" s="389" t="s">
        <v>11</v>
      </c>
      <c r="H136" s="604" t="s">
        <v>1842</v>
      </c>
      <c r="I136" s="389" t="s">
        <v>2413</v>
      </c>
      <c r="J136" s="158"/>
      <c r="K136" s="158"/>
      <c r="L136" s="158"/>
      <c r="M136" s="158"/>
      <c r="N136" s="378" t="s">
        <v>2227</v>
      </c>
      <c r="O136" s="621" t="s">
        <v>3623</v>
      </c>
      <c r="P136" s="191"/>
      <c r="Q136" s="171">
        <v>1</v>
      </c>
      <c r="R136" s="171"/>
      <c r="S136" s="171"/>
      <c r="T136" s="171"/>
      <c r="U136" s="171"/>
      <c r="V136" s="171"/>
      <c r="W136" s="109"/>
      <c r="X136" s="109"/>
      <c r="AA136" s="801">
        <v>1</v>
      </c>
      <c r="AB136" s="620"/>
    </row>
    <row r="137" spans="1:28" s="38" customFormat="1" ht="205.5" thickBot="1" x14ac:dyDescent="0.3">
      <c r="A137" s="255">
        <f t="shared" si="2"/>
        <v>133</v>
      </c>
      <c r="B137" s="401" t="s">
        <v>1854</v>
      </c>
      <c r="C137" s="401">
        <v>4</v>
      </c>
      <c r="D137" s="401" t="s">
        <v>37</v>
      </c>
      <c r="E137" s="401" t="s">
        <v>1855</v>
      </c>
      <c r="F137" s="401" t="s">
        <v>1857</v>
      </c>
      <c r="G137" s="401" t="s">
        <v>16</v>
      </c>
      <c r="H137" s="400" t="s">
        <v>1856</v>
      </c>
      <c r="I137" s="401" t="s">
        <v>2415</v>
      </c>
      <c r="J137" s="161"/>
      <c r="K137" s="161"/>
      <c r="L137" s="161"/>
      <c r="M137" s="161"/>
      <c r="N137" s="402"/>
      <c r="O137" s="745" t="s">
        <v>3361</v>
      </c>
      <c r="P137" s="171"/>
      <c r="Q137" s="171"/>
      <c r="R137" s="171"/>
      <c r="S137" s="171"/>
      <c r="T137" s="171">
        <v>1</v>
      </c>
      <c r="U137" s="171"/>
      <c r="V137" s="171"/>
      <c r="W137" s="109"/>
      <c r="X137" s="109"/>
      <c r="AA137" s="620"/>
      <c r="AB137" s="620">
        <v>1</v>
      </c>
    </row>
    <row r="138" spans="1:28" s="38" customFormat="1" ht="174" thickBot="1" x14ac:dyDescent="0.3">
      <c r="A138" s="255">
        <f t="shared" si="2"/>
        <v>134</v>
      </c>
      <c r="B138" s="1419" t="s">
        <v>1858</v>
      </c>
      <c r="C138" s="1419">
        <v>34</v>
      </c>
      <c r="D138" s="1419" t="s">
        <v>37</v>
      </c>
      <c r="E138" s="1419" t="s">
        <v>1860</v>
      </c>
      <c r="F138" s="1419" t="s">
        <v>1861</v>
      </c>
      <c r="G138" s="1419" t="s">
        <v>11</v>
      </c>
      <c r="H138" s="1418" t="s">
        <v>1859</v>
      </c>
      <c r="I138" s="1419" t="s">
        <v>2416</v>
      </c>
      <c r="J138" s="1420"/>
      <c r="K138" s="1420"/>
      <c r="L138" s="1420"/>
      <c r="M138" s="1420"/>
      <c r="N138" s="75"/>
      <c r="O138" s="744" t="s">
        <v>2834</v>
      </c>
      <c r="P138" s="171"/>
      <c r="Q138" s="171"/>
      <c r="R138" s="171"/>
      <c r="S138" s="171"/>
      <c r="T138" s="171"/>
      <c r="U138" s="171"/>
      <c r="V138" s="171"/>
      <c r="W138" s="109"/>
      <c r="X138" s="109"/>
      <c r="Y138" s="754">
        <v>1</v>
      </c>
      <c r="AA138" s="801">
        <v>1</v>
      </c>
      <c r="AB138" s="620"/>
    </row>
    <row r="139" spans="1:28" s="38" customFormat="1" ht="126.75" thickBot="1" x14ac:dyDescent="0.3">
      <c r="A139" s="255">
        <f t="shared" si="2"/>
        <v>135</v>
      </c>
      <c r="B139" s="1419" t="s">
        <v>1879</v>
      </c>
      <c r="C139" s="1419">
        <v>16</v>
      </c>
      <c r="D139" s="1419" t="s">
        <v>89</v>
      </c>
      <c r="E139" s="1419" t="s">
        <v>1806</v>
      </c>
      <c r="F139" s="1419" t="s">
        <v>1880</v>
      </c>
      <c r="G139" s="1419" t="s">
        <v>11</v>
      </c>
      <c r="H139" s="1418" t="s">
        <v>1881</v>
      </c>
      <c r="I139" s="1419" t="s">
        <v>2553</v>
      </c>
      <c r="J139" s="1420"/>
      <c r="K139" s="1420"/>
      <c r="L139" s="1420"/>
      <c r="M139" s="1420"/>
      <c r="N139" s="770" t="s">
        <v>1966</v>
      </c>
      <c r="O139" s="744" t="s">
        <v>3812</v>
      </c>
      <c r="P139" s="191"/>
      <c r="Q139" s="171"/>
      <c r="R139" s="171"/>
      <c r="S139" s="171"/>
      <c r="T139" s="171"/>
      <c r="U139" s="171"/>
      <c r="V139" s="171"/>
      <c r="W139" s="109"/>
      <c r="X139" s="109"/>
      <c r="Y139" s="754">
        <v>1</v>
      </c>
      <c r="AA139" s="801">
        <v>1</v>
      </c>
      <c r="AB139" s="620"/>
    </row>
    <row r="140" spans="1:28" s="38" customFormat="1" ht="111" thickBot="1" x14ac:dyDescent="0.3">
      <c r="A140" s="255">
        <f t="shared" si="2"/>
        <v>136</v>
      </c>
      <c r="B140" s="53" t="s">
        <v>1887</v>
      </c>
      <c r="C140" s="53" t="s">
        <v>1443</v>
      </c>
      <c r="D140" s="53" t="s">
        <v>89</v>
      </c>
      <c r="E140" s="53" t="s">
        <v>1888</v>
      </c>
      <c r="F140" s="53" t="s">
        <v>856</v>
      </c>
      <c r="G140" s="53" t="s">
        <v>16</v>
      </c>
      <c r="H140" s="41" t="s">
        <v>1889</v>
      </c>
      <c r="I140" s="53" t="s">
        <v>2389</v>
      </c>
      <c r="J140" s="158"/>
      <c r="K140" s="158"/>
      <c r="L140" s="158"/>
      <c r="M140" s="158"/>
      <c r="N140" s="634" t="s">
        <v>2234</v>
      </c>
      <c r="O140" s="54" t="s">
        <v>3362</v>
      </c>
      <c r="P140" s="191"/>
      <c r="Q140" s="171">
        <v>1</v>
      </c>
      <c r="R140" s="171"/>
      <c r="S140" s="171"/>
      <c r="T140" s="171"/>
      <c r="U140" s="171"/>
      <c r="V140" s="171"/>
      <c r="W140" s="109"/>
      <c r="X140" s="109"/>
      <c r="AA140" s="620"/>
      <c r="AB140" s="620">
        <v>1</v>
      </c>
    </row>
    <row r="141" spans="1:28" s="38" customFormat="1" ht="363" thickBot="1" x14ac:dyDescent="0.3">
      <c r="A141" s="255">
        <f t="shared" si="2"/>
        <v>137</v>
      </c>
      <c r="B141" s="401" t="s">
        <v>1894</v>
      </c>
      <c r="C141" s="401">
        <v>4</v>
      </c>
      <c r="D141" s="401" t="s">
        <v>1771</v>
      </c>
      <c r="E141" s="401" t="s">
        <v>1895</v>
      </c>
      <c r="F141" s="401" t="s">
        <v>1896</v>
      </c>
      <c r="G141" s="401" t="s">
        <v>11</v>
      </c>
      <c r="H141" s="400" t="s">
        <v>1897</v>
      </c>
      <c r="I141" s="401" t="s">
        <v>2423</v>
      </c>
      <c r="J141" s="161"/>
      <c r="K141" s="161"/>
      <c r="L141" s="161"/>
      <c r="M141" s="161"/>
      <c r="N141" s="402"/>
      <c r="O141" s="745" t="s">
        <v>2835</v>
      </c>
      <c r="P141" s="171"/>
      <c r="Q141" s="171"/>
      <c r="R141" s="171"/>
      <c r="S141" s="171"/>
      <c r="T141" s="171">
        <v>1</v>
      </c>
      <c r="U141" s="171"/>
      <c r="V141" s="171"/>
      <c r="W141" s="109"/>
      <c r="X141" s="109"/>
      <c r="AA141" s="801">
        <v>1</v>
      </c>
      <c r="AB141" s="620"/>
    </row>
    <row r="142" spans="1:28" s="38" customFormat="1" ht="409.6" thickBot="1" x14ac:dyDescent="0.3">
      <c r="A142" s="255">
        <f t="shared" si="2"/>
        <v>138</v>
      </c>
      <c r="B142" s="389" t="s">
        <v>1910</v>
      </c>
      <c r="C142" s="389">
        <v>4</v>
      </c>
      <c r="D142" s="389" t="s">
        <v>1911</v>
      </c>
      <c r="E142" s="389" t="s">
        <v>2488</v>
      </c>
      <c r="F142" s="389" t="s">
        <v>1543</v>
      </c>
      <c r="G142" s="389" t="s">
        <v>16</v>
      </c>
      <c r="H142" s="604" t="s">
        <v>1913</v>
      </c>
      <c r="I142" s="389" t="s">
        <v>2425</v>
      </c>
      <c r="J142" s="353"/>
      <c r="K142" s="353"/>
      <c r="L142" s="353"/>
      <c r="M142" s="353"/>
      <c r="N142" s="378" t="s">
        <v>4023</v>
      </c>
      <c r="O142" s="621" t="s">
        <v>6088</v>
      </c>
      <c r="P142" s="171"/>
      <c r="Q142" s="754">
        <v>1</v>
      </c>
      <c r="R142" s="171"/>
      <c r="S142" s="171"/>
      <c r="T142" s="171"/>
      <c r="U142" s="171"/>
      <c r="V142" s="171"/>
      <c r="W142" s="109"/>
      <c r="X142" s="109"/>
      <c r="AA142" s="620"/>
      <c r="AB142" s="620">
        <v>1</v>
      </c>
    </row>
    <row r="143" spans="1:28" s="38" customFormat="1" ht="111" thickBot="1" x14ac:dyDescent="0.3">
      <c r="A143" s="255">
        <f t="shared" si="2"/>
        <v>139</v>
      </c>
      <c r="B143" s="1395" t="s">
        <v>1923</v>
      </c>
      <c r="C143" s="1395" t="s">
        <v>1631</v>
      </c>
      <c r="D143" s="1395" t="s">
        <v>37</v>
      </c>
      <c r="E143" s="1397" t="s">
        <v>1925</v>
      </c>
      <c r="F143" s="1395" t="s">
        <v>856</v>
      </c>
      <c r="G143" s="1395" t="s">
        <v>16</v>
      </c>
      <c r="H143" s="1394" t="s">
        <v>1924</v>
      </c>
      <c r="I143" s="1395" t="s">
        <v>2428</v>
      </c>
      <c r="J143" s="1396"/>
      <c r="K143" s="1396"/>
      <c r="L143" s="1396"/>
      <c r="M143" s="1396"/>
      <c r="N143" s="75" t="s">
        <v>3363</v>
      </c>
      <c r="O143" s="744" t="s">
        <v>3818</v>
      </c>
      <c r="P143" s="191"/>
      <c r="Q143" s="171"/>
      <c r="R143" s="171"/>
      <c r="S143" s="171"/>
      <c r="T143" s="171"/>
      <c r="U143" s="171"/>
      <c r="V143" s="171"/>
      <c r="W143" s="109"/>
      <c r="X143" s="109"/>
      <c r="Y143" s="754">
        <v>1</v>
      </c>
      <c r="AA143" s="620"/>
      <c r="AB143" s="620">
        <v>1</v>
      </c>
    </row>
    <row r="144" spans="1:28" s="38" customFormat="1" ht="394.5" thickBot="1" x14ac:dyDescent="0.3">
      <c r="A144" s="255">
        <f t="shared" si="2"/>
        <v>140</v>
      </c>
      <c r="B144" s="308" t="s">
        <v>1936</v>
      </c>
      <c r="C144" s="308" t="s">
        <v>1938</v>
      </c>
      <c r="D144" s="308" t="s">
        <v>89</v>
      </c>
      <c r="E144" s="190" t="s">
        <v>2489</v>
      </c>
      <c r="F144" s="308" t="s">
        <v>1939</v>
      </c>
      <c r="G144" s="308" t="s">
        <v>11</v>
      </c>
      <c r="H144" s="307" t="s">
        <v>1940</v>
      </c>
      <c r="I144" s="308" t="s">
        <v>2429</v>
      </c>
      <c r="J144" s="161"/>
      <c r="K144" s="161"/>
      <c r="L144" s="161"/>
      <c r="M144" s="161"/>
      <c r="N144" s="309"/>
      <c r="O144" s="310" t="s">
        <v>2836</v>
      </c>
      <c r="P144" s="171"/>
      <c r="Q144" s="171"/>
      <c r="R144" s="171"/>
      <c r="S144" s="171"/>
      <c r="T144" s="171">
        <v>1</v>
      </c>
      <c r="U144" s="171"/>
      <c r="V144" s="171"/>
      <c r="W144" s="109"/>
      <c r="X144" s="109"/>
      <c r="AA144" s="801">
        <v>1</v>
      </c>
      <c r="AB144" s="620"/>
    </row>
    <row r="145" spans="1:28" s="38" customFormat="1" ht="158.25" thickBot="1" x14ac:dyDescent="0.3">
      <c r="A145" s="255">
        <f t="shared" si="2"/>
        <v>141</v>
      </c>
      <c r="B145" s="300" t="s">
        <v>1975</v>
      </c>
      <c r="C145" s="300" t="s">
        <v>1443</v>
      </c>
      <c r="D145" s="300" t="s">
        <v>1976</v>
      </c>
      <c r="E145" s="354" t="s">
        <v>1978</v>
      </c>
      <c r="F145" s="300" t="s">
        <v>1979</v>
      </c>
      <c r="G145" s="300" t="s">
        <v>11</v>
      </c>
      <c r="H145" s="296" t="s">
        <v>1977</v>
      </c>
      <c r="I145" s="300" t="s">
        <v>2436</v>
      </c>
      <c r="J145" s="158"/>
      <c r="K145" s="158"/>
      <c r="L145" s="158"/>
      <c r="M145" s="158"/>
      <c r="N145" s="634" t="s">
        <v>2241</v>
      </c>
      <c r="O145" s="301" t="s">
        <v>2640</v>
      </c>
      <c r="P145" s="171"/>
      <c r="Q145" s="171">
        <v>1</v>
      </c>
      <c r="R145" s="171"/>
      <c r="S145" s="171"/>
      <c r="T145" s="171"/>
      <c r="U145" s="171"/>
      <c r="V145" s="171"/>
      <c r="W145" s="109"/>
      <c r="X145" s="109"/>
      <c r="AA145" s="801">
        <v>1</v>
      </c>
      <c r="AB145" s="620"/>
    </row>
    <row r="146" spans="1:28" s="38" customFormat="1" ht="95.25" thickBot="1" x14ac:dyDescent="0.3">
      <c r="A146" s="255">
        <f t="shared" si="2"/>
        <v>142</v>
      </c>
      <c r="B146" s="401" t="s">
        <v>1984</v>
      </c>
      <c r="C146" s="401" t="s">
        <v>1443</v>
      </c>
      <c r="D146" s="401" t="s">
        <v>89</v>
      </c>
      <c r="E146" s="190" t="s">
        <v>1888</v>
      </c>
      <c r="F146" s="401" t="s">
        <v>1986</v>
      </c>
      <c r="G146" s="401" t="s">
        <v>11</v>
      </c>
      <c r="H146" s="400" t="s">
        <v>1985</v>
      </c>
      <c r="I146" s="401" t="s">
        <v>2438</v>
      </c>
      <c r="J146" s="161"/>
      <c r="K146" s="161"/>
      <c r="L146" s="161"/>
      <c r="M146" s="161"/>
      <c r="N146" s="402"/>
      <c r="O146" s="745" t="s">
        <v>2839</v>
      </c>
      <c r="P146" s="171"/>
      <c r="Q146" s="171"/>
      <c r="R146" s="171"/>
      <c r="S146" s="171"/>
      <c r="T146" s="171">
        <v>1</v>
      </c>
      <c r="U146" s="171"/>
      <c r="V146" s="171"/>
      <c r="W146" s="109"/>
      <c r="X146" s="109"/>
      <c r="AA146" s="801">
        <v>1</v>
      </c>
      <c r="AB146" s="620"/>
    </row>
    <row r="147" spans="1:28" s="38" customFormat="1" ht="189.75" thickBot="1" x14ac:dyDescent="0.3">
      <c r="A147" s="255">
        <f t="shared" si="2"/>
        <v>143</v>
      </c>
      <c r="B147" s="53" t="s">
        <v>2014</v>
      </c>
      <c r="C147" s="53">
        <v>4</v>
      </c>
      <c r="D147" s="53" t="s">
        <v>2015</v>
      </c>
      <c r="E147" s="354" t="s">
        <v>2017</v>
      </c>
      <c r="F147" s="53" t="s">
        <v>98</v>
      </c>
      <c r="G147" s="53" t="s">
        <v>16</v>
      </c>
      <c r="H147" s="41" t="s">
        <v>2016</v>
      </c>
      <c r="I147" s="53" t="s">
        <v>2444</v>
      </c>
      <c r="J147" s="158"/>
      <c r="K147" s="158"/>
      <c r="L147" s="158"/>
      <c r="M147" s="158"/>
      <c r="N147" s="42" t="s">
        <v>3975</v>
      </c>
      <c r="O147" s="54" t="s">
        <v>3976</v>
      </c>
      <c r="P147" s="171"/>
      <c r="Q147" s="171">
        <v>1</v>
      </c>
      <c r="R147" s="171"/>
      <c r="S147" s="171"/>
      <c r="T147" s="171"/>
      <c r="U147" s="171"/>
      <c r="V147" s="171"/>
      <c r="W147" s="109"/>
      <c r="X147" s="109"/>
      <c r="AA147" s="620"/>
      <c r="AB147" s="620">
        <v>1</v>
      </c>
    </row>
    <row r="148" spans="1:28" s="38" customFormat="1" ht="111" thickBot="1" x14ac:dyDescent="0.3">
      <c r="A148" s="255">
        <f t="shared" si="2"/>
        <v>144</v>
      </c>
      <c r="B148" s="1419" t="s">
        <v>2021</v>
      </c>
      <c r="C148" s="1419">
        <v>16</v>
      </c>
      <c r="D148" s="1419" t="s">
        <v>89</v>
      </c>
      <c r="E148" s="1421" t="s">
        <v>2023</v>
      </c>
      <c r="F148" s="1419" t="s">
        <v>1089</v>
      </c>
      <c r="G148" s="1419" t="s">
        <v>16</v>
      </c>
      <c r="H148" s="1418" t="s">
        <v>2022</v>
      </c>
      <c r="I148" s="1419" t="s">
        <v>2553</v>
      </c>
      <c r="J148" s="1420"/>
      <c r="K148" s="1420"/>
      <c r="L148" s="1420"/>
      <c r="M148" s="1420"/>
      <c r="N148" s="770"/>
      <c r="O148" s="744" t="s">
        <v>2219</v>
      </c>
      <c r="P148" s="171"/>
      <c r="Q148" s="171"/>
      <c r="R148" s="171"/>
      <c r="S148" s="171"/>
      <c r="T148" s="171"/>
      <c r="U148" s="171"/>
      <c r="V148" s="171"/>
      <c r="W148" s="109"/>
      <c r="X148" s="109"/>
      <c r="Y148" s="754">
        <v>1</v>
      </c>
      <c r="AA148" s="620"/>
      <c r="AB148" s="620">
        <v>1</v>
      </c>
    </row>
    <row r="149" spans="1:28" s="38" customFormat="1" ht="158.25" thickBot="1" x14ac:dyDescent="0.3">
      <c r="A149" s="255">
        <f t="shared" si="2"/>
        <v>145</v>
      </c>
      <c r="B149" s="53" t="s">
        <v>2031</v>
      </c>
      <c r="C149" s="53" t="s">
        <v>110</v>
      </c>
      <c r="D149" s="53" t="s">
        <v>86</v>
      </c>
      <c r="E149" s="354" t="s">
        <v>2033</v>
      </c>
      <c r="F149" s="53" t="s">
        <v>2034</v>
      </c>
      <c r="G149" s="53" t="s">
        <v>16</v>
      </c>
      <c r="H149" s="41" t="s">
        <v>2032</v>
      </c>
      <c r="I149" s="53" t="s">
        <v>2447</v>
      </c>
      <c r="J149" s="158"/>
      <c r="K149" s="158"/>
      <c r="L149" s="158"/>
      <c r="M149" s="158"/>
      <c r="N149" s="42" t="s">
        <v>2636</v>
      </c>
      <c r="O149" s="54" t="s">
        <v>4032</v>
      </c>
      <c r="P149" s="269"/>
      <c r="Q149" s="171">
        <v>1</v>
      </c>
      <c r="R149" s="171"/>
      <c r="S149" s="171"/>
      <c r="T149" s="171"/>
      <c r="U149" s="171"/>
      <c r="V149" s="171"/>
      <c r="W149" s="109"/>
      <c r="X149" s="109"/>
      <c r="AA149" s="620"/>
      <c r="AB149" s="620">
        <v>1</v>
      </c>
    </row>
    <row r="150" spans="1:28" s="38" customFormat="1" ht="409.6" thickBot="1" x14ac:dyDescent="0.3">
      <c r="A150" s="255">
        <f t="shared" si="2"/>
        <v>146</v>
      </c>
      <c r="B150" s="389" t="s">
        <v>2039</v>
      </c>
      <c r="C150" s="389" t="s">
        <v>1443</v>
      </c>
      <c r="D150" s="389" t="s">
        <v>89</v>
      </c>
      <c r="E150" s="354" t="s">
        <v>2046</v>
      </c>
      <c r="F150" s="389" t="s">
        <v>2041</v>
      </c>
      <c r="G150" s="389" t="s">
        <v>11</v>
      </c>
      <c r="H150" s="604" t="s">
        <v>2040</v>
      </c>
      <c r="I150" s="389" t="s">
        <v>2449</v>
      </c>
      <c r="J150" s="158"/>
      <c r="K150" s="158"/>
      <c r="L150" s="158"/>
      <c r="M150" s="158"/>
      <c r="N150" s="378" t="s">
        <v>2234</v>
      </c>
      <c r="O150" s="621" t="s">
        <v>3100</v>
      </c>
      <c r="P150" s="191"/>
      <c r="Q150" s="171">
        <v>1</v>
      </c>
      <c r="R150" s="171"/>
      <c r="S150" s="171"/>
      <c r="T150" s="171"/>
      <c r="U150" s="171"/>
      <c r="V150" s="171"/>
      <c r="W150" s="109"/>
      <c r="X150" s="109"/>
      <c r="AA150" s="801">
        <v>1</v>
      </c>
      <c r="AB150" s="620"/>
    </row>
    <row r="151" spans="1:28" s="38" customFormat="1" ht="95.25" thickBot="1" x14ac:dyDescent="0.3">
      <c r="A151" s="255">
        <f t="shared" si="2"/>
        <v>147</v>
      </c>
      <c r="B151" s="1419" t="s">
        <v>2043</v>
      </c>
      <c r="C151" s="1419">
        <v>16</v>
      </c>
      <c r="D151" s="1419" t="s">
        <v>1771</v>
      </c>
      <c r="E151" s="1421" t="s">
        <v>2045</v>
      </c>
      <c r="F151" s="1419" t="s">
        <v>1089</v>
      </c>
      <c r="G151" s="1419" t="s">
        <v>16</v>
      </c>
      <c r="H151" s="1418" t="s">
        <v>2044</v>
      </c>
      <c r="I151" s="1419" t="s">
        <v>2446</v>
      </c>
      <c r="J151" s="1420"/>
      <c r="K151" s="1420"/>
      <c r="L151" s="1420"/>
      <c r="M151" s="1420"/>
      <c r="N151" s="75"/>
      <c r="O151" s="744" t="s">
        <v>4336</v>
      </c>
      <c r="P151" s="171"/>
      <c r="Q151" s="171"/>
      <c r="R151" s="171"/>
      <c r="S151" s="171"/>
      <c r="T151" s="171"/>
      <c r="U151" s="171"/>
      <c r="V151" s="171"/>
      <c r="W151" s="109"/>
      <c r="X151" s="109"/>
      <c r="Y151" s="754">
        <v>1</v>
      </c>
      <c r="AA151" s="620"/>
      <c r="AB151" s="620">
        <v>1</v>
      </c>
    </row>
    <row r="152" spans="1:28" s="38" customFormat="1" ht="205.5" thickBot="1" x14ac:dyDescent="0.3">
      <c r="A152" s="255">
        <f t="shared" si="2"/>
        <v>148</v>
      </c>
      <c r="B152" s="401" t="s">
        <v>2047</v>
      </c>
      <c r="C152" s="401" t="s">
        <v>110</v>
      </c>
      <c r="D152" s="401" t="s">
        <v>86</v>
      </c>
      <c r="E152" s="190" t="s">
        <v>1078</v>
      </c>
      <c r="F152" s="401" t="s">
        <v>1262</v>
      </c>
      <c r="G152" s="401" t="s">
        <v>16</v>
      </c>
      <c r="H152" s="400" t="s">
        <v>2048</v>
      </c>
      <c r="I152" s="401" t="s">
        <v>2418</v>
      </c>
      <c r="J152" s="161"/>
      <c r="K152" s="161"/>
      <c r="L152" s="161"/>
      <c r="M152" s="161"/>
      <c r="N152" s="402"/>
      <c r="O152" s="745" t="s">
        <v>2920</v>
      </c>
      <c r="P152" s="171"/>
      <c r="Q152" s="171"/>
      <c r="R152" s="171"/>
      <c r="S152" s="171"/>
      <c r="T152" s="171">
        <v>1</v>
      </c>
      <c r="U152" s="171"/>
      <c r="V152" s="171"/>
      <c r="W152" s="109"/>
      <c r="X152" s="109"/>
      <c r="AA152" s="620"/>
      <c r="AB152" s="620">
        <v>1</v>
      </c>
    </row>
    <row r="153" spans="1:28" s="38" customFormat="1" ht="268.5" thickBot="1" x14ac:dyDescent="0.3">
      <c r="A153" s="255">
        <f t="shared" si="2"/>
        <v>149</v>
      </c>
      <c r="B153" s="389" t="s">
        <v>2064</v>
      </c>
      <c r="C153" s="389">
        <v>4</v>
      </c>
      <c r="D153" s="389" t="s">
        <v>86</v>
      </c>
      <c r="E153" s="354" t="s">
        <v>904</v>
      </c>
      <c r="F153" s="389" t="s">
        <v>2066</v>
      </c>
      <c r="G153" s="389" t="s">
        <v>11</v>
      </c>
      <c r="H153" s="604" t="s">
        <v>2065</v>
      </c>
      <c r="I153" s="389" t="s">
        <v>2454</v>
      </c>
      <c r="J153" s="158"/>
      <c r="K153" s="158"/>
      <c r="L153" s="158"/>
      <c r="M153" s="158"/>
      <c r="N153" s="378" t="s">
        <v>3914</v>
      </c>
      <c r="O153" s="621" t="s">
        <v>7153</v>
      </c>
      <c r="P153" s="720"/>
      <c r="Q153" s="754">
        <v>1</v>
      </c>
      <c r="R153" s="171"/>
      <c r="S153" s="171"/>
      <c r="T153" s="171"/>
      <c r="U153" s="171"/>
      <c r="V153" s="171"/>
      <c r="W153" s="171"/>
      <c r="X153" s="109"/>
      <c r="AA153" s="801">
        <v>1</v>
      </c>
      <c r="AB153" s="620"/>
    </row>
    <row r="154" spans="1:28" s="38" customFormat="1" ht="126.75" thickBot="1" x14ac:dyDescent="0.3">
      <c r="A154" s="255">
        <f t="shared" si="2"/>
        <v>150</v>
      </c>
      <c r="B154" s="300" t="s">
        <v>2077</v>
      </c>
      <c r="C154" s="300" t="s">
        <v>110</v>
      </c>
      <c r="D154" s="300" t="s">
        <v>86</v>
      </c>
      <c r="E154" s="354" t="s">
        <v>1738</v>
      </c>
      <c r="F154" s="300" t="s">
        <v>2079</v>
      </c>
      <c r="G154" s="300" t="s">
        <v>16</v>
      </c>
      <c r="H154" s="296" t="s">
        <v>2078</v>
      </c>
      <c r="I154" s="300" t="s">
        <v>2553</v>
      </c>
      <c r="J154" s="158"/>
      <c r="K154" s="158"/>
      <c r="L154" s="158"/>
      <c r="M154" s="158"/>
      <c r="N154" s="634" t="s">
        <v>2865</v>
      </c>
      <c r="O154" s="301" t="s">
        <v>4225</v>
      </c>
      <c r="P154" s="191"/>
      <c r="Q154" s="171">
        <v>1</v>
      </c>
      <c r="R154" s="171"/>
      <c r="S154" s="171"/>
      <c r="T154" s="171"/>
      <c r="U154" s="171"/>
      <c r="V154" s="171"/>
      <c r="W154" s="109"/>
      <c r="X154" s="109"/>
      <c r="AA154" s="620"/>
      <c r="AB154" s="620">
        <v>1</v>
      </c>
    </row>
    <row r="155" spans="1:28" s="38" customFormat="1" ht="126.75" thickBot="1" x14ac:dyDescent="0.3">
      <c r="A155" s="255">
        <f t="shared" si="2"/>
        <v>151</v>
      </c>
      <c r="B155" s="1419" t="s">
        <v>2094</v>
      </c>
      <c r="C155" s="1419" t="s">
        <v>388</v>
      </c>
      <c r="D155" s="1419" t="s">
        <v>37</v>
      </c>
      <c r="E155" s="1421" t="s">
        <v>2096</v>
      </c>
      <c r="F155" s="1419" t="s">
        <v>2097</v>
      </c>
      <c r="G155" s="1419" t="s">
        <v>11</v>
      </c>
      <c r="H155" s="1418" t="s">
        <v>2095</v>
      </c>
      <c r="I155" s="1419" t="s">
        <v>2459</v>
      </c>
      <c r="J155" s="1420"/>
      <c r="K155" s="1420"/>
      <c r="L155" s="1420"/>
      <c r="M155" s="1420"/>
      <c r="N155" s="75"/>
      <c r="O155" s="744" t="s">
        <v>2782</v>
      </c>
      <c r="P155" s="171"/>
      <c r="Q155" s="171"/>
      <c r="R155" s="171"/>
      <c r="S155" s="171"/>
      <c r="T155" s="171"/>
      <c r="U155" s="171"/>
      <c r="V155" s="171"/>
      <c r="W155" s="109"/>
      <c r="X155" s="109"/>
      <c r="Y155" s="754">
        <v>1</v>
      </c>
      <c r="AA155" s="801">
        <v>1</v>
      </c>
      <c r="AB155" s="620"/>
    </row>
    <row r="156" spans="1:28" s="186" customFormat="1" ht="158.25" thickBot="1" x14ac:dyDescent="0.3">
      <c r="A156" s="255">
        <f t="shared" si="2"/>
        <v>152</v>
      </c>
      <c r="B156" s="308" t="s">
        <v>2250</v>
      </c>
      <c r="C156" s="308">
        <v>4</v>
      </c>
      <c r="D156" s="308" t="s">
        <v>37</v>
      </c>
      <c r="E156" s="190" t="s">
        <v>2261</v>
      </c>
      <c r="F156" s="308" t="s">
        <v>856</v>
      </c>
      <c r="G156" s="308" t="s">
        <v>16</v>
      </c>
      <c r="H156" s="307" t="s">
        <v>2262</v>
      </c>
      <c r="I156" s="308" t="s">
        <v>2462</v>
      </c>
      <c r="J156" s="776"/>
      <c r="K156" s="776"/>
      <c r="L156" s="776"/>
      <c r="M156" s="776"/>
      <c r="N156" s="773"/>
      <c r="O156" s="310" t="s">
        <v>2860</v>
      </c>
      <c r="P156" s="188"/>
      <c r="Q156" s="171"/>
      <c r="R156" s="171"/>
      <c r="S156" s="171"/>
      <c r="T156" s="171">
        <v>1</v>
      </c>
      <c r="U156" s="171"/>
      <c r="V156" s="171"/>
      <c r="W156" s="200"/>
      <c r="X156" s="110"/>
      <c r="AA156" s="801"/>
      <c r="AB156" s="620">
        <v>1</v>
      </c>
    </row>
    <row r="157" spans="1:28" s="186" customFormat="1" ht="284.25" thickBot="1" x14ac:dyDescent="0.3">
      <c r="A157" s="255">
        <f t="shared" si="2"/>
        <v>153</v>
      </c>
      <c r="B157" s="389" t="s">
        <v>2251</v>
      </c>
      <c r="C157" s="389">
        <v>4</v>
      </c>
      <c r="D157" s="389" t="s">
        <v>37</v>
      </c>
      <c r="E157" s="354" t="s">
        <v>2263</v>
      </c>
      <c r="F157" s="389" t="s">
        <v>856</v>
      </c>
      <c r="G157" s="389" t="s">
        <v>16</v>
      </c>
      <c r="H157" s="604" t="s">
        <v>2264</v>
      </c>
      <c r="I157" s="389" t="s">
        <v>2463</v>
      </c>
      <c r="J157" s="636"/>
      <c r="K157" s="636"/>
      <c r="L157" s="636"/>
      <c r="M157" s="636"/>
      <c r="N157" s="634" t="s">
        <v>2783</v>
      </c>
      <c r="O157" s="621" t="s">
        <v>5935</v>
      </c>
      <c r="P157" s="248"/>
      <c r="Q157" s="754">
        <v>1</v>
      </c>
      <c r="R157" s="171"/>
      <c r="S157" s="171"/>
      <c r="T157" s="171"/>
      <c r="U157" s="171"/>
      <c r="V157" s="171"/>
      <c r="W157" s="200"/>
      <c r="X157" s="110"/>
      <c r="AA157" s="801"/>
      <c r="AB157" s="620">
        <v>1</v>
      </c>
    </row>
    <row r="158" spans="1:28" s="186" customFormat="1" ht="158.25" thickBot="1" x14ac:dyDescent="0.3">
      <c r="A158" s="255">
        <f t="shared" si="2"/>
        <v>154</v>
      </c>
      <c r="B158" s="1419" t="s">
        <v>2258</v>
      </c>
      <c r="C158" s="1419">
        <v>34</v>
      </c>
      <c r="D158" s="1419" t="s">
        <v>2274</v>
      </c>
      <c r="E158" s="1421" t="s">
        <v>2275</v>
      </c>
      <c r="F158" s="1419" t="s">
        <v>1089</v>
      </c>
      <c r="G158" s="1419" t="s">
        <v>16</v>
      </c>
      <c r="H158" s="1418" t="s">
        <v>2276</v>
      </c>
      <c r="I158" s="1419" t="s">
        <v>2464</v>
      </c>
      <c r="J158" s="775"/>
      <c r="K158" s="775"/>
      <c r="L158" s="775"/>
      <c r="M158" s="775"/>
      <c r="N158" s="770" t="s">
        <v>3816</v>
      </c>
      <c r="O158" s="744" t="s">
        <v>3817</v>
      </c>
      <c r="P158" s="248"/>
      <c r="Q158" s="171"/>
      <c r="R158" s="171"/>
      <c r="S158" s="171"/>
      <c r="T158" s="171"/>
      <c r="U158" s="171"/>
      <c r="V158" s="171"/>
      <c r="W158" s="200"/>
      <c r="X158" s="110"/>
      <c r="Y158" s="754">
        <v>1</v>
      </c>
      <c r="AA158" s="801"/>
      <c r="AB158" s="620">
        <v>1</v>
      </c>
    </row>
    <row r="159" spans="1:28" s="186" customFormat="1" ht="158.25" thickBot="1" x14ac:dyDescent="0.3">
      <c r="A159" s="255">
        <f t="shared" si="2"/>
        <v>155</v>
      </c>
      <c r="B159" s="300" t="s">
        <v>2598</v>
      </c>
      <c r="C159" s="300">
        <v>21</v>
      </c>
      <c r="D159" s="300" t="s">
        <v>89</v>
      </c>
      <c r="E159" s="354" t="s">
        <v>2599</v>
      </c>
      <c r="F159" s="300" t="s">
        <v>2600</v>
      </c>
      <c r="G159" s="300" t="s">
        <v>11</v>
      </c>
      <c r="H159" s="296" t="s">
        <v>2601</v>
      </c>
      <c r="I159" s="300" t="s">
        <v>2602</v>
      </c>
      <c r="J159" s="636"/>
      <c r="K159" s="636"/>
      <c r="L159" s="636"/>
      <c r="M159" s="636"/>
      <c r="N159" s="315" t="s">
        <v>2784</v>
      </c>
      <c r="O159" s="301" t="s">
        <v>3820</v>
      </c>
      <c r="P159" s="248"/>
      <c r="Q159" s="171">
        <v>1</v>
      </c>
      <c r="R159" s="171"/>
      <c r="S159" s="171"/>
      <c r="T159" s="171"/>
      <c r="U159" s="171"/>
      <c r="V159" s="171"/>
      <c r="W159" s="200"/>
      <c r="X159" s="110"/>
      <c r="AA159" s="801">
        <v>1</v>
      </c>
      <c r="AB159" s="801"/>
    </row>
    <row r="160" spans="1:28" s="186" customFormat="1" ht="142.5" thickBot="1" x14ac:dyDescent="0.3">
      <c r="A160" s="255">
        <f t="shared" si="2"/>
        <v>156</v>
      </c>
      <c r="B160" s="308" t="s">
        <v>2603</v>
      </c>
      <c r="C160" s="308">
        <v>4</v>
      </c>
      <c r="D160" s="308" t="s">
        <v>37</v>
      </c>
      <c r="E160" s="190" t="s">
        <v>2604</v>
      </c>
      <c r="F160" s="308" t="s">
        <v>856</v>
      </c>
      <c r="G160" s="308" t="s">
        <v>16</v>
      </c>
      <c r="H160" s="307" t="s">
        <v>2605</v>
      </c>
      <c r="I160" s="308" t="s">
        <v>2606</v>
      </c>
      <c r="J160" s="776"/>
      <c r="K160" s="776"/>
      <c r="L160" s="776"/>
      <c r="M160" s="776"/>
      <c r="N160" s="773"/>
      <c r="O160" s="310" t="s">
        <v>2861</v>
      </c>
      <c r="P160" s="188"/>
      <c r="Q160" s="171"/>
      <c r="R160" s="171"/>
      <c r="S160" s="171"/>
      <c r="T160" s="171">
        <v>1</v>
      </c>
      <c r="U160" s="171"/>
      <c r="V160" s="171"/>
      <c r="W160" s="200"/>
      <c r="X160" s="110"/>
      <c r="AA160" s="801"/>
      <c r="AB160" s="620">
        <v>1</v>
      </c>
    </row>
    <row r="161" spans="1:28" s="186" customFormat="1" ht="79.5" thickBot="1" x14ac:dyDescent="0.3">
      <c r="A161" s="255">
        <f t="shared" si="2"/>
        <v>157</v>
      </c>
      <c r="B161" s="401" t="s">
        <v>2607</v>
      </c>
      <c r="C161" s="401">
        <v>5</v>
      </c>
      <c r="D161" s="401" t="s">
        <v>89</v>
      </c>
      <c r="E161" s="190" t="s">
        <v>2042</v>
      </c>
      <c r="F161" s="401" t="s">
        <v>856</v>
      </c>
      <c r="G161" s="401" t="s">
        <v>16</v>
      </c>
      <c r="H161" s="400" t="s">
        <v>2608</v>
      </c>
      <c r="I161" s="401" t="s">
        <v>2609</v>
      </c>
      <c r="J161" s="776"/>
      <c r="K161" s="776"/>
      <c r="L161" s="776"/>
      <c r="M161" s="776"/>
      <c r="N161" s="773"/>
      <c r="O161" s="745" t="s">
        <v>2862</v>
      </c>
      <c r="P161" s="188"/>
      <c r="Q161" s="171"/>
      <c r="R161" s="171"/>
      <c r="S161" s="171"/>
      <c r="T161" s="171">
        <v>1</v>
      </c>
      <c r="U161" s="171"/>
      <c r="V161" s="171"/>
      <c r="W161" s="200"/>
      <c r="X161" s="110"/>
      <c r="AA161" s="801"/>
      <c r="AB161" s="620">
        <v>1</v>
      </c>
    </row>
    <row r="162" spans="1:28" s="186" customFormat="1" ht="221.25" thickBot="1" x14ac:dyDescent="0.3">
      <c r="A162" s="255">
        <f t="shared" si="2"/>
        <v>158</v>
      </c>
      <c r="B162" s="389" t="s">
        <v>2610</v>
      </c>
      <c r="C162" s="389" t="s">
        <v>110</v>
      </c>
      <c r="D162" s="389" t="s">
        <v>89</v>
      </c>
      <c r="E162" s="354" t="s">
        <v>2226</v>
      </c>
      <c r="F162" s="389" t="s">
        <v>856</v>
      </c>
      <c r="G162" s="389" t="s">
        <v>16</v>
      </c>
      <c r="H162" s="604" t="s">
        <v>2611</v>
      </c>
      <c r="I162" s="389" t="s">
        <v>2612</v>
      </c>
      <c r="J162" s="636"/>
      <c r="K162" s="636"/>
      <c r="L162" s="636"/>
      <c r="M162" s="636"/>
      <c r="N162" s="634" t="s">
        <v>4028</v>
      </c>
      <c r="O162" s="621" t="s">
        <v>6182</v>
      </c>
      <c r="P162" s="720"/>
      <c r="Q162" s="754">
        <v>1</v>
      </c>
      <c r="R162" s="171"/>
      <c r="S162" s="171"/>
      <c r="T162" s="171"/>
      <c r="U162" s="171"/>
      <c r="V162" s="171"/>
      <c r="W162" s="171"/>
      <c r="X162" s="110"/>
      <c r="AA162" s="801"/>
      <c r="AB162" s="620">
        <v>1</v>
      </c>
    </row>
    <row r="163" spans="1:28" s="186" customFormat="1" ht="237" thickBot="1" x14ac:dyDescent="0.3">
      <c r="A163" s="255">
        <f t="shared" si="2"/>
        <v>159</v>
      </c>
      <c r="B163" s="308" t="s">
        <v>2613</v>
      </c>
      <c r="C163" s="308" t="s">
        <v>110</v>
      </c>
      <c r="D163" s="308" t="s">
        <v>37</v>
      </c>
      <c r="E163" s="190" t="s">
        <v>2614</v>
      </c>
      <c r="F163" s="308" t="s">
        <v>2615</v>
      </c>
      <c r="G163" s="308" t="s">
        <v>11</v>
      </c>
      <c r="H163" s="307" t="s">
        <v>2616</v>
      </c>
      <c r="I163" s="308" t="s">
        <v>2617</v>
      </c>
      <c r="J163" s="776"/>
      <c r="K163" s="776"/>
      <c r="L163" s="776"/>
      <c r="M163" s="776"/>
      <c r="N163" s="773"/>
      <c r="O163" s="310" t="s">
        <v>2924</v>
      </c>
      <c r="P163" s="188"/>
      <c r="Q163" s="171"/>
      <c r="R163" s="171"/>
      <c r="S163" s="171"/>
      <c r="T163" s="171">
        <v>1</v>
      </c>
      <c r="U163" s="171"/>
      <c r="V163" s="171"/>
      <c r="W163" s="200"/>
      <c r="X163" s="110"/>
      <c r="AA163" s="801">
        <v>1</v>
      </c>
      <c r="AB163" s="801"/>
    </row>
    <row r="164" spans="1:28" s="186" customFormat="1" ht="158.25" thickBot="1" x14ac:dyDescent="0.3">
      <c r="A164" s="255">
        <f t="shared" si="2"/>
        <v>160</v>
      </c>
      <c r="B164" s="53" t="s">
        <v>2618</v>
      </c>
      <c r="C164" s="53" t="s">
        <v>110</v>
      </c>
      <c r="D164" s="53" t="s">
        <v>86</v>
      </c>
      <c r="E164" s="196" t="s">
        <v>2614</v>
      </c>
      <c r="F164" s="53" t="s">
        <v>2619</v>
      </c>
      <c r="G164" s="53" t="s">
        <v>11</v>
      </c>
      <c r="H164" s="41" t="s">
        <v>2620</v>
      </c>
      <c r="I164" s="53" t="s">
        <v>2447</v>
      </c>
      <c r="J164" s="636"/>
      <c r="K164" s="636"/>
      <c r="L164" s="636"/>
      <c r="M164" s="636"/>
      <c r="N164" s="315"/>
      <c r="O164" s="54" t="s">
        <v>2921</v>
      </c>
      <c r="P164" s="188"/>
      <c r="Q164" s="171">
        <v>1</v>
      </c>
      <c r="R164" s="171"/>
      <c r="S164" s="171"/>
      <c r="T164" s="171"/>
      <c r="U164" s="171"/>
      <c r="V164" s="171"/>
      <c r="W164" s="200"/>
      <c r="X164" s="110"/>
      <c r="AA164" s="801">
        <v>1</v>
      </c>
      <c r="AB164" s="801"/>
    </row>
    <row r="165" spans="1:28" s="186" customFormat="1" ht="126.75" thickBot="1" x14ac:dyDescent="0.3">
      <c r="A165" s="255">
        <f t="shared" si="2"/>
        <v>161</v>
      </c>
      <c r="B165" s="1395" t="s">
        <v>2621</v>
      </c>
      <c r="C165" s="1395" t="s">
        <v>1631</v>
      </c>
      <c r="D165" s="1395" t="s">
        <v>86</v>
      </c>
      <c r="E165" s="1397" t="s">
        <v>1630</v>
      </c>
      <c r="F165" s="1395" t="s">
        <v>2622</v>
      </c>
      <c r="G165" s="1395" t="s">
        <v>11</v>
      </c>
      <c r="H165" s="1394" t="s">
        <v>2623</v>
      </c>
      <c r="I165" s="1395" t="s">
        <v>2624</v>
      </c>
      <c r="J165" s="775"/>
      <c r="K165" s="775"/>
      <c r="L165" s="775"/>
      <c r="M165" s="775"/>
      <c r="N165" s="770" t="s">
        <v>3364</v>
      </c>
      <c r="O165" s="744" t="s">
        <v>3592</v>
      </c>
      <c r="P165" s="191"/>
      <c r="Q165" s="171"/>
      <c r="R165" s="171"/>
      <c r="S165" s="171"/>
      <c r="T165" s="171"/>
      <c r="U165" s="171"/>
      <c r="V165" s="171"/>
      <c r="W165" s="200"/>
      <c r="X165" s="110"/>
      <c r="Y165" s="754">
        <v>1</v>
      </c>
      <c r="AA165" s="801">
        <v>1</v>
      </c>
      <c r="AB165" s="801"/>
    </row>
    <row r="166" spans="1:28" s="186" customFormat="1" ht="237" thickBot="1" x14ac:dyDescent="0.3">
      <c r="A166" s="255">
        <f t="shared" si="2"/>
        <v>162</v>
      </c>
      <c r="B166" s="389" t="s">
        <v>2625</v>
      </c>
      <c r="C166" s="389">
        <v>4</v>
      </c>
      <c r="D166" s="389" t="s">
        <v>86</v>
      </c>
      <c r="E166" s="354" t="s">
        <v>906</v>
      </c>
      <c r="F166" s="389" t="s">
        <v>645</v>
      </c>
      <c r="G166" s="389" t="s">
        <v>16</v>
      </c>
      <c r="H166" s="604" t="s">
        <v>2626</v>
      </c>
      <c r="I166" s="389" t="s">
        <v>2627</v>
      </c>
      <c r="J166" s="636"/>
      <c r="K166" s="636"/>
      <c r="L166" s="636"/>
      <c r="M166" s="636"/>
      <c r="N166" s="634" t="s">
        <v>2922</v>
      </c>
      <c r="O166" s="621" t="s">
        <v>5057</v>
      </c>
      <c r="P166" s="720"/>
      <c r="Q166" s="754">
        <v>1</v>
      </c>
      <c r="R166" s="171"/>
      <c r="S166" s="171"/>
      <c r="T166" s="171"/>
      <c r="U166" s="171"/>
      <c r="V166" s="171"/>
      <c r="W166" s="200"/>
      <c r="X166" s="110"/>
      <c r="AA166" s="801"/>
      <c r="AB166" s="620">
        <v>1</v>
      </c>
    </row>
    <row r="167" spans="1:28" s="186" customFormat="1" ht="237" thickBot="1" x14ac:dyDescent="0.3">
      <c r="A167" s="255">
        <f t="shared" si="2"/>
        <v>163</v>
      </c>
      <c r="B167" s="88" t="s">
        <v>2628</v>
      </c>
      <c r="C167" s="88">
        <v>4</v>
      </c>
      <c r="D167" s="88" t="s">
        <v>86</v>
      </c>
      <c r="E167" s="190" t="s">
        <v>905</v>
      </c>
      <c r="F167" s="88" t="s">
        <v>645</v>
      </c>
      <c r="G167" s="88" t="s">
        <v>16</v>
      </c>
      <c r="H167" s="87" t="s">
        <v>2629</v>
      </c>
      <c r="I167" s="88" t="s">
        <v>2627</v>
      </c>
      <c r="J167" s="776"/>
      <c r="K167" s="776"/>
      <c r="L167" s="776"/>
      <c r="M167" s="776"/>
      <c r="N167" s="314"/>
      <c r="O167" s="89" t="s">
        <v>3365</v>
      </c>
      <c r="P167" s="188"/>
      <c r="Q167" s="171"/>
      <c r="R167" s="171"/>
      <c r="S167" s="171"/>
      <c r="T167" s="171">
        <v>1</v>
      </c>
      <c r="U167" s="171"/>
      <c r="V167" s="171"/>
      <c r="W167" s="200"/>
      <c r="X167" s="110"/>
      <c r="AA167" s="801"/>
      <c r="AB167" s="620">
        <v>1</v>
      </c>
    </row>
    <row r="168" spans="1:28" s="186" customFormat="1" ht="158.25" thickBot="1" x14ac:dyDescent="0.3">
      <c r="A168" s="255">
        <f t="shared" si="2"/>
        <v>164</v>
      </c>
      <c r="B168" s="1419" t="s">
        <v>2707</v>
      </c>
      <c r="C168" s="1419">
        <v>34</v>
      </c>
      <c r="D168" s="1419" t="s">
        <v>1659</v>
      </c>
      <c r="E168" s="1421" t="s">
        <v>2748</v>
      </c>
      <c r="F168" s="1419" t="s">
        <v>2749</v>
      </c>
      <c r="G168" s="1419" t="s">
        <v>11</v>
      </c>
      <c r="H168" s="1418" t="s">
        <v>2923</v>
      </c>
      <c r="I168" s="1419" t="s">
        <v>2464</v>
      </c>
      <c r="J168" s="775"/>
      <c r="K168" s="775"/>
      <c r="L168" s="775"/>
      <c r="M168" s="775"/>
      <c r="N168" s="1419" t="s">
        <v>3366</v>
      </c>
      <c r="O168" s="744" t="s">
        <v>5209</v>
      </c>
      <c r="P168" s="720"/>
      <c r="Q168" s="754"/>
      <c r="R168" s="171"/>
      <c r="S168" s="171"/>
      <c r="T168" s="171"/>
      <c r="U168" s="171"/>
      <c r="V168" s="171"/>
      <c r="W168" s="200"/>
      <c r="X168" s="110"/>
      <c r="Y168" s="754">
        <v>1</v>
      </c>
      <c r="AA168" s="801">
        <v>1</v>
      </c>
      <c r="AB168" s="801"/>
    </row>
    <row r="169" spans="1:28" s="186" customFormat="1" ht="174" thickBot="1" x14ac:dyDescent="0.3">
      <c r="A169" s="255">
        <f t="shared" si="2"/>
        <v>165</v>
      </c>
      <c r="B169" s="1419" t="s">
        <v>2708</v>
      </c>
      <c r="C169" s="1419">
        <v>16</v>
      </c>
      <c r="D169" s="1419" t="s">
        <v>89</v>
      </c>
      <c r="E169" s="1421" t="s">
        <v>1806</v>
      </c>
      <c r="F169" s="1419" t="s">
        <v>2751</v>
      </c>
      <c r="G169" s="1419" t="s">
        <v>11</v>
      </c>
      <c r="H169" s="1418" t="s">
        <v>2752</v>
      </c>
      <c r="I169" s="1419" t="s">
        <v>2753</v>
      </c>
      <c r="J169" s="775"/>
      <c r="K169" s="775"/>
      <c r="L169" s="775"/>
      <c r="M169" s="775"/>
      <c r="N169" s="1419" t="s">
        <v>1966</v>
      </c>
      <c r="O169" s="744" t="s">
        <v>3813</v>
      </c>
      <c r="P169" s="188"/>
      <c r="Q169" s="171"/>
      <c r="R169" s="171"/>
      <c r="S169" s="171"/>
      <c r="T169" s="171"/>
      <c r="U169" s="171"/>
      <c r="V169" s="171"/>
      <c r="W169" s="200"/>
      <c r="X169" s="110"/>
      <c r="Y169" s="754">
        <v>1</v>
      </c>
      <c r="AA169" s="801">
        <v>1</v>
      </c>
      <c r="AB169" s="801"/>
    </row>
    <row r="170" spans="1:28" s="186" customFormat="1" ht="205.5" thickBot="1" x14ac:dyDescent="0.3">
      <c r="A170" s="255">
        <f t="shared" si="2"/>
        <v>166</v>
      </c>
      <c r="B170" s="1419" t="s">
        <v>2709</v>
      </c>
      <c r="C170" s="1419">
        <v>34</v>
      </c>
      <c r="D170" s="1419" t="s">
        <v>86</v>
      </c>
      <c r="E170" s="1421" t="s">
        <v>2754</v>
      </c>
      <c r="F170" s="1419" t="s">
        <v>1089</v>
      </c>
      <c r="G170" s="1419" t="s">
        <v>16</v>
      </c>
      <c r="H170" s="1418" t="s">
        <v>2755</v>
      </c>
      <c r="I170" s="1419" t="s">
        <v>2464</v>
      </c>
      <c r="J170" s="775"/>
      <c r="K170" s="775"/>
      <c r="L170" s="775"/>
      <c r="M170" s="775"/>
      <c r="N170" s="1419"/>
      <c r="O170" s="744" t="s">
        <v>2219</v>
      </c>
      <c r="P170" s="188"/>
      <c r="Q170" s="171"/>
      <c r="R170" s="171"/>
      <c r="S170" s="171"/>
      <c r="T170" s="171"/>
      <c r="U170" s="171"/>
      <c r="V170" s="171"/>
      <c r="W170" s="200"/>
      <c r="X170" s="110"/>
      <c r="Y170" s="754">
        <v>1</v>
      </c>
      <c r="AA170" s="801"/>
      <c r="AB170" s="620">
        <v>1</v>
      </c>
    </row>
    <row r="171" spans="1:28" s="186" customFormat="1" ht="170.25" customHeight="1" thickBot="1" x14ac:dyDescent="0.3">
      <c r="A171" s="255">
        <f t="shared" si="2"/>
        <v>167</v>
      </c>
      <c r="B171" s="1395" t="s">
        <v>2715</v>
      </c>
      <c r="C171" s="1395" t="s">
        <v>1631</v>
      </c>
      <c r="D171" s="1395" t="s">
        <v>86</v>
      </c>
      <c r="E171" s="1397" t="s">
        <v>2771</v>
      </c>
      <c r="F171" s="1395" t="s">
        <v>2772</v>
      </c>
      <c r="G171" s="1395" t="s">
        <v>11</v>
      </c>
      <c r="H171" s="1394" t="s">
        <v>2773</v>
      </c>
      <c r="I171" s="1395" t="s">
        <v>2774</v>
      </c>
      <c r="J171" s="775"/>
      <c r="K171" s="775"/>
      <c r="L171" s="775"/>
      <c r="M171" s="775"/>
      <c r="N171" s="1395" t="s">
        <v>2988</v>
      </c>
      <c r="O171" s="744" t="s">
        <v>3593</v>
      </c>
      <c r="P171" s="188"/>
      <c r="Q171" s="171"/>
      <c r="R171" s="171"/>
      <c r="S171" s="171"/>
      <c r="T171" s="171"/>
      <c r="U171" s="171"/>
      <c r="V171" s="171"/>
      <c r="W171" s="200"/>
      <c r="X171" s="110"/>
      <c r="Y171" s="754">
        <v>1</v>
      </c>
      <c r="AA171" s="801">
        <v>1</v>
      </c>
      <c r="AB171" s="801"/>
    </row>
    <row r="172" spans="1:28" s="186" customFormat="1" ht="126.75" thickBot="1" x14ac:dyDescent="0.3">
      <c r="A172" s="255">
        <f t="shared" si="2"/>
        <v>168</v>
      </c>
      <c r="B172" s="389" t="s">
        <v>2716</v>
      </c>
      <c r="C172" s="389" t="s">
        <v>110</v>
      </c>
      <c r="D172" s="389" t="s">
        <v>86</v>
      </c>
      <c r="E172" s="354" t="s">
        <v>1695</v>
      </c>
      <c r="F172" s="389" t="s">
        <v>2775</v>
      </c>
      <c r="G172" s="389" t="s">
        <v>11</v>
      </c>
      <c r="H172" s="604" t="s">
        <v>2776</v>
      </c>
      <c r="I172" s="389" t="s">
        <v>2777</v>
      </c>
      <c r="J172" s="636"/>
      <c r="K172" s="636"/>
      <c r="L172" s="636"/>
      <c r="M172" s="636"/>
      <c r="N172" s="389" t="s">
        <v>1918</v>
      </c>
      <c r="O172" s="621" t="s">
        <v>4605</v>
      </c>
      <c r="P172" s="248"/>
      <c r="Q172" s="171">
        <v>1</v>
      </c>
      <c r="R172" s="171"/>
      <c r="S172" s="171"/>
      <c r="T172" s="171"/>
      <c r="U172" s="171"/>
      <c r="V172" s="171"/>
      <c r="W172" s="200"/>
      <c r="X172" s="110"/>
      <c r="AA172" s="801">
        <v>1</v>
      </c>
      <c r="AB172" s="801"/>
    </row>
    <row r="173" spans="1:28" s="186" customFormat="1" ht="158.25" thickBot="1" x14ac:dyDescent="0.3">
      <c r="A173" s="255">
        <f t="shared" si="2"/>
        <v>169</v>
      </c>
      <c r="B173" s="300" t="s">
        <v>2846</v>
      </c>
      <c r="C173" s="300" t="s">
        <v>110</v>
      </c>
      <c r="D173" s="300" t="s">
        <v>37</v>
      </c>
      <c r="E173" s="196" t="s">
        <v>2854</v>
      </c>
      <c r="F173" s="300" t="s">
        <v>1220</v>
      </c>
      <c r="G173" s="300" t="s">
        <v>16</v>
      </c>
      <c r="H173" s="296" t="s">
        <v>2855</v>
      </c>
      <c r="I173" s="300" t="s">
        <v>2859</v>
      </c>
      <c r="J173" s="636"/>
      <c r="K173" s="636"/>
      <c r="L173" s="636"/>
      <c r="M173" s="636"/>
      <c r="N173" s="389" t="s">
        <v>3977</v>
      </c>
      <c r="O173" s="301" t="s">
        <v>4230</v>
      </c>
      <c r="P173" s="188"/>
      <c r="Q173" s="171">
        <v>1</v>
      </c>
      <c r="R173" s="171"/>
      <c r="S173" s="171"/>
      <c r="T173" s="171"/>
      <c r="U173" s="171"/>
      <c r="V173" s="171"/>
      <c r="W173" s="200"/>
      <c r="X173" s="110"/>
      <c r="AA173" s="801"/>
      <c r="AB173" s="620">
        <v>1</v>
      </c>
    </row>
    <row r="174" spans="1:28" s="186" customFormat="1" ht="95.25" thickBot="1" x14ac:dyDescent="0.35">
      <c r="A174" s="255">
        <f t="shared" si="2"/>
        <v>170</v>
      </c>
      <c r="B174" s="389" t="s">
        <v>2870</v>
      </c>
      <c r="C174" s="389">
        <v>16</v>
      </c>
      <c r="D174" s="389" t="s">
        <v>37</v>
      </c>
      <c r="E174" s="354" t="s">
        <v>2878</v>
      </c>
      <c r="F174" s="389" t="s">
        <v>1089</v>
      </c>
      <c r="G174" s="389" t="s">
        <v>16</v>
      </c>
      <c r="H174" s="604" t="s">
        <v>2879</v>
      </c>
      <c r="I174" s="389" t="s">
        <v>2553</v>
      </c>
      <c r="J174" s="636"/>
      <c r="K174" s="636"/>
      <c r="L174" s="636"/>
      <c r="M174" s="636"/>
      <c r="N174" s="389"/>
      <c r="O174" s="632" t="s">
        <v>7168</v>
      </c>
      <c r="P174" s="188"/>
      <c r="Q174" s="754">
        <v>1</v>
      </c>
      <c r="R174" s="170"/>
      <c r="S174" s="170"/>
      <c r="T174" s="171"/>
      <c r="U174" s="171"/>
      <c r="V174" s="171"/>
      <c r="W174" s="200"/>
      <c r="X174" s="110">
        <v>1</v>
      </c>
      <c r="AA174" s="801"/>
      <c r="AB174" s="620">
        <v>1</v>
      </c>
    </row>
    <row r="175" spans="1:28" s="186" customFormat="1" ht="174" thickBot="1" x14ac:dyDescent="0.35">
      <c r="A175" s="255">
        <f t="shared" si="2"/>
        <v>171</v>
      </c>
      <c r="B175" s="88" t="s">
        <v>2872</v>
      </c>
      <c r="C175" s="88" t="s">
        <v>110</v>
      </c>
      <c r="D175" s="88" t="s">
        <v>86</v>
      </c>
      <c r="E175" s="190" t="s">
        <v>2884</v>
      </c>
      <c r="F175" s="88" t="s">
        <v>2885</v>
      </c>
      <c r="G175" s="88" t="s">
        <v>11</v>
      </c>
      <c r="H175" s="87" t="s">
        <v>2886</v>
      </c>
      <c r="I175" s="88" t="s">
        <v>2553</v>
      </c>
      <c r="J175" s="320"/>
      <c r="K175" s="320"/>
      <c r="L175" s="320"/>
      <c r="M175" s="320"/>
      <c r="N175" s="401"/>
      <c r="O175" s="772" t="s">
        <v>3367</v>
      </c>
      <c r="P175" s="188"/>
      <c r="Q175" s="170"/>
      <c r="R175" s="170"/>
      <c r="S175" s="171"/>
      <c r="T175" s="171">
        <v>1</v>
      </c>
      <c r="U175" s="171"/>
      <c r="V175" s="171"/>
      <c r="W175" s="200"/>
      <c r="X175" s="110"/>
      <c r="AA175" s="801">
        <v>1</v>
      </c>
      <c r="AB175" s="801"/>
    </row>
    <row r="176" spans="1:28" s="186" customFormat="1" ht="126.75" thickBot="1" x14ac:dyDescent="0.3">
      <c r="A176" s="255">
        <f t="shared" si="2"/>
        <v>172</v>
      </c>
      <c r="B176" s="635" t="s">
        <v>3019</v>
      </c>
      <c r="C176" s="635" t="s">
        <v>1335</v>
      </c>
      <c r="D176" s="635" t="s">
        <v>37</v>
      </c>
      <c r="E176" s="635" t="s">
        <v>3020</v>
      </c>
      <c r="F176" s="634" t="s">
        <v>3021</v>
      </c>
      <c r="G176" s="634" t="s">
        <v>3022</v>
      </c>
      <c r="H176" s="416" t="s">
        <v>3023</v>
      </c>
      <c r="I176" s="300" t="s">
        <v>3098</v>
      </c>
      <c r="J176" s="321"/>
      <c r="K176" s="321"/>
      <c r="L176" s="321"/>
      <c r="M176" s="321"/>
      <c r="N176" s="635" t="s">
        <v>3286</v>
      </c>
      <c r="O176" s="199" t="s">
        <v>3283</v>
      </c>
      <c r="P176" s="188"/>
      <c r="Q176" s="171">
        <v>1</v>
      </c>
      <c r="R176" s="171"/>
      <c r="S176" s="171"/>
      <c r="T176" s="171"/>
      <c r="U176" s="171"/>
      <c r="V176" s="171"/>
      <c r="W176" s="200"/>
      <c r="X176" s="110"/>
      <c r="AA176" s="801">
        <v>1</v>
      </c>
      <c r="AB176" s="801"/>
    </row>
    <row r="177" spans="1:28" s="186" customFormat="1" ht="158.25" thickBot="1" x14ac:dyDescent="0.3">
      <c r="A177" s="255">
        <f t="shared" si="2"/>
        <v>173</v>
      </c>
      <c r="B177" s="402" t="s">
        <v>3024</v>
      </c>
      <c r="C177" s="402" t="s">
        <v>1443</v>
      </c>
      <c r="D177" s="402" t="s">
        <v>37</v>
      </c>
      <c r="E177" s="463" t="s">
        <v>3025</v>
      </c>
      <c r="F177" s="463" t="s">
        <v>3026</v>
      </c>
      <c r="G177" s="463" t="s">
        <v>3022</v>
      </c>
      <c r="H177" s="464" t="s">
        <v>3028</v>
      </c>
      <c r="I177" s="140" t="s">
        <v>3097</v>
      </c>
      <c r="J177" s="465"/>
      <c r="K177" s="465"/>
      <c r="L177" s="465"/>
      <c r="M177" s="465"/>
      <c r="N177" s="141"/>
      <c r="O177" s="142" t="s">
        <v>3099</v>
      </c>
      <c r="P177" s="188"/>
      <c r="Q177" s="171"/>
      <c r="R177" s="171"/>
      <c r="S177" s="171"/>
      <c r="T177" s="171">
        <v>1</v>
      </c>
      <c r="U177" s="171"/>
      <c r="V177" s="171"/>
      <c r="W177" s="200"/>
      <c r="X177" s="110"/>
      <c r="AA177" s="801">
        <v>1</v>
      </c>
      <c r="AB177" s="801"/>
    </row>
    <row r="178" spans="1:28" s="186" customFormat="1" ht="111" thickBot="1" x14ac:dyDescent="0.3">
      <c r="A178" s="255">
        <f t="shared" si="2"/>
        <v>174</v>
      </c>
      <c r="B178" s="1398" t="s">
        <v>3043</v>
      </c>
      <c r="C178" s="1398" t="s">
        <v>1631</v>
      </c>
      <c r="D178" s="1398" t="s">
        <v>89</v>
      </c>
      <c r="E178" s="1398" t="s">
        <v>3044</v>
      </c>
      <c r="F178" s="770" t="s">
        <v>3045</v>
      </c>
      <c r="G178" s="770" t="s">
        <v>3022</v>
      </c>
      <c r="H178" s="218" t="s">
        <v>3046</v>
      </c>
      <c r="I178" s="770" t="s">
        <v>3047</v>
      </c>
      <c r="J178" s="775"/>
      <c r="K178" s="775"/>
      <c r="L178" s="775"/>
      <c r="M178" s="775"/>
      <c r="N178" s="1398" t="s">
        <v>3284</v>
      </c>
      <c r="O178" s="744" t="s">
        <v>4958</v>
      </c>
      <c r="P178" s="188"/>
      <c r="Q178" s="171"/>
      <c r="R178" s="171"/>
      <c r="S178" s="171"/>
      <c r="T178" s="171"/>
      <c r="U178" s="171"/>
      <c r="V178" s="171"/>
      <c r="W178" s="200"/>
      <c r="X178" s="110"/>
      <c r="Y178" s="754">
        <v>1</v>
      </c>
      <c r="AA178" s="801">
        <v>1</v>
      </c>
      <c r="AB178" s="801"/>
    </row>
    <row r="179" spans="1:28" s="186" customFormat="1" ht="63.75" thickBot="1" x14ac:dyDescent="0.3">
      <c r="A179" s="255">
        <f t="shared" si="2"/>
        <v>175</v>
      </c>
      <c r="B179" s="774" t="s">
        <v>3075</v>
      </c>
      <c r="C179" s="774">
        <v>4</v>
      </c>
      <c r="D179" s="774" t="s">
        <v>86</v>
      </c>
      <c r="E179" s="774" t="s">
        <v>3076</v>
      </c>
      <c r="F179" s="773" t="s">
        <v>3077</v>
      </c>
      <c r="G179" s="774" t="s">
        <v>16</v>
      </c>
      <c r="H179" s="413" t="s">
        <v>3078</v>
      </c>
      <c r="I179" s="773" t="s">
        <v>3079</v>
      </c>
      <c r="J179" s="320"/>
      <c r="K179" s="320"/>
      <c r="L179" s="320"/>
      <c r="M179" s="320"/>
      <c r="N179" s="776"/>
      <c r="O179" s="772" t="s">
        <v>3368</v>
      </c>
      <c r="P179" s="188"/>
      <c r="Q179" s="171"/>
      <c r="R179" s="171"/>
      <c r="S179" s="171"/>
      <c r="T179" s="171">
        <v>1</v>
      </c>
      <c r="U179" s="171"/>
      <c r="V179" s="171"/>
      <c r="W179" s="200"/>
      <c r="X179" s="110"/>
      <c r="AA179" s="801"/>
      <c r="AB179" s="620">
        <v>1</v>
      </c>
    </row>
    <row r="180" spans="1:28" s="186" customFormat="1" ht="79.5" thickBot="1" x14ac:dyDescent="0.3">
      <c r="A180" s="255">
        <f t="shared" si="2"/>
        <v>176</v>
      </c>
      <c r="B180" s="774" t="s">
        <v>3080</v>
      </c>
      <c r="C180" s="774">
        <v>4</v>
      </c>
      <c r="D180" s="774" t="s">
        <v>86</v>
      </c>
      <c r="E180" s="774" t="s">
        <v>3084</v>
      </c>
      <c r="F180" s="773" t="s">
        <v>3077</v>
      </c>
      <c r="G180" s="774" t="s">
        <v>16</v>
      </c>
      <c r="H180" s="413" t="s">
        <v>3085</v>
      </c>
      <c r="I180" s="774"/>
      <c r="J180" s="166"/>
      <c r="K180" s="166"/>
      <c r="L180" s="166"/>
      <c r="M180" s="166"/>
      <c r="N180" s="776"/>
      <c r="O180" s="772" t="s">
        <v>3368</v>
      </c>
      <c r="P180" s="188"/>
      <c r="Q180" s="171"/>
      <c r="R180" s="171"/>
      <c r="S180" s="171"/>
      <c r="T180" s="171">
        <v>1</v>
      </c>
      <c r="U180" s="171"/>
      <c r="V180" s="171"/>
      <c r="W180" s="200"/>
      <c r="X180" s="110"/>
      <c r="AA180" s="801"/>
      <c r="AB180" s="620">
        <v>1</v>
      </c>
    </row>
    <row r="181" spans="1:28" s="186" customFormat="1" ht="161.25" customHeight="1" thickBot="1" x14ac:dyDescent="0.3">
      <c r="A181" s="255">
        <f t="shared" si="2"/>
        <v>177</v>
      </c>
      <c r="B181" s="774" t="s">
        <v>3081</v>
      </c>
      <c r="C181" s="774" t="s">
        <v>110</v>
      </c>
      <c r="D181" s="774" t="s">
        <v>37</v>
      </c>
      <c r="E181" s="774" t="s">
        <v>3086</v>
      </c>
      <c r="F181" s="774" t="s">
        <v>266</v>
      </c>
      <c r="G181" s="774" t="s">
        <v>16</v>
      </c>
      <c r="H181" s="413" t="s">
        <v>3087</v>
      </c>
      <c r="I181" s="774"/>
      <c r="J181" s="776"/>
      <c r="K181" s="776"/>
      <c r="L181" s="776"/>
      <c r="M181" s="776"/>
      <c r="N181" s="776"/>
      <c r="O181" s="772" t="s">
        <v>3369</v>
      </c>
      <c r="P181" s="188"/>
      <c r="Q181" s="171"/>
      <c r="R181" s="171"/>
      <c r="S181" s="171"/>
      <c r="T181" s="171">
        <v>1</v>
      </c>
      <c r="U181" s="171"/>
      <c r="V181" s="171"/>
      <c r="W181" s="200"/>
      <c r="X181" s="110"/>
      <c r="AA181" s="801"/>
      <c r="AB181" s="620">
        <v>1</v>
      </c>
    </row>
    <row r="182" spans="1:28" s="186" customFormat="1" ht="148.5" customHeight="1" thickBot="1" x14ac:dyDescent="0.3">
      <c r="A182" s="255">
        <f t="shared" si="2"/>
        <v>178</v>
      </c>
      <c r="B182" s="774" t="s">
        <v>3082</v>
      </c>
      <c r="C182" s="774" t="s">
        <v>1335</v>
      </c>
      <c r="D182" s="774" t="s">
        <v>37</v>
      </c>
      <c r="E182" s="774" t="s">
        <v>3088</v>
      </c>
      <c r="F182" s="773" t="s">
        <v>3089</v>
      </c>
      <c r="G182" s="773" t="s">
        <v>3068</v>
      </c>
      <c r="H182" s="413" t="s">
        <v>3090</v>
      </c>
      <c r="I182" s="773" t="s">
        <v>3096</v>
      </c>
      <c r="J182" s="320"/>
      <c r="K182" s="320"/>
      <c r="L182" s="320"/>
      <c r="M182" s="320"/>
      <c r="N182" s="776"/>
      <c r="O182" s="772" t="s">
        <v>3370</v>
      </c>
      <c r="P182" s="188"/>
      <c r="Q182" s="171"/>
      <c r="R182" s="171"/>
      <c r="S182" s="171"/>
      <c r="T182" s="171">
        <v>1</v>
      </c>
      <c r="U182" s="171"/>
      <c r="V182" s="171"/>
      <c r="W182" s="200"/>
      <c r="X182" s="110"/>
      <c r="AA182" s="801">
        <v>1</v>
      </c>
      <c r="AB182" s="801"/>
    </row>
    <row r="183" spans="1:28" s="186" customFormat="1" ht="300" thickBot="1" x14ac:dyDescent="0.3">
      <c r="A183" s="255">
        <f t="shared" si="2"/>
        <v>179</v>
      </c>
      <c r="B183" s="635" t="s">
        <v>3083</v>
      </c>
      <c r="C183" s="634" t="s">
        <v>3091</v>
      </c>
      <c r="D183" s="635" t="s">
        <v>89</v>
      </c>
      <c r="E183" s="634" t="s">
        <v>3092</v>
      </c>
      <c r="F183" s="634" t="s">
        <v>3093</v>
      </c>
      <c r="G183" s="634" t="s">
        <v>3068</v>
      </c>
      <c r="H183" s="416" t="s">
        <v>3094</v>
      </c>
      <c r="I183" s="634" t="s">
        <v>3095</v>
      </c>
      <c r="J183" s="636"/>
      <c r="K183" s="636"/>
      <c r="L183" s="636"/>
      <c r="M183" s="636"/>
      <c r="N183" s="634" t="s">
        <v>7034</v>
      </c>
      <c r="O183" s="621" t="s">
        <v>5939</v>
      </c>
      <c r="P183" s="720"/>
      <c r="Q183" s="754">
        <v>1</v>
      </c>
      <c r="R183" s="171"/>
      <c r="S183" s="171"/>
      <c r="T183" s="171"/>
      <c r="U183" s="171"/>
      <c r="V183" s="171"/>
      <c r="W183" s="171"/>
      <c r="X183" s="110"/>
      <c r="AA183" s="801">
        <v>1</v>
      </c>
      <c r="AB183" s="801"/>
    </row>
    <row r="184" spans="1:28" s="186" customFormat="1" ht="142.5" thickBot="1" x14ac:dyDescent="0.3">
      <c r="A184" s="255">
        <f t="shared" si="2"/>
        <v>180</v>
      </c>
      <c r="B184" s="635" t="s">
        <v>3122</v>
      </c>
      <c r="C184" s="635" t="s">
        <v>585</v>
      </c>
      <c r="D184" s="635" t="s">
        <v>86</v>
      </c>
      <c r="E184" s="635" t="s">
        <v>3123</v>
      </c>
      <c r="F184" s="634" t="s">
        <v>3124</v>
      </c>
      <c r="G184" s="634" t="s">
        <v>3068</v>
      </c>
      <c r="H184" s="632" t="s">
        <v>3125</v>
      </c>
      <c r="I184" s="634" t="s">
        <v>3126</v>
      </c>
      <c r="J184" s="636"/>
      <c r="K184" s="636"/>
      <c r="L184" s="636"/>
      <c r="M184" s="636"/>
      <c r="N184" s="635" t="s">
        <v>3282</v>
      </c>
      <c r="O184" s="632" t="s">
        <v>7178</v>
      </c>
      <c r="P184" s="188"/>
      <c r="Q184" s="754">
        <v>1</v>
      </c>
      <c r="R184" s="171"/>
      <c r="S184" s="171"/>
      <c r="T184" s="171"/>
      <c r="U184" s="171"/>
      <c r="V184" s="171"/>
      <c r="W184" s="200"/>
      <c r="X184" s="110"/>
      <c r="AA184" s="801">
        <v>1</v>
      </c>
      <c r="AB184" s="801"/>
    </row>
    <row r="185" spans="1:28" s="186" customFormat="1" ht="201" customHeight="1" thickBot="1" x14ac:dyDescent="0.3">
      <c r="A185" s="255">
        <f t="shared" si="2"/>
        <v>181</v>
      </c>
      <c r="B185" s="635" t="s">
        <v>3137</v>
      </c>
      <c r="C185" s="635" t="s">
        <v>1443</v>
      </c>
      <c r="D185" s="635" t="s">
        <v>37</v>
      </c>
      <c r="E185" s="635" t="s">
        <v>3822</v>
      </c>
      <c r="F185" s="634" t="s">
        <v>3135</v>
      </c>
      <c r="G185" s="634" t="s">
        <v>3068</v>
      </c>
      <c r="H185" s="632" t="s">
        <v>3371</v>
      </c>
      <c r="I185" s="634" t="s">
        <v>3139</v>
      </c>
      <c r="J185" s="197"/>
      <c r="K185" s="197"/>
      <c r="L185" s="197"/>
      <c r="M185" s="197"/>
      <c r="N185" s="136" t="s">
        <v>3372</v>
      </c>
      <c r="O185" s="54" t="s">
        <v>4033</v>
      </c>
      <c r="P185" s="191"/>
      <c r="Q185" s="171">
        <v>1</v>
      </c>
      <c r="R185" s="171"/>
      <c r="S185" s="171"/>
      <c r="T185" s="171"/>
      <c r="U185" s="171"/>
      <c r="V185" s="171"/>
      <c r="W185" s="200"/>
      <c r="X185" s="110"/>
      <c r="AA185" s="801">
        <v>1</v>
      </c>
      <c r="AB185" s="801"/>
    </row>
    <row r="186" spans="1:28" s="186" customFormat="1" ht="331.5" thickBot="1" x14ac:dyDescent="0.3">
      <c r="A186" s="255">
        <f t="shared" si="2"/>
        <v>182</v>
      </c>
      <c r="B186" s="1398" t="s">
        <v>3149</v>
      </c>
      <c r="C186" s="1398" t="s">
        <v>1631</v>
      </c>
      <c r="D186" s="1398" t="s">
        <v>86</v>
      </c>
      <c r="E186" s="1398" t="s">
        <v>2771</v>
      </c>
      <c r="F186" s="770" t="s">
        <v>3594</v>
      </c>
      <c r="G186" s="770" t="s">
        <v>3068</v>
      </c>
      <c r="H186" s="771" t="s">
        <v>3150</v>
      </c>
      <c r="I186" s="770" t="s">
        <v>3151</v>
      </c>
      <c r="J186" s="775"/>
      <c r="K186" s="775"/>
      <c r="L186" s="775"/>
      <c r="M186" s="775"/>
      <c r="N186" s="1398"/>
      <c r="O186" s="771" t="s">
        <v>3568</v>
      </c>
      <c r="P186" s="188"/>
      <c r="Q186" s="171"/>
      <c r="R186" s="171"/>
      <c r="S186" s="171"/>
      <c r="T186" s="171"/>
      <c r="U186" s="171"/>
      <c r="V186" s="171"/>
      <c r="W186" s="200"/>
      <c r="X186" s="110"/>
      <c r="Y186" s="754">
        <v>1</v>
      </c>
      <c r="AA186" s="801">
        <v>1</v>
      </c>
      <c r="AB186" s="801"/>
    </row>
    <row r="187" spans="1:28" s="186" customFormat="1" ht="409.6" thickBot="1" x14ac:dyDescent="0.3">
      <c r="A187" s="255">
        <f t="shared" si="2"/>
        <v>183</v>
      </c>
      <c r="B187" s="634" t="s">
        <v>3207</v>
      </c>
      <c r="C187" s="635">
        <v>4</v>
      </c>
      <c r="D187" s="635" t="s">
        <v>37</v>
      </c>
      <c r="E187" s="635" t="s">
        <v>3154</v>
      </c>
      <c r="F187" s="634" t="s">
        <v>3155</v>
      </c>
      <c r="G187" s="634" t="s">
        <v>3068</v>
      </c>
      <c r="H187" s="632" t="s">
        <v>3156</v>
      </c>
      <c r="I187" s="635"/>
      <c r="J187" s="321"/>
      <c r="K187" s="321"/>
      <c r="L187" s="321"/>
      <c r="M187" s="321"/>
      <c r="N187" s="635" t="s">
        <v>2529</v>
      </c>
      <c r="O187" s="301" t="s">
        <v>3909</v>
      </c>
      <c r="P187" s="188"/>
      <c r="Q187" s="171">
        <v>1</v>
      </c>
      <c r="R187" s="171"/>
      <c r="S187" s="171"/>
      <c r="T187" s="171"/>
      <c r="U187" s="171"/>
      <c r="V187" s="171"/>
      <c r="W187" s="200"/>
      <c r="X187" s="110"/>
      <c r="AA187" s="801">
        <v>1</v>
      </c>
      <c r="AB187" s="801"/>
    </row>
    <row r="188" spans="1:28" s="186" customFormat="1" ht="221.25" thickBot="1" x14ac:dyDescent="0.3">
      <c r="A188" s="255">
        <f t="shared" si="2"/>
        <v>184</v>
      </c>
      <c r="B188" s="1398" t="s">
        <v>3158</v>
      </c>
      <c r="C188" s="1398" t="s">
        <v>1631</v>
      </c>
      <c r="D188" s="1398" t="s">
        <v>37</v>
      </c>
      <c r="E188" s="1398" t="s">
        <v>1925</v>
      </c>
      <c r="F188" s="770" t="s">
        <v>3161</v>
      </c>
      <c r="G188" s="770" t="s">
        <v>3068</v>
      </c>
      <c r="H188" s="771" t="s">
        <v>3162</v>
      </c>
      <c r="I188" s="770" t="s">
        <v>3163</v>
      </c>
      <c r="J188" s="775"/>
      <c r="K188" s="775"/>
      <c r="L188" s="775"/>
      <c r="M188" s="775"/>
      <c r="N188" s="770" t="s">
        <v>3819</v>
      </c>
      <c r="O188" s="744" t="s">
        <v>4029</v>
      </c>
      <c r="P188" s="191"/>
      <c r="Q188" s="171"/>
      <c r="R188" s="171"/>
      <c r="S188" s="171"/>
      <c r="T188" s="171"/>
      <c r="U188" s="171"/>
      <c r="V188" s="171"/>
      <c r="W188" s="200"/>
      <c r="X188" s="110"/>
      <c r="Y188" s="754">
        <v>1</v>
      </c>
      <c r="AA188" s="801">
        <v>1</v>
      </c>
      <c r="AB188" s="801"/>
    </row>
    <row r="189" spans="1:28" s="186" customFormat="1" ht="394.5" thickBot="1" x14ac:dyDescent="0.3">
      <c r="A189" s="255">
        <f t="shared" si="2"/>
        <v>185</v>
      </c>
      <c r="B189" s="774" t="s">
        <v>3185</v>
      </c>
      <c r="C189" s="774">
        <v>4</v>
      </c>
      <c r="D189" s="774" t="s">
        <v>86</v>
      </c>
      <c r="E189" s="774" t="s">
        <v>3186</v>
      </c>
      <c r="F189" s="773" t="s">
        <v>3187</v>
      </c>
      <c r="G189" s="773" t="s">
        <v>3068</v>
      </c>
      <c r="H189" s="772" t="s">
        <v>3188</v>
      </c>
      <c r="I189" s="774"/>
      <c r="J189" s="320"/>
      <c r="K189" s="320"/>
      <c r="L189" s="320"/>
      <c r="M189" s="320"/>
      <c r="N189" s="776"/>
      <c r="O189" s="772" t="s">
        <v>3575</v>
      </c>
      <c r="P189" s="188"/>
      <c r="Q189" s="171"/>
      <c r="R189" s="171"/>
      <c r="S189" s="171"/>
      <c r="T189" s="171">
        <v>1</v>
      </c>
      <c r="U189" s="171"/>
      <c r="V189" s="171"/>
      <c r="W189" s="200"/>
      <c r="X189" s="110"/>
      <c r="AA189" s="801">
        <v>1</v>
      </c>
      <c r="AB189" s="801"/>
    </row>
    <row r="190" spans="1:28" s="186" customFormat="1" ht="394.5" thickBot="1" x14ac:dyDescent="0.3">
      <c r="A190" s="255">
        <f t="shared" si="2"/>
        <v>186</v>
      </c>
      <c r="B190" s="635" t="s">
        <v>3200</v>
      </c>
      <c r="C190" s="635">
        <v>4</v>
      </c>
      <c r="D190" s="635" t="s">
        <v>37</v>
      </c>
      <c r="E190" s="634" t="s">
        <v>3201</v>
      </c>
      <c r="F190" s="634" t="s">
        <v>3202</v>
      </c>
      <c r="G190" s="634" t="s">
        <v>3068</v>
      </c>
      <c r="H190" s="632" t="s">
        <v>3203</v>
      </c>
      <c r="I190" s="634" t="s">
        <v>3204</v>
      </c>
      <c r="J190" s="636"/>
      <c r="K190" s="636"/>
      <c r="L190" s="636"/>
      <c r="M190" s="636"/>
      <c r="N190" s="635" t="s">
        <v>3373</v>
      </c>
      <c r="O190" s="621" t="s">
        <v>3488</v>
      </c>
      <c r="P190" s="188"/>
      <c r="Q190" s="171">
        <v>1</v>
      </c>
      <c r="R190" s="171"/>
      <c r="S190" s="171"/>
      <c r="T190" s="171"/>
      <c r="U190" s="171"/>
      <c r="V190" s="171"/>
      <c r="W190" s="200"/>
      <c r="X190" s="110"/>
      <c r="AA190" s="801">
        <v>1</v>
      </c>
      <c r="AB190" s="801"/>
    </row>
    <row r="191" spans="1:28" s="186" customFormat="1" ht="142.5" thickBot="1" x14ac:dyDescent="0.3">
      <c r="A191" s="255">
        <f t="shared" si="2"/>
        <v>187</v>
      </c>
      <c r="B191" s="635" t="s">
        <v>3218</v>
      </c>
      <c r="C191" s="635">
        <v>21</v>
      </c>
      <c r="D191" s="634" t="s">
        <v>3241</v>
      </c>
      <c r="E191" s="634" t="s">
        <v>3240</v>
      </c>
      <c r="F191" s="634" t="s">
        <v>3242</v>
      </c>
      <c r="G191" s="634" t="s">
        <v>3068</v>
      </c>
      <c r="H191" s="632" t="s">
        <v>3243</v>
      </c>
      <c r="I191" s="634" t="s">
        <v>3244</v>
      </c>
      <c r="J191" s="636"/>
      <c r="K191" s="636"/>
      <c r="L191" s="636"/>
      <c r="M191" s="636"/>
      <c r="N191" s="635" t="s">
        <v>3570</v>
      </c>
      <c r="O191" s="632" t="s">
        <v>4607</v>
      </c>
      <c r="P191" s="188"/>
      <c r="Q191" s="171">
        <v>1</v>
      </c>
      <c r="R191" s="171"/>
      <c r="S191" s="171"/>
      <c r="T191" s="171"/>
      <c r="U191" s="171"/>
      <c r="V191" s="171"/>
      <c r="W191" s="200"/>
      <c r="X191" s="110"/>
      <c r="AA191" s="801">
        <v>1</v>
      </c>
      <c r="AB191" s="801"/>
    </row>
    <row r="192" spans="1:28" s="186" customFormat="1" ht="126.75" thickBot="1" x14ac:dyDescent="0.3">
      <c r="A192" s="255">
        <f t="shared" si="2"/>
        <v>188</v>
      </c>
      <c r="B192" s="635" t="s">
        <v>3222</v>
      </c>
      <c r="C192" s="635">
        <v>4</v>
      </c>
      <c r="D192" s="635" t="s">
        <v>37</v>
      </c>
      <c r="E192" s="634" t="s">
        <v>3257</v>
      </c>
      <c r="F192" s="634" t="s">
        <v>266</v>
      </c>
      <c r="G192" s="634" t="s">
        <v>16</v>
      </c>
      <c r="H192" s="632" t="s">
        <v>3258</v>
      </c>
      <c r="I192" s="634" t="s">
        <v>3259</v>
      </c>
      <c r="J192" s="636"/>
      <c r="K192" s="636"/>
      <c r="L192" s="636"/>
      <c r="M192" s="636"/>
      <c r="N192" s="634" t="s">
        <v>3571</v>
      </c>
      <c r="O192" s="632" t="s">
        <v>4746</v>
      </c>
      <c r="P192" s="191"/>
      <c r="Q192" s="171">
        <v>1</v>
      </c>
      <c r="R192" s="171"/>
      <c r="S192" s="171"/>
      <c r="T192" s="171"/>
      <c r="U192" s="171"/>
      <c r="V192" s="171"/>
      <c r="W192" s="200"/>
      <c r="X192" s="110"/>
      <c r="AA192" s="801"/>
      <c r="AB192" s="620">
        <v>1</v>
      </c>
    </row>
    <row r="193" spans="1:28" s="186" customFormat="1" ht="205.5" thickBot="1" x14ac:dyDescent="0.3">
      <c r="A193" s="255">
        <f t="shared" si="2"/>
        <v>189</v>
      </c>
      <c r="B193" s="774" t="s">
        <v>3291</v>
      </c>
      <c r="C193" s="774">
        <v>5</v>
      </c>
      <c r="D193" s="774" t="s">
        <v>37</v>
      </c>
      <c r="E193" s="774" t="s">
        <v>3292</v>
      </c>
      <c r="F193" s="774" t="s">
        <v>266</v>
      </c>
      <c r="G193" s="774" t="s">
        <v>16</v>
      </c>
      <c r="H193" s="413" t="s">
        <v>3293</v>
      </c>
      <c r="I193" s="773" t="s">
        <v>3294</v>
      </c>
      <c r="J193" s="320"/>
      <c r="K193" s="320"/>
      <c r="L193" s="320"/>
      <c r="M193" s="320"/>
      <c r="N193" s="776"/>
      <c r="O193" s="306" t="s">
        <v>3720</v>
      </c>
      <c r="P193" s="200"/>
      <c r="Q193" s="110"/>
      <c r="R193" s="110"/>
      <c r="S193" s="171"/>
      <c r="T193" s="171">
        <v>1</v>
      </c>
      <c r="U193" s="110"/>
      <c r="V193" s="171"/>
      <c r="W193" s="200"/>
      <c r="X193" s="110"/>
      <c r="AA193" s="801"/>
      <c r="AB193" s="620">
        <v>1</v>
      </c>
    </row>
    <row r="194" spans="1:28" s="186" customFormat="1" ht="111" thickBot="1" x14ac:dyDescent="0.3">
      <c r="A194" s="255">
        <f t="shared" si="2"/>
        <v>190</v>
      </c>
      <c r="B194" s="635" t="s">
        <v>3295</v>
      </c>
      <c r="C194" s="635">
        <v>4</v>
      </c>
      <c r="D194" s="635" t="s">
        <v>37</v>
      </c>
      <c r="E194" s="635" t="s">
        <v>3296</v>
      </c>
      <c r="F194" s="634" t="s">
        <v>3297</v>
      </c>
      <c r="G194" s="635" t="s">
        <v>16</v>
      </c>
      <c r="H194" s="416" t="s">
        <v>3298</v>
      </c>
      <c r="I194" s="634" t="s">
        <v>3299</v>
      </c>
      <c r="J194" s="636"/>
      <c r="K194" s="636"/>
      <c r="L194" s="636"/>
      <c r="M194" s="636"/>
      <c r="N194" s="635" t="s">
        <v>4119</v>
      </c>
      <c r="O194" s="632" t="s">
        <v>5084</v>
      </c>
      <c r="P194" s="191"/>
      <c r="Q194" s="754">
        <v>1</v>
      </c>
      <c r="R194" s="171"/>
      <c r="S194" s="110"/>
      <c r="T194" s="110"/>
      <c r="U194" s="171"/>
      <c r="V194" s="171"/>
      <c r="W194" s="200"/>
      <c r="X194" s="110"/>
      <c r="AA194" s="801"/>
      <c r="AB194" s="620">
        <v>1</v>
      </c>
    </row>
    <row r="195" spans="1:28" s="186" customFormat="1" ht="111" thickBot="1" x14ac:dyDescent="0.3">
      <c r="A195" s="255">
        <f t="shared" si="2"/>
        <v>191</v>
      </c>
      <c r="B195" s="317" t="s">
        <v>3300</v>
      </c>
      <c r="C195" s="317" t="s">
        <v>110</v>
      </c>
      <c r="D195" s="317" t="s">
        <v>37</v>
      </c>
      <c r="E195" s="634" t="s">
        <v>2632</v>
      </c>
      <c r="F195" s="635" t="s">
        <v>2034</v>
      </c>
      <c r="G195" s="635" t="s">
        <v>16</v>
      </c>
      <c r="H195" s="322" t="s">
        <v>3301</v>
      </c>
      <c r="I195" s="636"/>
      <c r="J195" s="321"/>
      <c r="K195" s="321"/>
      <c r="L195" s="321"/>
      <c r="M195" s="321"/>
      <c r="N195" s="317" t="s">
        <v>3572</v>
      </c>
      <c r="O195" s="632" t="s">
        <v>4197</v>
      </c>
      <c r="P195" s="191"/>
      <c r="Q195" s="171">
        <v>1</v>
      </c>
      <c r="R195" s="171"/>
      <c r="S195" s="171"/>
      <c r="T195" s="110"/>
      <c r="U195" s="110"/>
      <c r="V195" s="110"/>
      <c r="W195" s="200"/>
      <c r="X195" s="110"/>
      <c r="AA195" s="801"/>
      <c r="AB195" s="620">
        <v>1</v>
      </c>
    </row>
    <row r="196" spans="1:28" s="186" customFormat="1" ht="111" thickBot="1" x14ac:dyDescent="0.3">
      <c r="A196" s="255">
        <f t="shared" si="2"/>
        <v>192</v>
      </c>
      <c r="B196" s="635" t="s">
        <v>3302</v>
      </c>
      <c r="C196" s="635" t="s">
        <v>1443</v>
      </c>
      <c r="D196" s="635" t="s">
        <v>89</v>
      </c>
      <c r="E196" s="635" t="s">
        <v>2234</v>
      </c>
      <c r="F196" s="634" t="s">
        <v>3303</v>
      </c>
      <c r="G196" s="634" t="s">
        <v>3068</v>
      </c>
      <c r="H196" s="416" t="s">
        <v>3304</v>
      </c>
      <c r="I196" s="634" t="s">
        <v>3305</v>
      </c>
      <c r="J196" s="636"/>
      <c r="K196" s="636"/>
      <c r="L196" s="636"/>
      <c r="M196" s="636"/>
      <c r="N196" s="635" t="s">
        <v>3814</v>
      </c>
      <c r="O196" s="632" t="s">
        <v>4283</v>
      </c>
      <c r="P196" s="200"/>
      <c r="Q196" s="171">
        <v>1</v>
      </c>
      <c r="R196" s="171"/>
      <c r="S196" s="171"/>
      <c r="T196" s="110"/>
      <c r="U196" s="171"/>
      <c r="V196" s="171"/>
      <c r="W196" s="200"/>
      <c r="X196" s="110"/>
      <c r="AA196" s="801">
        <v>1</v>
      </c>
      <c r="AB196" s="801"/>
    </row>
    <row r="197" spans="1:28" s="186" customFormat="1" ht="268.5" thickBot="1" x14ac:dyDescent="0.3">
      <c r="A197" s="255">
        <f t="shared" si="2"/>
        <v>193</v>
      </c>
      <c r="B197" s="317" t="s">
        <v>3306</v>
      </c>
      <c r="C197" s="317">
        <v>4</v>
      </c>
      <c r="D197" s="317" t="s">
        <v>86</v>
      </c>
      <c r="E197" s="634" t="s">
        <v>3307</v>
      </c>
      <c r="F197" s="315" t="s">
        <v>3308</v>
      </c>
      <c r="G197" s="315" t="s">
        <v>3068</v>
      </c>
      <c r="H197" s="322" t="s">
        <v>3309</v>
      </c>
      <c r="I197" s="315" t="s">
        <v>3079</v>
      </c>
      <c r="J197" s="321"/>
      <c r="K197" s="321"/>
      <c r="L197" s="321"/>
      <c r="M197" s="321"/>
      <c r="N197" s="317" t="s">
        <v>3374</v>
      </c>
      <c r="O197" s="301" t="s">
        <v>3810</v>
      </c>
      <c r="P197" s="191"/>
      <c r="Q197" s="171">
        <v>1</v>
      </c>
      <c r="R197" s="171"/>
      <c r="S197" s="171"/>
      <c r="T197" s="110"/>
      <c r="U197" s="171"/>
      <c r="V197" s="171"/>
      <c r="W197" s="200"/>
      <c r="X197" s="110"/>
      <c r="AA197" s="801">
        <v>1</v>
      </c>
      <c r="AB197" s="801"/>
    </row>
    <row r="198" spans="1:28" s="186" customFormat="1" ht="409.6" thickBot="1" x14ac:dyDescent="0.3">
      <c r="A198" s="255">
        <f t="shared" si="2"/>
        <v>194</v>
      </c>
      <c r="B198" s="635" t="s">
        <v>3310</v>
      </c>
      <c r="C198" s="635" t="s">
        <v>1443</v>
      </c>
      <c r="D198" s="635" t="s">
        <v>89</v>
      </c>
      <c r="E198" s="635" t="s">
        <v>2234</v>
      </c>
      <c r="F198" s="634" t="s">
        <v>3311</v>
      </c>
      <c r="G198" s="634" t="s">
        <v>3068</v>
      </c>
      <c r="H198" s="416" t="s">
        <v>3312</v>
      </c>
      <c r="I198" s="634" t="s">
        <v>3305</v>
      </c>
      <c r="J198" s="636"/>
      <c r="K198" s="636"/>
      <c r="L198" s="636"/>
      <c r="M198" s="636"/>
      <c r="N198" s="636"/>
      <c r="O198" s="632" t="s">
        <v>3573</v>
      </c>
      <c r="P198" s="200"/>
      <c r="Q198" s="171">
        <v>1</v>
      </c>
      <c r="R198" s="110"/>
      <c r="S198" s="171"/>
      <c r="T198" s="110"/>
      <c r="U198" s="110"/>
      <c r="V198" s="171"/>
      <c r="W198" s="200"/>
      <c r="X198" s="110"/>
      <c r="AA198" s="801">
        <v>1</v>
      </c>
      <c r="AB198" s="801"/>
    </row>
    <row r="199" spans="1:28" s="186" customFormat="1" ht="95.25" thickBot="1" x14ac:dyDescent="0.3">
      <c r="A199" s="255">
        <f t="shared" ref="A199:A262" si="3">A198+1</f>
        <v>195</v>
      </c>
      <c r="B199" s="635" t="s">
        <v>3375</v>
      </c>
      <c r="C199" s="635" t="s">
        <v>585</v>
      </c>
      <c r="D199" s="635" t="s">
        <v>86</v>
      </c>
      <c r="E199" s="634" t="s">
        <v>3376</v>
      </c>
      <c r="F199" s="634" t="s">
        <v>856</v>
      </c>
      <c r="G199" s="634" t="s">
        <v>16</v>
      </c>
      <c r="H199" s="632" t="s">
        <v>3377</v>
      </c>
      <c r="I199" s="634" t="s">
        <v>3378</v>
      </c>
      <c r="J199" s="636"/>
      <c r="K199" s="636"/>
      <c r="L199" s="636"/>
      <c r="M199" s="636"/>
      <c r="N199" s="636"/>
      <c r="O199" s="632" t="s">
        <v>4196</v>
      </c>
      <c r="P199" s="201"/>
      <c r="Q199" s="171">
        <v>1</v>
      </c>
      <c r="S199" s="171"/>
      <c r="V199" s="171"/>
      <c r="W199" s="201"/>
      <c r="X199" s="291"/>
      <c r="AA199" s="801"/>
      <c r="AB199" s="620">
        <v>1</v>
      </c>
    </row>
    <row r="200" spans="1:28" s="186" customFormat="1" ht="252.75" thickBot="1" x14ac:dyDescent="0.3">
      <c r="A200" s="255">
        <f t="shared" si="3"/>
        <v>196</v>
      </c>
      <c r="B200" s="635" t="s">
        <v>3379</v>
      </c>
      <c r="C200" s="634">
        <v>4</v>
      </c>
      <c r="D200" s="634" t="s">
        <v>1214</v>
      </c>
      <c r="E200" s="634" t="s">
        <v>3380</v>
      </c>
      <c r="F200" s="634" t="s">
        <v>1857</v>
      </c>
      <c r="G200" s="634" t="s">
        <v>16</v>
      </c>
      <c r="H200" s="416" t="s">
        <v>3381</v>
      </c>
      <c r="I200" s="634"/>
      <c r="J200" s="636"/>
      <c r="K200" s="636"/>
      <c r="L200" s="636"/>
      <c r="M200" s="636"/>
      <c r="N200" s="636"/>
      <c r="O200" s="632" t="s">
        <v>4231</v>
      </c>
      <c r="P200" s="201"/>
      <c r="Q200" s="171">
        <v>1</v>
      </c>
      <c r="S200" s="171"/>
      <c r="W200" s="201"/>
      <c r="X200" s="291"/>
      <c r="AA200" s="801"/>
      <c r="AB200" s="620">
        <v>1</v>
      </c>
    </row>
    <row r="201" spans="1:28" s="186" customFormat="1" ht="142.5" thickBot="1" x14ac:dyDescent="0.3">
      <c r="A201" s="255">
        <f t="shared" si="3"/>
        <v>197</v>
      </c>
      <c r="B201" s="1535" t="s">
        <v>3382</v>
      </c>
      <c r="C201" s="770" t="s">
        <v>3383</v>
      </c>
      <c r="D201" s="770" t="s">
        <v>37</v>
      </c>
      <c r="E201" s="770" t="s">
        <v>3384</v>
      </c>
      <c r="F201" s="770" t="s">
        <v>1160</v>
      </c>
      <c r="G201" s="770" t="s">
        <v>16</v>
      </c>
      <c r="H201" s="218" t="s">
        <v>3385</v>
      </c>
      <c r="I201" s="770" t="s">
        <v>3386</v>
      </c>
      <c r="J201" s="775"/>
      <c r="K201" s="775"/>
      <c r="L201" s="775"/>
      <c r="M201" s="775"/>
      <c r="N201" s="1535" t="s">
        <v>3574</v>
      </c>
      <c r="O201" s="771" t="s">
        <v>4338</v>
      </c>
      <c r="P201" s="191"/>
      <c r="Q201" s="171"/>
      <c r="R201" s="171"/>
      <c r="S201" s="171"/>
      <c r="T201" s="24"/>
      <c r="U201" s="171"/>
      <c r="V201" s="171"/>
      <c r="W201" s="201"/>
      <c r="X201" s="291"/>
      <c r="Y201" s="754">
        <v>1</v>
      </c>
      <c r="AA201" s="801"/>
      <c r="AB201" s="620">
        <v>1</v>
      </c>
    </row>
    <row r="202" spans="1:28" s="220" customFormat="1" ht="95.25" thickBot="1" x14ac:dyDescent="0.3">
      <c r="A202" s="255">
        <f t="shared" si="3"/>
        <v>198</v>
      </c>
      <c r="B202" s="774" t="s">
        <v>3493</v>
      </c>
      <c r="C202" s="773">
        <v>4</v>
      </c>
      <c r="D202" s="773" t="s">
        <v>86</v>
      </c>
      <c r="E202" s="773" t="s">
        <v>3495</v>
      </c>
      <c r="F202" s="773" t="s">
        <v>645</v>
      </c>
      <c r="G202" s="773" t="s">
        <v>16</v>
      </c>
      <c r="H202" s="413" t="s">
        <v>3496</v>
      </c>
      <c r="I202" s="773" t="s">
        <v>3497</v>
      </c>
      <c r="J202" s="776"/>
      <c r="K202" s="776"/>
      <c r="L202" s="776"/>
      <c r="M202" s="776"/>
      <c r="N202" s="776"/>
      <c r="O202" s="772" t="s">
        <v>3576</v>
      </c>
      <c r="S202" s="171"/>
      <c r="T202" s="171">
        <v>1</v>
      </c>
      <c r="V202" s="171"/>
      <c r="W202" s="201"/>
      <c r="X202" s="291"/>
      <c r="AA202" s="801"/>
      <c r="AB202" s="620">
        <v>1</v>
      </c>
    </row>
    <row r="203" spans="1:28" s="220" customFormat="1" ht="95.25" thickBot="1" x14ac:dyDescent="0.3">
      <c r="A203" s="255">
        <f t="shared" si="3"/>
        <v>199</v>
      </c>
      <c r="B203" s="316" t="s">
        <v>3512</v>
      </c>
      <c r="C203" s="773" t="s">
        <v>110</v>
      </c>
      <c r="D203" s="773" t="s">
        <v>86</v>
      </c>
      <c r="E203" s="773" t="s">
        <v>3513</v>
      </c>
      <c r="F203" s="314" t="s">
        <v>2034</v>
      </c>
      <c r="G203" s="314" t="s">
        <v>16</v>
      </c>
      <c r="H203" s="413" t="s">
        <v>3514</v>
      </c>
      <c r="I203" s="314" t="s">
        <v>3515</v>
      </c>
      <c r="J203" s="320"/>
      <c r="K203" s="320"/>
      <c r="L203" s="320"/>
      <c r="M203" s="320"/>
      <c r="N203" s="776"/>
      <c r="O203" s="306" t="s">
        <v>3577</v>
      </c>
      <c r="T203" s="171">
        <v>1</v>
      </c>
      <c r="W203" s="201"/>
      <c r="X203" s="291"/>
      <c r="AA203" s="801"/>
      <c r="AB203" s="620">
        <v>1</v>
      </c>
    </row>
    <row r="204" spans="1:28" s="220" customFormat="1" ht="111" thickBot="1" x14ac:dyDescent="0.3">
      <c r="A204" s="255">
        <f t="shared" si="3"/>
        <v>200</v>
      </c>
      <c r="B204" s="635" t="s">
        <v>3523</v>
      </c>
      <c r="C204" s="634">
        <v>4</v>
      </c>
      <c r="D204" s="634" t="s">
        <v>89</v>
      </c>
      <c r="E204" s="634" t="s">
        <v>3524</v>
      </c>
      <c r="F204" s="634" t="s">
        <v>3525</v>
      </c>
      <c r="G204" s="634" t="s">
        <v>11</v>
      </c>
      <c r="H204" s="416" t="s">
        <v>3526</v>
      </c>
      <c r="I204" s="634" t="s">
        <v>3527</v>
      </c>
      <c r="J204" s="819"/>
      <c r="K204" s="819"/>
      <c r="L204" s="819"/>
      <c r="M204" s="819"/>
      <c r="N204" s="634" t="s">
        <v>5950</v>
      </c>
      <c r="O204" s="632" t="s">
        <v>7052</v>
      </c>
      <c r="P204" s="720"/>
      <c r="Q204" s="754">
        <v>1</v>
      </c>
      <c r="R204" s="171"/>
      <c r="S204" s="171"/>
      <c r="V204" s="171"/>
      <c r="W204" s="754"/>
      <c r="X204" s="291"/>
      <c r="AA204" s="801">
        <v>1</v>
      </c>
      <c r="AB204" s="801"/>
    </row>
    <row r="205" spans="1:28" s="220" customFormat="1" ht="126.75" thickBot="1" x14ac:dyDescent="0.3">
      <c r="A205" s="255">
        <f t="shared" si="3"/>
        <v>201</v>
      </c>
      <c r="B205" s="1423" t="s">
        <v>3528</v>
      </c>
      <c r="C205" s="770">
        <v>34</v>
      </c>
      <c r="D205" s="770" t="s">
        <v>89</v>
      </c>
      <c r="E205" s="770" t="s">
        <v>2221</v>
      </c>
      <c r="F205" s="770" t="s">
        <v>3529</v>
      </c>
      <c r="G205" s="770" t="s">
        <v>11</v>
      </c>
      <c r="H205" s="218" t="s">
        <v>3530</v>
      </c>
      <c r="I205" s="770"/>
      <c r="J205" s="775"/>
      <c r="K205" s="775"/>
      <c r="L205" s="775"/>
      <c r="M205" s="775"/>
      <c r="N205" s="770" t="s">
        <v>3578</v>
      </c>
      <c r="O205" s="771" t="s">
        <v>3910</v>
      </c>
      <c r="P205" s="191"/>
      <c r="Q205" s="171"/>
      <c r="R205" s="171"/>
      <c r="W205" s="201"/>
      <c r="X205" s="291"/>
      <c r="Y205" s="754">
        <v>1</v>
      </c>
      <c r="AA205" s="801">
        <v>1</v>
      </c>
      <c r="AB205" s="801"/>
    </row>
    <row r="206" spans="1:28" s="220" customFormat="1" ht="79.5" thickBot="1" x14ac:dyDescent="0.3">
      <c r="A206" s="255">
        <f t="shared" si="3"/>
        <v>202</v>
      </c>
      <c r="B206" s="1535" t="s">
        <v>3535</v>
      </c>
      <c r="C206" s="770" t="s">
        <v>3383</v>
      </c>
      <c r="D206" s="770" t="s">
        <v>37</v>
      </c>
      <c r="E206" s="770" t="s">
        <v>3384</v>
      </c>
      <c r="F206" s="770" t="s">
        <v>1160</v>
      </c>
      <c r="G206" s="770" t="s">
        <v>16</v>
      </c>
      <c r="H206" s="771" t="s">
        <v>3536</v>
      </c>
      <c r="I206" s="770"/>
      <c r="J206" s="775"/>
      <c r="K206" s="775"/>
      <c r="L206" s="775"/>
      <c r="M206" s="775"/>
      <c r="N206" s="775"/>
      <c r="O206" s="771" t="s">
        <v>3721</v>
      </c>
      <c r="S206" s="171"/>
      <c r="T206" s="171"/>
      <c r="W206" s="201"/>
      <c r="X206" s="291"/>
      <c r="Y206" s="754">
        <v>1</v>
      </c>
      <c r="AA206" s="801"/>
      <c r="AB206" s="620">
        <v>1</v>
      </c>
    </row>
    <row r="207" spans="1:28" s="220" customFormat="1" ht="237" thickBot="1" x14ac:dyDescent="0.3">
      <c r="A207" s="255">
        <f t="shared" si="3"/>
        <v>203</v>
      </c>
      <c r="B207" s="815" t="s">
        <v>3537</v>
      </c>
      <c r="C207" s="814" t="s">
        <v>110</v>
      </c>
      <c r="D207" s="814" t="s">
        <v>37</v>
      </c>
      <c r="E207" s="814" t="s">
        <v>3538</v>
      </c>
      <c r="F207" s="814" t="s">
        <v>266</v>
      </c>
      <c r="G207" s="814" t="s">
        <v>16</v>
      </c>
      <c r="H207" s="760" t="s">
        <v>3539</v>
      </c>
      <c r="I207" s="814"/>
      <c r="J207" s="819"/>
      <c r="K207" s="819"/>
      <c r="L207" s="819"/>
      <c r="M207" s="819"/>
      <c r="N207" s="814" t="s">
        <v>5623</v>
      </c>
      <c r="O207" s="759" t="s">
        <v>4584</v>
      </c>
      <c r="P207" s="719">
        <v>1</v>
      </c>
      <c r="R207" s="171">
        <v>1</v>
      </c>
      <c r="S207" s="171"/>
      <c r="W207" s="201"/>
      <c r="X207" s="291"/>
      <c r="AA207" s="801"/>
      <c r="AB207" s="620">
        <v>1</v>
      </c>
    </row>
    <row r="208" spans="1:28" s="220" customFormat="1" ht="63.75" thickBot="1" x14ac:dyDescent="0.3">
      <c r="A208" s="255">
        <f t="shared" si="3"/>
        <v>204</v>
      </c>
      <c r="B208" s="1535" t="s">
        <v>3545</v>
      </c>
      <c r="C208" s="770" t="s">
        <v>3383</v>
      </c>
      <c r="D208" s="770" t="s">
        <v>37</v>
      </c>
      <c r="E208" s="770" t="s">
        <v>3384</v>
      </c>
      <c r="F208" s="770" t="s">
        <v>1160</v>
      </c>
      <c r="G208" s="770" t="s">
        <v>16</v>
      </c>
      <c r="H208" s="218" t="s">
        <v>3536</v>
      </c>
      <c r="I208" s="770" t="s">
        <v>3386</v>
      </c>
      <c r="J208" s="775"/>
      <c r="K208" s="775"/>
      <c r="L208" s="775"/>
      <c r="M208" s="775"/>
      <c r="N208" s="775"/>
      <c r="O208" s="771" t="s">
        <v>3722</v>
      </c>
      <c r="S208" s="171"/>
      <c r="T208" s="171"/>
      <c r="V208" s="171"/>
      <c r="W208" s="201"/>
      <c r="X208" s="291"/>
      <c r="Y208" s="754">
        <v>1</v>
      </c>
      <c r="AA208" s="801"/>
      <c r="AB208" s="620">
        <v>1</v>
      </c>
    </row>
    <row r="209" spans="1:28" s="230" customFormat="1" ht="79.5" thickBot="1" x14ac:dyDescent="0.3">
      <c r="A209" s="255">
        <f t="shared" si="3"/>
        <v>205</v>
      </c>
      <c r="B209" s="774" t="s">
        <v>3634</v>
      </c>
      <c r="C209" s="773" t="s">
        <v>110</v>
      </c>
      <c r="D209" s="773" t="s">
        <v>37</v>
      </c>
      <c r="E209" s="773" t="s">
        <v>2632</v>
      </c>
      <c r="F209" s="773" t="s">
        <v>2034</v>
      </c>
      <c r="G209" s="773" t="s">
        <v>16</v>
      </c>
      <c r="H209" s="413" t="s">
        <v>3635</v>
      </c>
      <c r="I209" s="773"/>
      <c r="J209" s="776"/>
      <c r="K209" s="776"/>
      <c r="L209" s="776"/>
      <c r="M209" s="776"/>
      <c r="N209" s="776"/>
      <c r="O209" s="772" t="s">
        <v>3723</v>
      </c>
      <c r="T209" s="171">
        <v>1</v>
      </c>
      <c r="W209" s="201"/>
      <c r="X209" s="291"/>
      <c r="AA209" s="801"/>
      <c r="AB209" s="620">
        <v>1</v>
      </c>
    </row>
    <row r="210" spans="1:28" s="230" customFormat="1" ht="111" thickBot="1" x14ac:dyDescent="0.3">
      <c r="A210" s="255">
        <f t="shared" si="3"/>
        <v>206</v>
      </c>
      <c r="B210" s="1423" t="s">
        <v>3650</v>
      </c>
      <c r="C210" s="770">
        <v>34</v>
      </c>
      <c r="D210" s="770" t="s">
        <v>37</v>
      </c>
      <c r="E210" s="770" t="s">
        <v>1860</v>
      </c>
      <c r="F210" s="770" t="s">
        <v>1089</v>
      </c>
      <c r="G210" s="770" t="s">
        <v>16</v>
      </c>
      <c r="H210" s="218" t="s">
        <v>3651</v>
      </c>
      <c r="I210" s="770" t="s">
        <v>3652</v>
      </c>
      <c r="J210" s="775"/>
      <c r="K210" s="775"/>
      <c r="L210" s="775"/>
      <c r="M210" s="775"/>
      <c r="N210" s="770" t="s">
        <v>5680</v>
      </c>
      <c r="O210" s="771" t="s">
        <v>4524</v>
      </c>
      <c r="P210" s="720"/>
      <c r="Q210" s="754"/>
      <c r="R210" s="171"/>
      <c r="S210" s="171"/>
      <c r="U210" s="171"/>
      <c r="V210" s="171"/>
      <c r="W210" s="201"/>
      <c r="X210" s="291"/>
      <c r="Y210" s="754">
        <v>1</v>
      </c>
      <c r="AA210" s="801"/>
      <c r="AB210" s="620">
        <v>1</v>
      </c>
    </row>
    <row r="211" spans="1:28" s="230" customFormat="1" ht="409.6" thickBot="1" x14ac:dyDescent="0.3">
      <c r="A211" s="255">
        <f t="shared" si="3"/>
        <v>207</v>
      </c>
      <c r="B211" s="317" t="s">
        <v>3653</v>
      </c>
      <c r="C211" s="634">
        <v>4</v>
      </c>
      <c r="D211" s="634" t="s">
        <v>37</v>
      </c>
      <c r="E211" s="315" t="s">
        <v>3654</v>
      </c>
      <c r="F211" s="315" t="s">
        <v>3655</v>
      </c>
      <c r="G211" s="315" t="s">
        <v>16</v>
      </c>
      <c r="H211" s="416" t="s">
        <v>3656</v>
      </c>
      <c r="I211" s="315"/>
      <c r="J211" s="321"/>
      <c r="K211" s="321"/>
      <c r="L211" s="321"/>
      <c r="M211" s="321"/>
      <c r="N211" s="315" t="s">
        <v>4122</v>
      </c>
      <c r="O211" s="295" t="s">
        <v>4228</v>
      </c>
      <c r="Q211" s="171">
        <v>1</v>
      </c>
      <c r="R211" s="171"/>
      <c r="S211" s="171"/>
      <c r="W211" s="201"/>
      <c r="X211" s="291"/>
      <c r="AA211" s="801"/>
      <c r="AB211" s="620">
        <v>1</v>
      </c>
    </row>
    <row r="212" spans="1:28" s="230" customFormat="1" ht="284.25" thickBot="1" x14ac:dyDescent="0.3">
      <c r="A212" s="255">
        <f t="shared" si="3"/>
        <v>208</v>
      </c>
      <c r="B212" s="635" t="s">
        <v>3657</v>
      </c>
      <c r="C212" s="634">
        <v>4</v>
      </c>
      <c r="D212" s="634" t="s">
        <v>37</v>
      </c>
      <c r="E212" s="634" t="s">
        <v>3658</v>
      </c>
      <c r="F212" s="634" t="s">
        <v>1543</v>
      </c>
      <c r="G212" s="634" t="s">
        <v>16</v>
      </c>
      <c r="H212" s="416" t="s">
        <v>3659</v>
      </c>
      <c r="I212" s="634" t="s">
        <v>3660</v>
      </c>
      <c r="J212" s="636"/>
      <c r="K212" s="636"/>
      <c r="L212" s="636"/>
      <c r="M212" s="636"/>
      <c r="N212" s="636"/>
      <c r="O212" s="632" t="s">
        <v>4024</v>
      </c>
      <c r="Q212" s="171">
        <v>1</v>
      </c>
      <c r="S212" s="171"/>
      <c r="V212" s="171"/>
      <c r="W212" s="201"/>
      <c r="X212" s="291"/>
      <c r="AA212" s="801"/>
      <c r="AB212" s="620">
        <v>1</v>
      </c>
    </row>
    <row r="213" spans="1:28" s="230" customFormat="1" ht="268.5" thickBot="1" x14ac:dyDescent="0.3">
      <c r="A213" s="255">
        <f t="shared" si="3"/>
        <v>209</v>
      </c>
      <c r="B213" s="774" t="s">
        <v>3661</v>
      </c>
      <c r="C213" s="773" t="s">
        <v>110</v>
      </c>
      <c r="D213" s="773" t="s">
        <v>86</v>
      </c>
      <c r="E213" s="773" t="s">
        <v>3513</v>
      </c>
      <c r="F213" s="773" t="s">
        <v>2034</v>
      </c>
      <c r="G213" s="773" t="s">
        <v>16</v>
      </c>
      <c r="H213" s="413" t="s">
        <v>3662</v>
      </c>
      <c r="I213" s="773" t="s">
        <v>3515</v>
      </c>
      <c r="J213" s="776"/>
      <c r="K213" s="776"/>
      <c r="L213" s="776"/>
      <c r="M213" s="776"/>
      <c r="N213" s="776"/>
      <c r="O213" s="772" t="s">
        <v>3978</v>
      </c>
      <c r="S213" s="171"/>
      <c r="T213" s="171">
        <v>1</v>
      </c>
      <c r="V213" s="171"/>
      <c r="W213" s="201"/>
      <c r="X213" s="291"/>
      <c r="AA213" s="801"/>
      <c r="AB213" s="620">
        <v>1</v>
      </c>
    </row>
    <row r="214" spans="1:28" s="230" customFormat="1" ht="111" thickBot="1" x14ac:dyDescent="0.3">
      <c r="A214" s="255">
        <f t="shared" si="3"/>
        <v>210</v>
      </c>
      <c r="B214" s="815" t="s">
        <v>3663</v>
      </c>
      <c r="C214" s="814">
        <v>5</v>
      </c>
      <c r="D214" s="814" t="s">
        <v>86</v>
      </c>
      <c r="E214" s="814" t="s">
        <v>3664</v>
      </c>
      <c r="F214" s="814" t="s">
        <v>3665</v>
      </c>
      <c r="G214" s="814" t="s">
        <v>11</v>
      </c>
      <c r="H214" s="760" t="s">
        <v>3666</v>
      </c>
      <c r="I214" s="814" t="s">
        <v>3667</v>
      </c>
      <c r="J214" s="819"/>
      <c r="K214" s="819"/>
      <c r="L214" s="819"/>
      <c r="M214" s="819"/>
      <c r="N214" s="814" t="s">
        <v>847</v>
      </c>
      <c r="O214" s="759" t="s">
        <v>3979</v>
      </c>
      <c r="R214" s="171">
        <v>1</v>
      </c>
      <c r="S214" s="171"/>
      <c r="U214" s="171">
        <v>1</v>
      </c>
      <c r="V214" s="171"/>
      <c r="W214" s="201"/>
      <c r="X214" s="291"/>
      <c r="AA214" s="801">
        <v>1</v>
      </c>
      <c r="AB214" s="801"/>
    </row>
    <row r="215" spans="1:28" s="230" customFormat="1" ht="409.6" thickBot="1" x14ac:dyDescent="0.3">
      <c r="A215" s="255">
        <f t="shared" si="3"/>
        <v>211</v>
      </c>
      <c r="B215" s="138" t="s">
        <v>3668</v>
      </c>
      <c r="C215" s="634">
        <v>4</v>
      </c>
      <c r="D215" s="634" t="s">
        <v>37</v>
      </c>
      <c r="E215" s="634" t="s">
        <v>3669</v>
      </c>
      <c r="F215" s="315" t="s">
        <v>3670</v>
      </c>
      <c r="G215" s="315" t="s">
        <v>11</v>
      </c>
      <c r="H215" s="198" t="s">
        <v>3671</v>
      </c>
      <c r="I215" s="315" t="s">
        <v>3672</v>
      </c>
      <c r="J215" s="197"/>
      <c r="K215" s="197"/>
      <c r="L215" s="197"/>
      <c r="M215" s="197"/>
      <c r="N215" s="636"/>
      <c r="O215" s="40" t="s">
        <v>3724</v>
      </c>
      <c r="Q215" s="171">
        <v>1</v>
      </c>
      <c r="T215" s="171"/>
      <c r="W215" s="201"/>
      <c r="X215" s="291"/>
      <c r="AA215" s="801">
        <v>1</v>
      </c>
      <c r="AB215" s="801"/>
    </row>
    <row r="216" spans="1:28" s="230" customFormat="1" ht="284.25" thickBot="1" x14ac:dyDescent="0.3">
      <c r="A216" s="255">
        <f t="shared" si="3"/>
        <v>212</v>
      </c>
      <c r="B216" s="635" t="s">
        <v>3677</v>
      </c>
      <c r="C216" s="634">
        <v>4</v>
      </c>
      <c r="D216" s="634" t="s">
        <v>37</v>
      </c>
      <c r="E216" s="634" t="s">
        <v>3678</v>
      </c>
      <c r="F216" s="634" t="s">
        <v>3679</v>
      </c>
      <c r="G216" s="634" t="s">
        <v>16</v>
      </c>
      <c r="H216" s="416" t="s">
        <v>3680</v>
      </c>
      <c r="I216" s="634"/>
      <c r="J216" s="636"/>
      <c r="K216" s="636"/>
      <c r="L216" s="636"/>
      <c r="M216" s="636"/>
      <c r="N216" s="634" t="s">
        <v>4446</v>
      </c>
      <c r="O216" s="632" t="s">
        <v>4730</v>
      </c>
      <c r="P216" s="191"/>
      <c r="Q216" s="171">
        <v>1</v>
      </c>
      <c r="R216" s="171"/>
      <c r="S216" s="171"/>
      <c r="W216" s="171"/>
      <c r="X216" s="291"/>
      <c r="AA216" s="801"/>
      <c r="AB216" s="620">
        <v>1</v>
      </c>
    </row>
    <row r="217" spans="1:28" s="230" customFormat="1" ht="126.75" thickBot="1" x14ac:dyDescent="0.3">
      <c r="A217" s="255">
        <f t="shared" si="3"/>
        <v>213</v>
      </c>
      <c r="B217" s="1423" t="s">
        <v>3684</v>
      </c>
      <c r="C217" s="770">
        <v>34</v>
      </c>
      <c r="D217" s="770" t="s">
        <v>37</v>
      </c>
      <c r="E217" s="770" t="s">
        <v>3685</v>
      </c>
      <c r="F217" s="770" t="s">
        <v>3686</v>
      </c>
      <c r="G217" s="770" t="s">
        <v>11</v>
      </c>
      <c r="H217" s="218" t="s">
        <v>3687</v>
      </c>
      <c r="I217" s="770" t="s">
        <v>3688</v>
      </c>
      <c r="J217" s="775"/>
      <c r="K217" s="775"/>
      <c r="L217" s="775"/>
      <c r="M217" s="775"/>
      <c r="N217" s="770" t="s">
        <v>3823</v>
      </c>
      <c r="O217" s="771" t="s">
        <v>4030</v>
      </c>
      <c r="Q217" s="171"/>
      <c r="R217" s="171"/>
      <c r="S217" s="171"/>
      <c r="U217" s="171"/>
      <c r="V217" s="171"/>
      <c r="W217" s="201"/>
      <c r="X217" s="291"/>
      <c r="Y217" s="754">
        <v>1</v>
      </c>
      <c r="AA217" s="801">
        <v>1</v>
      </c>
      <c r="AB217" s="801"/>
    </row>
    <row r="218" spans="1:28" s="230" customFormat="1" ht="126.75" thickBot="1" x14ac:dyDescent="0.3">
      <c r="A218" s="255">
        <f t="shared" si="3"/>
        <v>214</v>
      </c>
      <c r="B218" s="138" t="s">
        <v>3689</v>
      </c>
      <c r="C218" s="634">
        <v>21</v>
      </c>
      <c r="D218" s="634" t="s">
        <v>37</v>
      </c>
      <c r="E218" s="315" t="s">
        <v>3690</v>
      </c>
      <c r="F218" s="136" t="s">
        <v>4025</v>
      </c>
      <c r="G218" s="136" t="s">
        <v>11</v>
      </c>
      <c r="H218" s="416" t="s">
        <v>3692</v>
      </c>
      <c r="I218" s="136"/>
      <c r="J218" s="197"/>
      <c r="K218" s="197"/>
      <c r="L218" s="197"/>
      <c r="M218" s="197"/>
      <c r="N218" s="634" t="s">
        <v>4026</v>
      </c>
      <c r="O218" s="40" t="s">
        <v>4085</v>
      </c>
      <c r="P218" s="191"/>
      <c r="Q218" s="171">
        <v>1</v>
      </c>
      <c r="R218" s="171"/>
      <c r="S218" s="171"/>
      <c r="W218" s="201"/>
      <c r="X218" s="291"/>
      <c r="AA218" s="801">
        <v>1</v>
      </c>
      <c r="AB218" s="801"/>
    </row>
    <row r="219" spans="1:28" s="231" customFormat="1" ht="95.25" thickBot="1" x14ac:dyDescent="0.3">
      <c r="A219" s="255">
        <f t="shared" si="3"/>
        <v>215</v>
      </c>
      <c r="B219" s="774" t="s">
        <v>3704</v>
      </c>
      <c r="C219" s="773" t="s">
        <v>110</v>
      </c>
      <c r="D219" s="773" t="s">
        <v>86</v>
      </c>
      <c r="E219" s="773" t="s">
        <v>3513</v>
      </c>
      <c r="F219" s="773" t="s">
        <v>2034</v>
      </c>
      <c r="G219" s="773" t="s">
        <v>16</v>
      </c>
      <c r="H219" s="772" t="s">
        <v>3705</v>
      </c>
      <c r="I219" s="773" t="s">
        <v>3515</v>
      </c>
      <c r="J219" s="776"/>
      <c r="K219" s="776"/>
      <c r="L219" s="776"/>
      <c r="M219" s="776"/>
      <c r="N219" s="776"/>
      <c r="O219" s="772" t="s">
        <v>3980</v>
      </c>
      <c r="S219" s="171"/>
      <c r="T219" s="171">
        <v>1</v>
      </c>
      <c r="V219" s="171"/>
      <c r="W219" s="201"/>
      <c r="X219" s="291"/>
      <c r="AA219" s="801"/>
      <c r="AB219" s="620">
        <v>1</v>
      </c>
    </row>
    <row r="220" spans="1:28" s="231" customFormat="1" ht="189.75" thickBot="1" x14ac:dyDescent="0.3">
      <c r="A220" s="255">
        <f t="shared" si="3"/>
        <v>216</v>
      </c>
      <c r="B220" s="774" t="s">
        <v>3706</v>
      </c>
      <c r="C220" s="773" t="s">
        <v>110</v>
      </c>
      <c r="D220" s="773" t="s">
        <v>86</v>
      </c>
      <c r="E220" s="773" t="s">
        <v>1738</v>
      </c>
      <c r="F220" s="773" t="s">
        <v>2034</v>
      </c>
      <c r="G220" s="773" t="s">
        <v>16</v>
      </c>
      <c r="H220" s="772" t="s">
        <v>3707</v>
      </c>
      <c r="I220" s="773" t="s">
        <v>3708</v>
      </c>
      <c r="J220" s="776"/>
      <c r="K220" s="776"/>
      <c r="L220" s="776"/>
      <c r="M220" s="776"/>
      <c r="N220" s="776"/>
      <c r="O220" s="772" t="s">
        <v>3980</v>
      </c>
      <c r="S220" s="171"/>
      <c r="T220" s="171">
        <v>1</v>
      </c>
      <c r="V220" s="171"/>
      <c r="W220" s="201"/>
      <c r="X220" s="291"/>
      <c r="AA220" s="801"/>
      <c r="AB220" s="620">
        <v>1</v>
      </c>
    </row>
    <row r="221" spans="1:28" s="231" customFormat="1" ht="111" thickBot="1" x14ac:dyDescent="0.3">
      <c r="A221" s="255">
        <f t="shared" si="3"/>
        <v>217</v>
      </c>
      <c r="B221" s="316" t="s">
        <v>3709</v>
      </c>
      <c r="C221" s="314" t="s">
        <v>3710</v>
      </c>
      <c r="D221" s="314" t="s">
        <v>89</v>
      </c>
      <c r="E221" s="314" t="s">
        <v>3711</v>
      </c>
      <c r="F221" s="314" t="s">
        <v>3712</v>
      </c>
      <c r="G221" s="314" t="s">
        <v>11</v>
      </c>
      <c r="H221" s="772" t="s">
        <v>3713</v>
      </c>
      <c r="I221" s="314" t="s">
        <v>3714</v>
      </c>
      <c r="J221" s="320"/>
      <c r="K221" s="320"/>
      <c r="L221" s="320"/>
      <c r="M221" s="320"/>
      <c r="N221" s="320"/>
      <c r="O221" s="306" t="s">
        <v>3981</v>
      </c>
      <c r="S221" s="171"/>
      <c r="T221" s="171">
        <v>1</v>
      </c>
      <c r="V221" s="171"/>
      <c r="W221" s="201"/>
      <c r="X221" s="291"/>
      <c r="AA221" s="801">
        <v>1</v>
      </c>
      <c r="AB221" s="801"/>
    </row>
    <row r="222" spans="1:28" s="246" customFormat="1" ht="221.25" thickBot="1" x14ac:dyDescent="0.3">
      <c r="A222" s="255">
        <f t="shared" si="3"/>
        <v>218</v>
      </c>
      <c r="B222" s="815" t="s">
        <v>3757</v>
      </c>
      <c r="C222" s="814" t="s">
        <v>1037</v>
      </c>
      <c r="D222" s="814" t="s">
        <v>37</v>
      </c>
      <c r="E222" s="814" t="s">
        <v>3758</v>
      </c>
      <c r="F222" s="814" t="s">
        <v>3759</v>
      </c>
      <c r="G222" s="814" t="s">
        <v>11</v>
      </c>
      <c r="H222" s="759" t="s">
        <v>3760</v>
      </c>
      <c r="I222" s="814" t="s">
        <v>2913</v>
      </c>
      <c r="J222" s="819"/>
      <c r="K222" s="819"/>
      <c r="L222" s="819"/>
      <c r="M222" s="819"/>
      <c r="N222" s="814" t="s">
        <v>5205</v>
      </c>
      <c r="O222" s="759" t="s">
        <v>5941</v>
      </c>
      <c r="P222" s="172">
        <v>1</v>
      </c>
      <c r="R222" s="171">
        <v>1</v>
      </c>
      <c r="S222" s="171"/>
      <c r="U222" s="171"/>
      <c r="V222" s="171"/>
      <c r="W222" s="201"/>
      <c r="X222" s="291"/>
      <c r="AA222" s="801">
        <v>1</v>
      </c>
      <c r="AB222" s="801"/>
    </row>
    <row r="223" spans="1:28" s="246" customFormat="1" ht="315.75" thickBot="1" x14ac:dyDescent="0.3">
      <c r="A223" s="255">
        <f t="shared" si="3"/>
        <v>219</v>
      </c>
      <c r="B223" s="1535" t="s">
        <v>3770</v>
      </c>
      <c r="C223" s="770" t="s">
        <v>3383</v>
      </c>
      <c r="D223" s="770" t="s">
        <v>37</v>
      </c>
      <c r="E223" s="770" t="s">
        <v>3384</v>
      </c>
      <c r="F223" s="770" t="s">
        <v>1160</v>
      </c>
      <c r="G223" s="770" t="s">
        <v>16</v>
      </c>
      <c r="H223" s="771" t="s">
        <v>3771</v>
      </c>
      <c r="I223" s="770" t="s">
        <v>3386</v>
      </c>
      <c r="J223" s="775"/>
      <c r="K223" s="775"/>
      <c r="L223" s="775"/>
      <c r="M223" s="775"/>
      <c r="N223" s="775"/>
      <c r="O223" s="771" t="s">
        <v>4339</v>
      </c>
      <c r="S223" s="171"/>
      <c r="T223" s="171"/>
      <c r="V223" s="171"/>
      <c r="W223" s="201"/>
      <c r="X223" s="291"/>
      <c r="Y223" s="754">
        <v>1</v>
      </c>
      <c r="AA223" s="801"/>
      <c r="AB223" s="620">
        <v>1</v>
      </c>
    </row>
    <row r="224" spans="1:28" s="246" customFormat="1" ht="95.25" thickBot="1" x14ac:dyDescent="0.3">
      <c r="A224" s="255">
        <f t="shared" si="3"/>
        <v>220</v>
      </c>
      <c r="B224" s="1423" t="s">
        <v>3787</v>
      </c>
      <c r="C224" s="770" t="s">
        <v>3788</v>
      </c>
      <c r="D224" s="770" t="s">
        <v>3752</v>
      </c>
      <c r="E224" s="770" t="s">
        <v>3789</v>
      </c>
      <c r="F224" s="770" t="s">
        <v>4935</v>
      </c>
      <c r="G224" s="770" t="s">
        <v>11</v>
      </c>
      <c r="H224" s="771" t="s">
        <v>3791</v>
      </c>
      <c r="I224" s="770"/>
      <c r="J224" s="775"/>
      <c r="K224" s="775"/>
      <c r="L224" s="775"/>
      <c r="M224" s="775"/>
      <c r="N224" s="770" t="s">
        <v>4585</v>
      </c>
      <c r="O224" s="771" t="s">
        <v>4934</v>
      </c>
      <c r="P224" s="720"/>
      <c r="Q224" s="754"/>
      <c r="R224" s="171"/>
      <c r="S224" s="171"/>
      <c r="W224" s="201"/>
      <c r="X224" s="291"/>
      <c r="Y224" s="754">
        <v>1</v>
      </c>
      <c r="AA224" s="801">
        <v>1</v>
      </c>
      <c r="AB224" s="801"/>
    </row>
    <row r="225" spans="1:28" s="246" customFormat="1" ht="111" thickBot="1" x14ac:dyDescent="0.3">
      <c r="A225" s="255">
        <f t="shared" si="3"/>
        <v>221</v>
      </c>
      <c r="B225" s="815" t="s">
        <v>3796</v>
      </c>
      <c r="C225" s="814">
        <v>4</v>
      </c>
      <c r="D225" s="814" t="s">
        <v>37</v>
      </c>
      <c r="E225" s="814" t="s">
        <v>3797</v>
      </c>
      <c r="F225" s="814" t="s">
        <v>2026</v>
      </c>
      <c r="G225" s="814" t="s">
        <v>16</v>
      </c>
      <c r="H225" s="759" t="s">
        <v>3798</v>
      </c>
      <c r="I225" s="814" t="s">
        <v>5897</v>
      </c>
      <c r="J225" s="819"/>
      <c r="K225" s="819"/>
      <c r="L225" s="819"/>
      <c r="M225" s="819"/>
      <c r="N225" s="814" t="s">
        <v>4341</v>
      </c>
      <c r="O225" s="759" t="s">
        <v>5942</v>
      </c>
      <c r="P225" s="719">
        <v>1</v>
      </c>
      <c r="R225" s="171">
        <v>1</v>
      </c>
      <c r="S225" s="171"/>
      <c r="U225" s="754">
        <v>1</v>
      </c>
      <c r="W225" s="201"/>
      <c r="X225" s="291"/>
      <c r="AA225" s="801"/>
      <c r="AB225" s="620">
        <v>1</v>
      </c>
    </row>
    <row r="226" spans="1:28" s="246" customFormat="1" ht="174" thickBot="1" x14ac:dyDescent="0.3">
      <c r="A226" s="255">
        <f t="shared" si="3"/>
        <v>222</v>
      </c>
      <c r="B226" s="293" t="s">
        <v>3802</v>
      </c>
      <c r="C226" s="292">
        <v>4</v>
      </c>
      <c r="D226" s="292" t="s">
        <v>37</v>
      </c>
      <c r="E226" s="292" t="s">
        <v>3803</v>
      </c>
      <c r="F226" s="292" t="s">
        <v>2026</v>
      </c>
      <c r="G226" s="292" t="s">
        <v>16</v>
      </c>
      <c r="H226" s="759" t="s">
        <v>3804</v>
      </c>
      <c r="I226" s="292" t="s">
        <v>3805</v>
      </c>
      <c r="J226" s="318"/>
      <c r="K226" s="318"/>
      <c r="L226" s="318"/>
      <c r="M226" s="318"/>
      <c r="N226" s="292" t="s">
        <v>4342</v>
      </c>
      <c r="O226" s="304" t="s">
        <v>5940</v>
      </c>
      <c r="P226" s="719">
        <v>1</v>
      </c>
      <c r="R226" s="171">
        <v>1</v>
      </c>
      <c r="S226" s="171"/>
      <c r="U226" s="171">
        <v>1</v>
      </c>
      <c r="V226" s="171"/>
      <c r="W226" s="201"/>
      <c r="X226" s="291"/>
      <c r="AA226" s="801"/>
      <c r="AB226" s="620">
        <v>1</v>
      </c>
    </row>
    <row r="227" spans="1:28" s="246" customFormat="1" ht="111" thickBot="1" x14ac:dyDescent="0.3">
      <c r="A227" s="255">
        <f t="shared" si="3"/>
        <v>223</v>
      </c>
      <c r="B227" s="815" t="s">
        <v>3806</v>
      </c>
      <c r="C227" s="814">
        <v>4</v>
      </c>
      <c r="D227" s="814" t="s">
        <v>37</v>
      </c>
      <c r="E227" s="814" t="s">
        <v>3807</v>
      </c>
      <c r="F227" s="814" t="s">
        <v>2026</v>
      </c>
      <c r="G227" s="814" t="s">
        <v>16</v>
      </c>
      <c r="H227" s="759" t="s">
        <v>3808</v>
      </c>
      <c r="I227" s="814" t="s">
        <v>3809</v>
      </c>
      <c r="J227" s="819"/>
      <c r="K227" s="819"/>
      <c r="L227" s="819"/>
      <c r="M227" s="819"/>
      <c r="N227" s="814" t="s">
        <v>4505</v>
      </c>
      <c r="O227" s="759" t="s">
        <v>5943</v>
      </c>
      <c r="P227" s="719">
        <v>1</v>
      </c>
      <c r="R227" s="171">
        <v>1</v>
      </c>
      <c r="S227" s="171"/>
      <c r="U227" s="171">
        <v>1</v>
      </c>
      <c r="V227" s="171"/>
      <c r="W227" s="201"/>
      <c r="X227" s="291"/>
      <c r="AA227" s="801"/>
      <c r="AB227" s="620">
        <v>1</v>
      </c>
    </row>
    <row r="228" spans="1:28" s="247" customFormat="1" ht="394.5" thickBot="1" x14ac:dyDescent="0.3">
      <c r="A228" s="255">
        <f t="shared" si="3"/>
        <v>224</v>
      </c>
      <c r="B228" s="635" t="s">
        <v>3824</v>
      </c>
      <c r="C228" s="634">
        <v>4</v>
      </c>
      <c r="D228" s="634" t="s">
        <v>37</v>
      </c>
      <c r="E228" s="634" t="s">
        <v>3825</v>
      </c>
      <c r="F228" s="634" t="s">
        <v>3826</v>
      </c>
      <c r="G228" s="634" t="s">
        <v>11</v>
      </c>
      <c r="H228" s="632" t="s">
        <v>3827</v>
      </c>
      <c r="I228" s="634" t="s">
        <v>3828</v>
      </c>
      <c r="J228" s="636"/>
      <c r="K228" s="636"/>
      <c r="L228" s="636"/>
      <c r="M228" s="636"/>
      <c r="N228" s="635" t="s">
        <v>3982</v>
      </c>
      <c r="O228" s="632" t="s">
        <v>4031</v>
      </c>
      <c r="Q228" s="171">
        <v>1</v>
      </c>
      <c r="R228" s="171"/>
      <c r="S228" s="261"/>
      <c r="T228" s="261"/>
      <c r="U228" s="171"/>
      <c r="V228" s="171"/>
      <c r="X228" s="291"/>
      <c r="AA228" s="801">
        <v>1</v>
      </c>
      <c r="AB228" s="801"/>
    </row>
    <row r="229" spans="1:28" s="247" customFormat="1" ht="409.6" thickBot="1" x14ac:dyDescent="0.3">
      <c r="A229" s="255">
        <f t="shared" si="3"/>
        <v>225</v>
      </c>
      <c r="B229" s="635" t="s">
        <v>3842</v>
      </c>
      <c r="C229" s="634">
        <v>4</v>
      </c>
      <c r="D229" s="634" t="s">
        <v>1682</v>
      </c>
      <c r="E229" s="634" t="s">
        <v>3843</v>
      </c>
      <c r="F229" s="634" t="s">
        <v>1857</v>
      </c>
      <c r="G229" s="634" t="s">
        <v>16</v>
      </c>
      <c r="H229" s="632" t="s">
        <v>3844</v>
      </c>
      <c r="I229" s="634" t="s">
        <v>3850</v>
      </c>
      <c r="J229" s="819"/>
      <c r="K229" s="819"/>
      <c r="L229" s="819"/>
      <c r="M229" s="819"/>
      <c r="N229" s="634" t="s">
        <v>4223</v>
      </c>
      <c r="O229" s="632" t="s">
        <v>5992</v>
      </c>
      <c r="P229" s="720"/>
      <c r="Q229" s="754">
        <v>1</v>
      </c>
      <c r="R229" s="171"/>
      <c r="S229" s="171"/>
      <c r="U229" s="171"/>
      <c r="V229" s="171"/>
      <c r="X229" s="291"/>
      <c r="AA229" s="801"/>
      <c r="AB229" s="620">
        <v>1</v>
      </c>
    </row>
    <row r="230" spans="1:28" s="247" customFormat="1" ht="111" thickBot="1" x14ac:dyDescent="0.3">
      <c r="A230" s="255">
        <f t="shared" si="3"/>
        <v>226</v>
      </c>
      <c r="B230" s="815" t="s">
        <v>3860</v>
      </c>
      <c r="C230" s="814">
        <v>4</v>
      </c>
      <c r="D230" s="814" t="s">
        <v>37</v>
      </c>
      <c r="E230" s="814" t="s">
        <v>3861</v>
      </c>
      <c r="F230" s="814" t="s">
        <v>2026</v>
      </c>
      <c r="G230" s="814" t="s">
        <v>16</v>
      </c>
      <c r="H230" s="759" t="s">
        <v>3862</v>
      </c>
      <c r="I230" s="814" t="s">
        <v>5897</v>
      </c>
      <c r="J230" s="819"/>
      <c r="K230" s="819"/>
      <c r="L230" s="819"/>
      <c r="M230" s="819"/>
      <c r="N230" s="814" t="s">
        <v>7181</v>
      </c>
      <c r="O230" s="759" t="s">
        <v>7180</v>
      </c>
      <c r="P230" s="719">
        <v>1</v>
      </c>
      <c r="R230" s="171">
        <v>1</v>
      </c>
      <c r="S230" s="171"/>
      <c r="U230" s="754">
        <v>1</v>
      </c>
      <c r="W230" s="754">
        <v>1</v>
      </c>
      <c r="X230" s="291"/>
      <c r="AA230" s="801"/>
      <c r="AB230" s="620">
        <v>1</v>
      </c>
    </row>
    <row r="231" spans="1:28" s="261" customFormat="1" ht="111" thickBot="1" x14ac:dyDescent="0.3">
      <c r="A231" s="259">
        <f t="shared" si="3"/>
        <v>227</v>
      </c>
      <c r="B231" s="774" t="s">
        <v>3926</v>
      </c>
      <c r="C231" s="773">
        <v>4</v>
      </c>
      <c r="D231" s="773" t="s">
        <v>3752</v>
      </c>
      <c r="E231" s="773" t="s">
        <v>3186</v>
      </c>
      <c r="F231" s="773" t="s">
        <v>3927</v>
      </c>
      <c r="G231" s="773" t="s">
        <v>11</v>
      </c>
      <c r="H231" s="772" t="s">
        <v>3928</v>
      </c>
      <c r="I231" s="773"/>
      <c r="J231" s="776"/>
      <c r="K231" s="776"/>
      <c r="L231" s="776"/>
      <c r="M231" s="776"/>
      <c r="N231" s="776"/>
      <c r="O231" s="772" t="s">
        <v>3974</v>
      </c>
      <c r="T231" s="171">
        <v>1</v>
      </c>
      <c r="X231" s="291"/>
      <c r="AA231" s="801">
        <v>1</v>
      </c>
      <c r="AB231" s="801"/>
    </row>
    <row r="232" spans="1:28" s="261" customFormat="1" ht="95.25" thickBot="1" x14ac:dyDescent="0.3">
      <c r="A232" s="259">
        <f t="shared" si="3"/>
        <v>228</v>
      </c>
      <c r="B232" s="1398" t="s">
        <v>3953</v>
      </c>
      <c r="C232" s="770" t="s">
        <v>1631</v>
      </c>
      <c r="D232" s="770" t="s">
        <v>86</v>
      </c>
      <c r="E232" s="770" t="s">
        <v>3364</v>
      </c>
      <c r="F232" s="770" t="s">
        <v>345</v>
      </c>
      <c r="G232" s="770" t="s">
        <v>16</v>
      </c>
      <c r="H232" s="771" t="s">
        <v>3954</v>
      </c>
      <c r="I232" s="770" t="s">
        <v>3549</v>
      </c>
      <c r="J232" s="775"/>
      <c r="K232" s="775"/>
      <c r="L232" s="775"/>
      <c r="M232" s="775"/>
      <c r="N232" s="770" t="s">
        <v>4084</v>
      </c>
      <c r="O232" s="771" t="s">
        <v>4083</v>
      </c>
      <c r="Q232" s="171"/>
      <c r="S232" s="171"/>
      <c r="V232" s="171"/>
      <c r="X232" s="291"/>
      <c r="Y232" s="754">
        <v>1</v>
      </c>
      <c r="AA232" s="801"/>
      <c r="AB232" s="620">
        <v>1</v>
      </c>
    </row>
    <row r="233" spans="1:28" s="580" customFormat="1" ht="126.75" thickBot="1" x14ac:dyDescent="0.3">
      <c r="A233" s="578">
        <f t="shared" si="3"/>
        <v>229</v>
      </c>
      <c r="B233" s="635" t="s">
        <v>3985</v>
      </c>
      <c r="C233" s="634" t="s">
        <v>110</v>
      </c>
      <c r="D233" s="634" t="s">
        <v>86</v>
      </c>
      <c r="E233" s="634" t="s">
        <v>3986</v>
      </c>
      <c r="F233" s="634" t="s">
        <v>1994</v>
      </c>
      <c r="G233" s="634" t="s">
        <v>16</v>
      </c>
      <c r="H233" s="328" t="s">
        <v>3987</v>
      </c>
      <c r="I233" s="634" t="s">
        <v>3988</v>
      </c>
      <c r="J233" s="636"/>
      <c r="K233" s="636"/>
      <c r="L233" s="636"/>
      <c r="M233" s="636"/>
      <c r="N233" s="635" t="s">
        <v>4288</v>
      </c>
      <c r="O233" s="632" t="s">
        <v>4731</v>
      </c>
      <c r="P233" s="191"/>
      <c r="Q233" s="171">
        <v>1</v>
      </c>
      <c r="R233" s="171"/>
      <c r="S233" s="492"/>
      <c r="T233" s="492"/>
      <c r="U233" s="171"/>
      <c r="V233" s="492"/>
      <c r="W233" s="492"/>
      <c r="X233" s="492"/>
      <c r="Y233" s="492"/>
      <c r="Z233" s="492"/>
      <c r="AA233" s="801"/>
      <c r="AB233" s="620">
        <v>1</v>
      </c>
    </row>
    <row r="234" spans="1:28" s="264" customFormat="1" ht="189.75" thickBot="1" x14ac:dyDescent="0.3">
      <c r="A234" s="578">
        <f t="shared" si="3"/>
        <v>230</v>
      </c>
      <c r="B234" s="635" t="s">
        <v>4002</v>
      </c>
      <c r="C234" s="634">
        <v>4</v>
      </c>
      <c r="D234" s="634" t="s">
        <v>86</v>
      </c>
      <c r="E234" s="634" t="s">
        <v>2637</v>
      </c>
      <c r="F234" s="634" t="s">
        <v>3999</v>
      </c>
      <c r="G234" s="634" t="s">
        <v>11</v>
      </c>
      <c r="H234" s="328" t="s">
        <v>4000</v>
      </c>
      <c r="I234" s="634" t="s">
        <v>4001</v>
      </c>
      <c r="J234" s="636"/>
      <c r="K234" s="636"/>
      <c r="L234" s="636"/>
      <c r="M234" s="636"/>
      <c r="N234" s="634" t="s">
        <v>3914</v>
      </c>
      <c r="O234" s="632" t="s">
        <v>7152</v>
      </c>
      <c r="P234" s="720"/>
      <c r="Q234" s="754">
        <v>1</v>
      </c>
      <c r="R234" s="171"/>
      <c r="S234" s="171"/>
      <c r="U234" s="171"/>
      <c r="V234" s="171"/>
      <c r="X234" s="291"/>
      <c r="AA234" s="801">
        <v>1</v>
      </c>
      <c r="AB234" s="801"/>
    </row>
    <row r="235" spans="1:28" s="264" customFormat="1" ht="300" thickBot="1" x14ac:dyDescent="0.3">
      <c r="A235" s="263">
        <f t="shared" si="3"/>
        <v>231</v>
      </c>
      <c r="B235" s="774" t="s">
        <v>4010</v>
      </c>
      <c r="C235" s="773">
        <v>4</v>
      </c>
      <c r="D235" s="773" t="s">
        <v>1682</v>
      </c>
      <c r="E235" s="773" t="s">
        <v>4011</v>
      </c>
      <c r="F235" s="773" t="s">
        <v>1752</v>
      </c>
      <c r="G235" s="773" t="s">
        <v>16</v>
      </c>
      <c r="H235" s="590" t="s">
        <v>4012</v>
      </c>
      <c r="I235" s="773" t="s">
        <v>3850</v>
      </c>
      <c r="J235" s="776"/>
      <c r="K235" s="776"/>
      <c r="L235" s="776"/>
      <c r="M235" s="776"/>
      <c r="N235" s="776"/>
      <c r="O235" s="772" t="s">
        <v>4586</v>
      </c>
      <c r="S235" s="171"/>
      <c r="T235" s="171">
        <v>1</v>
      </c>
      <c r="V235" s="171"/>
      <c r="X235" s="291"/>
      <c r="AA235" s="801"/>
      <c r="AB235" s="620">
        <v>1</v>
      </c>
    </row>
    <row r="236" spans="1:28" s="272" customFormat="1" ht="158.25" thickBot="1" x14ac:dyDescent="0.3">
      <c r="A236" s="271">
        <f t="shared" si="3"/>
        <v>232</v>
      </c>
      <c r="B236" s="774" t="s">
        <v>4069</v>
      </c>
      <c r="C236" s="773" t="s">
        <v>110</v>
      </c>
      <c r="D236" s="773" t="s">
        <v>86</v>
      </c>
      <c r="E236" s="773" t="s">
        <v>4070</v>
      </c>
      <c r="F236" s="773" t="s">
        <v>1994</v>
      </c>
      <c r="G236" s="773" t="s">
        <v>16</v>
      </c>
      <c r="H236" s="590" t="s">
        <v>4071</v>
      </c>
      <c r="I236" s="773" t="s">
        <v>4072</v>
      </c>
      <c r="J236" s="776"/>
      <c r="K236" s="776"/>
      <c r="L236" s="776"/>
      <c r="M236" s="776"/>
      <c r="N236" s="776"/>
      <c r="O236" s="772" t="s">
        <v>4590</v>
      </c>
      <c r="S236" s="171"/>
      <c r="T236" s="171">
        <v>1</v>
      </c>
      <c r="V236" s="171"/>
      <c r="X236" s="291"/>
      <c r="AA236" s="801"/>
      <c r="AB236" s="620">
        <v>1</v>
      </c>
    </row>
    <row r="237" spans="1:28" s="272" customFormat="1" ht="95.25" thickBot="1" x14ac:dyDescent="0.3">
      <c r="A237" s="271">
        <f t="shared" si="3"/>
        <v>233</v>
      </c>
      <c r="B237" s="774" t="s">
        <v>4073</v>
      </c>
      <c r="C237" s="773">
        <v>22</v>
      </c>
      <c r="D237" s="773" t="s">
        <v>89</v>
      </c>
      <c r="E237" s="773" t="s">
        <v>1012</v>
      </c>
      <c r="F237" s="773" t="s">
        <v>4074</v>
      </c>
      <c r="G237" s="773" t="s">
        <v>11</v>
      </c>
      <c r="H237" s="590" t="s">
        <v>4075</v>
      </c>
      <c r="I237" s="773" t="s">
        <v>4076</v>
      </c>
      <c r="J237" s="776"/>
      <c r="K237" s="776"/>
      <c r="L237" s="776"/>
      <c r="M237" s="776"/>
      <c r="N237" s="776"/>
      <c r="O237" s="772" t="s">
        <v>4186</v>
      </c>
      <c r="S237" s="171"/>
      <c r="T237" s="171">
        <v>1</v>
      </c>
      <c r="V237" s="171"/>
      <c r="X237" s="291"/>
      <c r="AA237" s="801">
        <v>1</v>
      </c>
      <c r="AB237" s="801"/>
    </row>
    <row r="238" spans="1:28" s="272" customFormat="1" ht="158.25" thickBot="1" x14ac:dyDescent="0.3">
      <c r="A238" s="271">
        <f t="shared" si="3"/>
        <v>234</v>
      </c>
      <c r="B238" s="587" t="s">
        <v>4077</v>
      </c>
      <c r="C238" s="586" t="s">
        <v>110</v>
      </c>
      <c r="D238" s="586" t="s">
        <v>2015</v>
      </c>
      <c r="E238" s="586" t="s">
        <v>3538</v>
      </c>
      <c r="F238" s="586" t="s">
        <v>1262</v>
      </c>
      <c r="G238" s="586" t="s">
        <v>11</v>
      </c>
      <c r="H238" s="590" t="s">
        <v>4078</v>
      </c>
      <c r="I238" s="586"/>
      <c r="J238" s="589"/>
      <c r="K238" s="589"/>
      <c r="L238" s="589"/>
      <c r="M238" s="589"/>
      <c r="N238" s="589"/>
      <c r="O238" s="399" t="s">
        <v>4512</v>
      </c>
      <c r="S238" s="171"/>
      <c r="T238" s="171">
        <v>1</v>
      </c>
      <c r="X238" s="291"/>
      <c r="AA238" s="801">
        <v>1</v>
      </c>
      <c r="AB238" s="801"/>
    </row>
    <row r="239" spans="1:28" s="278" customFormat="1" ht="409.6" thickBot="1" x14ac:dyDescent="0.3">
      <c r="A239" s="277">
        <f t="shared" si="3"/>
        <v>235</v>
      </c>
      <c r="B239" s="635" t="s">
        <v>4097</v>
      </c>
      <c r="C239" s="634">
        <v>4</v>
      </c>
      <c r="D239" s="634" t="s">
        <v>86</v>
      </c>
      <c r="E239" s="634" t="s">
        <v>4098</v>
      </c>
      <c r="F239" s="634" t="s">
        <v>1262</v>
      </c>
      <c r="G239" s="634" t="s">
        <v>16</v>
      </c>
      <c r="H239" s="328" t="s">
        <v>4099</v>
      </c>
      <c r="I239" s="634"/>
      <c r="J239" s="636"/>
      <c r="K239" s="636"/>
      <c r="L239" s="636"/>
      <c r="M239" s="636"/>
      <c r="N239" s="634" t="s">
        <v>4346</v>
      </c>
      <c r="O239" s="632" t="s">
        <v>4744</v>
      </c>
      <c r="Q239" s="171">
        <v>1</v>
      </c>
      <c r="R239" s="171"/>
      <c r="S239" s="171"/>
      <c r="X239" s="291"/>
      <c r="AA239" s="801"/>
      <c r="AB239" s="620">
        <v>1</v>
      </c>
    </row>
    <row r="240" spans="1:28" s="278" customFormat="1" ht="95.25" thickBot="1" x14ac:dyDescent="0.3">
      <c r="A240" s="277">
        <f t="shared" si="3"/>
        <v>236</v>
      </c>
      <c r="B240" s="316" t="s">
        <v>4103</v>
      </c>
      <c r="C240" s="314">
        <v>21</v>
      </c>
      <c r="D240" s="314" t="s">
        <v>89</v>
      </c>
      <c r="E240" s="314" t="s">
        <v>2784</v>
      </c>
      <c r="F240" s="314" t="s">
        <v>4104</v>
      </c>
      <c r="G240" s="314" t="s">
        <v>11</v>
      </c>
      <c r="H240" s="590" t="s">
        <v>4105</v>
      </c>
      <c r="I240" s="314"/>
      <c r="J240" s="320"/>
      <c r="K240" s="320"/>
      <c r="L240" s="320"/>
      <c r="M240" s="320"/>
      <c r="N240" s="320"/>
      <c r="O240" s="306" t="s">
        <v>4187</v>
      </c>
      <c r="S240" s="171"/>
      <c r="T240" s="171">
        <v>1</v>
      </c>
      <c r="X240" s="291"/>
      <c r="AA240" s="801">
        <v>1</v>
      </c>
      <c r="AB240" s="801"/>
    </row>
    <row r="241" spans="1:28" s="278" customFormat="1" ht="268.5" thickBot="1" x14ac:dyDescent="0.3">
      <c r="A241" s="277">
        <f t="shared" si="3"/>
        <v>237</v>
      </c>
      <c r="B241" s="774" t="s">
        <v>4106</v>
      </c>
      <c r="C241" s="773" t="s">
        <v>1443</v>
      </c>
      <c r="D241" s="773" t="s">
        <v>37</v>
      </c>
      <c r="E241" s="773" t="s">
        <v>4107</v>
      </c>
      <c r="F241" s="773" t="s">
        <v>4108</v>
      </c>
      <c r="G241" s="773" t="s">
        <v>11</v>
      </c>
      <c r="H241" s="590" t="s">
        <v>4113</v>
      </c>
      <c r="I241" s="773" t="s">
        <v>4109</v>
      </c>
      <c r="J241" s="776"/>
      <c r="K241" s="776"/>
      <c r="L241" s="776"/>
      <c r="M241" s="776"/>
      <c r="N241" s="776"/>
      <c r="O241" s="772" t="s">
        <v>4347</v>
      </c>
      <c r="S241" s="171"/>
      <c r="T241" s="171">
        <v>1</v>
      </c>
      <c r="V241" s="171"/>
      <c r="X241" s="291"/>
      <c r="AA241" s="801">
        <v>1</v>
      </c>
      <c r="AB241" s="801"/>
    </row>
    <row r="242" spans="1:28" s="282" customFormat="1" ht="111" thickBot="1" x14ac:dyDescent="0.3">
      <c r="A242" s="343">
        <f t="shared" si="3"/>
        <v>238</v>
      </c>
      <c r="B242" s="635" t="s">
        <v>4127</v>
      </c>
      <c r="C242" s="634">
        <v>29</v>
      </c>
      <c r="D242" s="634" t="s">
        <v>89</v>
      </c>
      <c r="E242" s="634" t="s">
        <v>4128</v>
      </c>
      <c r="F242" s="634" t="s">
        <v>1089</v>
      </c>
      <c r="G242" s="634" t="s">
        <v>16</v>
      </c>
      <c r="H242" s="328" t="s">
        <v>4129</v>
      </c>
      <c r="I242" s="634" t="s">
        <v>4130</v>
      </c>
      <c r="J242" s="636"/>
      <c r="K242" s="636"/>
      <c r="L242" s="636"/>
      <c r="M242" s="636"/>
      <c r="N242" s="634" t="s">
        <v>4188</v>
      </c>
      <c r="O242" s="632" t="s">
        <v>4608</v>
      </c>
      <c r="Q242" s="171">
        <v>1</v>
      </c>
      <c r="R242" s="171"/>
      <c r="U242" s="171"/>
      <c r="X242" s="291"/>
      <c r="AA242" s="801"/>
      <c r="AB242" s="620">
        <v>1</v>
      </c>
    </row>
    <row r="243" spans="1:28" s="282" customFormat="1" ht="126.75" thickBot="1" x14ac:dyDescent="0.3">
      <c r="A243" s="343">
        <f t="shared" si="3"/>
        <v>239</v>
      </c>
      <c r="B243" s="498" t="s">
        <v>4131</v>
      </c>
      <c r="C243" s="410">
        <v>4</v>
      </c>
      <c r="D243" s="410" t="s">
        <v>37</v>
      </c>
      <c r="E243" s="410" t="s">
        <v>4132</v>
      </c>
      <c r="F243" s="410" t="s">
        <v>4133</v>
      </c>
      <c r="G243" s="410" t="s">
        <v>11</v>
      </c>
      <c r="H243" s="328" t="s">
        <v>4134</v>
      </c>
      <c r="I243" s="410" t="s">
        <v>4135</v>
      </c>
      <c r="J243" s="415"/>
      <c r="K243" s="415"/>
      <c r="L243" s="415"/>
      <c r="M243" s="415"/>
      <c r="N243" s="635" t="s">
        <v>4348</v>
      </c>
      <c r="O243" s="377" t="s">
        <v>4459</v>
      </c>
      <c r="P243" s="191"/>
      <c r="Q243" s="171">
        <v>1</v>
      </c>
      <c r="R243" s="171"/>
      <c r="S243" s="171"/>
      <c r="U243" s="171"/>
      <c r="V243" s="171"/>
      <c r="X243" s="291"/>
      <c r="AA243" s="801">
        <v>1</v>
      </c>
      <c r="AB243" s="801"/>
    </row>
    <row r="244" spans="1:28" s="282" customFormat="1" ht="252.75" thickBot="1" x14ac:dyDescent="0.3">
      <c r="A244" s="281">
        <f t="shared" si="3"/>
        <v>240</v>
      </c>
      <c r="B244" s="635" t="s">
        <v>4152</v>
      </c>
      <c r="C244" s="634">
        <v>4</v>
      </c>
      <c r="D244" s="634" t="s">
        <v>37</v>
      </c>
      <c r="E244" s="634" t="s">
        <v>4153</v>
      </c>
      <c r="F244" s="634" t="s">
        <v>3679</v>
      </c>
      <c r="G244" s="634" t="s">
        <v>16</v>
      </c>
      <c r="H244" s="328" t="s">
        <v>4154</v>
      </c>
      <c r="I244" s="634"/>
      <c r="J244" s="636"/>
      <c r="K244" s="636"/>
      <c r="L244" s="636"/>
      <c r="M244" s="636"/>
      <c r="N244" s="634" t="s">
        <v>4446</v>
      </c>
      <c r="O244" s="632" t="s">
        <v>4729</v>
      </c>
      <c r="P244" s="191"/>
      <c r="Q244" s="171">
        <v>1</v>
      </c>
      <c r="R244" s="171"/>
      <c r="S244" s="171"/>
      <c r="W244" s="171"/>
      <c r="X244" s="291"/>
      <c r="AA244" s="801"/>
      <c r="AB244" s="620">
        <v>1</v>
      </c>
    </row>
    <row r="245" spans="1:28" s="282" customFormat="1" ht="174" thickBot="1" x14ac:dyDescent="0.3">
      <c r="A245" s="326">
        <f t="shared" si="3"/>
        <v>241</v>
      </c>
      <c r="B245" s="774" t="s">
        <v>4172</v>
      </c>
      <c r="C245" s="773">
        <v>4</v>
      </c>
      <c r="D245" s="773" t="s">
        <v>37</v>
      </c>
      <c r="E245" s="773" t="s">
        <v>4173</v>
      </c>
      <c r="F245" s="773" t="s">
        <v>4174</v>
      </c>
      <c r="G245" s="773" t="s">
        <v>11</v>
      </c>
      <c r="H245" s="590" t="s">
        <v>4175</v>
      </c>
      <c r="I245" s="773" t="s">
        <v>4176</v>
      </c>
      <c r="J245" s="776"/>
      <c r="K245" s="776"/>
      <c r="L245" s="776"/>
      <c r="M245" s="776"/>
      <c r="N245" s="776"/>
      <c r="O245" s="772" t="s">
        <v>4513</v>
      </c>
      <c r="S245" s="171"/>
      <c r="T245" s="171">
        <v>1</v>
      </c>
      <c r="V245" s="171"/>
      <c r="X245" s="291"/>
      <c r="AA245" s="801">
        <v>1</v>
      </c>
      <c r="AB245" s="801"/>
    </row>
    <row r="246" spans="1:28" s="288" customFormat="1" ht="409.6" thickBot="1" x14ac:dyDescent="0.3">
      <c r="A246" s="326">
        <f t="shared" si="3"/>
        <v>242</v>
      </c>
      <c r="B246" s="635" t="s">
        <v>4207</v>
      </c>
      <c r="C246" s="634">
        <v>4</v>
      </c>
      <c r="D246" s="634" t="s">
        <v>86</v>
      </c>
      <c r="E246" s="634" t="s">
        <v>2867</v>
      </c>
      <c r="F246" s="634" t="s">
        <v>1327</v>
      </c>
      <c r="G246" s="634" t="s">
        <v>16</v>
      </c>
      <c r="H246" s="328" t="s">
        <v>4208</v>
      </c>
      <c r="I246" s="634" t="s">
        <v>4209</v>
      </c>
      <c r="J246" s="636"/>
      <c r="K246" s="636"/>
      <c r="L246" s="636"/>
      <c r="M246" s="636"/>
      <c r="N246" s="634" t="s">
        <v>4236</v>
      </c>
      <c r="O246" s="632" t="s">
        <v>7157</v>
      </c>
      <c r="P246" s="720"/>
      <c r="Q246" s="754">
        <v>1</v>
      </c>
      <c r="R246" s="171"/>
      <c r="S246" s="171"/>
      <c r="U246" s="171"/>
      <c r="V246" s="171"/>
      <c r="X246" s="291"/>
      <c r="AA246" s="801"/>
      <c r="AB246" s="620">
        <v>1</v>
      </c>
    </row>
    <row r="247" spans="1:28" s="330" customFormat="1" ht="174" thickBot="1" x14ac:dyDescent="0.3">
      <c r="A247" s="329">
        <f t="shared" si="3"/>
        <v>243</v>
      </c>
      <c r="B247" s="317" t="s">
        <v>4237</v>
      </c>
      <c r="C247" s="315" t="s">
        <v>4238</v>
      </c>
      <c r="D247" s="315" t="s">
        <v>86</v>
      </c>
      <c r="E247" s="315" t="s">
        <v>7004</v>
      </c>
      <c r="F247" s="315" t="s">
        <v>4240</v>
      </c>
      <c r="G247" s="315" t="s">
        <v>11</v>
      </c>
      <c r="H247" s="328" t="s">
        <v>4241</v>
      </c>
      <c r="I247" s="315" t="s">
        <v>4242</v>
      </c>
      <c r="J247" s="321"/>
      <c r="K247" s="321"/>
      <c r="L247" s="321"/>
      <c r="M247" s="321"/>
      <c r="N247" s="636"/>
      <c r="O247" s="295" t="s">
        <v>4349</v>
      </c>
      <c r="Q247" s="171">
        <v>1</v>
      </c>
      <c r="S247" s="171"/>
      <c r="V247" s="171"/>
      <c r="X247" s="291"/>
      <c r="AA247" s="801">
        <v>1</v>
      </c>
      <c r="AB247" s="801"/>
    </row>
    <row r="248" spans="1:28" s="330" customFormat="1" ht="205.5" thickBot="1" x14ac:dyDescent="0.3">
      <c r="A248" s="329">
        <f t="shared" si="3"/>
        <v>244</v>
      </c>
      <c r="B248" s="774" t="s">
        <v>4243</v>
      </c>
      <c r="C248" s="773" t="s">
        <v>110</v>
      </c>
      <c r="D248" s="773" t="s">
        <v>86</v>
      </c>
      <c r="E248" s="773" t="s">
        <v>4244</v>
      </c>
      <c r="F248" s="773" t="s">
        <v>2034</v>
      </c>
      <c r="G248" s="773" t="s">
        <v>16</v>
      </c>
      <c r="H248" s="590" t="s">
        <v>4245</v>
      </c>
      <c r="I248" s="773" t="s">
        <v>4246</v>
      </c>
      <c r="J248" s="776"/>
      <c r="K248" s="776"/>
      <c r="L248" s="776"/>
      <c r="M248" s="776"/>
      <c r="N248" s="776"/>
      <c r="O248" s="772" t="s">
        <v>4350</v>
      </c>
      <c r="S248" s="171"/>
      <c r="T248" s="171">
        <v>1</v>
      </c>
      <c r="V248" s="171"/>
      <c r="X248" s="291"/>
      <c r="AA248" s="801"/>
      <c r="AB248" s="620">
        <v>1</v>
      </c>
    </row>
    <row r="249" spans="1:28" s="330" customFormat="1" ht="111" thickBot="1" x14ac:dyDescent="0.3">
      <c r="A249" s="329">
        <f t="shared" si="3"/>
        <v>245</v>
      </c>
      <c r="B249" s="635" t="s">
        <v>4247</v>
      </c>
      <c r="C249" s="634">
        <v>4</v>
      </c>
      <c r="D249" s="634" t="s">
        <v>37</v>
      </c>
      <c r="E249" s="634" t="s">
        <v>4248</v>
      </c>
      <c r="F249" s="634" t="s">
        <v>1543</v>
      </c>
      <c r="G249" s="634" t="s">
        <v>16</v>
      </c>
      <c r="H249" s="328" t="s">
        <v>4249</v>
      </c>
      <c r="I249" s="634"/>
      <c r="J249" s="636"/>
      <c r="K249" s="636"/>
      <c r="L249" s="636"/>
      <c r="M249" s="636"/>
      <c r="N249" s="634" t="s">
        <v>4351</v>
      </c>
      <c r="O249" s="632" t="s">
        <v>4517</v>
      </c>
      <c r="P249" s="191"/>
      <c r="Q249" s="171">
        <v>1</v>
      </c>
      <c r="R249" s="171"/>
      <c r="S249" s="171"/>
      <c r="U249" s="171"/>
      <c r="X249" s="291"/>
      <c r="AA249" s="801"/>
      <c r="AB249" s="620">
        <v>1</v>
      </c>
    </row>
    <row r="250" spans="1:28" s="330" customFormat="1" ht="409.6" thickBot="1" x14ac:dyDescent="0.3">
      <c r="A250" s="329">
        <f t="shared" si="3"/>
        <v>246</v>
      </c>
      <c r="B250" s="1535" t="s">
        <v>4252</v>
      </c>
      <c r="C250" s="770" t="s">
        <v>3383</v>
      </c>
      <c r="D250" s="770" t="s">
        <v>37</v>
      </c>
      <c r="E250" s="770" t="s">
        <v>4253</v>
      </c>
      <c r="F250" s="770" t="s">
        <v>459</v>
      </c>
      <c r="G250" s="770" t="s">
        <v>16</v>
      </c>
      <c r="H250" s="591" t="s">
        <v>4254</v>
      </c>
      <c r="I250" s="770" t="s">
        <v>4255</v>
      </c>
      <c r="J250" s="775"/>
      <c r="K250" s="775"/>
      <c r="L250" s="775"/>
      <c r="M250" s="775"/>
      <c r="N250" s="775"/>
      <c r="O250" s="771" t="s">
        <v>4339</v>
      </c>
      <c r="S250" s="171"/>
      <c r="T250" s="171"/>
      <c r="V250" s="171"/>
      <c r="X250" s="291"/>
      <c r="Y250" s="754">
        <v>1</v>
      </c>
      <c r="AA250" s="801"/>
      <c r="AB250" s="620">
        <v>1</v>
      </c>
    </row>
    <row r="251" spans="1:28" s="342" customFormat="1" ht="126.75" thickBot="1" x14ac:dyDescent="0.3">
      <c r="A251" s="341">
        <f t="shared" si="3"/>
        <v>247</v>
      </c>
      <c r="B251" s="635" t="s">
        <v>4294</v>
      </c>
      <c r="C251" s="634" t="s">
        <v>585</v>
      </c>
      <c r="D251" s="634" t="s">
        <v>1976</v>
      </c>
      <c r="E251" s="634" t="s">
        <v>4295</v>
      </c>
      <c r="F251" s="634" t="s">
        <v>4296</v>
      </c>
      <c r="G251" s="634" t="s">
        <v>11</v>
      </c>
      <c r="H251" s="328" t="s">
        <v>4297</v>
      </c>
      <c r="I251" s="634"/>
      <c r="J251" s="636"/>
      <c r="K251" s="636"/>
      <c r="L251" s="636"/>
      <c r="M251" s="636"/>
      <c r="N251" s="634" t="s">
        <v>4417</v>
      </c>
      <c r="O251" s="632" t="s">
        <v>4606</v>
      </c>
      <c r="Q251" s="171">
        <v>1</v>
      </c>
      <c r="R251" s="171"/>
      <c r="AA251" s="801">
        <v>1</v>
      </c>
      <c r="AB251" s="801"/>
    </row>
    <row r="252" spans="1:28" s="342" customFormat="1" ht="409.6" thickBot="1" x14ac:dyDescent="0.3">
      <c r="A252" s="341">
        <f t="shared" si="3"/>
        <v>248</v>
      </c>
      <c r="B252" s="774" t="s">
        <v>4298</v>
      </c>
      <c r="C252" s="773">
        <v>4</v>
      </c>
      <c r="D252" s="773" t="s">
        <v>3930</v>
      </c>
      <c r="E252" s="773" t="s">
        <v>4299</v>
      </c>
      <c r="F252" s="773" t="s">
        <v>1543</v>
      </c>
      <c r="G252" s="773" t="s">
        <v>16</v>
      </c>
      <c r="H252" s="590" t="s">
        <v>4300</v>
      </c>
      <c r="I252" s="773"/>
      <c r="J252" s="776"/>
      <c r="K252" s="776"/>
      <c r="L252" s="776"/>
      <c r="M252" s="776"/>
      <c r="N252" s="776"/>
      <c r="O252" s="772" t="s">
        <v>4447</v>
      </c>
      <c r="S252" s="171"/>
      <c r="T252" s="171">
        <v>1</v>
      </c>
      <c r="AA252" s="801"/>
      <c r="AB252" s="620">
        <v>1</v>
      </c>
    </row>
    <row r="253" spans="1:28" s="342" customFormat="1" ht="142.5" thickBot="1" x14ac:dyDescent="0.3">
      <c r="A253" s="341">
        <f t="shared" si="3"/>
        <v>249</v>
      </c>
      <c r="B253" s="774" t="s">
        <v>4313</v>
      </c>
      <c r="C253" s="773" t="s">
        <v>3710</v>
      </c>
      <c r="D253" s="773" t="s">
        <v>86</v>
      </c>
      <c r="E253" s="773" t="s">
        <v>4314</v>
      </c>
      <c r="F253" s="773" t="s">
        <v>4315</v>
      </c>
      <c r="G253" s="773" t="s">
        <v>11</v>
      </c>
      <c r="H253" s="590" t="s">
        <v>4316</v>
      </c>
      <c r="I253" s="773" t="s">
        <v>4317</v>
      </c>
      <c r="J253" s="776"/>
      <c r="K253" s="776"/>
      <c r="L253" s="776"/>
      <c r="M253" s="776"/>
      <c r="N253" s="776"/>
      <c r="O253" s="772" t="s">
        <v>4414</v>
      </c>
      <c r="T253" s="171">
        <v>1</v>
      </c>
      <c r="AA253" s="801">
        <v>1</v>
      </c>
      <c r="AB253" s="801"/>
    </row>
    <row r="254" spans="1:28" s="290" customFormat="1" ht="174" thickBot="1" x14ac:dyDescent="0.3">
      <c r="A254" s="356">
        <f t="shared" si="3"/>
        <v>250</v>
      </c>
      <c r="B254" s="411" t="s">
        <v>4358</v>
      </c>
      <c r="C254" s="409" t="s">
        <v>110</v>
      </c>
      <c r="D254" s="409" t="s">
        <v>86</v>
      </c>
      <c r="E254" s="782" t="s">
        <v>4359</v>
      </c>
      <c r="F254" s="783" t="s">
        <v>2104</v>
      </c>
      <c r="G254" s="409" t="s">
        <v>16</v>
      </c>
      <c r="H254" s="784" t="s">
        <v>4360</v>
      </c>
      <c r="I254" s="409" t="s">
        <v>4429</v>
      </c>
      <c r="J254" s="414"/>
      <c r="K254" s="414"/>
      <c r="L254" s="414"/>
      <c r="M254" s="414"/>
      <c r="N254" s="414"/>
      <c r="O254" s="399" t="s">
        <v>4450</v>
      </c>
      <c r="S254" s="191"/>
      <c r="T254" s="191">
        <v>1</v>
      </c>
      <c r="V254" s="191"/>
      <c r="AA254" s="818"/>
      <c r="AB254" s="620">
        <v>1</v>
      </c>
    </row>
    <row r="255" spans="1:28" s="290" customFormat="1" ht="300" thickBot="1" x14ac:dyDescent="0.3">
      <c r="A255" s="356">
        <f t="shared" si="3"/>
        <v>251</v>
      </c>
      <c r="B255" s="635" t="s">
        <v>4364</v>
      </c>
      <c r="C255" s="634">
        <v>4</v>
      </c>
      <c r="D255" s="634" t="s">
        <v>37</v>
      </c>
      <c r="E255" s="637" t="s">
        <v>4365</v>
      </c>
      <c r="F255" s="634" t="s">
        <v>4366</v>
      </c>
      <c r="G255" s="634" t="s">
        <v>11</v>
      </c>
      <c r="H255" s="639" t="s">
        <v>4367</v>
      </c>
      <c r="I255" s="634" t="s">
        <v>3347</v>
      </c>
      <c r="J255" s="636"/>
      <c r="K255" s="636"/>
      <c r="L255" s="636"/>
      <c r="M255" s="636"/>
      <c r="N255" s="635" t="s">
        <v>5385</v>
      </c>
      <c r="O255" s="632" t="s">
        <v>5947</v>
      </c>
      <c r="Q255" s="720">
        <v>1</v>
      </c>
      <c r="S255" s="191"/>
      <c r="T255" s="191"/>
      <c r="V255" s="191"/>
      <c r="AA255" s="801">
        <v>1</v>
      </c>
      <c r="AB255" s="818"/>
    </row>
    <row r="256" spans="1:28" s="290" customFormat="1" ht="394.5" thickBot="1" x14ac:dyDescent="0.3">
      <c r="A256" s="356">
        <f t="shared" si="3"/>
        <v>252</v>
      </c>
      <c r="B256" s="635" t="s">
        <v>4368</v>
      </c>
      <c r="C256" s="634">
        <v>4</v>
      </c>
      <c r="D256" s="634" t="s">
        <v>86</v>
      </c>
      <c r="E256" s="637" t="s">
        <v>4369</v>
      </c>
      <c r="F256" s="634" t="s">
        <v>4370</v>
      </c>
      <c r="G256" s="634" t="s">
        <v>11</v>
      </c>
      <c r="H256" s="639" t="s">
        <v>4371</v>
      </c>
      <c r="I256" s="634" t="s">
        <v>4430</v>
      </c>
      <c r="J256" s="636"/>
      <c r="K256" s="636"/>
      <c r="L256" s="636"/>
      <c r="M256" s="636"/>
      <c r="N256" s="637" t="s">
        <v>4449</v>
      </c>
      <c r="O256" s="632" t="s">
        <v>5894</v>
      </c>
      <c r="P256" s="720"/>
      <c r="Q256" s="720">
        <v>1</v>
      </c>
      <c r="R256" s="191"/>
      <c r="S256" s="191"/>
      <c r="U256" s="191"/>
      <c r="V256" s="191"/>
      <c r="AA256" s="801">
        <v>1</v>
      </c>
      <c r="AB256" s="818"/>
    </row>
    <row r="257" spans="1:28" s="902" customFormat="1" ht="409.6" thickBot="1" x14ac:dyDescent="0.3">
      <c r="A257" s="896">
        <f t="shared" si="3"/>
        <v>253</v>
      </c>
      <c r="B257" s="635" t="s">
        <v>4390</v>
      </c>
      <c r="C257" s="634">
        <v>4</v>
      </c>
      <c r="D257" s="634" t="s">
        <v>1397</v>
      </c>
      <c r="E257" s="637" t="s">
        <v>4457</v>
      </c>
      <c r="F257" s="638" t="s">
        <v>4392</v>
      </c>
      <c r="G257" s="634" t="s">
        <v>16</v>
      </c>
      <c r="H257" s="639" t="s">
        <v>4393</v>
      </c>
      <c r="I257" s="640"/>
      <c r="J257" s="636"/>
      <c r="K257" s="636"/>
      <c r="L257" s="636"/>
      <c r="M257" s="636"/>
      <c r="N257" s="637" t="s">
        <v>7078</v>
      </c>
      <c r="O257" s="621" t="s">
        <v>7096</v>
      </c>
      <c r="P257" s="720"/>
      <c r="Q257" s="754">
        <v>1</v>
      </c>
      <c r="R257" s="754"/>
      <c r="S257" s="818"/>
      <c r="W257" s="754"/>
      <c r="AA257" s="818"/>
      <c r="AB257" s="620">
        <v>1</v>
      </c>
    </row>
    <row r="258" spans="1:28" s="290" customFormat="1" ht="284.25" thickBot="1" x14ac:dyDescent="0.3">
      <c r="A258" s="896">
        <f t="shared" si="3"/>
        <v>254</v>
      </c>
      <c r="B258" s="774" t="s">
        <v>4403</v>
      </c>
      <c r="C258" s="773">
        <v>4</v>
      </c>
      <c r="D258" s="773" t="s">
        <v>679</v>
      </c>
      <c r="E258" s="782" t="s">
        <v>4404</v>
      </c>
      <c r="F258" s="783" t="s">
        <v>4405</v>
      </c>
      <c r="G258" s="773" t="s">
        <v>16</v>
      </c>
      <c r="H258" s="784" t="s">
        <v>4406</v>
      </c>
      <c r="I258" s="616"/>
      <c r="J258" s="776"/>
      <c r="K258" s="776"/>
      <c r="L258" s="776"/>
      <c r="M258" s="776"/>
      <c r="N258" s="776"/>
      <c r="O258" s="772" t="s">
        <v>4591</v>
      </c>
      <c r="S258" s="191"/>
      <c r="T258" s="191">
        <v>1</v>
      </c>
      <c r="AA258" s="818"/>
      <c r="AB258" s="620">
        <v>1</v>
      </c>
    </row>
    <row r="259" spans="1:28" s="490" customFormat="1" ht="409.6" thickBot="1" x14ac:dyDescent="0.3">
      <c r="A259" s="896">
        <f t="shared" si="3"/>
        <v>255</v>
      </c>
      <c r="B259" s="587" t="s">
        <v>4418</v>
      </c>
      <c r="C259" s="586" t="s">
        <v>110</v>
      </c>
      <c r="D259" s="586" t="s">
        <v>37</v>
      </c>
      <c r="E259" s="782" t="s">
        <v>3572</v>
      </c>
      <c r="F259" s="774" t="s">
        <v>4419</v>
      </c>
      <c r="G259" s="586" t="s">
        <v>16</v>
      </c>
      <c r="H259" s="784" t="s">
        <v>4420</v>
      </c>
      <c r="I259" s="586"/>
      <c r="J259" s="589"/>
      <c r="K259" s="589"/>
      <c r="L259" s="589"/>
      <c r="M259" s="589"/>
      <c r="N259" s="589"/>
      <c r="O259" s="399" t="s">
        <v>4514</v>
      </c>
      <c r="S259" s="191"/>
      <c r="T259" s="191">
        <v>1</v>
      </c>
      <c r="AA259" s="818"/>
      <c r="AB259" s="620">
        <v>1</v>
      </c>
    </row>
    <row r="260" spans="1:28" s="490" customFormat="1" ht="95.25" thickBot="1" x14ac:dyDescent="0.3">
      <c r="A260" s="571">
        <f t="shared" si="3"/>
        <v>256</v>
      </c>
      <c r="B260" s="587" t="s">
        <v>4427</v>
      </c>
      <c r="C260" s="586" t="s">
        <v>110</v>
      </c>
      <c r="D260" s="586" t="s">
        <v>86</v>
      </c>
      <c r="E260" s="782" t="s">
        <v>3513</v>
      </c>
      <c r="F260" s="774" t="s">
        <v>2034</v>
      </c>
      <c r="G260" s="586" t="s">
        <v>16</v>
      </c>
      <c r="H260" s="784" t="s">
        <v>4428</v>
      </c>
      <c r="I260" s="586" t="s">
        <v>3515</v>
      </c>
      <c r="J260" s="589"/>
      <c r="K260" s="589"/>
      <c r="L260" s="589"/>
      <c r="M260" s="589"/>
      <c r="N260" s="589"/>
      <c r="O260" s="399" t="s">
        <v>4515</v>
      </c>
      <c r="S260" s="191"/>
      <c r="T260" s="191">
        <v>1</v>
      </c>
      <c r="V260" s="191"/>
      <c r="AA260" s="818"/>
      <c r="AB260" s="620">
        <v>1</v>
      </c>
    </row>
    <row r="261" spans="1:28" s="490" customFormat="1" ht="79.5" thickBot="1" x14ac:dyDescent="0.3">
      <c r="A261" s="578">
        <f t="shared" si="3"/>
        <v>257</v>
      </c>
      <c r="B261" s="774" t="s">
        <v>4434</v>
      </c>
      <c r="C261" s="773" t="s">
        <v>1037</v>
      </c>
      <c r="D261" s="773" t="s">
        <v>37</v>
      </c>
      <c r="E261" s="782" t="s">
        <v>4435</v>
      </c>
      <c r="F261" s="774" t="s">
        <v>1089</v>
      </c>
      <c r="G261" s="773" t="s">
        <v>16</v>
      </c>
      <c r="H261" s="784" t="s">
        <v>4436</v>
      </c>
      <c r="I261" s="773" t="s">
        <v>4437</v>
      </c>
      <c r="J261" s="776"/>
      <c r="K261" s="776"/>
      <c r="L261" s="776"/>
      <c r="M261" s="776"/>
      <c r="N261" s="776"/>
      <c r="O261" s="772" t="s">
        <v>4516</v>
      </c>
      <c r="S261" s="191"/>
      <c r="T261" s="191">
        <v>1</v>
      </c>
      <c r="V261" s="191"/>
      <c r="AA261" s="818"/>
      <c r="AB261" s="620">
        <v>1</v>
      </c>
    </row>
    <row r="262" spans="1:28" s="490" customFormat="1" ht="268.5" thickBot="1" x14ac:dyDescent="0.3">
      <c r="A262" s="578">
        <f t="shared" si="3"/>
        <v>258</v>
      </c>
      <c r="B262" s="774" t="s">
        <v>4461</v>
      </c>
      <c r="C262" s="773" t="s">
        <v>110</v>
      </c>
      <c r="D262" s="773" t="s">
        <v>86</v>
      </c>
      <c r="E262" s="782" t="s">
        <v>4244</v>
      </c>
      <c r="F262" s="774" t="s">
        <v>2034</v>
      </c>
      <c r="G262" s="773" t="s">
        <v>16</v>
      </c>
      <c r="H262" s="784" t="s">
        <v>4462</v>
      </c>
      <c r="I262" s="773" t="s">
        <v>4463</v>
      </c>
      <c r="J262" s="776"/>
      <c r="K262" s="776"/>
      <c r="L262" s="776"/>
      <c r="M262" s="776"/>
      <c r="N262" s="776"/>
      <c r="O262" s="772" t="s">
        <v>4492</v>
      </c>
      <c r="T262" s="191">
        <v>1</v>
      </c>
      <c r="AA262" s="818"/>
      <c r="AB262" s="620">
        <v>1</v>
      </c>
    </row>
    <row r="263" spans="1:28" s="490" customFormat="1" ht="205.5" thickBot="1" x14ac:dyDescent="0.3">
      <c r="A263" s="578">
        <f t="shared" ref="A263:A327" si="4">A262+1</f>
        <v>259</v>
      </c>
      <c r="B263" s="635" t="s">
        <v>4473</v>
      </c>
      <c r="C263" s="634">
        <v>4</v>
      </c>
      <c r="D263" s="634" t="s">
        <v>86</v>
      </c>
      <c r="E263" s="637" t="s">
        <v>4474</v>
      </c>
      <c r="F263" s="635" t="s">
        <v>4475</v>
      </c>
      <c r="G263" s="634" t="s">
        <v>16</v>
      </c>
      <c r="H263" s="639" t="s">
        <v>4476</v>
      </c>
      <c r="I263" s="634"/>
      <c r="J263" s="636"/>
      <c r="K263" s="636"/>
      <c r="L263" s="636"/>
      <c r="M263" s="636"/>
      <c r="N263" s="637" t="s">
        <v>4748</v>
      </c>
      <c r="O263" s="632" t="s">
        <v>4749</v>
      </c>
      <c r="P263" s="191"/>
      <c r="Q263" s="191">
        <v>1</v>
      </c>
      <c r="R263" s="191"/>
      <c r="S263" s="191"/>
      <c r="AA263" s="818"/>
      <c r="AB263" s="620">
        <v>1</v>
      </c>
    </row>
    <row r="264" spans="1:28" s="490" customFormat="1" ht="174" thickBot="1" x14ac:dyDescent="0.3">
      <c r="A264" s="611">
        <f t="shared" si="4"/>
        <v>260</v>
      </c>
      <c r="B264" s="635" t="s">
        <v>4540</v>
      </c>
      <c r="C264" s="634">
        <v>4</v>
      </c>
      <c r="D264" s="634" t="s">
        <v>37</v>
      </c>
      <c r="E264" s="637" t="s">
        <v>1352</v>
      </c>
      <c r="F264" s="823" t="s">
        <v>4541</v>
      </c>
      <c r="G264" s="634" t="s">
        <v>11</v>
      </c>
      <c r="H264" s="639" t="s">
        <v>4542</v>
      </c>
      <c r="I264" s="634" t="s">
        <v>4543</v>
      </c>
      <c r="J264" s="636"/>
      <c r="K264" s="636"/>
      <c r="L264" s="636"/>
      <c r="M264" s="636"/>
      <c r="N264" s="637" t="s">
        <v>4840</v>
      </c>
      <c r="O264" s="632" t="s">
        <v>5083</v>
      </c>
      <c r="P264" s="720"/>
      <c r="Q264" s="720">
        <v>1</v>
      </c>
      <c r="R264" s="720"/>
      <c r="S264" s="191"/>
      <c r="U264" s="720"/>
      <c r="V264" s="191"/>
      <c r="AA264" s="801">
        <v>1</v>
      </c>
      <c r="AB264" s="818"/>
    </row>
    <row r="265" spans="1:28" s="490" customFormat="1" ht="189.75" thickBot="1" x14ac:dyDescent="0.3">
      <c r="A265" s="611">
        <f t="shared" si="4"/>
        <v>261</v>
      </c>
      <c r="B265" s="635" t="s">
        <v>4556</v>
      </c>
      <c r="C265" s="634">
        <v>4</v>
      </c>
      <c r="D265" s="634" t="s">
        <v>37</v>
      </c>
      <c r="E265" s="637" t="s">
        <v>4557</v>
      </c>
      <c r="F265" s="823" t="s">
        <v>345</v>
      </c>
      <c r="G265" s="634" t="s">
        <v>16</v>
      </c>
      <c r="H265" s="639" t="s">
        <v>4558</v>
      </c>
      <c r="I265" s="634" t="s">
        <v>4559</v>
      </c>
      <c r="J265" s="636"/>
      <c r="K265" s="636"/>
      <c r="L265" s="636"/>
      <c r="M265" s="636"/>
      <c r="N265" s="635" t="s">
        <v>4728</v>
      </c>
      <c r="O265" s="632" t="s">
        <v>5063</v>
      </c>
      <c r="P265" s="720"/>
      <c r="Q265" s="720">
        <v>1</v>
      </c>
      <c r="R265" s="191"/>
      <c r="S265" s="191"/>
      <c r="U265" s="191"/>
      <c r="V265" s="191"/>
      <c r="AA265" s="818"/>
      <c r="AB265" s="620">
        <v>1</v>
      </c>
    </row>
    <row r="266" spans="1:28" s="490" customFormat="1" ht="347.25" thickBot="1" x14ac:dyDescent="0.3">
      <c r="A266" s="611">
        <f t="shared" si="4"/>
        <v>262</v>
      </c>
      <c r="B266" s="635" t="s">
        <v>4567</v>
      </c>
      <c r="C266" s="634">
        <v>4</v>
      </c>
      <c r="D266" s="634" t="s">
        <v>37</v>
      </c>
      <c r="E266" s="637" t="s">
        <v>4568</v>
      </c>
      <c r="F266" s="823" t="s">
        <v>4569</v>
      </c>
      <c r="G266" s="634" t="s">
        <v>11</v>
      </c>
      <c r="H266" s="639" t="s">
        <v>4570</v>
      </c>
      <c r="I266" s="634"/>
      <c r="J266" s="636"/>
      <c r="K266" s="636"/>
      <c r="L266" s="636"/>
      <c r="M266" s="636"/>
      <c r="N266" s="637" t="s">
        <v>4795</v>
      </c>
      <c r="O266" s="632" t="s">
        <v>5061</v>
      </c>
      <c r="Q266" s="720">
        <v>1</v>
      </c>
      <c r="R266" s="191"/>
      <c r="S266" s="191"/>
      <c r="AA266" s="801">
        <v>1</v>
      </c>
      <c r="AB266" s="818"/>
    </row>
    <row r="267" spans="1:28" s="995" customFormat="1" ht="158.25" thickBot="1" x14ac:dyDescent="0.3">
      <c r="A267" s="1549">
        <f t="shared" si="4"/>
        <v>263</v>
      </c>
      <c r="B267" s="774" t="s">
        <v>4618</v>
      </c>
      <c r="C267" s="773">
        <v>4</v>
      </c>
      <c r="D267" s="773" t="s">
        <v>23</v>
      </c>
      <c r="E267" s="782" t="s">
        <v>4619</v>
      </c>
      <c r="F267" s="717" t="s">
        <v>4620</v>
      </c>
      <c r="G267" s="773" t="s">
        <v>16</v>
      </c>
      <c r="H267" s="784" t="s">
        <v>4621</v>
      </c>
      <c r="I267" s="773" t="s">
        <v>4622</v>
      </c>
      <c r="J267" s="776"/>
      <c r="K267" s="776"/>
      <c r="L267" s="776"/>
      <c r="M267" s="776"/>
      <c r="N267" s="776"/>
      <c r="O267" s="745" t="s">
        <v>4845</v>
      </c>
      <c r="S267" s="818"/>
      <c r="T267" s="818">
        <v>1</v>
      </c>
      <c r="V267" s="818"/>
      <c r="X267" s="818">
        <v>1</v>
      </c>
      <c r="AA267" s="1521"/>
      <c r="AB267" s="620">
        <v>1</v>
      </c>
    </row>
    <row r="268" spans="1:28" s="490" customFormat="1" ht="409.6" thickBot="1" x14ac:dyDescent="0.3">
      <c r="A268" s="1549">
        <f t="shared" si="4"/>
        <v>264</v>
      </c>
      <c r="B268" s="635" t="s">
        <v>4652</v>
      </c>
      <c r="C268" s="634">
        <v>22</v>
      </c>
      <c r="D268" s="634" t="s">
        <v>37</v>
      </c>
      <c r="E268" s="637" t="s">
        <v>4653</v>
      </c>
      <c r="F268" s="823" t="s">
        <v>4654</v>
      </c>
      <c r="G268" s="634" t="s">
        <v>11</v>
      </c>
      <c r="H268" s="639" t="s">
        <v>4655</v>
      </c>
      <c r="I268" s="634"/>
      <c r="J268" s="636"/>
      <c r="K268" s="636"/>
      <c r="L268" s="636"/>
      <c r="M268" s="636"/>
      <c r="N268" s="637" t="s">
        <v>5018</v>
      </c>
      <c r="O268" s="632" t="s">
        <v>5023</v>
      </c>
      <c r="Q268" s="720">
        <v>1</v>
      </c>
      <c r="R268" s="720"/>
      <c r="S268" s="191"/>
      <c r="X268" s="720"/>
      <c r="AA268" s="801">
        <v>1</v>
      </c>
      <c r="AB268" s="818"/>
    </row>
    <row r="269" spans="1:28" s="649" customFormat="1" ht="174" thickBot="1" x14ac:dyDescent="0.3">
      <c r="A269" s="642">
        <f t="shared" si="4"/>
        <v>265</v>
      </c>
      <c r="B269" s="807" t="s">
        <v>4664</v>
      </c>
      <c r="C269" s="802">
        <v>4</v>
      </c>
      <c r="D269" s="802" t="s">
        <v>37</v>
      </c>
      <c r="E269" s="806" t="s">
        <v>4665</v>
      </c>
      <c r="F269" s="729" t="s">
        <v>4666</v>
      </c>
      <c r="G269" s="808" t="s">
        <v>11</v>
      </c>
      <c r="H269" s="805" t="s">
        <v>4667</v>
      </c>
      <c r="I269" s="802" t="s">
        <v>4644</v>
      </c>
      <c r="J269" s="819"/>
      <c r="K269" s="819"/>
      <c r="L269" s="819"/>
      <c r="M269" s="819"/>
      <c r="N269" s="806" t="s">
        <v>5621</v>
      </c>
      <c r="O269" s="759" t="s">
        <v>5944</v>
      </c>
      <c r="P269" s="719">
        <v>1</v>
      </c>
      <c r="R269" s="754">
        <v>1</v>
      </c>
      <c r="S269" s="171"/>
      <c r="T269" s="171"/>
      <c r="U269" s="754">
        <v>1</v>
      </c>
      <c r="V269" s="171"/>
      <c r="W269" s="754">
        <v>1</v>
      </c>
      <c r="AA269" s="801">
        <v>1</v>
      </c>
      <c r="AB269" s="801"/>
    </row>
    <row r="270" spans="1:28" s="810" customFormat="1" ht="252.75" thickBot="1" x14ac:dyDescent="0.3">
      <c r="A270" s="809">
        <f t="shared" si="4"/>
        <v>266</v>
      </c>
      <c r="B270" s="850" t="s">
        <v>4679</v>
      </c>
      <c r="C270" s="435">
        <v>4</v>
      </c>
      <c r="D270" s="435" t="s">
        <v>86</v>
      </c>
      <c r="E270" s="851" t="s">
        <v>4404</v>
      </c>
      <c r="F270" s="852" t="s">
        <v>4405</v>
      </c>
      <c r="G270" s="435" t="s">
        <v>16</v>
      </c>
      <c r="H270" s="853" t="s">
        <v>4705</v>
      </c>
      <c r="I270" s="854"/>
      <c r="J270" s="636"/>
      <c r="K270" s="636"/>
      <c r="L270" s="636"/>
      <c r="M270" s="636"/>
      <c r="N270" s="851" t="s">
        <v>4859</v>
      </c>
      <c r="O270" s="621" t="s">
        <v>5247</v>
      </c>
      <c r="P270" s="720"/>
      <c r="Q270" s="754">
        <v>1</v>
      </c>
      <c r="R270" s="801"/>
      <c r="S270" s="801"/>
      <c r="AA270" s="801"/>
      <c r="AB270" s="620">
        <v>1</v>
      </c>
    </row>
    <row r="271" spans="1:28" s="649" customFormat="1" ht="95.25" thickBot="1" x14ac:dyDescent="0.3">
      <c r="A271" s="809">
        <f t="shared" si="4"/>
        <v>267</v>
      </c>
      <c r="B271" s="686" t="s">
        <v>4687</v>
      </c>
      <c r="C271" s="477">
        <v>4</v>
      </c>
      <c r="D271" s="477" t="s">
        <v>89</v>
      </c>
      <c r="E271" s="687" t="s">
        <v>4688</v>
      </c>
      <c r="F271" s="688" t="s">
        <v>1327</v>
      </c>
      <c r="G271" s="689" t="s">
        <v>16</v>
      </c>
      <c r="H271" s="690" t="s">
        <v>4689</v>
      </c>
      <c r="I271" s="477" t="s">
        <v>4622</v>
      </c>
      <c r="J271" s="776"/>
      <c r="K271" s="776"/>
      <c r="L271" s="776"/>
      <c r="M271" s="776"/>
      <c r="N271" s="691"/>
      <c r="O271" s="772" t="s">
        <v>4796</v>
      </c>
      <c r="S271" s="171"/>
      <c r="T271" s="171">
        <v>1</v>
      </c>
      <c r="U271" s="171"/>
      <c r="V271" s="171"/>
      <c r="AA271" s="801"/>
      <c r="AB271" s="620">
        <v>1</v>
      </c>
    </row>
    <row r="272" spans="1:28" s="684" customFormat="1" ht="409.6" thickBot="1" x14ac:dyDescent="0.3">
      <c r="A272" s="683">
        <f t="shared" si="4"/>
        <v>268</v>
      </c>
      <c r="B272" s="635" t="s">
        <v>4750</v>
      </c>
      <c r="C272" s="634">
        <v>4</v>
      </c>
      <c r="D272" s="634" t="s">
        <v>3752</v>
      </c>
      <c r="E272" s="637" t="s">
        <v>4751</v>
      </c>
      <c r="F272" s="638" t="s">
        <v>4752</v>
      </c>
      <c r="G272" s="634" t="s">
        <v>11</v>
      </c>
      <c r="H272" s="639" t="s">
        <v>4753</v>
      </c>
      <c r="I272" s="634" t="s">
        <v>4622</v>
      </c>
      <c r="J272" s="636"/>
      <c r="K272" s="636"/>
      <c r="L272" s="636"/>
      <c r="M272" s="636"/>
      <c r="N272" s="637" t="s">
        <v>4849</v>
      </c>
      <c r="O272" s="632" t="s">
        <v>4933</v>
      </c>
      <c r="P272" s="720"/>
      <c r="Q272" s="754">
        <v>1</v>
      </c>
      <c r="R272" s="754"/>
      <c r="S272" s="171"/>
      <c r="U272" s="171"/>
      <c r="AA272" s="801">
        <v>1</v>
      </c>
      <c r="AB272" s="801"/>
    </row>
    <row r="273" spans="1:28" s="991" customFormat="1" ht="252.75" thickBot="1" x14ac:dyDescent="0.3">
      <c r="A273" s="990">
        <f t="shared" si="4"/>
        <v>269</v>
      </c>
      <c r="B273" s="566" t="s">
        <v>4767</v>
      </c>
      <c r="C273" s="565">
        <v>4</v>
      </c>
      <c r="D273" s="565" t="s">
        <v>23</v>
      </c>
      <c r="E273" s="761" t="s">
        <v>4688</v>
      </c>
      <c r="F273" s="675" t="s">
        <v>4475</v>
      </c>
      <c r="G273" s="565" t="s">
        <v>16</v>
      </c>
      <c r="H273" s="486" t="s">
        <v>4768</v>
      </c>
      <c r="I273" s="565" t="s">
        <v>4622</v>
      </c>
      <c r="J273" s="499"/>
      <c r="K273" s="499"/>
      <c r="L273" s="499"/>
      <c r="M273" s="499"/>
      <c r="N273" s="657"/>
      <c r="O273" s="762" t="s">
        <v>7077</v>
      </c>
      <c r="S273" s="754">
        <v>1</v>
      </c>
      <c r="V273" s="754">
        <v>1</v>
      </c>
      <c r="AA273" s="801"/>
      <c r="AB273" s="620">
        <v>1</v>
      </c>
    </row>
    <row r="274" spans="1:28" s="684" customFormat="1" ht="142.5" thickBot="1" x14ac:dyDescent="0.3">
      <c r="A274" s="990">
        <f t="shared" si="4"/>
        <v>270</v>
      </c>
      <c r="B274" s="635" t="s">
        <v>4786</v>
      </c>
      <c r="C274" s="634">
        <v>22</v>
      </c>
      <c r="D274" s="634" t="s">
        <v>3752</v>
      </c>
      <c r="E274" s="637" t="s">
        <v>1012</v>
      </c>
      <c r="F274" s="638" t="s">
        <v>4787</v>
      </c>
      <c r="G274" s="634" t="s">
        <v>11</v>
      </c>
      <c r="H274" s="639" t="s">
        <v>4788</v>
      </c>
      <c r="I274" s="634" t="s">
        <v>4789</v>
      </c>
      <c r="J274" s="819"/>
      <c r="K274" s="819"/>
      <c r="L274" s="819"/>
      <c r="M274" s="819"/>
      <c r="N274" s="637" t="s">
        <v>2179</v>
      </c>
      <c r="O274" s="632" t="s">
        <v>5945</v>
      </c>
      <c r="P274" s="720"/>
      <c r="Q274" s="754">
        <v>1</v>
      </c>
      <c r="R274" s="754"/>
      <c r="S274" s="171"/>
      <c r="U274" s="754"/>
      <c r="V274" s="171"/>
      <c r="AA274" s="801">
        <v>1</v>
      </c>
      <c r="AB274" s="801"/>
    </row>
    <row r="275" spans="1:28" s="696" customFormat="1" ht="409.6" thickBot="1" x14ac:dyDescent="0.3">
      <c r="A275" s="990">
        <f t="shared" si="4"/>
        <v>271</v>
      </c>
      <c r="B275" s="635" t="s">
        <v>4816</v>
      </c>
      <c r="C275" s="634" t="s">
        <v>585</v>
      </c>
      <c r="D275" s="634" t="s">
        <v>89</v>
      </c>
      <c r="E275" s="637" t="s">
        <v>4817</v>
      </c>
      <c r="F275" s="638" t="s">
        <v>4818</v>
      </c>
      <c r="G275" s="634" t="s">
        <v>11</v>
      </c>
      <c r="H275" s="639" t="s">
        <v>4819</v>
      </c>
      <c r="I275" s="634" t="s">
        <v>4820</v>
      </c>
      <c r="J275" s="636"/>
      <c r="K275" s="636"/>
      <c r="L275" s="636"/>
      <c r="M275" s="636"/>
      <c r="N275" s="635" t="s">
        <v>4417</v>
      </c>
      <c r="O275" s="632" t="s">
        <v>5693</v>
      </c>
      <c r="P275" s="720"/>
      <c r="Q275" s="754">
        <v>1</v>
      </c>
      <c r="R275" s="171"/>
      <c r="U275" s="171"/>
      <c r="AA275" s="801">
        <v>1</v>
      </c>
      <c r="AB275" s="801"/>
    </row>
    <row r="276" spans="1:28" s="764" customFormat="1" ht="237" thickBot="1" x14ac:dyDescent="0.3">
      <c r="A276" s="763">
        <f t="shared" si="4"/>
        <v>272</v>
      </c>
      <c r="B276" s="635" t="s">
        <v>4850</v>
      </c>
      <c r="C276" s="634">
        <v>37</v>
      </c>
      <c r="D276" s="634" t="s">
        <v>37</v>
      </c>
      <c r="E276" s="637" t="s">
        <v>4851</v>
      </c>
      <c r="F276" s="638" t="s">
        <v>1262</v>
      </c>
      <c r="G276" s="634" t="s">
        <v>16</v>
      </c>
      <c r="H276" s="639" t="s">
        <v>4852</v>
      </c>
      <c r="I276" s="634"/>
      <c r="J276" s="636"/>
      <c r="K276" s="636"/>
      <c r="L276" s="636"/>
      <c r="M276" s="636"/>
      <c r="N276" s="637" t="s">
        <v>6026</v>
      </c>
      <c r="O276" s="632" t="s">
        <v>7179</v>
      </c>
      <c r="P276" s="720"/>
      <c r="Q276" s="754">
        <v>1</v>
      </c>
      <c r="R276" s="754"/>
      <c r="S276" s="754"/>
      <c r="AA276" s="801"/>
      <c r="AB276" s="620">
        <v>1</v>
      </c>
    </row>
    <row r="277" spans="1:28" s="795" customFormat="1" ht="125.25" customHeight="1" thickBot="1" x14ac:dyDescent="0.3">
      <c r="A277" s="794">
        <f t="shared" si="4"/>
        <v>273</v>
      </c>
      <c r="B277" s="635" t="s">
        <v>4863</v>
      </c>
      <c r="C277" s="634">
        <v>4</v>
      </c>
      <c r="D277" s="634" t="s">
        <v>86</v>
      </c>
      <c r="E277" s="637" t="s">
        <v>4864</v>
      </c>
      <c r="F277" s="638" t="s">
        <v>4865</v>
      </c>
      <c r="G277" s="634" t="s">
        <v>11</v>
      </c>
      <c r="H277" s="639" t="s">
        <v>4866</v>
      </c>
      <c r="I277" s="634"/>
      <c r="J277" s="636"/>
      <c r="K277" s="636"/>
      <c r="L277" s="636"/>
      <c r="M277" s="636"/>
      <c r="N277" s="637" t="s">
        <v>5019</v>
      </c>
      <c r="O277" s="632" t="s">
        <v>5208</v>
      </c>
      <c r="P277" s="720"/>
      <c r="Q277" s="754">
        <v>1</v>
      </c>
      <c r="R277" s="754"/>
      <c r="S277" s="754"/>
      <c r="AA277" s="801">
        <v>1</v>
      </c>
      <c r="AB277" s="801"/>
    </row>
    <row r="278" spans="1:28" s="795" customFormat="1" ht="189.75" thickBot="1" x14ac:dyDescent="0.3">
      <c r="A278" s="794">
        <f t="shared" si="4"/>
        <v>274</v>
      </c>
      <c r="B278" s="635" t="s">
        <v>4871</v>
      </c>
      <c r="C278" s="634" t="s">
        <v>4872</v>
      </c>
      <c r="D278" s="634" t="s">
        <v>37</v>
      </c>
      <c r="E278" s="637" t="s">
        <v>4873</v>
      </c>
      <c r="F278" s="638" t="s">
        <v>1089</v>
      </c>
      <c r="G278" s="634" t="s">
        <v>16</v>
      </c>
      <c r="H278" s="639" t="s">
        <v>4874</v>
      </c>
      <c r="I278" s="634" t="s">
        <v>4875</v>
      </c>
      <c r="J278" s="636"/>
      <c r="K278" s="636"/>
      <c r="L278" s="636"/>
      <c r="M278" s="636"/>
      <c r="N278" s="834"/>
      <c r="O278" s="632" t="s">
        <v>7109</v>
      </c>
      <c r="Q278" s="754">
        <v>1</v>
      </c>
      <c r="S278" s="754"/>
      <c r="T278" s="754"/>
      <c r="V278" s="754"/>
      <c r="AA278" s="801"/>
      <c r="AB278" s="620">
        <v>1</v>
      </c>
    </row>
    <row r="279" spans="1:28" s="795" customFormat="1" ht="95.25" thickBot="1" x14ac:dyDescent="0.3">
      <c r="A279" s="794">
        <f t="shared" si="4"/>
        <v>275</v>
      </c>
      <c r="B279" s="635" t="s">
        <v>4880</v>
      </c>
      <c r="C279" s="634">
        <v>4</v>
      </c>
      <c r="D279" s="634" t="s">
        <v>37</v>
      </c>
      <c r="E279" s="637" t="s">
        <v>4930</v>
      </c>
      <c r="F279" s="638" t="s">
        <v>856</v>
      </c>
      <c r="G279" s="634" t="s">
        <v>16</v>
      </c>
      <c r="H279" s="639" t="s">
        <v>4881</v>
      </c>
      <c r="I279" s="634"/>
      <c r="J279" s="636"/>
      <c r="K279" s="636"/>
      <c r="L279" s="636"/>
      <c r="M279" s="636"/>
      <c r="N279" s="637" t="s">
        <v>5682</v>
      </c>
      <c r="O279" s="632" t="s">
        <v>5681</v>
      </c>
      <c r="P279" s="720"/>
      <c r="Q279" s="754">
        <v>1</v>
      </c>
      <c r="R279" s="754"/>
      <c r="S279" s="754"/>
      <c r="AA279" s="801"/>
      <c r="AB279" s="620">
        <v>1</v>
      </c>
    </row>
    <row r="280" spans="1:28" s="795" customFormat="1" ht="189.75" thickBot="1" x14ac:dyDescent="0.3">
      <c r="A280" s="794">
        <f t="shared" si="4"/>
        <v>276</v>
      </c>
      <c r="B280" s="635" t="s">
        <v>4886</v>
      </c>
      <c r="C280" s="634">
        <v>4</v>
      </c>
      <c r="D280" s="634" t="s">
        <v>37</v>
      </c>
      <c r="E280" s="637" t="s">
        <v>4887</v>
      </c>
      <c r="F280" s="638" t="s">
        <v>2010</v>
      </c>
      <c r="G280" s="634" t="s">
        <v>16</v>
      </c>
      <c r="H280" s="639" t="s">
        <v>4888</v>
      </c>
      <c r="I280" s="634"/>
      <c r="J280" s="636"/>
      <c r="K280" s="636"/>
      <c r="L280" s="636"/>
      <c r="M280" s="636"/>
      <c r="N280" s="637" t="s">
        <v>5155</v>
      </c>
      <c r="O280" s="632" t="s">
        <v>5692</v>
      </c>
      <c r="P280" s="720"/>
      <c r="Q280" s="754">
        <v>1</v>
      </c>
      <c r="R280" s="754"/>
      <c r="S280" s="754"/>
      <c r="AA280" s="801"/>
      <c r="AB280" s="620">
        <v>1</v>
      </c>
    </row>
    <row r="281" spans="1:28" s="795" customFormat="1" ht="252.75" thickBot="1" x14ac:dyDescent="0.3">
      <c r="A281" s="794">
        <f t="shared" si="4"/>
        <v>277</v>
      </c>
      <c r="B281" s="635" t="s">
        <v>4908</v>
      </c>
      <c r="C281" s="634">
        <v>4</v>
      </c>
      <c r="D281" s="634" t="s">
        <v>37</v>
      </c>
      <c r="E281" s="637" t="s">
        <v>4909</v>
      </c>
      <c r="F281" s="638" t="s">
        <v>4910</v>
      </c>
      <c r="G281" s="634" t="s">
        <v>11</v>
      </c>
      <c r="H281" s="639" t="s">
        <v>4911</v>
      </c>
      <c r="I281" s="634"/>
      <c r="J281" s="636"/>
      <c r="K281" s="636"/>
      <c r="L281" s="636"/>
      <c r="M281" s="636"/>
      <c r="N281" s="637" t="s">
        <v>5020</v>
      </c>
      <c r="O281" s="632" t="s">
        <v>5207</v>
      </c>
      <c r="Q281" s="754">
        <v>1</v>
      </c>
      <c r="R281" s="754"/>
      <c r="S281" s="754"/>
      <c r="AA281" s="801">
        <v>1</v>
      </c>
      <c r="AB281" s="801"/>
    </row>
    <row r="282" spans="1:28" s="795" customFormat="1" ht="111" thickBot="1" x14ac:dyDescent="0.3">
      <c r="A282" s="794">
        <f t="shared" si="4"/>
        <v>278</v>
      </c>
      <c r="B282" s="815" t="s">
        <v>4917</v>
      </c>
      <c r="C282" s="814">
        <v>22</v>
      </c>
      <c r="D282" s="814" t="s">
        <v>4918</v>
      </c>
      <c r="E282" s="820" t="s">
        <v>4919</v>
      </c>
      <c r="F282" s="822" t="s">
        <v>251</v>
      </c>
      <c r="G282" s="814" t="s">
        <v>16</v>
      </c>
      <c r="H282" s="821" t="s">
        <v>4920</v>
      </c>
      <c r="I282" s="814" t="s">
        <v>4789</v>
      </c>
      <c r="J282" s="819"/>
      <c r="K282" s="819"/>
      <c r="L282" s="819"/>
      <c r="M282" s="819"/>
      <c r="N282" s="820" t="s">
        <v>5156</v>
      </c>
      <c r="O282" s="759" t="s">
        <v>6177</v>
      </c>
      <c r="P282" s="719">
        <v>1</v>
      </c>
      <c r="R282" s="754">
        <v>1</v>
      </c>
      <c r="S282" s="754"/>
      <c r="U282" s="754">
        <v>1</v>
      </c>
      <c r="V282" s="754"/>
      <c r="AA282" s="801"/>
      <c r="AB282" s="620">
        <v>1</v>
      </c>
    </row>
    <row r="283" spans="1:28" s="795" customFormat="1" ht="158.25" thickBot="1" x14ac:dyDescent="0.3">
      <c r="A283" s="794">
        <f t="shared" si="4"/>
        <v>279</v>
      </c>
      <c r="B283" s="1404" t="s">
        <v>4921</v>
      </c>
      <c r="C283" s="770">
        <v>31</v>
      </c>
      <c r="D283" s="770" t="s">
        <v>89</v>
      </c>
      <c r="E283" s="780" t="s">
        <v>4460</v>
      </c>
      <c r="F283" s="778" t="s">
        <v>1089</v>
      </c>
      <c r="G283" s="770" t="s">
        <v>16</v>
      </c>
      <c r="H283" s="779" t="s">
        <v>4922</v>
      </c>
      <c r="I283" s="770"/>
      <c r="J283" s="775"/>
      <c r="K283" s="775"/>
      <c r="L283" s="775"/>
      <c r="M283" s="775"/>
      <c r="N283" s="1404"/>
      <c r="O283" s="771" t="s">
        <v>2510</v>
      </c>
      <c r="Q283" s="754"/>
      <c r="R283" s="754"/>
      <c r="S283" s="754"/>
      <c r="X283" s="754"/>
      <c r="Y283" s="754">
        <v>1</v>
      </c>
      <c r="AA283" s="801"/>
      <c r="AB283" s="620">
        <v>1</v>
      </c>
    </row>
    <row r="284" spans="1:28" s="813" customFormat="1" ht="347.25" thickBot="1" x14ac:dyDescent="0.3">
      <c r="A284" s="811">
        <f t="shared" si="4"/>
        <v>280</v>
      </c>
      <c r="B284" s="635" t="s">
        <v>4936</v>
      </c>
      <c r="C284" s="634">
        <v>4</v>
      </c>
      <c r="D284" s="634" t="s">
        <v>86</v>
      </c>
      <c r="E284" s="637" t="s">
        <v>4937</v>
      </c>
      <c r="F284" s="638" t="s">
        <v>4475</v>
      </c>
      <c r="G284" s="634" t="s">
        <v>16</v>
      </c>
      <c r="H284" s="639" t="s">
        <v>4938</v>
      </c>
      <c r="I284" s="634"/>
      <c r="J284" s="636"/>
      <c r="K284" s="636"/>
      <c r="L284" s="636"/>
      <c r="M284" s="636"/>
      <c r="N284" s="637" t="s">
        <v>5696</v>
      </c>
      <c r="O284" s="632" t="s">
        <v>5697</v>
      </c>
      <c r="P284" s="720"/>
      <c r="Q284" s="754">
        <v>1</v>
      </c>
      <c r="R284" s="754"/>
      <c r="S284" s="754"/>
      <c r="AA284" s="801"/>
      <c r="AB284" s="620">
        <v>1</v>
      </c>
    </row>
    <row r="285" spans="1:28" s="813" customFormat="1" ht="111" thickBot="1" x14ac:dyDescent="0.3">
      <c r="A285" s="811">
        <f t="shared" si="4"/>
        <v>281</v>
      </c>
      <c r="B285" s="635" t="s">
        <v>4945</v>
      </c>
      <c r="C285" s="634" t="s">
        <v>585</v>
      </c>
      <c r="D285" s="634" t="s">
        <v>89</v>
      </c>
      <c r="E285" s="637" t="s">
        <v>4946</v>
      </c>
      <c r="F285" s="638" t="s">
        <v>856</v>
      </c>
      <c r="G285" s="634" t="s">
        <v>16</v>
      </c>
      <c r="H285" s="639" t="s">
        <v>4947</v>
      </c>
      <c r="I285" s="634" t="s">
        <v>4789</v>
      </c>
      <c r="J285" s="636"/>
      <c r="K285" s="636"/>
      <c r="L285" s="636"/>
      <c r="M285" s="636"/>
      <c r="N285" s="637" t="s">
        <v>5055</v>
      </c>
      <c r="O285" s="632" t="s">
        <v>7079</v>
      </c>
      <c r="P285" s="720"/>
      <c r="Q285" s="754">
        <v>1</v>
      </c>
      <c r="R285" s="754"/>
      <c r="S285" s="754"/>
      <c r="U285" s="754"/>
      <c r="V285" s="754"/>
      <c r="AA285" s="801"/>
      <c r="AB285" s="620">
        <v>1</v>
      </c>
    </row>
    <row r="286" spans="1:28" s="813" customFormat="1" ht="378.75" thickBot="1" x14ac:dyDescent="0.3">
      <c r="A286" s="855">
        <f t="shared" si="4"/>
        <v>282</v>
      </c>
      <c r="B286" s="1535" t="s">
        <v>4948</v>
      </c>
      <c r="C286" s="770" t="s">
        <v>3383</v>
      </c>
      <c r="D286" s="770" t="s">
        <v>37</v>
      </c>
      <c r="E286" s="780" t="s">
        <v>4949</v>
      </c>
      <c r="F286" s="778" t="s">
        <v>4950</v>
      </c>
      <c r="G286" s="770" t="s">
        <v>16</v>
      </c>
      <c r="H286" s="779" t="s">
        <v>4951</v>
      </c>
      <c r="I286" s="770"/>
      <c r="J286" s="775"/>
      <c r="K286" s="775"/>
      <c r="L286" s="775"/>
      <c r="M286" s="775"/>
      <c r="N286" s="786"/>
      <c r="O286" s="771" t="s">
        <v>5234</v>
      </c>
      <c r="Q286" s="754"/>
      <c r="S286" s="754"/>
      <c r="X286" s="754"/>
      <c r="Y286" s="754">
        <v>1</v>
      </c>
      <c r="AA286" s="801"/>
      <c r="AB286" s="620">
        <v>1</v>
      </c>
    </row>
    <row r="287" spans="1:28" s="813" customFormat="1" ht="378.75" thickBot="1" x14ac:dyDescent="0.3">
      <c r="A287" s="811">
        <f t="shared" si="4"/>
        <v>283</v>
      </c>
      <c r="B287" s="774" t="s">
        <v>4952</v>
      </c>
      <c r="C287" s="773" t="s">
        <v>110</v>
      </c>
      <c r="D287" s="773" t="s">
        <v>86</v>
      </c>
      <c r="E287" s="782" t="s">
        <v>4288</v>
      </c>
      <c r="F287" s="783" t="s">
        <v>2034</v>
      </c>
      <c r="G287" s="773" t="s">
        <v>16</v>
      </c>
      <c r="H287" s="784" t="s">
        <v>4953</v>
      </c>
      <c r="I287" s="773" t="s">
        <v>4907</v>
      </c>
      <c r="J287" s="776"/>
      <c r="K287" s="776"/>
      <c r="L287" s="776"/>
      <c r="M287" s="776"/>
      <c r="N287" s="785"/>
      <c r="O287" s="772" t="s">
        <v>5235</v>
      </c>
      <c r="S287" s="754"/>
      <c r="T287" s="754">
        <v>1</v>
      </c>
      <c r="V287" s="754"/>
      <c r="AA287" s="801"/>
      <c r="AB287" s="620">
        <v>1</v>
      </c>
    </row>
    <row r="288" spans="1:28" s="826" customFormat="1" ht="409.6" thickBot="1" x14ac:dyDescent="0.3">
      <c r="A288" s="824">
        <f t="shared" si="4"/>
        <v>284</v>
      </c>
      <c r="B288" s="635" t="s">
        <v>4959</v>
      </c>
      <c r="C288" s="634">
        <v>4</v>
      </c>
      <c r="D288" s="634" t="s">
        <v>89</v>
      </c>
      <c r="E288" s="637" t="s">
        <v>4960</v>
      </c>
      <c r="F288" s="638" t="s">
        <v>4961</v>
      </c>
      <c r="G288" s="634" t="s">
        <v>11</v>
      </c>
      <c r="H288" s="639" t="s">
        <v>4962</v>
      </c>
      <c r="I288" s="634" t="s">
        <v>4789</v>
      </c>
      <c r="J288" s="636"/>
      <c r="K288" s="636"/>
      <c r="L288" s="636"/>
      <c r="M288" s="636"/>
      <c r="N288" s="637" t="s">
        <v>5277</v>
      </c>
      <c r="O288" s="632" t="s">
        <v>5471</v>
      </c>
      <c r="P288" s="720"/>
      <c r="Q288" s="754">
        <v>1</v>
      </c>
      <c r="R288" s="754"/>
      <c r="S288" s="754"/>
      <c r="U288" s="754"/>
      <c r="V288" s="754"/>
      <c r="AA288" s="801">
        <v>1</v>
      </c>
      <c r="AB288" s="801"/>
    </row>
    <row r="289" spans="1:28" s="826" customFormat="1" ht="331.5" thickBot="1" x14ac:dyDescent="0.3">
      <c r="A289" s="824">
        <f t="shared" si="4"/>
        <v>285</v>
      </c>
      <c r="B289" s="635" t="s">
        <v>4963</v>
      </c>
      <c r="C289" s="634" t="s">
        <v>4964</v>
      </c>
      <c r="D289" s="634" t="s">
        <v>37</v>
      </c>
      <c r="E289" s="637" t="s">
        <v>4873</v>
      </c>
      <c r="F289" s="638" t="s">
        <v>4965</v>
      </c>
      <c r="G289" s="634" t="s">
        <v>11</v>
      </c>
      <c r="H289" s="639" t="s">
        <v>5017</v>
      </c>
      <c r="I289" s="634" t="s">
        <v>4966</v>
      </c>
      <c r="J289" s="636"/>
      <c r="K289" s="636"/>
      <c r="L289" s="636"/>
      <c r="M289" s="636"/>
      <c r="N289" s="637" t="s">
        <v>5056</v>
      </c>
      <c r="O289" s="632" t="s">
        <v>5206</v>
      </c>
      <c r="P289" s="720"/>
      <c r="Q289" s="754">
        <v>1</v>
      </c>
      <c r="R289" s="754"/>
      <c r="S289" s="754"/>
      <c r="U289" s="754"/>
      <c r="V289" s="754"/>
      <c r="AA289" s="801">
        <v>1</v>
      </c>
      <c r="AB289" s="801"/>
    </row>
    <row r="290" spans="1:28" s="826" customFormat="1" ht="95.25" thickBot="1" x14ac:dyDescent="0.3">
      <c r="A290" s="824">
        <f t="shared" si="4"/>
        <v>286</v>
      </c>
      <c r="B290" s="635" t="s">
        <v>4990</v>
      </c>
      <c r="C290" s="634">
        <v>16</v>
      </c>
      <c r="D290" s="634" t="s">
        <v>37</v>
      </c>
      <c r="E290" s="637" t="s">
        <v>4991</v>
      </c>
      <c r="F290" s="638" t="s">
        <v>4992</v>
      </c>
      <c r="G290" s="634" t="s">
        <v>11</v>
      </c>
      <c r="H290" s="639" t="s">
        <v>4993</v>
      </c>
      <c r="I290" s="634"/>
      <c r="J290" s="636"/>
      <c r="K290" s="636"/>
      <c r="L290" s="636"/>
      <c r="M290" s="636"/>
      <c r="N290" s="637" t="s">
        <v>5236</v>
      </c>
      <c r="O290" s="632" t="s">
        <v>5249</v>
      </c>
      <c r="P290" s="720"/>
      <c r="Q290" s="754">
        <v>1</v>
      </c>
      <c r="R290" s="754"/>
      <c r="S290" s="754"/>
      <c r="V290" s="754"/>
      <c r="AA290" s="801">
        <v>1</v>
      </c>
      <c r="AB290" s="801"/>
    </row>
    <row r="291" spans="1:28" s="826" customFormat="1" ht="142.5" thickBot="1" x14ac:dyDescent="0.3">
      <c r="A291" s="824">
        <f t="shared" si="4"/>
        <v>287</v>
      </c>
      <c r="B291" s="635" t="s">
        <v>5013</v>
      </c>
      <c r="C291" s="634">
        <v>63</v>
      </c>
      <c r="D291" s="634" t="s">
        <v>37</v>
      </c>
      <c r="E291" s="637" t="s">
        <v>5014</v>
      </c>
      <c r="F291" s="638" t="s">
        <v>5015</v>
      </c>
      <c r="G291" s="634" t="s">
        <v>11</v>
      </c>
      <c r="H291" s="639" t="s">
        <v>5016</v>
      </c>
      <c r="I291" s="634"/>
      <c r="J291" s="636"/>
      <c r="K291" s="636"/>
      <c r="L291" s="636"/>
      <c r="M291" s="636"/>
      <c r="N291" s="834"/>
      <c r="O291" s="632" t="s">
        <v>7169</v>
      </c>
      <c r="Q291" s="754">
        <v>1</v>
      </c>
      <c r="S291" s="754"/>
      <c r="V291" s="754"/>
      <c r="X291" s="754">
        <v>1</v>
      </c>
      <c r="AA291" s="801">
        <v>1</v>
      </c>
      <c r="AB291" s="801"/>
    </row>
    <row r="292" spans="1:28" s="832" customFormat="1" ht="300" thickBot="1" x14ac:dyDescent="0.3">
      <c r="A292" s="830">
        <f t="shared" si="4"/>
        <v>288</v>
      </c>
      <c r="B292" s="635" t="s">
        <v>5046</v>
      </c>
      <c r="C292" s="634">
        <v>4</v>
      </c>
      <c r="D292" s="634" t="s">
        <v>86</v>
      </c>
      <c r="E292" s="637" t="s">
        <v>4404</v>
      </c>
      <c r="F292" s="638" t="s">
        <v>5047</v>
      </c>
      <c r="G292" s="634" t="s">
        <v>16</v>
      </c>
      <c r="H292" s="639" t="s">
        <v>5048</v>
      </c>
      <c r="I292" s="634"/>
      <c r="J292" s="636"/>
      <c r="K292" s="636"/>
      <c r="L292" s="636"/>
      <c r="M292" s="636"/>
      <c r="N292" s="637" t="s">
        <v>4859</v>
      </c>
      <c r="O292" s="632" t="s">
        <v>5248</v>
      </c>
      <c r="P292" s="720"/>
      <c r="Q292" s="754">
        <v>1</v>
      </c>
      <c r="R292" s="754"/>
      <c r="S292" s="754"/>
      <c r="V292" s="754"/>
      <c r="AA292" s="801"/>
      <c r="AB292" s="620">
        <v>1</v>
      </c>
    </row>
    <row r="293" spans="1:28" s="844" customFormat="1" ht="95.25" thickBot="1" x14ac:dyDescent="0.3">
      <c r="A293" s="842">
        <f t="shared" si="4"/>
        <v>289</v>
      </c>
      <c r="B293" s="635" t="s">
        <v>5096</v>
      </c>
      <c r="C293" s="634">
        <v>4</v>
      </c>
      <c r="D293" s="634" t="s">
        <v>86</v>
      </c>
      <c r="E293" s="637" t="s">
        <v>2505</v>
      </c>
      <c r="F293" s="638" t="s">
        <v>5097</v>
      </c>
      <c r="G293" s="634" t="s">
        <v>11</v>
      </c>
      <c r="H293" s="639" t="s">
        <v>5098</v>
      </c>
      <c r="I293" s="634" t="s">
        <v>5099</v>
      </c>
      <c r="J293" s="636"/>
      <c r="K293" s="636"/>
      <c r="L293" s="636"/>
      <c r="M293" s="636"/>
      <c r="N293" s="637" t="s">
        <v>5201</v>
      </c>
      <c r="O293" s="632" t="s">
        <v>5900</v>
      </c>
      <c r="P293" s="720"/>
      <c r="Q293" s="754">
        <v>1</v>
      </c>
      <c r="R293" s="754"/>
      <c r="S293" s="754"/>
      <c r="U293" s="754"/>
      <c r="V293" s="754"/>
      <c r="AA293" s="801">
        <v>1</v>
      </c>
      <c r="AB293" s="801"/>
    </row>
    <row r="294" spans="1:28" s="844" customFormat="1" ht="363" thickBot="1" x14ac:dyDescent="0.3">
      <c r="A294" s="842">
        <f t="shared" si="4"/>
        <v>290</v>
      </c>
      <c r="B294" s="774" t="s">
        <v>5104</v>
      </c>
      <c r="C294" s="773">
        <v>4</v>
      </c>
      <c r="D294" s="773" t="s">
        <v>37</v>
      </c>
      <c r="E294" s="782" t="s">
        <v>4909</v>
      </c>
      <c r="F294" s="783" t="s">
        <v>5105</v>
      </c>
      <c r="G294" s="773" t="s">
        <v>11</v>
      </c>
      <c r="H294" s="784" t="s">
        <v>5106</v>
      </c>
      <c r="I294" s="773"/>
      <c r="J294" s="776"/>
      <c r="K294" s="776"/>
      <c r="L294" s="776"/>
      <c r="M294" s="776"/>
      <c r="N294" s="785"/>
      <c r="O294" s="772" t="s">
        <v>5237</v>
      </c>
      <c r="S294" s="754"/>
      <c r="T294" s="754">
        <v>1</v>
      </c>
      <c r="V294" s="754"/>
      <c r="AA294" s="801">
        <v>1</v>
      </c>
      <c r="AB294" s="801"/>
    </row>
    <row r="295" spans="1:28" s="844" customFormat="1" ht="409.6" thickBot="1" x14ac:dyDescent="0.3">
      <c r="A295" s="842">
        <f t="shared" si="4"/>
        <v>291</v>
      </c>
      <c r="B295" s="774" t="s">
        <v>5113</v>
      </c>
      <c r="C295" s="773">
        <v>21</v>
      </c>
      <c r="D295" s="773" t="s">
        <v>89</v>
      </c>
      <c r="E295" s="782" t="s">
        <v>2784</v>
      </c>
      <c r="F295" s="783" t="s">
        <v>5114</v>
      </c>
      <c r="G295" s="773" t="s">
        <v>11</v>
      </c>
      <c r="H295" s="784" t="s">
        <v>5143</v>
      </c>
      <c r="I295" s="773" t="s">
        <v>4907</v>
      </c>
      <c r="J295" s="776"/>
      <c r="K295" s="776"/>
      <c r="L295" s="776"/>
      <c r="M295" s="776"/>
      <c r="N295" s="785"/>
      <c r="O295" s="772" t="s">
        <v>5238</v>
      </c>
      <c r="S295" s="754"/>
      <c r="T295" s="754">
        <v>1</v>
      </c>
      <c r="V295" s="754"/>
      <c r="AA295" s="801">
        <v>1</v>
      </c>
      <c r="AB295" s="801"/>
    </row>
    <row r="296" spans="1:28" s="844" customFormat="1" ht="158.25" thickBot="1" x14ac:dyDescent="0.3">
      <c r="A296" s="842">
        <f t="shared" si="4"/>
        <v>292</v>
      </c>
      <c r="B296" s="635" t="s">
        <v>5136</v>
      </c>
      <c r="C296" s="634">
        <v>4</v>
      </c>
      <c r="D296" s="634" t="s">
        <v>37</v>
      </c>
      <c r="E296" s="637" t="s">
        <v>5137</v>
      </c>
      <c r="F296" s="638" t="s">
        <v>5138</v>
      </c>
      <c r="G296" s="634" t="s">
        <v>11</v>
      </c>
      <c r="H296" s="639" t="s">
        <v>5139</v>
      </c>
      <c r="I296" s="634" t="s">
        <v>4789</v>
      </c>
      <c r="J296" s="636"/>
      <c r="K296" s="636"/>
      <c r="L296" s="636"/>
      <c r="M296" s="636"/>
      <c r="N296" s="635" t="s">
        <v>5744</v>
      </c>
      <c r="O296" s="632" t="s">
        <v>5901</v>
      </c>
      <c r="P296" s="720"/>
      <c r="Q296" s="754">
        <v>1</v>
      </c>
      <c r="R296" s="754"/>
      <c r="S296" s="754"/>
      <c r="U296" s="754"/>
      <c r="V296" s="754"/>
      <c r="AA296" s="801">
        <v>1</v>
      </c>
      <c r="AB296" s="801"/>
    </row>
    <row r="297" spans="1:28" s="849" customFormat="1" ht="63.75" thickBot="1" x14ac:dyDescent="0.3">
      <c r="A297" s="847">
        <f t="shared" si="4"/>
        <v>293</v>
      </c>
      <c r="B297" s="1423" t="s">
        <v>5175</v>
      </c>
      <c r="C297" s="770">
        <v>34</v>
      </c>
      <c r="D297" s="770" t="s">
        <v>37</v>
      </c>
      <c r="E297" s="780" t="s">
        <v>5176</v>
      </c>
      <c r="F297" s="778" t="s">
        <v>1089</v>
      </c>
      <c r="G297" s="770" t="s">
        <v>16</v>
      </c>
      <c r="H297" s="779" t="s">
        <v>5177</v>
      </c>
      <c r="I297" s="770"/>
      <c r="J297" s="775"/>
      <c r="K297" s="775"/>
      <c r="L297" s="775"/>
      <c r="M297" s="775"/>
      <c r="N297" s="786"/>
      <c r="O297" s="771" t="s">
        <v>2510</v>
      </c>
      <c r="Q297" s="754"/>
      <c r="S297" s="754"/>
      <c r="V297" s="754"/>
      <c r="X297" s="754"/>
      <c r="Y297" s="754">
        <v>1</v>
      </c>
      <c r="AA297" s="801"/>
      <c r="AB297" s="620">
        <v>1</v>
      </c>
    </row>
    <row r="298" spans="1:28" s="849" customFormat="1" ht="221.25" thickBot="1" x14ac:dyDescent="0.3">
      <c r="A298" s="847">
        <f t="shared" si="4"/>
        <v>294</v>
      </c>
      <c r="B298" s="635" t="s">
        <v>5182</v>
      </c>
      <c r="C298" s="634" t="s">
        <v>1335</v>
      </c>
      <c r="D298" s="634" t="s">
        <v>37</v>
      </c>
      <c r="E298" s="637" t="s">
        <v>3088</v>
      </c>
      <c r="F298" s="638" t="s">
        <v>5183</v>
      </c>
      <c r="G298" s="634" t="s">
        <v>11</v>
      </c>
      <c r="H298" s="639" t="s">
        <v>5184</v>
      </c>
      <c r="I298" s="634" t="s">
        <v>5185</v>
      </c>
      <c r="J298" s="636"/>
      <c r="K298" s="636"/>
      <c r="L298" s="636"/>
      <c r="M298" s="636"/>
      <c r="N298" s="637" t="s">
        <v>5745</v>
      </c>
      <c r="O298" s="632" t="s">
        <v>5936</v>
      </c>
      <c r="P298" s="720"/>
      <c r="Q298" s="754">
        <v>1</v>
      </c>
      <c r="R298" s="754"/>
      <c r="S298" s="754"/>
      <c r="U298" s="754"/>
      <c r="V298" s="754"/>
      <c r="AA298" s="801">
        <v>1</v>
      </c>
      <c r="AB298" s="801"/>
    </row>
    <row r="299" spans="1:28" s="857" customFormat="1" ht="409.6" thickBot="1" x14ac:dyDescent="0.3">
      <c r="A299" s="855">
        <f t="shared" si="4"/>
        <v>295</v>
      </c>
      <c r="B299" s="635" t="s">
        <v>5220</v>
      </c>
      <c r="C299" s="634">
        <v>4</v>
      </c>
      <c r="D299" s="634" t="s">
        <v>3930</v>
      </c>
      <c r="E299" s="637" t="s">
        <v>5221</v>
      </c>
      <c r="F299" s="638" t="s">
        <v>5222</v>
      </c>
      <c r="G299" s="634" t="s">
        <v>16</v>
      </c>
      <c r="H299" s="639" t="s">
        <v>5223</v>
      </c>
      <c r="I299" s="634"/>
      <c r="J299" s="636"/>
      <c r="K299" s="636"/>
      <c r="L299" s="636"/>
      <c r="M299" s="636"/>
      <c r="N299" s="637" t="s">
        <v>5470</v>
      </c>
      <c r="O299" s="632" t="s">
        <v>7043</v>
      </c>
      <c r="P299" s="720"/>
      <c r="Q299" s="754">
        <v>1</v>
      </c>
      <c r="R299" s="754"/>
      <c r="S299" s="754"/>
      <c r="V299" s="754"/>
      <c r="AA299" s="801"/>
      <c r="AB299" s="620">
        <v>1</v>
      </c>
    </row>
    <row r="300" spans="1:28" s="866" customFormat="1" ht="284.25" thickBot="1" x14ac:dyDescent="0.3">
      <c r="A300" s="864">
        <f t="shared" si="4"/>
        <v>296</v>
      </c>
      <c r="B300" s="635" t="s">
        <v>5266</v>
      </c>
      <c r="C300" s="634" t="s">
        <v>110</v>
      </c>
      <c r="D300" s="634" t="s">
        <v>37</v>
      </c>
      <c r="E300" s="637" t="s">
        <v>5267</v>
      </c>
      <c r="F300" s="638" t="s">
        <v>362</v>
      </c>
      <c r="G300" s="634" t="s">
        <v>16</v>
      </c>
      <c r="H300" s="639" t="s">
        <v>5268</v>
      </c>
      <c r="I300" s="634"/>
      <c r="J300" s="636"/>
      <c r="K300" s="636"/>
      <c r="L300" s="636"/>
      <c r="M300" s="636"/>
      <c r="N300" s="637" t="s">
        <v>5610</v>
      </c>
      <c r="O300" s="632" t="s">
        <v>5723</v>
      </c>
      <c r="Q300" s="754">
        <v>1</v>
      </c>
      <c r="R300" s="754"/>
      <c r="S300" s="754"/>
      <c r="V300" s="754"/>
      <c r="AA300" s="801"/>
      <c r="AB300" s="620">
        <v>1</v>
      </c>
    </row>
    <row r="301" spans="1:28" s="866" customFormat="1" ht="111" thickBot="1" x14ac:dyDescent="0.3">
      <c r="A301" s="864">
        <f t="shared" si="4"/>
        <v>297</v>
      </c>
      <c r="B301" s="774" t="s">
        <v>5274</v>
      </c>
      <c r="C301" s="773">
        <v>4</v>
      </c>
      <c r="D301" s="773" t="s">
        <v>3752</v>
      </c>
      <c r="E301" s="782" t="s">
        <v>5275</v>
      </c>
      <c r="F301" s="783" t="s">
        <v>856</v>
      </c>
      <c r="G301" s="773" t="s">
        <v>16</v>
      </c>
      <c r="H301" s="784" t="s">
        <v>5276</v>
      </c>
      <c r="I301" s="773" t="s">
        <v>4907</v>
      </c>
      <c r="J301" s="776"/>
      <c r="K301" s="776"/>
      <c r="L301" s="776"/>
      <c r="M301" s="776"/>
      <c r="N301" s="774"/>
      <c r="O301" s="772" t="s">
        <v>7110</v>
      </c>
      <c r="P301" s="720"/>
      <c r="Q301" s="754"/>
      <c r="R301" s="754"/>
      <c r="S301" s="754"/>
      <c r="T301" s="754">
        <v>1</v>
      </c>
      <c r="U301" s="754"/>
      <c r="V301" s="754"/>
      <c r="AA301" s="801"/>
      <c r="AB301" s="620">
        <v>1</v>
      </c>
    </row>
    <row r="302" spans="1:28" s="869" customFormat="1" ht="205.5" thickBot="1" x14ac:dyDescent="0.3">
      <c r="A302" s="867">
        <f t="shared" si="4"/>
        <v>298</v>
      </c>
      <c r="B302" s="774" t="s">
        <v>5292</v>
      </c>
      <c r="C302" s="773">
        <v>4</v>
      </c>
      <c r="D302" s="773" t="s">
        <v>679</v>
      </c>
      <c r="E302" s="782" t="s">
        <v>4859</v>
      </c>
      <c r="F302" s="783" t="s">
        <v>24</v>
      </c>
      <c r="G302" s="773" t="s">
        <v>16</v>
      </c>
      <c r="H302" s="784" t="s">
        <v>5293</v>
      </c>
      <c r="I302" s="773"/>
      <c r="J302" s="499"/>
      <c r="K302" s="499"/>
      <c r="L302" s="499"/>
      <c r="M302" s="499"/>
      <c r="N302" s="785"/>
      <c r="O302" s="772" t="s">
        <v>5673</v>
      </c>
      <c r="S302" s="754"/>
      <c r="T302" s="754">
        <v>1</v>
      </c>
      <c r="V302" s="754"/>
      <c r="AA302" s="801"/>
      <c r="AB302" s="620">
        <v>1</v>
      </c>
    </row>
    <row r="303" spans="1:28" s="869" customFormat="1" ht="126.75" thickBot="1" x14ac:dyDescent="0.3">
      <c r="A303" s="867">
        <f t="shared" si="4"/>
        <v>299</v>
      </c>
      <c r="B303" s="774" t="s">
        <v>5299</v>
      </c>
      <c r="C303" s="773" t="s">
        <v>3383</v>
      </c>
      <c r="D303" s="773" t="s">
        <v>2792</v>
      </c>
      <c r="E303" s="782" t="s">
        <v>5300</v>
      </c>
      <c r="F303" s="783" t="s">
        <v>459</v>
      </c>
      <c r="G303" s="773" t="s">
        <v>16</v>
      </c>
      <c r="H303" s="784" t="s">
        <v>5301</v>
      </c>
      <c r="I303" s="773" t="s">
        <v>5302</v>
      </c>
      <c r="J303" s="499"/>
      <c r="K303" s="499"/>
      <c r="L303" s="499"/>
      <c r="M303" s="499"/>
      <c r="N303" s="785"/>
      <c r="O303" s="772" t="s">
        <v>5746</v>
      </c>
      <c r="S303" s="754"/>
      <c r="T303" s="754">
        <v>1</v>
      </c>
      <c r="V303" s="754"/>
      <c r="AA303" s="801"/>
      <c r="AB303" s="620">
        <v>1</v>
      </c>
    </row>
    <row r="304" spans="1:28" s="869" customFormat="1" ht="409.6" thickBot="1" x14ac:dyDescent="0.3">
      <c r="A304" s="867">
        <f t="shared" si="4"/>
        <v>300</v>
      </c>
      <c r="B304" s="815" t="s">
        <v>5311</v>
      </c>
      <c r="C304" s="814">
        <v>4</v>
      </c>
      <c r="D304" s="814" t="s">
        <v>37</v>
      </c>
      <c r="E304" s="820" t="s">
        <v>5312</v>
      </c>
      <c r="F304" s="822" t="s">
        <v>5313</v>
      </c>
      <c r="G304" s="814" t="s">
        <v>11</v>
      </c>
      <c r="H304" s="821" t="s">
        <v>5318</v>
      </c>
      <c r="I304" s="814" t="s">
        <v>5302</v>
      </c>
      <c r="J304" s="499"/>
      <c r="K304" s="499"/>
      <c r="L304" s="499"/>
      <c r="M304" s="499"/>
      <c r="N304" s="820" t="s">
        <v>7146</v>
      </c>
      <c r="O304" s="759" t="s">
        <v>5747</v>
      </c>
      <c r="P304" s="719">
        <v>1</v>
      </c>
      <c r="R304" s="754">
        <v>1</v>
      </c>
      <c r="S304" s="754"/>
      <c r="U304" s="754">
        <v>1</v>
      </c>
      <c r="V304" s="754"/>
      <c r="AA304" s="801">
        <v>1</v>
      </c>
      <c r="AB304" s="801"/>
    </row>
    <row r="305" spans="1:28" s="869" customFormat="1" ht="409.6" thickBot="1" x14ac:dyDescent="0.3">
      <c r="A305" s="867">
        <f t="shared" si="4"/>
        <v>301</v>
      </c>
      <c r="B305" s="815" t="s">
        <v>5314</v>
      </c>
      <c r="C305" s="814">
        <v>4</v>
      </c>
      <c r="D305" s="814" t="s">
        <v>37</v>
      </c>
      <c r="E305" s="820" t="s">
        <v>5748</v>
      </c>
      <c r="F305" s="822" t="s">
        <v>5316</v>
      </c>
      <c r="G305" s="814" t="s">
        <v>11</v>
      </c>
      <c r="H305" s="821" t="s">
        <v>5317</v>
      </c>
      <c r="I305" s="814" t="s">
        <v>5302</v>
      </c>
      <c r="J305" s="819"/>
      <c r="K305" s="819"/>
      <c r="L305" s="819"/>
      <c r="M305" s="819"/>
      <c r="N305" s="820" t="s">
        <v>7148</v>
      </c>
      <c r="O305" s="759" t="s">
        <v>7182</v>
      </c>
      <c r="P305" s="719">
        <v>1</v>
      </c>
      <c r="R305" s="754">
        <v>1</v>
      </c>
      <c r="S305" s="754"/>
      <c r="U305" s="754">
        <v>1</v>
      </c>
      <c r="V305" s="754"/>
      <c r="W305" s="754">
        <v>1</v>
      </c>
      <c r="AA305" s="801">
        <v>1</v>
      </c>
      <c r="AB305" s="801"/>
    </row>
    <row r="306" spans="1:28" s="869" customFormat="1" ht="268.5" thickBot="1" x14ac:dyDescent="0.3">
      <c r="A306" s="867">
        <f t="shared" si="4"/>
        <v>302</v>
      </c>
      <c r="B306" s="635" t="s">
        <v>5354</v>
      </c>
      <c r="C306" s="634">
        <v>4</v>
      </c>
      <c r="D306" s="634" t="s">
        <v>3930</v>
      </c>
      <c r="E306" s="637" t="s">
        <v>5355</v>
      </c>
      <c r="F306" s="638" t="s">
        <v>1327</v>
      </c>
      <c r="G306" s="634" t="s">
        <v>16</v>
      </c>
      <c r="H306" s="639" t="s">
        <v>5356</v>
      </c>
      <c r="I306" s="634" t="s">
        <v>4907</v>
      </c>
      <c r="J306" s="499"/>
      <c r="K306" s="499"/>
      <c r="L306" s="499"/>
      <c r="M306" s="499"/>
      <c r="N306" s="637" t="s">
        <v>5611</v>
      </c>
      <c r="O306" s="632" t="s">
        <v>5884</v>
      </c>
      <c r="P306" s="720"/>
      <c r="Q306" s="754">
        <v>1</v>
      </c>
      <c r="R306" s="754"/>
      <c r="S306" s="754"/>
      <c r="U306" s="754"/>
      <c r="V306" s="754"/>
      <c r="AA306" s="801"/>
      <c r="AB306" s="620">
        <v>1</v>
      </c>
    </row>
    <row r="307" spans="1:28" s="869" customFormat="1" ht="409.6" thickBot="1" x14ac:dyDescent="0.3">
      <c r="A307" s="867">
        <f t="shared" si="4"/>
        <v>303</v>
      </c>
      <c r="B307" s="635" t="s">
        <v>5360</v>
      </c>
      <c r="C307" s="634">
        <v>4</v>
      </c>
      <c r="D307" s="634" t="s">
        <v>3930</v>
      </c>
      <c r="E307" s="637" t="s">
        <v>5361</v>
      </c>
      <c r="F307" s="638" t="s">
        <v>1543</v>
      </c>
      <c r="G307" s="634" t="s">
        <v>16</v>
      </c>
      <c r="H307" s="639" t="s">
        <v>5362</v>
      </c>
      <c r="I307" s="634"/>
      <c r="J307" s="636"/>
      <c r="K307" s="636"/>
      <c r="L307" s="636"/>
      <c r="M307" s="636"/>
      <c r="N307" s="637" t="s">
        <v>5612</v>
      </c>
      <c r="O307" s="632" t="s">
        <v>5882</v>
      </c>
      <c r="P307" s="720"/>
      <c r="Q307" s="754">
        <v>1</v>
      </c>
      <c r="R307" s="754"/>
      <c r="S307" s="754"/>
      <c r="V307" s="754"/>
      <c r="AA307" s="801"/>
      <c r="AB307" s="620">
        <v>1</v>
      </c>
    </row>
    <row r="308" spans="1:28" s="872" customFormat="1" ht="189.75" thickBot="1" x14ac:dyDescent="0.3">
      <c r="A308" s="870">
        <f t="shared" si="4"/>
        <v>304</v>
      </c>
      <c r="B308" s="635" t="s">
        <v>5384</v>
      </c>
      <c r="C308" s="634">
        <v>4</v>
      </c>
      <c r="D308" s="634" t="s">
        <v>89</v>
      </c>
      <c r="E308" s="637" t="s">
        <v>5385</v>
      </c>
      <c r="F308" s="638" t="s">
        <v>5386</v>
      </c>
      <c r="G308" s="634" t="s">
        <v>11</v>
      </c>
      <c r="H308" s="639" t="s">
        <v>5387</v>
      </c>
      <c r="I308" s="634" t="s">
        <v>4907</v>
      </c>
      <c r="J308" s="636"/>
      <c r="K308" s="636"/>
      <c r="L308" s="636"/>
      <c r="M308" s="636"/>
      <c r="N308" s="834"/>
      <c r="O308" s="632" t="s">
        <v>5948</v>
      </c>
      <c r="Q308" s="754">
        <v>1</v>
      </c>
      <c r="S308" s="754"/>
      <c r="T308" s="754"/>
      <c r="V308" s="754"/>
      <c r="AA308" s="801">
        <v>1</v>
      </c>
      <c r="AB308" s="801"/>
    </row>
    <row r="309" spans="1:28" s="872" customFormat="1" ht="315.75" thickBot="1" x14ac:dyDescent="0.3">
      <c r="A309" s="870">
        <f t="shared" si="4"/>
        <v>305</v>
      </c>
      <c r="B309" s="1535" t="s">
        <v>5405</v>
      </c>
      <c r="C309" s="770" t="s">
        <v>3383</v>
      </c>
      <c r="D309" s="770" t="s">
        <v>2792</v>
      </c>
      <c r="E309" s="780" t="s">
        <v>3384</v>
      </c>
      <c r="F309" s="778" t="s">
        <v>459</v>
      </c>
      <c r="G309" s="770" t="s">
        <v>16</v>
      </c>
      <c r="H309" s="779" t="s">
        <v>5406</v>
      </c>
      <c r="I309" s="770" t="s">
        <v>4907</v>
      </c>
      <c r="J309" s="775"/>
      <c r="K309" s="775"/>
      <c r="L309" s="775"/>
      <c r="M309" s="775"/>
      <c r="N309" s="786"/>
      <c r="O309" s="771" t="s">
        <v>5674</v>
      </c>
      <c r="S309" s="754"/>
      <c r="T309" s="754"/>
      <c r="V309" s="754"/>
      <c r="Y309" s="754">
        <v>1</v>
      </c>
      <c r="AA309" s="801"/>
      <c r="AB309" s="620">
        <v>1</v>
      </c>
    </row>
    <row r="310" spans="1:28" s="872" customFormat="1" ht="95.25" thickBot="1" x14ac:dyDescent="0.3">
      <c r="A310" s="870">
        <f t="shared" si="4"/>
        <v>306</v>
      </c>
      <c r="B310" s="774" t="s">
        <v>5412</v>
      </c>
      <c r="C310" s="773">
        <v>4</v>
      </c>
      <c r="D310" s="773" t="s">
        <v>3930</v>
      </c>
      <c r="E310" s="782" t="s">
        <v>5413</v>
      </c>
      <c r="F310" s="783" t="s">
        <v>5414</v>
      </c>
      <c r="G310" s="773" t="s">
        <v>16</v>
      </c>
      <c r="H310" s="784" t="s">
        <v>5415</v>
      </c>
      <c r="I310" s="773" t="s">
        <v>4907</v>
      </c>
      <c r="J310" s="499"/>
      <c r="K310" s="499"/>
      <c r="L310" s="499"/>
      <c r="M310" s="499"/>
      <c r="N310" s="785"/>
      <c r="O310" s="772" t="s">
        <v>5613</v>
      </c>
      <c r="S310" s="754"/>
      <c r="T310" s="754">
        <v>1</v>
      </c>
      <c r="V310" s="754"/>
      <c r="AA310" s="801"/>
      <c r="AB310" s="620">
        <v>1</v>
      </c>
    </row>
    <row r="311" spans="1:28" s="872" customFormat="1" ht="142.5" thickBot="1" x14ac:dyDescent="0.3">
      <c r="A311" s="870">
        <f t="shared" si="4"/>
        <v>307</v>
      </c>
      <c r="B311" s="635" t="s">
        <v>5423</v>
      </c>
      <c r="C311" s="634">
        <v>4</v>
      </c>
      <c r="D311" s="634" t="s">
        <v>3930</v>
      </c>
      <c r="E311" s="637" t="s">
        <v>5424</v>
      </c>
      <c r="F311" s="638" t="s">
        <v>5425</v>
      </c>
      <c r="G311" s="634" t="s">
        <v>16</v>
      </c>
      <c r="H311" s="639" t="s">
        <v>5426</v>
      </c>
      <c r="I311" s="634" t="s">
        <v>4907</v>
      </c>
      <c r="J311" s="636"/>
      <c r="K311" s="636"/>
      <c r="L311" s="636"/>
      <c r="M311" s="636"/>
      <c r="N311" s="834"/>
      <c r="O311" s="632" t="s">
        <v>6165</v>
      </c>
      <c r="Q311" s="754">
        <v>1</v>
      </c>
      <c r="S311" s="754"/>
      <c r="V311" s="754"/>
      <c r="AA311" s="801"/>
      <c r="AB311" s="620">
        <v>1</v>
      </c>
    </row>
    <row r="312" spans="1:28" s="872" customFormat="1" ht="79.5" thickBot="1" x14ac:dyDescent="0.3">
      <c r="A312" s="870">
        <f t="shared" si="4"/>
        <v>308</v>
      </c>
      <c r="B312" s="774" t="s">
        <v>5456</v>
      </c>
      <c r="C312" s="773">
        <v>4</v>
      </c>
      <c r="D312" s="773" t="s">
        <v>89</v>
      </c>
      <c r="E312" s="782" t="s">
        <v>5200</v>
      </c>
      <c r="F312" s="783" t="s">
        <v>5457</v>
      </c>
      <c r="G312" s="773" t="s">
        <v>11</v>
      </c>
      <c r="H312" s="784" t="s">
        <v>5458</v>
      </c>
      <c r="I312" s="773" t="s">
        <v>4907</v>
      </c>
      <c r="J312" s="499"/>
      <c r="K312" s="499"/>
      <c r="L312" s="499"/>
      <c r="M312" s="499"/>
      <c r="N312" s="785"/>
      <c r="O312" s="772" t="s">
        <v>5749</v>
      </c>
      <c r="S312" s="754"/>
      <c r="T312" s="754">
        <v>1</v>
      </c>
      <c r="V312" s="754"/>
      <c r="AA312" s="801">
        <v>1</v>
      </c>
      <c r="AB312" s="801"/>
    </row>
    <row r="313" spans="1:28" s="872" customFormat="1" ht="189.75" thickBot="1" x14ac:dyDescent="0.3">
      <c r="A313" s="870">
        <f t="shared" si="4"/>
        <v>309</v>
      </c>
      <c r="B313" s="635" t="s">
        <v>5467</v>
      </c>
      <c r="C313" s="634">
        <v>4</v>
      </c>
      <c r="D313" s="634" t="s">
        <v>3930</v>
      </c>
      <c r="E313" s="637" t="s">
        <v>5468</v>
      </c>
      <c r="F313" s="638" t="s">
        <v>4475</v>
      </c>
      <c r="G313" s="634" t="s">
        <v>16</v>
      </c>
      <c r="H313" s="639" t="s">
        <v>5469</v>
      </c>
      <c r="I313" s="634"/>
      <c r="J313" s="636"/>
      <c r="K313" s="636"/>
      <c r="L313" s="636"/>
      <c r="M313" s="636"/>
      <c r="N313" s="637" t="s">
        <v>7188</v>
      </c>
      <c r="O313" s="632" t="s">
        <v>7189</v>
      </c>
      <c r="Q313" s="754">
        <v>1</v>
      </c>
      <c r="S313" s="754"/>
      <c r="V313" s="754"/>
      <c r="AA313" s="801"/>
      <c r="AB313" s="620">
        <v>1</v>
      </c>
    </row>
    <row r="314" spans="1:28" s="879" customFormat="1" ht="409.6" thickBot="1" x14ac:dyDescent="0.3">
      <c r="A314" s="877">
        <f t="shared" si="4"/>
        <v>310</v>
      </c>
      <c r="B314" s="635" t="s">
        <v>5533</v>
      </c>
      <c r="C314" s="634">
        <v>4</v>
      </c>
      <c r="D314" s="634" t="s">
        <v>3930</v>
      </c>
      <c r="E314" s="637" t="s">
        <v>5534</v>
      </c>
      <c r="F314" s="638" t="s">
        <v>5535</v>
      </c>
      <c r="G314" s="634" t="s">
        <v>16</v>
      </c>
      <c r="H314" s="639" t="s">
        <v>5536</v>
      </c>
      <c r="I314" s="634"/>
      <c r="J314" s="636"/>
      <c r="K314" s="636"/>
      <c r="L314" s="636"/>
      <c r="M314" s="636"/>
      <c r="N314" s="637" t="s">
        <v>5750</v>
      </c>
      <c r="O314" s="632" t="s">
        <v>6934</v>
      </c>
      <c r="P314" s="720"/>
      <c r="Q314" s="754">
        <v>1</v>
      </c>
      <c r="R314" s="754"/>
      <c r="S314" s="754"/>
      <c r="V314" s="754"/>
      <c r="AA314" s="801"/>
      <c r="AB314" s="620">
        <v>1</v>
      </c>
    </row>
    <row r="315" spans="1:28" s="879" customFormat="1" ht="111" thickBot="1" x14ac:dyDescent="0.3">
      <c r="A315" s="877">
        <f t="shared" si="4"/>
        <v>311</v>
      </c>
      <c r="B315" s="635" t="s">
        <v>5537</v>
      </c>
      <c r="C315" s="634">
        <v>4</v>
      </c>
      <c r="D315" s="634" t="s">
        <v>89</v>
      </c>
      <c r="E315" s="637" t="s">
        <v>4688</v>
      </c>
      <c r="F315" s="638" t="s">
        <v>856</v>
      </c>
      <c r="G315" s="634" t="s">
        <v>16</v>
      </c>
      <c r="H315" s="639" t="s">
        <v>5538</v>
      </c>
      <c r="I315" s="634" t="s">
        <v>4907</v>
      </c>
      <c r="J315" s="636"/>
      <c r="K315" s="636"/>
      <c r="L315" s="636"/>
      <c r="M315" s="636"/>
      <c r="N315" s="637" t="s">
        <v>5385</v>
      </c>
      <c r="O315" s="632" t="s">
        <v>5949</v>
      </c>
      <c r="Q315" s="754">
        <v>1</v>
      </c>
      <c r="R315" s="754"/>
      <c r="S315" s="754"/>
      <c r="U315" s="754"/>
      <c r="V315" s="754"/>
      <c r="AA315" s="801"/>
      <c r="AB315" s="620">
        <v>1</v>
      </c>
    </row>
    <row r="316" spans="1:28" s="879" customFormat="1" ht="111" thickBot="1" x14ac:dyDescent="0.3">
      <c r="A316" s="877">
        <f t="shared" si="4"/>
        <v>312</v>
      </c>
      <c r="B316" s="635" t="s">
        <v>5545</v>
      </c>
      <c r="C316" s="634">
        <v>4</v>
      </c>
      <c r="D316" s="634" t="s">
        <v>3930</v>
      </c>
      <c r="E316" s="637" t="s">
        <v>5546</v>
      </c>
      <c r="F316" s="638" t="s">
        <v>5547</v>
      </c>
      <c r="G316" s="634" t="s">
        <v>16</v>
      </c>
      <c r="H316" s="639" t="s">
        <v>5548</v>
      </c>
      <c r="I316" s="634" t="s">
        <v>4789</v>
      </c>
      <c r="J316" s="636"/>
      <c r="K316" s="636"/>
      <c r="L316" s="636"/>
      <c r="M316" s="636"/>
      <c r="N316" s="637" t="s">
        <v>5751</v>
      </c>
      <c r="O316" s="632" t="s">
        <v>5893</v>
      </c>
      <c r="P316" s="720"/>
      <c r="Q316" s="754">
        <v>1</v>
      </c>
      <c r="R316" s="754"/>
      <c r="S316" s="754"/>
      <c r="U316" s="754"/>
      <c r="V316" s="754"/>
      <c r="AA316" s="801"/>
      <c r="AB316" s="620">
        <v>1</v>
      </c>
    </row>
    <row r="317" spans="1:28" s="883" customFormat="1" ht="409.6" thickBot="1" x14ac:dyDescent="0.3">
      <c r="A317" s="881">
        <f t="shared" si="4"/>
        <v>313</v>
      </c>
      <c r="B317" s="815" t="s">
        <v>5552</v>
      </c>
      <c r="C317" s="814">
        <v>33</v>
      </c>
      <c r="D317" s="814" t="s">
        <v>37</v>
      </c>
      <c r="E317" s="820" t="s">
        <v>5553</v>
      </c>
      <c r="F317" s="822" t="s">
        <v>5554</v>
      </c>
      <c r="G317" s="814" t="s">
        <v>11</v>
      </c>
      <c r="H317" s="821" t="s">
        <v>5555</v>
      </c>
      <c r="I317" s="814"/>
      <c r="J317" s="499"/>
      <c r="K317" s="499"/>
      <c r="L317" s="499"/>
      <c r="M317" s="499"/>
      <c r="N317" s="820" t="s">
        <v>5753</v>
      </c>
      <c r="O317" s="759" t="s">
        <v>7170</v>
      </c>
      <c r="P317" s="719">
        <v>1</v>
      </c>
      <c r="R317" s="754">
        <v>1</v>
      </c>
      <c r="S317" s="754"/>
      <c r="V317" s="754"/>
      <c r="X317" s="754">
        <v>1</v>
      </c>
      <c r="AA317" s="801">
        <v>1</v>
      </c>
      <c r="AB317" s="801"/>
    </row>
    <row r="318" spans="1:28" s="883" customFormat="1" ht="409.6" thickBot="1" x14ac:dyDescent="0.3">
      <c r="A318" s="956">
        <f t="shared" si="4"/>
        <v>314</v>
      </c>
      <c r="B318" s="815" t="s">
        <v>5576</v>
      </c>
      <c r="C318" s="814">
        <v>33</v>
      </c>
      <c r="D318" s="814" t="s">
        <v>37</v>
      </c>
      <c r="E318" s="820" t="s">
        <v>5553</v>
      </c>
      <c r="F318" s="822" t="s">
        <v>5577</v>
      </c>
      <c r="G318" s="814" t="s">
        <v>11</v>
      </c>
      <c r="H318" s="821" t="s">
        <v>5578</v>
      </c>
      <c r="I318" s="814"/>
      <c r="J318" s="499"/>
      <c r="K318" s="499"/>
      <c r="L318" s="499"/>
      <c r="M318" s="499"/>
      <c r="N318" s="820" t="s">
        <v>5753</v>
      </c>
      <c r="O318" s="759" t="s">
        <v>7171</v>
      </c>
      <c r="P318" s="719">
        <v>1</v>
      </c>
      <c r="R318" s="754">
        <v>1</v>
      </c>
      <c r="S318" s="754"/>
      <c r="V318" s="754"/>
      <c r="X318" s="754">
        <v>1</v>
      </c>
      <c r="AA318" s="801">
        <v>1</v>
      </c>
      <c r="AB318" s="801"/>
    </row>
    <row r="319" spans="1:28" s="883" customFormat="1" ht="205.5" thickBot="1" x14ac:dyDescent="0.3">
      <c r="A319" s="881">
        <f t="shared" si="4"/>
        <v>315</v>
      </c>
      <c r="B319" s="566" t="s">
        <v>5582</v>
      </c>
      <c r="C319" s="565">
        <v>4</v>
      </c>
      <c r="D319" s="565" t="s">
        <v>3930</v>
      </c>
      <c r="E319" s="761" t="s">
        <v>5583</v>
      </c>
      <c r="F319" s="675" t="s">
        <v>1857</v>
      </c>
      <c r="G319" s="565" t="s">
        <v>16</v>
      </c>
      <c r="H319" s="486" t="s">
        <v>5584</v>
      </c>
      <c r="I319" s="565" t="s">
        <v>3101</v>
      </c>
      <c r="J319" s="499"/>
      <c r="K319" s="499"/>
      <c r="L319" s="499"/>
      <c r="M319" s="499"/>
      <c r="N319" s="657"/>
      <c r="O319" s="564" t="s">
        <v>3152</v>
      </c>
      <c r="S319" s="754">
        <v>1</v>
      </c>
      <c r="V319" s="754">
        <v>1</v>
      </c>
      <c r="AA319" s="801"/>
      <c r="AB319" s="620">
        <v>1</v>
      </c>
    </row>
    <row r="320" spans="1:28" s="883" customFormat="1" ht="111" thickBot="1" x14ac:dyDescent="0.3">
      <c r="A320" s="886">
        <f t="shared" si="4"/>
        <v>316</v>
      </c>
      <c r="B320" s="635" t="s">
        <v>5589</v>
      </c>
      <c r="C320" s="634">
        <v>4</v>
      </c>
      <c r="D320" s="634" t="s">
        <v>3752</v>
      </c>
      <c r="E320" s="637" t="s">
        <v>5590</v>
      </c>
      <c r="F320" s="638" t="s">
        <v>856</v>
      </c>
      <c r="G320" s="634" t="s">
        <v>16</v>
      </c>
      <c r="H320" s="639" t="s">
        <v>5591</v>
      </c>
      <c r="I320" s="634" t="s">
        <v>4907</v>
      </c>
      <c r="J320" s="636"/>
      <c r="K320" s="636"/>
      <c r="L320" s="636"/>
      <c r="M320" s="636"/>
      <c r="N320" s="634" t="s">
        <v>5755</v>
      </c>
      <c r="O320" s="632" t="s">
        <v>5985</v>
      </c>
      <c r="P320" s="720"/>
      <c r="Q320" s="754">
        <v>1</v>
      </c>
      <c r="R320" s="754"/>
      <c r="S320" s="754"/>
      <c r="U320" s="754"/>
      <c r="V320" s="754"/>
      <c r="AA320" s="801"/>
      <c r="AB320" s="620">
        <v>1</v>
      </c>
    </row>
    <row r="321" spans="1:28" s="883" customFormat="1" ht="315.75" thickBot="1" x14ac:dyDescent="0.3">
      <c r="A321" s="886">
        <f t="shared" si="4"/>
        <v>317</v>
      </c>
      <c r="B321" s="815" t="s">
        <v>5596</v>
      </c>
      <c r="C321" s="814">
        <v>4</v>
      </c>
      <c r="D321" s="814" t="s">
        <v>3930</v>
      </c>
      <c r="E321" s="820" t="s">
        <v>5597</v>
      </c>
      <c r="F321" s="822" t="s">
        <v>1543</v>
      </c>
      <c r="G321" s="814" t="s">
        <v>16</v>
      </c>
      <c r="H321" s="821" t="s">
        <v>5598</v>
      </c>
      <c r="I321" s="814" t="s">
        <v>4907</v>
      </c>
      <c r="J321" s="499"/>
      <c r="K321" s="499"/>
      <c r="L321" s="499"/>
      <c r="M321" s="499"/>
      <c r="N321" s="814" t="s">
        <v>5756</v>
      </c>
      <c r="O321" s="759" t="s">
        <v>5986</v>
      </c>
      <c r="P321" s="719">
        <v>1</v>
      </c>
      <c r="R321" s="754">
        <v>1</v>
      </c>
      <c r="S321" s="754"/>
      <c r="U321" s="754">
        <v>1</v>
      </c>
      <c r="V321" s="754"/>
      <c r="AA321" s="801"/>
      <c r="AB321" s="620">
        <v>1</v>
      </c>
    </row>
    <row r="322" spans="1:28" s="888" customFormat="1" ht="409.6" thickBot="1" x14ac:dyDescent="0.3">
      <c r="A322" s="886">
        <f t="shared" si="4"/>
        <v>318</v>
      </c>
      <c r="B322" s="635" t="s">
        <v>5628</v>
      </c>
      <c r="C322" s="634">
        <v>4</v>
      </c>
      <c r="D322" s="634" t="s">
        <v>86</v>
      </c>
      <c r="E322" s="637" t="s">
        <v>2637</v>
      </c>
      <c r="F322" s="638" t="s">
        <v>5535</v>
      </c>
      <c r="G322" s="634" t="s">
        <v>16</v>
      </c>
      <c r="H322" s="639" t="s">
        <v>6168</v>
      </c>
      <c r="I322" s="634" t="s">
        <v>4907</v>
      </c>
      <c r="J322" s="636"/>
      <c r="K322" s="636"/>
      <c r="L322" s="636"/>
      <c r="M322" s="636"/>
      <c r="N322" s="834"/>
      <c r="O322" s="632" t="s">
        <v>7154</v>
      </c>
      <c r="Q322" s="754">
        <v>1</v>
      </c>
      <c r="S322" s="754"/>
      <c r="T322" s="754"/>
      <c r="V322" s="754"/>
      <c r="AA322" s="801"/>
      <c r="AB322" s="620">
        <v>1</v>
      </c>
    </row>
    <row r="323" spans="1:28" s="888" customFormat="1" ht="331.5" thickBot="1" x14ac:dyDescent="0.3">
      <c r="A323" s="886">
        <f t="shared" si="4"/>
        <v>319</v>
      </c>
      <c r="B323" s="635" t="s">
        <v>5630</v>
      </c>
      <c r="C323" s="634">
        <v>4</v>
      </c>
      <c r="D323" s="634" t="s">
        <v>3930</v>
      </c>
      <c r="E323" s="637" t="s">
        <v>5883</v>
      </c>
      <c r="F323" s="638" t="s">
        <v>4756</v>
      </c>
      <c r="G323" s="634" t="s">
        <v>16</v>
      </c>
      <c r="H323" s="639" t="s">
        <v>5632</v>
      </c>
      <c r="I323" s="634"/>
      <c r="J323" s="636"/>
      <c r="K323" s="636"/>
      <c r="L323" s="636"/>
      <c r="M323" s="636"/>
      <c r="N323" s="637" t="s">
        <v>5975</v>
      </c>
      <c r="O323" s="632" t="s">
        <v>7112</v>
      </c>
      <c r="P323" s="720"/>
      <c r="Q323" s="754">
        <v>1</v>
      </c>
      <c r="R323" s="754"/>
      <c r="S323" s="754"/>
      <c r="V323" s="754"/>
      <c r="AA323" s="801"/>
      <c r="AB323" s="620">
        <v>1</v>
      </c>
    </row>
    <row r="324" spans="1:28" s="888" customFormat="1" ht="221.25" thickBot="1" x14ac:dyDescent="0.3">
      <c r="A324" s="886">
        <f t="shared" si="4"/>
        <v>320</v>
      </c>
      <c r="B324" s="635" t="s">
        <v>5636</v>
      </c>
      <c r="C324" s="634">
        <v>4</v>
      </c>
      <c r="D324" s="634" t="s">
        <v>3930</v>
      </c>
      <c r="E324" s="637" t="s">
        <v>5633</v>
      </c>
      <c r="F324" s="638" t="s">
        <v>5634</v>
      </c>
      <c r="G324" s="634" t="s">
        <v>16</v>
      </c>
      <c r="H324" s="639" t="s">
        <v>5635</v>
      </c>
      <c r="I324" s="634"/>
      <c r="J324" s="636"/>
      <c r="K324" s="636"/>
      <c r="L324" s="636"/>
      <c r="M324" s="636"/>
      <c r="N324" s="637" t="s">
        <v>5883</v>
      </c>
      <c r="O324" s="632" t="s">
        <v>5934</v>
      </c>
      <c r="P324" s="720"/>
      <c r="Q324" s="754">
        <v>1</v>
      </c>
      <c r="R324" s="754"/>
      <c r="S324" s="754"/>
      <c r="V324" s="754"/>
      <c r="W324" s="754"/>
      <c r="AA324" s="801"/>
      <c r="AB324" s="620">
        <v>1</v>
      </c>
    </row>
    <row r="325" spans="1:28" s="888" customFormat="1" ht="142.5" thickBot="1" x14ac:dyDescent="0.3">
      <c r="A325" s="886">
        <f t="shared" si="4"/>
        <v>321</v>
      </c>
      <c r="B325" s="635" t="s">
        <v>5659</v>
      </c>
      <c r="C325" s="634" t="s">
        <v>5660</v>
      </c>
      <c r="D325" s="634" t="s">
        <v>3752</v>
      </c>
      <c r="E325" s="637" t="s">
        <v>5661</v>
      </c>
      <c r="F325" s="638" t="s">
        <v>856</v>
      </c>
      <c r="G325" s="634" t="s">
        <v>16</v>
      </c>
      <c r="H325" s="639" t="s">
        <v>5662</v>
      </c>
      <c r="I325" s="634" t="s">
        <v>4907</v>
      </c>
      <c r="J325" s="636"/>
      <c r="K325" s="636"/>
      <c r="L325" s="636"/>
      <c r="M325" s="636"/>
      <c r="N325" s="637" t="s">
        <v>6991</v>
      </c>
      <c r="O325" s="632" t="s">
        <v>7055</v>
      </c>
      <c r="P325" s="720"/>
      <c r="Q325" s="754">
        <v>1</v>
      </c>
      <c r="R325" s="754"/>
      <c r="S325" s="754"/>
      <c r="U325" s="754"/>
      <c r="V325" s="754"/>
      <c r="AA325" s="801"/>
      <c r="AB325" s="620">
        <v>1</v>
      </c>
    </row>
    <row r="326" spans="1:28" s="888" customFormat="1" ht="126.75" thickBot="1" x14ac:dyDescent="0.3">
      <c r="A326" s="886">
        <f t="shared" si="4"/>
        <v>322</v>
      </c>
      <c r="B326" s="774" t="s">
        <v>5663</v>
      </c>
      <c r="C326" s="773">
        <v>4</v>
      </c>
      <c r="D326" s="773" t="s">
        <v>3930</v>
      </c>
      <c r="E326" s="782" t="s">
        <v>5664</v>
      </c>
      <c r="F326" s="783" t="s">
        <v>5414</v>
      </c>
      <c r="G326" s="773" t="s">
        <v>16</v>
      </c>
      <c r="H326" s="784" t="s">
        <v>5665</v>
      </c>
      <c r="I326" s="773" t="s">
        <v>4907</v>
      </c>
      <c r="J326" s="499"/>
      <c r="K326" s="499"/>
      <c r="L326" s="499"/>
      <c r="M326" s="499"/>
      <c r="N326" s="785"/>
      <c r="O326" s="772" t="s">
        <v>5757</v>
      </c>
      <c r="S326" s="754"/>
      <c r="T326" s="754">
        <v>1</v>
      </c>
      <c r="V326" s="754"/>
      <c r="AA326" s="801"/>
      <c r="AB326" s="620">
        <v>1</v>
      </c>
    </row>
    <row r="327" spans="1:28" s="916" customFormat="1" ht="111" thickBot="1" x14ac:dyDescent="0.3">
      <c r="A327" s="914">
        <f t="shared" si="4"/>
        <v>323</v>
      </c>
      <c r="B327" s="774" t="s">
        <v>5704</v>
      </c>
      <c r="C327" s="773">
        <v>22</v>
      </c>
      <c r="D327" s="773" t="s">
        <v>89</v>
      </c>
      <c r="E327" s="782" t="s">
        <v>2179</v>
      </c>
      <c r="F327" s="783" t="s">
        <v>1089</v>
      </c>
      <c r="G327" s="773" t="s">
        <v>16</v>
      </c>
      <c r="H327" s="925" t="s">
        <v>5740</v>
      </c>
      <c r="I327" s="774"/>
      <c r="J327" s="776"/>
      <c r="K327" s="776"/>
      <c r="L327" s="776"/>
      <c r="M327" s="776"/>
      <c r="N327" s="776"/>
      <c r="O327" s="772" t="s">
        <v>5738</v>
      </c>
      <c r="S327" s="754"/>
      <c r="T327" s="754">
        <v>1</v>
      </c>
      <c r="AA327" s="801"/>
      <c r="AB327" s="620">
        <v>1</v>
      </c>
    </row>
    <row r="328" spans="1:28" s="916" customFormat="1" ht="189.75" thickBot="1" x14ac:dyDescent="0.3">
      <c r="A328" s="914">
        <f t="shared" ref="A328:A366" si="5">A327+1</f>
        <v>324</v>
      </c>
      <c r="B328" s="774" t="s">
        <v>5709</v>
      </c>
      <c r="C328" s="773" t="s">
        <v>1443</v>
      </c>
      <c r="D328" s="773" t="s">
        <v>89</v>
      </c>
      <c r="E328" s="782" t="s">
        <v>5710</v>
      </c>
      <c r="F328" s="783" t="s">
        <v>1089</v>
      </c>
      <c r="G328" s="773" t="s">
        <v>16</v>
      </c>
      <c r="H328" s="925" t="s">
        <v>5741</v>
      </c>
      <c r="I328" s="774"/>
      <c r="J328" s="776"/>
      <c r="K328" s="776"/>
      <c r="L328" s="776"/>
      <c r="M328" s="776"/>
      <c r="N328" s="776"/>
      <c r="O328" s="772" t="s">
        <v>5937</v>
      </c>
      <c r="S328" s="754"/>
      <c r="T328" s="754">
        <v>1</v>
      </c>
      <c r="AA328" s="801"/>
      <c r="AB328" s="620">
        <v>1</v>
      </c>
    </row>
    <row r="329" spans="1:28" s="916" customFormat="1" ht="142.5" thickBot="1" x14ac:dyDescent="0.3">
      <c r="A329" s="914">
        <f t="shared" si="5"/>
        <v>325</v>
      </c>
      <c r="B329" s="774" t="s">
        <v>5712</v>
      </c>
      <c r="C329" s="773">
        <v>4</v>
      </c>
      <c r="D329" s="773" t="s">
        <v>86</v>
      </c>
      <c r="E329" s="782" t="s">
        <v>4859</v>
      </c>
      <c r="F329" s="783" t="s">
        <v>4405</v>
      </c>
      <c r="G329" s="773" t="s">
        <v>16</v>
      </c>
      <c r="H329" s="925" t="s">
        <v>5742</v>
      </c>
      <c r="I329" s="774"/>
      <c r="J329" s="776"/>
      <c r="K329" s="776"/>
      <c r="L329" s="776"/>
      <c r="M329" s="776"/>
      <c r="N329" s="776"/>
      <c r="O329" s="772" t="s">
        <v>5938</v>
      </c>
      <c r="S329" s="754"/>
      <c r="T329" s="754">
        <v>1</v>
      </c>
      <c r="AA329" s="801"/>
      <c r="AB329" s="620">
        <v>1</v>
      </c>
    </row>
    <row r="330" spans="1:28" s="916" customFormat="1" ht="237" thickBot="1" x14ac:dyDescent="0.3">
      <c r="A330" s="914">
        <f t="shared" si="5"/>
        <v>326</v>
      </c>
      <c r="B330" s="635" t="s">
        <v>5714</v>
      </c>
      <c r="C330" s="634">
        <v>4</v>
      </c>
      <c r="D330" s="634" t="s">
        <v>86</v>
      </c>
      <c r="E330" s="637" t="s">
        <v>5715</v>
      </c>
      <c r="F330" s="638" t="s">
        <v>4475</v>
      </c>
      <c r="G330" s="634" t="s">
        <v>16</v>
      </c>
      <c r="H330" s="1384" t="s">
        <v>5743</v>
      </c>
      <c r="I330" s="635" t="s">
        <v>3101</v>
      </c>
      <c r="J330" s="636"/>
      <c r="K330" s="636"/>
      <c r="L330" s="636"/>
      <c r="M330" s="636"/>
      <c r="N330" s="635" t="s">
        <v>6936</v>
      </c>
      <c r="O330" s="632" t="s">
        <v>6935</v>
      </c>
      <c r="Q330" s="754">
        <v>1</v>
      </c>
      <c r="S330" s="754"/>
      <c r="V330" s="754"/>
      <c r="AA330" s="801"/>
      <c r="AB330" s="620">
        <v>1</v>
      </c>
    </row>
    <row r="331" spans="1:28" s="928" customFormat="1" ht="126.75" thickBot="1" x14ac:dyDescent="0.3">
      <c r="A331" s="926">
        <f t="shared" si="5"/>
        <v>327</v>
      </c>
      <c r="B331" s="815" t="s">
        <v>5764</v>
      </c>
      <c r="C331" s="814">
        <v>4</v>
      </c>
      <c r="D331" s="814" t="s">
        <v>3752</v>
      </c>
      <c r="E331" s="820" t="s">
        <v>5765</v>
      </c>
      <c r="F331" s="822" t="s">
        <v>251</v>
      </c>
      <c r="G331" s="814" t="s">
        <v>16</v>
      </c>
      <c r="H331" s="821" t="s">
        <v>5766</v>
      </c>
      <c r="I331" s="815" t="s">
        <v>3101</v>
      </c>
      <c r="J331" s="499"/>
      <c r="K331" s="499"/>
      <c r="L331" s="499"/>
      <c r="M331" s="499"/>
      <c r="N331" s="820" t="s">
        <v>7165</v>
      </c>
      <c r="O331" s="759" t="s">
        <v>7113</v>
      </c>
      <c r="R331" s="754">
        <v>1</v>
      </c>
      <c r="S331" s="754"/>
      <c r="U331" s="754">
        <v>1</v>
      </c>
      <c r="V331" s="754"/>
      <c r="W331" s="754">
        <v>1</v>
      </c>
      <c r="AA331" s="801"/>
      <c r="AB331" s="620">
        <v>1</v>
      </c>
    </row>
    <row r="332" spans="1:28" s="928" customFormat="1" ht="158.25" thickBot="1" x14ac:dyDescent="0.3">
      <c r="A332" s="926">
        <f t="shared" si="5"/>
        <v>328</v>
      </c>
      <c r="B332" s="1398" t="s">
        <v>5775</v>
      </c>
      <c r="C332" s="770">
        <v>27</v>
      </c>
      <c r="D332" s="770" t="s">
        <v>37</v>
      </c>
      <c r="E332" s="780" t="s">
        <v>5776</v>
      </c>
      <c r="F332" s="778" t="s">
        <v>5777</v>
      </c>
      <c r="G332" s="770" t="s">
        <v>11</v>
      </c>
      <c r="H332" s="779" t="s">
        <v>5778</v>
      </c>
      <c r="I332" s="1398"/>
      <c r="J332" s="775"/>
      <c r="K332" s="775"/>
      <c r="L332" s="775"/>
      <c r="M332" s="775"/>
      <c r="N332" s="775"/>
      <c r="O332" s="771" t="s">
        <v>6157</v>
      </c>
      <c r="S332" s="754"/>
      <c r="T332" s="754"/>
      <c r="Y332" s="754">
        <v>1</v>
      </c>
      <c r="AA332" s="801">
        <v>1</v>
      </c>
      <c r="AB332" s="801"/>
    </row>
    <row r="333" spans="1:28" s="928" customFormat="1" ht="221.25" thickBot="1" x14ac:dyDescent="0.3">
      <c r="A333" s="926">
        <f t="shared" si="5"/>
        <v>329</v>
      </c>
      <c r="B333" s="566" t="s">
        <v>5783</v>
      </c>
      <c r="C333" s="565">
        <v>4</v>
      </c>
      <c r="D333" s="565" t="s">
        <v>37</v>
      </c>
      <c r="E333" s="761" t="s">
        <v>5784</v>
      </c>
      <c r="F333" s="675" t="s">
        <v>5634</v>
      </c>
      <c r="G333" s="565" t="s">
        <v>16</v>
      </c>
      <c r="H333" s="486" t="s">
        <v>5785</v>
      </c>
      <c r="I333" s="566"/>
      <c r="J333" s="499"/>
      <c r="K333" s="499"/>
      <c r="L333" s="499"/>
      <c r="M333" s="499"/>
      <c r="N333" s="499"/>
      <c r="O333" s="564" t="s">
        <v>3152</v>
      </c>
      <c r="S333" s="754">
        <v>1</v>
      </c>
      <c r="AA333" s="801"/>
      <c r="AB333" s="620">
        <v>1</v>
      </c>
    </row>
    <row r="334" spans="1:28" s="928" customFormat="1" ht="252.75" thickBot="1" x14ac:dyDescent="0.3">
      <c r="A334" s="926">
        <f t="shared" si="5"/>
        <v>330</v>
      </c>
      <c r="B334" s="774" t="s">
        <v>5786</v>
      </c>
      <c r="C334" s="773">
        <v>4</v>
      </c>
      <c r="D334" s="773" t="s">
        <v>86</v>
      </c>
      <c r="E334" s="782" t="s">
        <v>5787</v>
      </c>
      <c r="F334" s="783" t="s">
        <v>5788</v>
      </c>
      <c r="G334" s="773" t="s">
        <v>16</v>
      </c>
      <c r="H334" s="784" t="s">
        <v>5789</v>
      </c>
      <c r="I334" s="774"/>
      <c r="J334" s="499"/>
      <c r="K334" s="499"/>
      <c r="L334" s="499"/>
      <c r="M334" s="499"/>
      <c r="N334" s="776"/>
      <c r="O334" s="772" t="s">
        <v>6027</v>
      </c>
      <c r="S334" s="754"/>
      <c r="T334" s="754">
        <v>1</v>
      </c>
      <c r="AA334" s="801"/>
      <c r="AB334" s="620">
        <v>1</v>
      </c>
    </row>
    <row r="335" spans="1:28" s="928" customFormat="1" ht="174" thickBot="1" x14ac:dyDescent="0.3">
      <c r="A335" s="926">
        <f t="shared" si="5"/>
        <v>331</v>
      </c>
      <c r="B335" s="1404" t="s">
        <v>5790</v>
      </c>
      <c r="C335" s="770">
        <v>31</v>
      </c>
      <c r="D335" s="770" t="s">
        <v>89</v>
      </c>
      <c r="E335" s="780" t="s">
        <v>4460</v>
      </c>
      <c r="F335" s="778" t="s">
        <v>1089</v>
      </c>
      <c r="G335" s="770" t="s">
        <v>16</v>
      </c>
      <c r="H335" s="779" t="s">
        <v>5791</v>
      </c>
      <c r="I335" s="1404" t="s">
        <v>5792</v>
      </c>
      <c r="J335" s="775"/>
      <c r="K335" s="775"/>
      <c r="L335" s="775"/>
      <c r="M335" s="775"/>
      <c r="N335" s="775"/>
      <c r="O335" s="771" t="s">
        <v>6028</v>
      </c>
      <c r="S335" s="754"/>
      <c r="T335" s="754"/>
      <c r="V335" s="754"/>
      <c r="Y335" s="754">
        <v>1</v>
      </c>
      <c r="AA335" s="801"/>
      <c r="AB335" s="620">
        <v>1</v>
      </c>
    </row>
    <row r="336" spans="1:28" s="928" customFormat="1" ht="221.25" thickBot="1" x14ac:dyDescent="0.3">
      <c r="A336" s="926">
        <f t="shared" si="5"/>
        <v>332</v>
      </c>
      <c r="B336" s="815" t="s">
        <v>5818</v>
      </c>
      <c r="C336" s="814">
        <v>21</v>
      </c>
      <c r="D336" s="814" t="s">
        <v>89</v>
      </c>
      <c r="E336" s="820" t="s">
        <v>2784</v>
      </c>
      <c r="F336" s="822" t="s">
        <v>5819</v>
      </c>
      <c r="G336" s="814" t="s">
        <v>11</v>
      </c>
      <c r="H336" s="821" t="s">
        <v>5820</v>
      </c>
      <c r="I336" s="815" t="s">
        <v>4907</v>
      </c>
      <c r="J336" s="499"/>
      <c r="K336" s="499"/>
      <c r="L336" s="499"/>
      <c r="M336" s="499"/>
      <c r="N336" s="820" t="s">
        <v>5976</v>
      </c>
      <c r="O336" s="759" t="s">
        <v>5977</v>
      </c>
      <c r="R336" s="754">
        <v>1</v>
      </c>
      <c r="S336" s="754"/>
      <c r="U336" s="754">
        <v>1</v>
      </c>
      <c r="V336" s="754"/>
      <c r="AA336" s="801">
        <v>1</v>
      </c>
      <c r="AB336" s="801"/>
    </row>
    <row r="337" spans="1:28" s="928" customFormat="1" ht="126.75" thickBot="1" x14ac:dyDescent="0.3">
      <c r="A337" s="942">
        <f t="shared" si="5"/>
        <v>333</v>
      </c>
      <c r="B337" s="774" t="s">
        <v>5827</v>
      </c>
      <c r="C337" s="773" t="s">
        <v>1962</v>
      </c>
      <c r="D337" s="773" t="s">
        <v>5828</v>
      </c>
      <c r="E337" s="782" t="s">
        <v>5829</v>
      </c>
      <c r="F337" s="783" t="s">
        <v>5830</v>
      </c>
      <c r="G337" s="773" t="s">
        <v>16</v>
      </c>
      <c r="H337" s="784" t="s">
        <v>5831</v>
      </c>
      <c r="I337" s="774"/>
      <c r="J337" s="499"/>
      <c r="K337" s="499"/>
      <c r="L337" s="499"/>
      <c r="M337" s="499"/>
      <c r="N337" s="776"/>
      <c r="O337" s="772" t="s">
        <v>6029</v>
      </c>
      <c r="S337" s="754"/>
      <c r="T337" s="754">
        <v>1</v>
      </c>
      <c r="V337" s="754"/>
      <c r="AA337" s="801"/>
      <c r="AB337" s="620">
        <v>1</v>
      </c>
    </row>
    <row r="338" spans="1:28" s="934" customFormat="1" ht="205.5" thickBot="1" x14ac:dyDescent="0.3">
      <c r="A338" s="932">
        <f t="shared" si="5"/>
        <v>334</v>
      </c>
      <c r="B338" s="774" t="s">
        <v>5838</v>
      </c>
      <c r="C338" s="773">
        <v>22</v>
      </c>
      <c r="D338" s="773" t="s">
        <v>89</v>
      </c>
      <c r="E338" s="782" t="s">
        <v>5839</v>
      </c>
      <c r="F338" s="783" t="s">
        <v>5840</v>
      </c>
      <c r="G338" s="773" t="s">
        <v>11</v>
      </c>
      <c r="H338" s="784" t="s">
        <v>5841</v>
      </c>
      <c r="I338" s="774" t="s">
        <v>4907</v>
      </c>
      <c r="J338" s="499"/>
      <c r="K338" s="499"/>
      <c r="L338" s="499"/>
      <c r="M338" s="499"/>
      <c r="N338" s="776"/>
      <c r="O338" s="772" t="s">
        <v>6030</v>
      </c>
      <c r="S338" s="754"/>
      <c r="T338" s="754">
        <v>1</v>
      </c>
      <c r="V338" s="754"/>
      <c r="AA338" s="801">
        <v>1</v>
      </c>
      <c r="AB338" s="801"/>
    </row>
    <row r="339" spans="1:28" s="934" customFormat="1" ht="79.5" thickBot="1" x14ac:dyDescent="0.3">
      <c r="A339" s="932">
        <f t="shared" si="5"/>
        <v>335</v>
      </c>
      <c r="B339" s="1546" t="s">
        <v>5845</v>
      </c>
      <c r="C339" s="770">
        <v>4</v>
      </c>
      <c r="D339" s="770" t="s">
        <v>37</v>
      </c>
      <c r="E339" s="780" t="s">
        <v>1310</v>
      </c>
      <c r="F339" s="778" t="s">
        <v>459</v>
      </c>
      <c r="G339" s="770" t="s">
        <v>16</v>
      </c>
      <c r="H339" s="779" t="s">
        <v>5846</v>
      </c>
      <c r="I339" s="1546" t="s">
        <v>3101</v>
      </c>
      <c r="J339" s="775"/>
      <c r="K339" s="775"/>
      <c r="L339" s="775"/>
      <c r="M339" s="775"/>
      <c r="N339" s="780" t="s">
        <v>6068</v>
      </c>
      <c r="O339" s="771" t="s">
        <v>6178</v>
      </c>
      <c r="P339" s="720"/>
      <c r="R339" s="754"/>
      <c r="S339" s="754"/>
      <c r="U339" s="754"/>
      <c r="V339" s="754"/>
      <c r="Y339" s="754">
        <v>1</v>
      </c>
      <c r="AA339" s="801"/>
      <c r="AB339" s="620">
        <v>1</v>
      </c>
    </row>
    <row r="340" spans="1:28" s="934" customFormat="1" ht="79.5" thickBot="1" x14ac:dyDescent="0.3">
      <c r="A340" s="932">
        <f t="shared" si="5"/>
        <v>336</v>
      </c>
      <c r="B340" s="1546" t="s">
        <v>5847</v>
      </c>
      <c r="C340" s="770">
        <v>4</v>
      </c>
      <c r="D340" s="770" t="s">
        <v>37</v>
      </c>
      <c r="E340" s="780" t="s">
        <v>5848</v>
      </c>
      <c r="F340" s="778" t="s">
        <v>459</v>
      </c>
      <c r="G340" s="770" t="s">
        <v>16</v>
      </c>
      <c r="H340" s="779" t="s">
        <v>5849</v>
      </c>
      <c r="I340" s="1546" t="s">
        <v>3101</v>
      </c>
      <c r="J340" s="775"/>
      <c r="K340" s="775"/>
      <c r="L340" s="775"/>
      <c r="M340" s="775"/>
      <c r="N340" s="770" t="s">
        <v>6069</v>
      </c>
      <c r="O340" s="771" t="s">
        <v>6179</v>
      </c>
      <c r="P340" s="720"/>
      <c r="R340" s="754"/>
      <c r="S340" s="754"/>
      <c r="U340" s="754"/>
      <c r="V340" s="754"/>
      <c r="Y340" s="754">
        <v>1</v>
      </c>
      <c r="AA340" s="801"/>
      <c r="AB340" s="620">
        <v>1</v>
      </c>
    </row>
    <row r="341" spans="1:28" s="934" customFormat="1" ht="331.5" thickBot="1" x14ac:dyDescent="0.3">
      <c r="A341" s="932">
        <f t="shared" si="5"/>
        <v>337</v>
      </c>
      <c r="B341" s="635" t="s">
        <v>5850</v>
      </c>
      <c r="C341" s="634">
        <v>4</v>
      </c>
      <c r="D341" s="634" t="s">
        <v>37</v>
      </c>
      <c r="E341" s="637" t="s">
        <v>5851</v>
      </c>
      <c r="F341" s="638" t="s">
        <v>5634</v>
      </c>
      <c r="G341" s="634" t="s">
        <v>16</v>
      </c>
      <c r="H341" s="639" t="s">
        <v>5852</v>
      </c>
      <c r="I341" s="635" t="s">
        <v>3101</v>
      </c>
      <c r="J341" s="499"/>
      <c r="K341" s="499"/>
      <c r="L341" s="499"/>
      <c r="M341" s="499"/>
      <c r="N341" s="637" t="s">
        <v>5978</v>
      </c>
      <c r="O341" s="632" t="s">
        <v>7114</v>
      </c>
      <c r="Q341" s="754">
        <v>1</v>
      </c>
      <c r="R341" s="754"/>
      <c r="S341" s="754"/>
      <c r="U341" s="754"/>
      <c r="V341" s="754"/>
      <c r="AA341" s="801"/>
      <c r="AB341" s="620">
        <v>1</v>
      </c>
    </row>
    <row r="342" spans="1:28" s="934" customFormat="1" ht="347.25" thickBot="1" x14ac:dyDescent="0.3">
      <c r="A342" s="932">
        <f t="shared" si="5"/>
        <v>338</v>
      </c>
      <c r="B342" s="1535" t="s">
        <v>5856</v>
      </c>
      <c r="C342" s="770" t="s">
        <v>3383</v>
      </c>
      <c r="D342" s="770" t="s">
        <v>37</v>
      </c>
      <c r="E342" s="780" t="s">
        <v>5857</v>
      </c>
      <c r="F342" s="778" t="s">
        <v>459</v>
      </c>
      <c r="G342" s="770" t="s">
        <v>16</v>
      </c>
      <c r="H342" s="779" t="s">
        <v>5858</v>
      </c>
      <c r="I342" s="1535" t="s">
        <v>3101</v>
      </c>
      <c r="J342" s="775"/>
      <c r="K342" s="775"/>
      <c r="L342" s="775"/>
      <c r="M342" s="775"/>
      <c r="N342" s="780" t="s">
        <v>6031</v>
      </c>
      <c r="O342" s="771" t="s">
        <v>5933</v>
      </c>
      <c r="R342" s="754"/>
      <c r="S342" s="754"/>
      <c r="U342" s="754"/>
      <c r="V342" s="754"/>
      <c r="Y342" s="754">
        <v>1</v>
      </c>
      <c r="AA342" s="801"/>
      <c r="AB342" s="620">
        <v>1</v>
      </c>
    </row>
    <row r="343" spans="1:28" s="934" customFormat="1" ht="126.75" thickBot="1" x14ac:dyDescent="0.3">
      <c r="A343" s="932">
        <f t="shared" si="5"/>
        <v>339</v>
      </c>
      <c r="B343" s="635" t="s">
        <v>5859</v>
      </c>
      <c r="C343" s="634" t="s">
        <v>110</v>
      </c>
      <c r="D343" s="634" t="s">
        <v>37</v>
      </c>
      <c r="E343" s="637" t="s">
        <v>5610</v>
      </c>
      <c r="F343" s="638" t="s">
        <v>362</v>
      </c>
      <c r="G343" s="634" t="s">
        <v>16</v>
      </c>
      <c r="H343" s="639" t="s">
        <v>5860</v>
      </c>
      <c r="I343" s="635" t="s">
        <v>3101</v>
      </c>
      <c r="J343" s="636"/>
      <c r="K343" s="636"/>
      <c r="L343" s="636"/>
      <c r="M343" s="636"/>
      <c r="N343" s="637" t="s">
        <v>6032</v>
      </c>
      <c r="O343" s="632" t="s">
        <v>6933</v>
      </c>
      <c r="Q343" s="754">
        <v>1</v>
      </c>
      <c r="R343" s="754"/>
      <c r="S343" s="754"/>
      <c r="U343" s="754"/>
      <c r="V343" s="754"/>
      <c r="AA343" s="801"/>
      <c r="AB343" s="620">
        <v>1</v>
      </c>
    </row>
    <row r="344" spans="1:28" s="934" customFormat="1" ht="126.75" thickBot="1" x14ac:dyDescent="0.3">
      <c r="A344" s="932">
        <f t="shared" si="5"/>
        <v>340</v>
      </c>
      <c r="B344" s="1423" t="s">
        <v>5869</v>
      </c>
      <c r="C344" s="770">
        <v>34</v>
      </c>
      <c r="D344" s="770" t="s">
        <v>89</v>
      </c>
      <c r="E344" s="780" t="s">
        <v>3578</v>
      </c>
      <c r="F344" s="778" t="s">
        <v>5870</v>
      </c>
      <c r="G344" s="770" t="s">
        <v>16</v>
      </c>
      <c r="H344" s="779" t="s">
        <v>5871</v>
      </c>
      <c r="I344" s="1423" t="s">
        <v>3101</v>
      </c>
      <c r="J344" s="775"/>
      <c r="K344" s="775"/>
      <c r="L344" s="775"/>
      <c r="M344" s="775"/>
      <c r="N344" s="780" t="s">
        <v>5979</v>
      </c>
      <c r="O344" s="771" t="s">
        <v>6180</v>
      </c>
      <c r="P344" s="720"/>
      <c r="R344" s="754"/>
      <c r="S344" s="754"/>
      <c r="U344" s="754"/>
      <c r="V344" s="754"/>
      <c r="Y344" s="754">
        <v>1</v>
      </c>
      <c r="AA344" s="801"/>
      <c r="AB344" s="620">
        <v>1</v>
      </c>
    </row>
    <row r="345" spans="1:28" s="934" customFormat="1" ht="142.5" thickBot="1" x14ac:dyDescent="0.3">
      <c r="A345" s="932">
        <f t="shared" si="5"/>
        <v>341</v>
      </c>
      <c r="B345" s="635" t="s">
        <v>5872</v>
      </c>
      <c r="C345" s="634">
        <v>4</v>
      </c>
      <c r="D345" s="634" t="s">
        <v>37</v>
      </c>
      <c r="E345" s="637" t="s">
        <v>5865</v>
      </c>
      <c r="F345" s="638" t="s">
        <v>5634</v>
      </c>
      <c r="G345" s="634" t="s">
        <v>16</v>
      </c>
      <c r="H345" s="639" t="s">
        <v>5873</v>
      </c>
      <c r="I345" s="635" t="s">
        <v>3101</v>
      </c>
      <c r="J345" s="636"/>
      <c r="K345" s="636"/>
      <c r="L345" s="636"/>
      <c r="M345" s="636"/>
      <c r="N345" s="636"/>
      <c r="O345" s="632" t="s">
        <v>7108</v>
      </c>
      <c r="Q345" s="754">
        <v>1</v>
      </c>
      <c r="S345" s="754"/>
      <c r="V345" s="754"/>
      <c r="AA345" s="801"/>
      <c r="AB345" s="620">
        <v>1</v>
      </c>
    </row>
    <row r="346" spans="1:28" s="934" customFormat="1" ht="126.75" thickBot="1" x14ac:dyDescent="0.3">
      <c r="A346" s="932">
        <f t="shared" si="5"/>
        <v>342</v>
      </c>
      <c r="B346" s="635" t="s">
        <v>5874</v>
      </c>
      <c r="C346" s="634" t="s">
        <v>110</v>
      </c>
      <c r="D346" s="634" t="s">
        <v>89</v>
      </c>
      <c r="E346" s="637" t="s">
        <v>5875</v>
      </c>
      <c r="F346" s="638" t="s">
        <v>5876</v>
      </c>
      <c r="G346" s="634" t="s">
        <v>11</v>
      </c>
      <c r="H346" s="639" t="s">
        <v>5877</v>
      </c>
      <c r="I346" s="635" t="s">
        <v>3101</v>
      </c>
      <c r="J346" s="636"/>
      <c r="K346" s="636"/>
      <c r="L346" s="636"/>
      <c r="M346" s="636"/>
      <c r="N346" s="635" t="s">
        <v>4028</v>
      </c>
      <c r="O346" s="632" t="s">
        <v>6181</v>
      </c>
      <c r="P346" s="720"/>
      <c r="Q346" s="754">
        <v>1</v>
      </c>
      <c r="R346" s="754"/>
      <c r="S346" s="754"/>
      <c r="U346" s="754"/>
      <c r="V346" s="754"/>
      <c r="AA346" s="801">
        <v>1</v>
      </c>
      <c r="AB346" s="801"/>
    </row>
    <row r="347" spans="1:28" s="934" customFormat="1" ht="363" thickBot="1" x14ac:dyDescent="0.3">
      <c r="A347" s="932">
        <f t="shared" si="5"/>
        <v>343</v>
      </c>
      <c r="B347" s="635" t="s">
        <v>5878</v>
      </c>
      <c r="C347" s="634">
        <v>4</v>
      </c>
      <c r="D347" s="634" t="s">
        <v>3930</v>
      </c>
      <c r="E347" s="637" t="s">
        <v>5879</v>
      </c>
      <c r="F347" s="638" t="s">
        <v>5880</v>
      </c>
      <c r="G347" s="634" t="s">
        <v>16</v>
      </c>
      <c r="H347" s="639" t="s">
        <v>5881</v>
      </c>
      <c r="I347" s="635" t="s">
        <v>3101</v>
      </c>
      <c r="J347" s="636"/>
      <c r="K347" s="636"/>
      <c r="L347" s="636"/>
      <c r="M347" s="636"/>
      <c r="N347" s="637" t="s">
        <v>5980</v>
      </c>
      <c r="O347" s="632" t="s">
        <v>7053</v>
      </c>
      <c r="P347" s="720"/>
      <c r="Q347" s="754">
        <v>1</v>
      </c>
      <c r="R347" s="754"/>
      <c r="S347" s="754"/>
      <c r="U347" s="754"/>
      <c r="V347" s="754"/>
      <c r="AA347" s="801"/>
      <c r="AB347" s="620">
        <v>1</v>
      </c>
    </row>
    <row r="348" spans="1:28" s="941" customFormat="1" ht="126.75" thickBot="1" x14ac:dyDescent="0.3">
      <c r="A348" s="939">
        <f t="shared" si="5"/>
        <v>344</v>
      </c>
      <c r="B348" s="774" t="s">
        <v>5905</v>
      </c>
      <c r="C348" s="773" t="s">
        <v>179</v>
      </c>
      <c r="D348" s="773" t="s">
        <v>344</v>
      </c>
      <c r="E348" s="782" t="s">
        <v>5906</v>
      </c>
      <c r="F348" s="783" t="s">
        <v>5907</v>
      </c>
      <c r="G348" s="773" t="s">
        <v>11</v>
      </c>
      <c r="H348" s="784" t="s">
        <v>5908</v>
      </c>
      <c r="I348" s="774"/>
      <c r="J348" s="499"/>
      <c r="K348" s="499"/>
      <c r="L348" s="499"/>
      <c r="M348" s="499"/>
      <c r="N348" s="776"/>
      <c r="O348" s="772" t="s">
        <v>6220</v>
      </c>
      <c r="S348" s="754"/>
      <c r="T348" s="754">
        <v>1</v>
      </c>
      <c r="AA348" s="801">
        <v>1</v>
      </c>
      <c r="AB348" s="801"/>
    </row>
    <row r="349" spans="1:28" s="941" customFormat="1" ht="189.75" thickBot="1" x14ac:dyDescent="0.3">
      <c r="A349" s="939">
        <f t="shared" si="5"/>
        <v>345</v>
      </c>
      <c r="B349" s="635" t="s">
        <v>5909</v>
      </c>
      <c r="C349" s="634">
        <v>4</v>
      </c>
      <c r="D349" s="634" t="s">
        <v>5910</v>
      </c>
      <c r="E349" s="637" t="s">
        <v>5932</v>
      </c>
      <c r="F349" s="638" t="s">
        <v>5912</v>
      </c>
      <c r="G349" s="634" t="s">
        <v>11</v>
      </c>
      <c r="H349" s="639" t="s">
        <v>5913</v>
      </c>
      <c r="I349" s="635" t="s">
        <v>3101</v>
      </c>
      <c r="J349" s="636"/>
      <c r="K349" s="636"/>
      <c r="L349" s="636"/>
      <c r="M349" s="636"/>
      <c r="N349" s="635" t="s">
        <v>6033</v>
      </c>
      <c r="O349" s="632" t="s">
        <v>6166</v>
      </c>
      <c r="Q349" s="754">
        <v>1</v>
      </c>
      <c r="R349" s="754"/>
      <c r="S349" s="754"/>
      <c r="U349" s="754"/>
      <c r="V349" s="754"/>
      <c r="AA349" s="801">
        <v>1</v>
      </c>
      <c r="AB349" s="801"/>
    </row>
    <row r="350" spans="1:28" s="941" customFormat="1" ht="111" thickBot="1" x14ac:dyDescent="0.3">
      <c r="A350" s="939">
        <f t="shared" si="5"/>
        <v>346</v>
      </c>
      <c r="B350" s="635" t="s">
        <v>5917</v>
      </c>
      <c r="C350" s="634">
        <v>4</v>
      </c>
      <c r="D350" s="634" t="s">
        <v>37</v>
      </c>
      <c r="E350" s="637" t="s">
        <v>5918</v>
      </c>
      <c r="F350" s="638" t="s">
        <v>5919</v>
      </c>
      <c r="G350" s="634" t="s">
        <v>11</v>
      </c>
      <c r="H350" s="639" t="s">
        <v>5920</v>
      </c>
      <c r="I350" s="635" t="s">
        <v>3101</v>
      </c>
      <c r="J350" s="636"/>
      <c r="K350" s="636"/>
      <c r="L350" s="636"/>
      <c r="M350" s="636"/>
      <c r="N350" s="637" t="s">
        <v>6034</v>
      </c>
      <c r="O350" s="632" t="s">
        <v>7111</v>
      </c>
      <c r="P350" s="720"/>
      <c r="Q350" s="754">
        <v>1</v>
      </c>
      <c r="R350" s="754"/>
      <c r="S350" s="754"/>
      <c r="U350" s="754"/>
      <c r="V350" s="754"/>
      <c r="AA350" s="801">
        <v>1</v>
      </c>
      <c r="AB350" s="801"/>
    </row>
    <row r="351" spans="1:28" s="941" customFormat="1" ht="409.6" thickBot="1" x14ac:dyDescent="0.3">
      <c r="A351" s="939">
        <f t="shared" si="5"/>
        <v>347</v>
      </c>
      <c r="B351" s="774" t="s">
        <v>5925</v>
      </c>
      <c r="C351" s="773">
        <v>4</v>
      </c>
      <c r="D351" s="773" t="s">
        <v>3930</v>
      </c>
      <c r="E351" s="782" t="s">
        <v>5926</v>
      </c>
      <c r="F351" s="783" t="s">
        <v>5927</v>
      </c>
      <c r="G351" s="773" t="s">
        <v>16</v>
      </c>
      <c r="H351" s="784" t="s">
        <v>5928</v>
      </c>
      <c r="I351" s="774"/>
      <c r="J351" s="776"/>
      <c r="K351" s="776"/>
      <c r="L351" s="776"/>
      <c r="M351" s="776"/>
      <c r="N351" s="776"/>
      <c r="O351" s="772" t="s">
        <v>6173</v>
      </c>
      <c r="S351" s="754"/>
      <c r="T351" s="754">
        <v>1</v>
      </c>
      <c r="U351" s="972"/>
      <c r="V351" s="754"/>
      <c r="AA351" s="801"/>
      <c r="AB351" s="620">
        <v>1</v>
      </c>
    </row>
    <row r="352" spans="1:28" s="955" customFormat="1" ht="189.75" thickBot="1" x14ac:dyDescent="0.3">
      <c r="A352" s="953">
        <f t="shared" si="5"/>
        <v>348</v>
      </c>
      <c r="B352" s="1535" t="s">
        <v>6000</v>
      </c>
      <c r="C352" s="770">
        <v>4</v>
      </c>
      <c r="D352" s="770" t="s">
        <v>3930</v>
      </c>
      <c r="E352" s="780" t="s">
        <v>6001</v>
      </c>
      <c r="F352" s="778" t="s">
        <v>4392</v>
      </c>
      <c r="G352" s="770" t="s">
        <v>16</v>
      </c>
      <c r="H352" s="779" t="s">
        <v>6002</v>
      </c>
      <c r="I352" s="1535"/>
      <c r="J352" s="775"/>
      <c r="K352" s="775"/>
      <c r="L352" s="775"/>
      <c r="M352" s="775"/>
      <c r="N352" s="780" t="s">
        <v>6071</v>
      </c>
      <c r="O352" s="771" t="s">
        <v>6070</v>
      </c>
      <c r="P352" s="720"/>
      <c r="R352" s="754"/>
      <c r="S352" s="754"/>
      <c r="Y352" s="754">
        <v>1</v>
      </c>
      <c r="AA352" s="801"/>
      <c r="AB352" s="620">
        <v>1</v>
      </c>
    </row>
    <row r="353" spans="1:28" s="971" customFormat="1" ht="111" thickBot="1" x14ac:dyDescent="0.3">
      <c r="A353" s="969">
        <f t="shared" si="5"/>
        <v>349</v>
      </c>
      <c r="B353" s="635" t="s">
        <v>6093</v>
      </c>
      <c r="C353" s="634">
        <v>4</v>
      </c>
      <c r="D353" s="634" t="s">
        <v>3930</v>
      </c>
      <c r="E353" s="637" t="s">
        <v>6094</v>
      </c>
      <c r="F353" s="638" t="s">
        <v>6095</v>
      </c>
      <c r="G353" s="634" t="s">
        <v>11</v>
      </c>
      <c r="H353" s="639" t="s">
        <v>6096</v>
      </c>
      <c r="I353" s="635" t="s">
        <v>3101</v>
      </c>
      <c r="J353" s="636"/>
      <c r="K353" s="636"/>
      <c r="L353" s="636"/>
      <c r="M353" s="636"/>
      <c r="N353" s="635" t="s">
        <v>6078</v>
      </c>
      <c r="O353" s="632" t="s">
        <v>7135</v>
      </c>
      <c r="P353" s="720"/>
      <c r="Q353" s="754">
        <v>1</v>
      </c>
      <c r="R353" s="754"/>
      <c r="S353" s="754"/>
      <c r="U353" s="754"/>
      <c r="V353" s="754"/>
      <c r="Y353" s="754"/>
      <c r="AA353" s="801">
        <v>1</v>
      </c>
      <c r="AB353" s="801"/>
    </row>
    <row r="354" spans="1:28" s="971" customFormat="1" ht="378.75" thickBot="1" x14ac:dyDescent="0.3">
      <c r="A354" s="969">
        <f t="shared" si="5"/>
        <v>350</v>
      </c>
      <c r="B354" s="635" t="s">
        <v>6114</v>
      </c>
      <c r="C354" s="634">
        <v>4</v>
      </c>
      <c r="D354" s="634" t="s">
        <v>86</v>
      </c>
      <c r="E354" s="637" t="s">
        <v>2637</v>
      </c>
      <c r="F354" s="638" t="s">
        <v>5880</v>
      </c>
      <c r="G354" s="634" t="s">
        <v>16</v>
      </c>
      <c r="H354" s="639" t="s">
        <v>6115</v>
      </c>
      <c r="I354" s="634" t="s">
        <v>3101</v>
      </c>
      <c r="J354" s="636"/>
      <c r="K354" s="636"/>
      <c r="L354" s="636"/>
      <c r="M354" s="636"/>
      <c r="N354" s="637" t="s">
        <v>3914</v>
      </c>
      <c r="O354" s="632" t="s">
        <v>7151</v>
      </c>
      <c r="Q354" s="754">
        <v>1</v>
      </c>
      <c r="R354" s="754"/>
      <c r="S354" s="754"/>
      <c r="U354" s="754"/>
      <c r="V354" s="754"/>
      <c r="AA354" s="801"/>
      <c r="AB354" s="620">
        <v>1</v>
      </c>
    </row>
    <row r="355" spans="1:28" s="971" customFormat="1" ht="409.6" thickBot="1" x14ac:dyDescent="0.3">
      <c r="A355" s="969">
        <f t="shared" si="5"/>
        <v>351</v>
      </c>
      <c r="B355" s="635" t="s">
        <v>6116</v>
      </c>
      <c r="C355" s="634">
        <v>4</v>
      </c>
      <c r="D355" s="634" t="s">
        <v>86</v>
      </c>
      <c r="E355" s="637" t="s">
        <v>2922</v>
      </c>
      <c r="F355" s="638" t="s">
        <v>5880</v>
      </c>
      <c r="G355" s="634" t="s">
        <v>16</v>
      </c>
      <c r="H355" s="639" t="s">
        <v>6117</v>
      </c>
      <c r="I355" s="634" t="s">
        <v>3101</v>
      </c>
      <c r="J355" s="636"/>
      <c r="K355" s="636"/>
      <c r="L355" s="636"/>
      <c r="M355" s="636"/>
      <c r="N355" s="637" t="s">
        <v>7019</v>
      </c>
      <c r="O355" s="632" t="s">
        <v>7150</v>
      </c>
      <c r="Q355" s="754">
        <v>1</v>
      </c>
      <c r="R355" s="754"/>
      <c r="S355" s="754"/>
      <c r="U355" s="754"/>
      <c r="V355" s="754"/>
      <c r="AA355" s="801"/>
      <c r="AB355" s="620">
        <v>1</v>
      </c>
    </row>
    <row r="356" spans="1:28" s="971" customFormat="1" ht="409.6" thickBot="1" x14ac:dyDescent="0.3">
      <c r="A356" s="969">
        <f t="shared" si="5"/>
        <v>352</v>
      </c>
      <c r="B356" s="635" t="s">
        <v>6118</v>
      </c>
      <c r="C356" s="634">
        <v>4</v>
      </c>
      <c r="D356" s="634" t="s">
        <v>86</v>
      </c>
      <c r="E356" s="637" t="s">
        <v>2867</v>
      </c>
      <c r="F356" s="638" t="s">
        <v>5880</v>
      </c>
      <c r="G356" s="634" t="s">
        <v>16</v>
      </c>
      <c r="H356" s="639" t="s">
        <v>6119</v>
      </c>
      <c r="I356" s="634" t="s">
        <v>3101</v>
      </c>
      <c r="J356" s="636"/>
      <c r="K356" s="636"/>
      <c r="L356" s="636"/>
      <c r="M356" s="636"/>
      <c r="N356" s="637" t="s">
        <v>4236</v>
      </c>
      <c r="O356" s="632" t="s">
        <v>7156</v>
      </c>
      <c r="P356" s="720"/>
      <c r="Q356" s="754">
        <v>1</v>
      </c>
      <c r="R356" s="754"/>
      <c r="S356" s="754"/>
      <c r="U356" s="754"/>
      <c r="V356" s="754"/>
      <c r="AA356" s="801"/>
      <c r="AB356" s="620">
        <v>1</v>
      </c>
    </row>
    <row r="357" spans="1:28" s="971" customFormat="1" ht="237" thickBot="1" x14ac:dyDescent="0.3">
      <c r="A357" s="969">
        <f t="shared" si="5"/>
        <v>353</v>
      </c>
      <c r="B357" s="635" t="s">
        <v>6120</v>
      </c>
      <c r="C357" s="634">
        <v>4</v>
      </c>
      <c r="D357" s="634" t="s">
        <v>37</v>
      </c>
      <c r="E357" s="637" t="s">
        <v>6121</v>
      </c>
      <c r="F357" s="638" t="s">
        <v>5880</v>
      </c>
      <c r="G357" s="634" t="s">
        <v>16</v>
      </c>
      <c r="H357" s="639" t="s">
        <v>6122</v>
      </c>
      <c r="I357" s="634" t="s">
        <v>3101</v>
      </c>
      <c r="J357" s="636"/>
      <c r="K357" s="636"/>
      <c r="L357" s="636"/>
      <c r="M357" s="636"/>
      <c r="N357" s="636"/>
      <c r="O357" s="632" t="s">
        <v>7184</v>
      </c>
      <c r="Q357" s="754">
        <v>1</v>
      </c>
      <c r="S357" s="754"/>
      <c r="V357" s="754"/>
      <c r="AA357" s="801"/>
      <c r="AB357" s="620">
        <v>1</v>
      </c>
    </row>
    <row r="358" spans="1:28" s="971" customFormat="1" ht="95.25" thickBot="1" x14ac:dyDescent="0.3">
      <c r="A358" s="969">
        <f t="shared" si="5"/>
        <v>354</v>
      </c>
      <c r="B358" s="566" t="s">
        <v>6123</v>
      </c>
      <c r="C358" s="565">
        <v>4</v>
      </c>
      <c r="D358" s="565" t="s">
        <v>37</v>
      </c>
      <c r="E358" s="761" t="s">
        <v>6124</v>
      </c>
      <c r="F358" s="675" t="s">
        <v>5880</v>
      </c>
      <c r="G358" s="565" t="s">
        <v>16</v>
      </c>
      <c r="H358" s="486" t="s">
        <v>6125</v>
      </c>
      <c r="I358" s="565" t="s">
        <v>3101</v>
      </c>
      <c r="J358" s="499"/>
      <c r="K358" s="499"/>
      <c r="L358" s="499"/>
      <c r="M358" s="499"/>
      <c r="N358" s="499"/>
      <c r="O358" s="564" t="s">
        <v>3152</v>
      </c>
      <c r="S358" s="754">
        <v>1</v>
      </c>
      <c r="V358" s="754">
        <v>1</v>
      </c>
      <c r="AA358" s="801"/>
      <c r="AB358" s="620">
        <v>1</v>
      </c>
    </row>
    <row r="359" spans="1:28" s="989" customFormat="1" ht="252.75" thickBot="1" x14ac:dyDescent="0.3">
      <c r="A359" s="987">
        <f t="shared" si="5"/>
        <v>355</v>
      </c>
      <c r="B359" s="566" t="s">
        <v>6183</v>
      </c>
      <c r="C359" s="565">
        <v>4</v>
      </c>
      <c r="D359" s="565" t="s">
        <v>89</v>
      </c>
      <c r="E359" s="761" t="s">
        <v>6184</v>
      </c>
      <c r="F359" s="675" t="s">
        <v>6185</v>
      </c>
      <c r="G359" s="565" t="s">
        <v>16</v>
      </c>
      <c r="H359" s="486" t="s">
        <v>6186</v>
      </c>
      <c r="I359" s="565"/>
      <c r="J359" s="499"/>
      <c r="K359" s="499"/>
      <c r="L359" s="499"/>
      <c r="M359" s="499"/>
      <c r="N359" s="499"/>
      <c r="O359" s="564" t="s">
        <v>3152</v>
      </c>
      <c r="S359" s="754">
        <v>1</v>
      </c>
      <c r="AA359" s="801"/>
      <c r="AB359" s="620">
        <v>1</v>
      </c>
    </row>
    <row r="360" spans="1:28" s="989" customFormat="1" ht="126.75" thickBot="1" x14ac:dyDescent="0.3">
      <c r="A360" s="987">
        <f t="shared" si="5"/>
        <v>356</v>
      </c>
      <c r="B360" s="566" t="s">
        <v>6187</v>
      </c>
      <c r="C360" s="565" t="s">
        <v>110</v>
      </c>
      <c r="D360" s="565" t="s">
        <v>89</v>
      </c>
      <c r="E360" s="761" t="s">
        <v>6188</v>
      </c>
      <c r="F360" s="675" t="s">
        <v>6185</v>
      </c>
      <c r="G360" s="565" t="s">
        <v>16</v>
      </c>
      <c r="H360" s="486" t="s">
        <v>6189</v>
      </c>
      <c r="I360" s="565"/>
      <c r="J360" s="499"/>
      <c r="K360" s="499"/>
      <c r="L360" s="499"/>
      <c r="M360" s="499"/>
      <c r="N360" s="499"/>
      <c r="O360" s="564" t="s">
        <v>3152</v>
      </c>
      <c r="S360" s="754">
        <v>1</v>
      </c>
      <c r="AA360" s="801"/>
      <c r="AB360" s="620">
        <v>1</v>
      </c>
    </row>
    <row r="361" spans="1:28" s="989" customFormat="1" ht="142.5" thickBot="1" x14ac:dyDescent="0.3">
      <c r="A361" s="987">
        <f t="shared" si="5"/>
        <v>357</v>
      </c>
      <c r="B361" s="774" t="s">
        <v>6202</v>
      </c>
      <c r="C361" s="773">
        <v>4</v>
      </c>
      <c r="D361" s="773" t="s">
        <v>1214</v>
      </c>
      <c r="E361" s="782" t="s">
        <v>6203</v>
      </c>
      <c r="F361" s="783" t="s">
        <v>6204</v>
      </c>
      <c r="G361" s="773" t="s">
        <v>11</v>
      </c>
      <c r="H361" s="784" t="s">
        <v>6205</v>
      </c>
      <c r="I361" s="773" t="s">
        <v>3101</v>
      </c>
      <c r="J361" s="776"/>
      <c r="K361" s="776"/>
      <c r="L361" s="776"/>
      <c r="M361" s="776"/>
      <c r="N361" s="776"/>
      <c r="O361" s="772" t="s">
        <v>7020</v>
      </c>
      <c r="S361" s="754"/>
      <c r="T361" s="754">
        <v>1</v>
      </c>
      <c r="V361" s="754"/>
      <c r="AA361" s="801">
        <v>1</v>
      </c>
      <c r="AB361" s="801"/>
    </row>
    <row r="362" spans="1:28" s="989" customFormat="1" ht="111" thickBot="1" x14ac:dyDescent="0.3">
      <c r="A362" s="987">
        <f t="shared" si="5"/>
        <v>358</v>
      </c>
      <c r="B362" s="566" t="s">
        <v>6212</v>
      </c>
      <c r="C362" s="565">
        <v>4</v>
      </c>
      <c r="D362" s="565" t="s">
        <v>3752</v>
      </c>
      <c r="E362" s="761" t="s">
        <v>6213</v>
      </c>
      <c r="F362" s="675" t="s">
        <v>6214</v>
      </c>
      <c r="G362" s="565" t="s">
        <v>11</v>
      </c>
      <c r="H362" s="486" t="s">
        <v>6215</v>
      </c>
      <c r="I362" s="565" t="s">
        <v>3101</v>
      </c>
      <c r="J362" s="499"/>
      <c r="K362" s="499"/>
      <c r="L362" s="499"/>
      <c r="M362" s="499"/>
      <c r="N362" s="499"/>
      <c r="O362" s="564" t="s">
        <v>3152</v>
      </c>
      <c r="S362" s="754">
        <v>1</v>
      </c>
      <c r="V362" s="754">
        <v>1</v>
      </c>
      <c r="AA362" s="801">
        <v>1</v>
      </c>
      <c r="AB362" s="801"/>
    </row>
    <row r="363" spans="1:28" s="1387" customFormat="1" ht="174" thickBot="1" x14ac:dyDescent="0.3">
      <c r="A363" s="1385">
        <f t="shared" si="5"/>
        <v>359</v>
      </c>
      <c r="B363" s="815" t="s">
        <v>6937</v>
      </c>
      <c r="C363" s="814">
        <v>4</v>
      </c>
      <c r="D363" s="814" t="s">
        <v>3930</v>
      </c>
      <c r="E363" s="820" t="s">
        <v>6938</v>
      </c>
      <c r="F363" s="822" t="s">
        <v>1430</v>
      </c>
      <c r="G363" s="814" t="s">
        <v>16</v>
      </c>
      <c r="H363" s="821" t="s">
        <v>6939</v>
      </c>
      <c r="I363" s="814" t="s">
        <v>1025</v>
      </c>
      <c r="J363" s="499"/>
      <c r="K363" s="499"/>
      <c r="L363" s="499"/>
      <c r="M363" s="499"/>
      <c r="N363" s="820" t="s">
        <v>7137</v>
      </c>
      <c r="O363" s="759" t="s">
        <v>7136</v>
      </c>
      <c r="R363" s="754">
        <v>1</v>
      </c>
      <c r="S363" s="754"/>
      <c r="U363" s="754">
        <v>1</v>
      </c>
      <c r="V363" s="754"/>
      <c r="AA363" s="801"/>
      <c r="AB363" s="620">
        <v>1</v>
      </c>
    </row>
    <row r="364" spans="1:28" s="1387" customFormat="1" ht="95.25" thickBot="1" x14ac:dyDescent="0.3">
      <c r="A364" s="1385">
        <f t="shared" si="5"/>
        <v>360</v>
      </c>
      <c r="B364" s="635" t="s">
        <v>6940</v>
      </c>
      <c r="C364" s="634">
        <v>33</v>
      </c>
      <c r="D364" s="634" t="s">
        <v>89</v>
      </c>
      <c r="E364" s="637" t="s">
        <v>6941</v>
      </c>
      <c r="F364" s="638" t="s">
        <v>6942</v>
      </c>
      <c r="G364" s="634" t="s">
        <v>11</v>
      </c>
      <c r="H364" s="639" t="s">
        <v>6943</v>
      </c>
      <c r="I364" s="634" t="s">
        <v>3101</v>
      </c>
      <c r="J364" s="636"/>
      <c r="K364" s="636"/>
      <c r="L364" s="636"/>
      <c r="M364" s="636"/>
      <c r="N364" s="636"/>
      <c r="O364" s="632" t="s">
        <v>7138</v>
      </c>
      <c r="Q364" s="754">
        <v>1</v>
      </c>
      <c r="S364" s="754"/>
      <c r="V364" s="754"/>
      <c r="AA364" s="801">
        <v>1</v>
      </c>
      <c r="AB364" s="801"/>
    </row>
    <row r="365" spans="1:28" s="1387" customFormat="1" ht="284.25" thickBot="1" x14ac:dyDescent="0.3">
      <c r="A365" s="1385">
        <f t="shared" si="5"/>
        <v>361</v>
      </c>
      <c r="B365" s="566" t="s">
        <v>6949</v>
      </c>
      <c r="C365" s="565">
        <v>4</v>
      </c>
      <c r="D365" s="565" t="s">
        <v>86</v>
      </c>
      <c r="E365" s="761" t="s">
        <v>6950</v>
      </c>
      <c r="F365" s="675" t="s">
        <v>6951</v>
      </c>
      <c r="G365" s="565" t="s">
        <v>11</v>
      </c>
      <c r="H365" s="486" t="s">
        <v>6952</v>
      </c>
      <c r="I365" s="565" t="s">
        <v>3101</v>
      </c>
      <c r="J365" s="499"/>
      <c r="K365" s="499"/>
      <c r="L365" s="499"/>
      <c r="M365" s="499"/>
      <c r="N365" s="499"/>
      <c r="O365" s="564" t="s">
        <v>7054</v>
      </c>
      <c r="S365" s="754">
        <v>1</v>
      </c>
      <c r="V365" s="754">
        <v>1</v>
      </c>
      <c r="AA365" s="801">
        <v>1</v>
      </c>
      <c r="AB365" s="801"/>
    </row>
    <row r="366" spans="1:28" s="1387" customFormat="1" ht="126.75" thickBot="1" x14ac:dyDescent="0.3">
      <c r="A366" s="1385">
        <f t="shared" si="5"/>
        <v>362</v>
      </c>
      <c r="B366" s="635" t="s">
        <v>6956</v>
      </c>
      <c r="C366" s="634">
        <v>5</v>
      </c>
      <c r="D366" s="634" t="s">
        <v>6957</v>
      </c>
      <c r="E366" s="637" t="s">
        <v>6958</v>
      </c>
      <c r="F366" s="638" t="s">
        <v>6959</v>
      </c>
      <c r="G366" s="634" t="s">
        <v>11</v>
      </c>
      <c r="H366" s="639" t="s">
        <v>6960</v>
      </c>
      <c r="I366" s="634" t="s">
        <v>1025</v>
      </c>
      <c r="J366" s="636"/>
      <c r="K366" s="636"/>
      <c r="L366" s="636"/>
      <c r="M366" s="636"/>
      <c r="N366" s="636"/>
      <c r="O366" s="632" t="s">
        <v>7174</v>
      </c>
      <c r="Q366" s="754">
        <v>1</v>
      </c>
      <c r="S366" s="754"/>
      <c r="V366" s="754"/>
      <c r="AA366" s="801">
        <v>1</v>
      </c>
      <c r="AB366" s="801"/>
    </row>
    <row r="367" spans="1:28" s="928" customFormat="1" ht="20.25" x14ac:dyDescent="0.25">
      <c r="A367" s="412"/>
      <c r="B367" s="483"/>
      <c r="C367" s="412"/>
      <c r="D367" s="412"/>
      <c r="E367" s="484"/>
      <c r="F367" s="366"/>
      <c r="G367" s="412"/>
      <c r="H367" s="485"/>
      <c r="I367" s="483"/>
      <c r="J367" s="563"/>
      <c r="K367" s="563"/>
      <c r="L367" s="563"/>
      <c r="M367" s="563"/>
      <c r="N367" s="563"/>
      <c r="O367" s="931"/>
      <c r="S367" s="754"/>
      <c r="V367" s="754"/>
      <c r="AA367" s="801"/>
      <c r="AB367" s="801"/>
    </row>
    <row r="368" spans="1:28" s="928" customFormat="1" x14ac:dyDescent="0.25">
      <c r="A368" s="412"/>
      <c r="B368" s="483"/>
      <c r="C368" s="412"/>
      <c r="D368" s="412"/>
      <c r="E368" s="484"/>
      <c r="F368" s="366"/>
      <c r="G368" s="412"/>
      <c r="H368" s="485"/>
      <c r="I368" s="483"/>
      <c r="J368" s="563"/>
      <c r="K368" s="563"/>
      <c r="L368" s="563"/>
      <c r="M368" s="563"/>
      <c r="N368" s="563"/>
      <c r="O368" s="563"/>
      <c r="AA368" s="801"/>
      <c r="AB368" s="801"/>
    </row>
    <row r="369" spans="1:28" s="649" customFormat="1" ht="20.25" x14ac:dyDescent="0.25">
      <c r="A369" s="126"/>
      <c r="B369" s="126"/>
      <c r="C369" s="126"/>
      <c r="D369" s="126"/>
      <c r="E369" s="126"/>
      <c r="F369" s="127"/>
      <c r="G369" s="127"/>
      <c r="H369" s="128"/>
      <c r="I369" s="127"/>
      <c r="J369" s="129"/>
      <c r="K369" s="129"/>
      <c r="L369" s="129"/>
      <c r="M369" s="129"/>
      <c r="N369" s="129"/>
      <c r="O369" s="129"/>
      <c r="P369" s="651"/>
      <c r="Q369" s="113"/>
      <c r="R369" s="156"/>
      <c r="S369" s="117"/>
      <c r="T369" s="157"/>
      <c r="U369" s="652"/>
      <c r="V369" s="652"/>
      <c r="W369" s="651"/>
      <c r="X369" s="652"/>
      <c r="AA369" s="801"/>
      <c r="AB369" s="801"/>
    </row>
    <row r="370" spans="1:28" s="649" customFormat="1" ht="21" customHeight="1" x14ac:dyDescent="0.3">
      <c r="A370" s="650"/>
      <c r="B370" s="113"/>
      <c r="C370" s="1582" t="s">
        <v>7199</v>
      </c>
      <c r="D370" s="1582"/>
      <c r="E370" s="1582"/>
      <c r="F370" s="1582"/>
      <c r="G370" s="1582"/>
      <c r="H370" s="650"/>
      <c r="I370" s="115"/>
      <c r="J370" s="650"/>
      <c r="K370" s="650"/>
      <c r="L370" s="650"/>
      <c r="M370" s="650"/>
      <c r="N370" s="112"/>
      <c r="O370" s="650"/>
      <c r="P370" s="202">
        <f>SUM(P5:P368)</f>
        <v>18</v>
      </c>
      <c r="Q370" s="505">
        <f>SUM(Q5:Q368)</f>
        <v>189</v>
      </c>
      <c r="R370" s="505">
        <f t="shared" ref="R370:Y370" si="6">SUM(R5:R368)</f>
        <v>23</v>
      </c>
      <c r="S370" s="505">
        <f>SUM(S5:S368)</f>
        <v>8</v>
      </c>
      <c r="T370" s="505">
        <f t="shared" si="6"/>
        <v>84</v>
      </c>
      <c r="U370" s="505">
        <f t="shared" si="6"/>
        <v>15</v>
      </c>
      <c r="V370" s="505">
        <f>SUM(V5:V368)</f>
        <v>5</v>
      </c>
      <c r="W370" s="505">
        <f t="shared" si="6"/>
        <v>7</v>
      </c>
      <c r="X370" s="505">
        <f t="shared" si="6"/>
        <v>13</v>
      </c>
      <c r="Y370" s="505">
        <f t="shared" si="6"/>
        <v>58</v>
      </c>
      <c r="AA370" s="505">
        <f>SUM(AA5:AA366)</f>
        <v>174</v>
      </c>
      <c r="AB370" s="505">
        <f>SUM(AB5:AB366)</f>
        <v>188</v>
      </c>
    </row>
    <row r="371" spans="1:28" s="649" customFormat="1" ht="20.25" x14ac:dyDescent="0.3">
      <c r="A371" s="650"/>
      <c r="B371" s="652"/>
      <c r="C371" s="114"/>
      <c r="D371" s="114"/>
      <c r="E371" s="114"/>
      <c r="F371" s="114"/>
      <c r="G371" s="114"/>
      <c r="H371" s="650"/>
      <c r="I371" s="115"/>
      <c r="J371" s="650"/>
      <c r="K371" s="650"/>
      <c r="L371" s="650"/>
      <c r="M371" s="650"/>
      <c r="N371" s="112"/>
      <c r="O371" s="650"/>
      <c r="P371" s="651"/>
      <c r="Q371" s="652"/>
      <c r="R371" s="652"/>
      <c r="S371" s="652"/>
      <c r="T371" s="652"/>
      <c r="U371" s="652"/>
      <c r="V371" s="652"/>
      <c r="W371" s="651"/>
      <c r="X371" s="652"/>
      <c r="AA371" s="801"/>
      <c r="AB371" s="801"/>
    </row>
    <row r="372" spans="1:28" s="186" customFormat="1" ht="20.25" x14ac:dyDescent="0.3">
      <c r="A372" s="108"/>
      <c r="B372" s="116"/>
      <c r="C372" s="1582" t="s">
        <v>7200</v>
      </c>
      <c r="D372" s="1582"/>
      <c r="E372" s="1582"/>
      <c r="F372" s="1582"/>
      <c r="G372" s="1582"/>
      <c r="H372" s="108"/>
      <c r="I372" s="115"/>
      <c r="J372" s="108"/>
      <c r="K372" s="108"/>
      <c r="L372" s="108"/>
      <c r="M372" s="108"/>
      <c r="N372" s="112"/>
      <c r="O372" s="108"/>
      <c r="P372" s="200"/>
      <c r="Q372" s="110"/>
      <c r="R372" s="110"/>
      <c r="S372" s="110"/>
      <c r="T372" s="110"/>
      <c r="U372" s="110"/>
      <c r="V372" s="110"/>
      <c r="W372" s="200"/>
      <c r="X372" s="110"/>
      <c r="AA372" s="801"/>
      <c r="AB372" s="801"/>
    </row>
    <row r="373" spans="1:28" s="186" customFormat="1" ht="20.25" x14ac:dyDescent="0.3">
      <c r="A373" s="108"/>
      <c r="B373" s="110"/>
      <c r="C373" s="114"/>
      <c r="D373" s="114"/>
      <c r="E373" s="114"/>
      <c r="F373" s="114"/>
      <c r="G373" s="114"/>
      <c r="H373" s="108"/>
      <c r="I373" s="115"/>
      <c r="J373" s="108"/>
      <c r="K373" s="108"/>
      <c r="L373" s="108"/>
      <c r="M373" s="108"/>
      <c r="N373" s="112"/>
      <c r="O373" s="108"/>
      <c r="P373" s="200"/>
      <c r="Q373" s="110"/>
      <c r="R373" s="110"/>
      <c r="S373" s="110"/>
      <c r="T373" s="110"/>
      <c r="U373" s="110"/>
      <c r="V373" s="110"/>
      <c r="W373" s="200"/>
      <c r="X373" s="110"/>
      <c r="AA373" s="801"/>
      <c r="AB373" s="801"/>
    </row>
    <row r="374" spans="1:28" s="186" customFormat="1" ht="20.25" x14ac:dyDescent="0.3">
      <c r="A374" s="108"/>
      <c r="B374" s="117"/>
      <c r="C374" s="1582" t="s">
        <v>7201</v>
      </c>
      <c r="D374" s="1582"/>
      <c r="E374" s="1582"/>
      <c r="F374" s="1582"/>
      <c r="G374" s="1582"/>
      <c r="H374" s="108"/>
      <c r="I374" s="115"/>
      <c r="J374" s="108"/>
      <c r="K374" s="108"/>
      <c r="L374" s="108"/>
      <c r="M374" s="108"/>
      <c r="N374" s="112"/>
      <c r="O374" s="108"/>
      <c r="P374" s="200"/>
      <c r="Q374" s="110"/>
      <c r="R374" s="110"/>
      <c r="S374" s="110"/>
      <c r="T374" s="110"/>
      <c r="U374" s="110"/>
      <c r="V374" s="110"/>
      <c r="W374" s="200"/>
      <c r="X374" s="110"/>
      <c r="AA374" s="801"/>
      <c r="AB374" s="801"/>
    </row>
    <row r="375" spans="1:28" s="186" customFormat="1" ht="20.25" x14ac:dyDescent="0.3">
      <c r="A375" s="108"/>
      <c r="B375" s="108"/>
      <c r="C375" s="114"/>
      <c r="D375" s="114"/>
      <c r="E375" s="114"/>
      <c r="F375" s="114"/>
      <c r="G375" s="114"/>
      <c r="H375" s="108"/>
      <c r="I375" s="115"/>
      <c r="J375" s="108"/>
      <c r="K375" s="108"/>
      <c r="L375" s="108"/>
      <c r="M375" s="108"/>
      <c r="N375" s="112"/>
      <c r="O375" s="108"/>
      <c r="P375" s="200"/>
      <c r="Q375" s="110"/>
      <c r="R375" s="110"/>
      <c r="S375" s="110"/>
      <c r="T375" s="110"/>
      <c r="U375" s="110"/>
      <c r="V375" s="110"/>
      <c r="W375" s="200"/>
      <c r="X375" s="110"/>
      <c r="AA375" s="801"/>
      <c r="AB375" s="801"/>
    </row>
    <row r="376" spans="1:28" s="186" customFormat="1" ht="20.25" x14ac:dyDescent="0.3">
      <c r="A376" s="108"/>
      <c r="B376" s="118"/>
      <c r="C376" s="1582" t="s">
        <v>7202</v>
      </c>
      <c r="D376" s="1582"/>
      <c r="E376" s="1582"/>
      <c r="F376" s="1582"/>
      <c r="G376" s="1582"/>
      <c r="H376" s="108"/>
      <c r="I376" s="115"/>
      <c r="J376" s="108"/>
      <c r="K376" s="108"/>
      <c r="L376" s="108"/>
      <c r="M376" s="108"/>
      <c r="N376" s="112"/>
      <c r="O376" s="108"/>
      <c r="P376" s="200"/>
      <c r="Q376" s="110"/>
      <c r="R376" s="110"/>
      <c r="S376" s="110"/>
      <c r="T376" s="110"/>
      <c r="U376" s="110"/>
      <c r="V376" s="110"/>
      <c r="W376" s="200"/>
      <c r="X376" s="110"/>
      <c r="AA376" s="801"/>
      <c r="AB376" s="801"/>
    </row>
    <row r="377" spans="1:28" ht="20.25" x14ac:dyDescent="0.3">
      <c r="A377" s="108"/>
      <c r="B377" s="108"/>
      <c r="C377" s="108"/>
      <c r="D377" s="108"/>
      <c r="E377" s="108"/>
      <c r="F377" s="108"/>
      <c r="G377" s="108"/>
      <c r="H377" s="108"/>
      <c r="I377" s="115"/>
      <c r="J377" s="108"/>
      <c r="K377" s="108"/>
      <c r="L377" s="108"/>
      <c r="M377" s="108"/>
      <c r="N377" s="112"/>
      <c r="O377" s="108"/>
      <c r="P377" s="108"/>
      <c r="Q377" s="110"/>
      <c r="R377" s="110"/>
      <c r="S377" s="110"/>
      <c r="T377" s="110"/>
      <c r="U377" s="110"/>
      <c r="V377" s="110"/>
      <c r="W377" s="200"/>
      <c r="X377" s="110"/>
    </row>
    <row r="378" spans="1:28" ht="20.25" x14ac:dyDescent="0.3">
      <c r="A378" s="108"/>
      <c r="B378" s="108"/>
      <c r="C378" s="108"/>
      <c r="D378" s="108"/>
      <c r="E378" s="108"/>
      <c r="F378" s="108"/>
      <c r="G378" s="108"/>
      <c r="H378" s="108"/>
      <c r="I378" s="115"/>
      <c r="J378" s="108"/>
      <c r="K378" s="108"/>
      <c r="L378" s="108"/>
      <c r="M378" s="108"/>
      <c r="N378" s="112"/>
      <c r="O378" s="108"/>
      <c r="P378" s="108"/>
      <c r="Q378" s="110"/>
      <c r="R378" s="110"/>
      <c r="S378" s="110"/>
      <c r="T378" s="110"/>
      <c r="U378" s="110"/>
      <c r="V378" s="110"/>
      <c r="W378" s="200"/>
      <c r="X378" s="110"/>
    </row>
    <row r="379" spans="1:28" ht="20.25" x14ac:dyDescent="0.3">
      <c r="A379" s="108"/>
      <c r="B379" s="108"/>
      <c r="C379" s="108"/>
      <c r="D379" s="108"/>
      <c r="E379" s="108"/>
      <c r="F379" s="108"/>
      <c r="G379" s="108"/>
      <c r="H379" s="108"/>
      <c r="I379" s="115"/>
      <c r="J379" s="108"/>
      <c r="K379" s="108"/>
      <c r="L379" s="108"/>
      <c r="M379" s="108"/>
      <c r="N379" s="112"/>
      <c r="O379" s="108"/>
      <c r="P379" s="108"/>
      <c r="Q379" s="110"/>
      <c r="R379" s="110"/>
      <c r="S379" s="110"/>
      <c r="T379" s="110"/>
      <c r="U379" s="110"/>
      <c r="V379" s="110"/>
      <c r="W379" s="200"/>
      <c r="X379" s="110"/>
    </row>
  </sheetData>
  <autoFilter ref="A4:O366"/>
  <dataConsolidate/>
  <mergeCells count="25">
    <mergeCell ref="AA1:AA4"/>
    <mergeCell ref="AB1:AB4"/>
    <mergeCell ref="W1:W4"/>
    <mergeCell ref="V1:V4"/>
    <mergeCell ref="C2:C3"/>
    <mergeCell ref="D2:D3"/>
    <mergeCell ref="E2:E3"/>
    <mergeCell ref="F2:F3"/>
    <mergeCell ref="P1:P4"/>
    <mergeCell ref="Y1:Y4"/>
    <mergeCell ref="X1:X4"/>
    <mergeCell ref="C370:G370"/>
    <mergeCell ref="C372:G372"/>
    <mergeCell ref="C374:G374"/>
    <mergeCell ref="C376:G376"/>
    <mergeCell ref="U1:U4"/>
    <mergeCell ref="A1:O1"/>
    <mergeCell ref="G2:G3"/>
    <mergeCell ref="H2:H3"/>
    <mergeCell ref="I2:I3"/>
    <mergeCell ref="J2:M2"/>
    <mergeCell ref="N2:N3"/>
    <mergeCell ref="O2:O3"/>
    <mergeCell ref="A2:A3"/>
    <mergeCell ref="B2:B3"/>
  </mergeCells>
  <dataValidations disablePrompts="1" count="3">
    <dataValidation type="list" allowBlank="1" showInputMessage="1" showErrorMessage="1" sqref="G37:G38">
      <formula1>#REF!</formula1>
    </dataValidation>
    <dataValidation type="list" allowBlank="1" showInputMessage="1" showErrorMessage="1" sqref="G39:G155 G5:G20 G22:G36">
      <formula1>#REF!</formula1>
    </dataValidation>
    <dataValidation type="list" allowBlank="1" showInputMessage="1" showErrorMessage="1" sqref="I21 G21">
      <formula1>#REF!</formula1>
    </dataValidation>
  </dataValidations>
  <hyperlinks>
    <hyperlink ref="J19" r:id="rId1"/>
    <hyperlink ref="J17" r:id="rId2"/>
    <hyperlink ref="J16" r:id="rId3"/>
    <hyperlink ref="J14" r:id="rId4"/>
    <hyperlink ref="J13" r:id="rId5"/>
    <hyperlink ref="J9" r:id="rId6"/>
    <hyperlink ref="J7" r:id="rId7"/>
    <hyperlink ref="M258" r:id="rId8" display="Колмакова Н.Ф. №3414 от 05.11.2019 "/>
    <hyperlink ref="M271" r:id="rId9" display="Мишин С.И.  №3592 от 20.11.2019 "/>
  </hyperlinks>
  <pageMargins left="0.25" right="0.25" top="0.75" bottom="0.75" header="0.3" footer="0.3"/>
  <pageSetup paperSize="9" scale="76" fitToHeight="0" orientation="landscape"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B297"/>
  <sheetViews>
    <sheetView zoomScale="60" zoomScaleNormal="60" zoomScalePageLayoutView="55" workbookViewId="0">
      <pane ySplit="4" topLeftCell="A72" activePane="bottomLeft" state="frozen"/>
      <selection pane="bottomLeft" activeCell="E60" sqref="E60"/>
    </sheetView>
  </sheetViews>
  <sheetFormatPr defaultColWidth="9.140625" defaultRowHeight="15.75" x14ac:dyDescent="0.25"/>
  <cols>
    <col min="1" max="1" width="7.42578125" style="18" customWidth="1"/>
    <col min="2" max="2" width="16.7109375" style="1" customWidth="1"/>
    <col min="3" max="3" width="10.42578125" style="1" customWidth="1"/>
    <col min="4" max="4" width="17.5703125" style="1" customWidth="1"/>
    <col min="5" max="5" width="18.28515625" style="1" customWidth="1"/>
    <col min="6" max="6" width="16.28515625" style="1" customWidth="1"/>
    <col min="7" max="7" width="13.140625" style="1" customWidth="1"/>
    <col min="8" max="8" width="61.42578125" style="1" customWidth="1"/>
    <col min="9" max="9" width="15.42578125" style="1" customWidth="1"/>
    <col min="10" max="12" width="20" style="1" hidden="1" customWidth="1"/>
    <col min="13" max="13" width="18.140625" style="1" hidden="1" customWidth="1"/>
    <col min="14" max="14" width="20.7109375" style="1" customWidth="1"/>
    <col min="15" max="15" width="50.7109375" style="1" customWidth="1"/>
    <col min="16" max="22" width="9.140625" style="24"/>
    <col min="23" max="26" width="9.140625" style="1"/>
    <col min="27" max="28" width="9.140625" style="201"/>
    <col min="29" max="16384" width="9.140625" style="1"/>
  </cols>
  <sheetData>
    <row r="1" spans="1:28" ht="30" customHeight="1" thickBot="1" x14ac:dyDescent="0.3">
      <c r="A1" s="1595" t="s">
        <v>2492</v>
      </c>
      <c r="B1" s="1595"/>
      <c r="C1" s="1595"/>
      <c r="D1" s="1595"/>
      <c r="E1" s="1595"/>
      <c r="F1" s="1595"/>
      <c r="G1" s="1595"/>
      <c r="H1" s="1595"/>
      <c r="I1" s="1595"/>
      <c r="J1" s="1595"/>
      <c r="K1" s="1595"/>
      <c r="L1" s="1595"/>
      <c r="M1" s="1595"/>
      <c r="N1" s="1595"/>
      <c r="O1" s="1595"/>
      <c r="P1" s="1593" t="s">
        <v>3004</v>
      </c>
      <c r="Q1" s="33"/>
      <c r="R1" s="71"/>
      <c r="S1" s="34"/>
      <c r="T1" s="86"/>
      <c r="U1" s="1583" t="s">
        <v>6221</v>
      </c>
      <c r="V1" s="1588" t="s">
        <v>6221</v>
      </c>
      <c r="W1" s="1583" t="s">
        <v>3821</v>
      </c>
      <c r="X1" s="1591" t="s">
        <v>4280</v>
      </c>
      <c r="Y1" s="1590" t="s">
        <v>7002</v>
      </c>
      <c r="AA1" s="1587" t="s">
        <v>7069</v>
      </c>
      <c r="AB1" s="1587" t="s">
        <v>7070</v>
      </c>
    </row>
    <row r="2" spans="1:28" ht="25.5" customHeight="1" thickBot="1" x14ac:dyDescent="0.3">
      <c r="A2" s="1551" t="s">
        <v>1027</v>
      </c>
      <c r="B2" s="1551" t="s">
        <v>3</v>
      </c>
      <c r="C2" s="1551" t="s">
        <v>1</v>
      </c>
      <c r="D2" s="1551" t="s">
        <v>2</v>
      </c>
      <c r="E2" s="1551" t="s">
        <v>5</v>
      </c>
      <c r="F2" s="1551" t="s">
        <v>4</v>
      </c>
      <c r="G2" s="1551" t="s">
        <v>10</v>
      </c>
      <c r="H2" s="1551" t="s">
        <v>3494</v>
      </c>
      <c r="I2" s="1551" t="s">
        <v>1021</v>
      </c>
      <c r="J2" s="1574" t="s">
        <v>6</v>
      </c>
      <c r="K2" s="1575"/>
      <c r="L2" s="1575"/>
      <c r="M2" s="1576"/>
      <c r="N2" s="1551" t="s">
        <v>1024</v>
      </c>
      <c r="O2" s="1551" t="s">
        <v>2106</v>
      </c>
      <c r="P2" s="1593"/>
      <c r="Q2" s="33"/>
      <c r="R2" s="71"/>
      <c r="S2" s="34"/>
      <c r="T2" s="86"/>
      <c r="U2" s="1583"/>
      <c r="V2" s="1588"/>
      <c r="W2" s="1583"/>
      <c r="X2" s="1591"/>
      <c r="Y2" s="1590"/>
      <c r="AA2" s="1587"/>
      <c r="AB2" s="1587"/>
    </row>
    <row r="3" spans="1:28" ht="55.5" customHeight="1" thickBot="1" x14ac:dyDescent="0.3">
      <c r="A3" s="1552"/>
      <c r="B3" s="1552"/>
      <c r="C3" s="1552"/>
      <c r="D3" s="1552"/>
      <c r="E3" s="1552"/>
      <c r="F3" s="1552"/>
      <c r="G3" s="1552"/>
      <c r="H3" s="1552"/>
      <c r="I3" s="1552"/>
      <c r="J3" s="11" t="s">
        <v>0</v>
      </c>
      <c r="K3" s="11" t="s">
        <v>1022</v>
      </c>
      <c r="L3" s="11" t="s">
        <v>1023</v>
      </c>
      <c r="M3" s="11" t="s">
        <v>394</v>
      </c>
      <c r="N3" s="1552"/>
      <c r="O3" s="1552"/>
      <c r="P3" s="1593"/>
      <c r="Q3" s="33"/>
      <c r="R3" s="71"/>
      <c r="S3" s="34"/>
      <c r="T3" s="86"/>
      <c r="U3" s="1583"/>
      <c r="V3" s="1588"/>
      <c r="W3" s="1583"/>
      <c r="X3" s="1591"/>
      <c r="Y3" s="1590"/>
      <c r="AA3" s="1587"/>
      <c r="AB3" s="1587"/>
    </row>
    <row r="4" spans="1:28" ht="21" thickBot="1" x14ac:dyDescent="0.3">
      <c r="A4" s="134"/>
      <c r="B4" s="131"/>
      <c r="C4" s="130"/>
      <c r="D4" s="12"/>
      <c r="E4" s="130"/>
      <c r="F4" s="131"/>
      <c r="G4" s="132"/>
      <c r="H4" s="133"/>
      <c r="I4" s="130"/>
      <c r="J4" s="134"/>
      <c r="K4" s="130"/>
      <c r="L4" s="130"/>
      <c r="M4" s="125"/>
      <c r="N4" s="133"/>
      <c r="O4" s="133"/>
      <c r="P4" s="1593"/>
      <c r="Q4" s="33"/>
      <c r="R4" s="71"/>
      <c r="S4" s="34"/>
      <c r="T4" s="86"/>
      <c r="U4" s="1583"/>
      <c r="V4" s="1588"/>
      <c r="W4" s="1583"/>
      <c r="X4" s="1591"/>
      <c r="Y4" s="1590"/>
      <c r="AA4" s="1587"/>
      <c r="AB4" s="1587"/>
    </row>
    <row r="5" spans="1:28" s="339" customFormat="1" ht="409.6" thickBot="1" x14ac:dyDescent="0.3">
      <c r="A5" s="348">
        <v>1</v>
      </c>
      <c r="B5" s="300" t="s">
        <v>94</v>
      </c>
      <c r="C5" s="158">
        <v>4</v>
      </c>
      <c r="D5" s="300" t="s">
        <v>40</v>
      </c>
      <c r="E5" s="300" t="s">
        <v>41</v>
      </c>
      <c r="F5" s="300" t="s">
        <v>43</v>
      </c>
      <c r="G5" s="300" t="s">
        <v>16</v>
      </c>
      <c r="H5" s="296" t="s">
        <v>42</v>
      </c>
      <c r="I5" s="300" t="s">
        <v>2553</v>
      </c>
      <c r="J5" s="163" t="s">
        <v>248</v>
      </c>
      <c r="K5" s="158"/>
      <c r="L5" s="158"/>
      <c r="M5" s="300" t="s">
        <v>403</v>
      </c>
      <c r="N5" s="158"/>
      <c r="O5" s="295" t="s">
        <v>2863</v>
      </c>
      <c r="P5" s="174"/>
      <c r="Q5" s="174">
        <v>1</v>
      </c>
      <c r="R5" s="174"/>
      <c r="S5" s="174"/>
      <c r="T5" s="174"/>
      <c r="U5" s="174"/>
      <c r="V5" s="174"/>
      <c r="AA5" s="620"/>
      <c r="AB5" s="620">
        <v>1</v>
      </c>
    </row>
    <row r="6" spans="1:28" s="339" customFormat="1" ht="126.75" thickBot="1" x14ac:dyDescent="0.3">
      <c r="A6" s="348">
        <f>A5+1</f>
        <v>2</v>
      </c>
      <c r="B6" s="300" t="s">
        <v>2112</v>
      </c>
      <c r="C6" s="300">
        <v>4</v>
      </c>
      <c r="D6" s="300" t="s">
        <v>40</v>
      </c>
      <c r="E6" s="300" t="s">
        <v>1225</v>
      </c>
      <c r="F6" s="300" t="s">
        <v>319</v>
      </c>
      <c r="G6" s="300" t="s">
        <v>11</v>
      </c>
      <c r="H6" s="296" t="s">
        <v>2174</v>
      </c>
      <c r="I6" s="300" t="s">
        <v>2288</v>
      </c>
      <c r="J6" s="164"/>
      <c r="K6" s="348"/>
      <c r="L6" s="348"/>
      <c r="M6" s="351"/>
      <c r="N6" s="294" t="s">
        <v>875</v>
      </c>
      <c r="O6" s="295" t="s">
        <v>2173</v>
      </c>
      <c r="P6" s="174"/>
      <c r="Q6" s="174">
        <v>1</v>
      </c>
      <c r="R6" s="174"/>
      <c r="S6" s="174"/>
      <c r="T6" s="174"/>
      <c r="U6" s="174"/>
      <c r="V6" s="174"/>
      <c r="AA6" s="620">
        <v>1</v>
      </c>
      <c r="AB6" s="620"/>
    </row>
    <row r="7" spans="1:28" s="339" customFormat="1" ht="284.25" thickBot="1" x14ac:dyDescent="0.3">
      <c r="A7" s="348">
        <f t="shared" ref="A7:A72" si="0">A6+1</f>
        <v>3</v>
      </c>
      <c r="B7" s="300" t="s">
        <v>2119</v>
      </c>
      <c r="C7" s="300" t="s">
        <v>110</v>
      </c>
      <c r="D7" s="300" t="s">
        <v>40</v>
      </c>
      <c r="E7" s="300" t="s">
        <v>1211</v>
      </c>
      <c r="F7" s="300" t="s">
        <v>325</v>
      </c>
      <c r="G7" s="300" t="s">
        <v>11</v>
      </c>
      <c r="H7" s="296" t="s">
        <v>135</v>
      </c>
      <c r="I7" s="300" t="s">
        <v>2553</v>
      </c>
      <c r="J7" s="165" t="s">
        <v>393</v>
      </c>
      <c r="K7" s="158"/>
      <c r="L7" s="158"/>
      <c r="M7" s="160" t="s">
        <v>443</v>
      </c>
      <c r="N7" s="158"/>
      <c r="O7" s="295" t="s">
        <v>2690</v>
      </c>
      <c r="P7" s="174"/>
      <c r="Q7" s="174">
        <v>1</v>
      </c>
      <c r="R7" s="174"/>
      <c r="S7" s="174"/>
      <c r="T7" s="174"/>
      <c r="U7" s="174"/>
      <c r="V7" s="174"/>
      <c r="AA7" s="620">
        <v>1</v>
      </c>
      <c r="AB7" s="620"/>
    </row>
    <row r="8" spans="1:28" s="289" customFormat="1" ht="409.6" thickBot="1" x14ac:dyDescent="0.3">
      <c r="A8" s="348">
        <f t="shared" si="0"/>
        <v>4</v>
      </c>
      <c r="B8" s="300" t="s">
        <v>372</v>
      </c>
      <c r="C8" s="300">
        <v>5</v>
      </c>
      <c r="D8" s="300" t="s">
        <v>40</v>
      </c>
      <c r="E8" s="300" t="s">
        <v>373</v>
      </c>
      <c r="F8" s="300" t="s">
        <v>375</v>
      </c>
      <c r="G8" s="300" t="s">
        <v>11</v>
      </c>
      <c r="H8" s="296" t="s">
        <v>374</v>
      </c>
      <c r="I8" s="300" t="s">
        <v>2553</v>
      </c>
      <c r="J8" s="158"/>
      <c r="K8" s="158"/>
      <c r="L8" s="158"/>
      <c r="M8" s="158"/>
      <c r="N8" s="158"/>
      <c r="O8" s="295" t="s">
        <v>2691</v>
      </c>
      <c r="P8" s="175"/>
      <c r="Q8" s="175">
        <v>1</v>
      </c>
      <c r="R8" s="175"/>
      <c r="S8" s="175"/>
      <c r="T8" s="175"/>
      <c r="U8" s="175"/>
      <c r="V8" s="175"/>
      <c r="AA8" s="620">
        <v>1</v>
      </c>
      <c r="AB8" s="369"/>
    </row>
    <row r="9" spans="1:28" s="339" customFormat="1" ht="363" thickBot="1" x14ac:dyDescent="0.3">
      <c r="A9" s="348">
        <f t="shared" si="0"/>
        <v>5</v>
      </c>
      <c r="B9" s="300" t="s">
        <v>521</v>
      </c>
      <c r="C9" s="300">
        <v>4</v>
      </c>
      <c r="D9" s="300" t="s">
        <v>81</v>
      </c>
      <c r="E9" s="300" t="s">
        <v>524</v>
      </c>
      <c r="F9" s="300" t="s">
        <v>523</v>
      </c>
      <c r="G9" s="300" t="s">
        <v>16</v>
      </c>
      <c r="H9" s="296" t="s">
        <v>522</v>
      </c>
      <c r="I9" s="300" t="s">
        <v>2553</v>
      </c>
      <c r="J9" s="158"/>
      <c r="K9" s="158"/>
      <c r="L9" s="158"/>
      <c r="M9" s="158"/>
      <c r="N9" s="300"/>
      <c r="O9" s="295" t="s">
        <v>2692</v>
      </c>
      <c r="P9" s="174"/>
      <c r="Q9" s="174">
        <v>1</v>
      </c>
      <c r="R9" s="174"/>
      <c r="S9" s="174"/>
      <c r="T9" s="174"/>
      <c r="U9" s="174"/>
      <c r="V9" s="174"/>
      <c r="AA9" s="620"/>
      <c r="AB9" s="620">
        <v>1</v>
      </c>
    </row>
    <row r="10" spans="1:28" s="339" customFormat="1" ht="409.6" thickBot="1" x14ac:dyDescent="0.3">
      <c r="A10" s="348">
        <f t="shared" si="0"/>
        <v>6</v>
      </c>
      <c r="B10" s="302" t="s">
        <v>525</v>
      </c>
      <c r="C10" s="302">
        <v>4</v>
      </c>
      <c r="D10" s="302" t="s">
        <v>81</v>
      </c>
      <c r="E10" s="302" t="s">
        <v>527</v>
      </c>
      <c r="F10" s="302" t="s">
        <v>523</v>
      </c>
      <c r="G10" s="302" t="s">
        <v>16</v>
      </c>
      <c r="H10" s="299" t="s">
        <v>526</v>
      </c>
      <c r="I10" s="302" t="s">
        <v>2553</v>
      </c>
      <c r="J10" s="159"/>
      <c r="K10" s="159"/>
      <c r="L10" s="159"/>
      <c r="M10" s="159"/>
      <c r="N10" s="292" t="s">
        <v>3726</v>
      </c>
      <c r="O10" s="298" t="s">
        <v>2979</v>
      </c>
      <c r="P10" s="176">
        <v>1</v>
      </c>
      <c r="Q10" s="174" t="s">
        <v>2864</v>
      </c>
      <c r="R10" s="174">
        <v>1</v>
      </c>
      <c r="S10" s="174"/>
      <c r="T10" s="174"/>
      <c r="U10" s="174"/>
      <c r="V10" s="174"/>
      <c r="W10" s="339">
        <v>1</v>
      </c>
      <c r="AA10" s="620"/>
      <c r="AB10" s="620">
        <v>1</v>
      </c>
    </row>
    <row r="11" spans="1:28" s="289" customFormat="1" ht="170.25" customHeight="1" thickBot="1" x14ac:dyDescent="0.3">
      <c r="A11" s="348">
        <f t="shared" si="0"/>
        <v>7</v>
      </c>
      <c r="B11" s="302" t="s">
        <v>528</v>
      </c>
      <c r="C11" s="302">
        <v>4</v>
      </c>
      <c r="D11" s="302" t="s">
        <v>81</v>
      </c>
      <c r="E11" s="302" t="s">
        <v>530</v>
      </c>
      <c r="F11" s="302" t="s">
        <v>523</v>
      </c>
      <c r="G11" s="302" t="s">
        <v>16</v>
      </c>
      <c r="H11" s="299" t="s">
        <v>529</v>
      </c>
      <c r="I11" s="302" t="s">
        <v>2553</v>
      </c>
      <c r="J11" s="159"/>
      <c r="K11" s="159"/>
      <c r="L11" s="159"/>
      <c r="M11" s="159"/>
      <c r="N11" s="292" t="s">
        <v>3727</v>
      </c>
      <c r="O11" s="298" t="s">
        <v>2980</v>
      </c>
      <c r="P11" s="176">
        <v>1</v>
      </c>
      <c r="Q11" s="175"/>
      <c r="R11" s="175">
        <v>1</v>
      </c>
      <c r="S11" s="175"/>
      <c r="T11" s="175"/>
      <c r="U11" s="175"/>
      <c r="V11" s="175"/>
      <c r="W11" s="289">
        <v>1</v>
      </c>
      <c r="AA11" s="369"/>
      <c r="AB11" s="620">
        <v>1</v>
      </c>
    </row>
    <row r="12" spans="1:28" s="339" customFormat="1" ht="409.6" thickBot="1" x14ac:dyDescent="0.3">
      <c r="A12" s="348">
        <f t="shared" si="0"/>
        <v>8</v>
      </c>
      <c r="B12" s="389" t="s">
        <v>556</v>
      </c>
      <c r="C12" s="389">
        <v>4</v>
      </c>
      <c r="D12" s="389" t="s">
        <v>81</v>
      </c>
      <c r="E12" s="389" t="s">
        <v>558</v>
      </c>
      <c r="F12" s="389" t="s">
        <v>43</v>
      </c>
      <c r="G12" s="389" t="s">
        <v>16</v>
      </c>
      <c r="H12" s="604" t="s">
        <v>557</v>
      </c>
      <c r="I12" s="389" t="s">
        <v>2553</v>
      </c>
      <c r="J12" s="158"/>
      <c r="K12" s="158"/>
      <c r="L12" s="158"/>
      <c r="M12" s="158"/>
      <c r="N12" s="634" t="s">
        <v>3728</v>
      </c>
      <c r="O12" s="632" t="s">
        <v>5885</v>
      </c>
      <c r="P12" s="227"/>
      <c r="Q12" s="174">
        <v>1</v>
      </c>
      <c r="R12" s="174"/>
      <c r="S12" s="174"/>
      <c r="T12" s="174"/>
      <c r="U12" s="174"/>
      <c r="V12" s="174"/>
      <c r="AA12" s="620"/>
      <c r="AB12" s="620">
        <v>1</v>
      </c>
    </row>
    <row r="13" spans="1:28" s="10" customFormat="1" ht="189.75" thickBot="1" x14ac:dyDescent="0.3">
      <c r="A13" s="348">
        <f t="shared" si="0"/>
        <v>9</v>
      </c>
      <c r="B13" s="300" t="s">
        <v>2151</v>
      </c>
      <c r="C13" s="300">
        <v>4</v>
      </c>
      <c r="D13" s="300" t="s">
        <v>658</v>
      </c>
      <c r="E13" s="300" t="s">
        <v>2185</v>
      </c>
      <c r="F13" s="300" t="s">
        <v>718</v>
      </c>
      <c r="G13" s="300" t="s">
        <v>11</v>
      </c>
      <c r="H13" s="296" t="s">
        <v>717</v>
      </c>
      <c r="I13" s="303" t="s">
        <v>2288</v>
      </c>
      <c r="J13" s="158"/>
      <c r="K13" s="158"/>
      <c r="L13" s="158"/>
      <c r="M13" s="158"/>
      <c r="N13" s="297" t="s">
        <v>2532</v>
      </c>
      <c r="O13" s="295" t="s">
        <v>2931</v>
      </c>
      <c r="P13" s="175"/>
      <c r="Q13" s="175">
        <v>1</v>
      </c>
      <c r="R13" s="175"/>
      <c r="S13" s="175"/>
      <c r="T13" s="175"/>
      <c r="U13" s="175"/>
      <c r="V13" s="175"/>
      <c r="AA13" s="620">
        <v>1</v>
      </c>
      <c r="AB13" s="1520"/>
    </row>
    <row r="14" spans="1:28" s="339" customFormat="1" ht="409.6" thickBot="1" x14ac:dyDescent="0.3">
      <c r="A14" s="348">
        <f t="shared" si="0"/>
        <v>10</v>
      </c>
      <c r="B14" s="389" t="s">
        <v>976</v>
      </c>
      <c r="C14" s="389">
        <v>4</v>
      </c>
      <c r="D14" s="389" t="s">
        <v>81</v>
      </c>
      <c r="E14" s="389" t="s">
        <v>978</v>
      </c>
      <c r="F14" s="389" t="s">
        <v>2186</v>
      </c>
      <c r="G14" s="389" t="s">
        <v>11</v>
      </c>
      <c r="H14" s="604" t="s">
        <v>977</v>
      </c>
      <c r="I14" s="389" t="s">
        <v>2301</v>
      </c>
      <c r="J14" s="158"/>
      <c r="K14" s="158"/>
      <c r="L14" s="158"/>
      <c r="M14" s="158"/>
      <c r="N14" s="623" t="s">
        <v>3729</v>
      </c>
      <c r="O14" s="632" t="s">
        <v>5886</v>
      </c>
      <c r="P14" s="227"/>
      <c r="Q14" s="174">
        <v>1</v>
      </c>
      <c r="R14" s="174"/>
      <c r="S14" s="174"/>
      <c r="T14" s="174"/>
      <c r="U14" s="174"/>
      <c r="V14" s="174"/>
      <c r="AA14" s="620">
        <v>1</v>
      </c>
      <c r="AB14" s="620"/>
    </row>
    <row r="15" spans="1:28" s="339" customFormat="1" ht="95.25" thickBot="1" x14ac:dyDescent="0.3">
      <c r="A15" s="348">
        <f t="shared" si="0"/>
        <v>11</v>
      </c>
      <c r="B15" s="300" t="s">
        <v>2171</v>
      </c>
      <c r="C15" s="300">
        <v>4</v>
      </c>
      <c r="D15" s="300" t="s">
        <v>81</v>
      </c>
      <c r="E15" s="300" t="s">
        <v>1148</v>
      </c>
      <c r="F15" s="300" t="s">
        <v>1019</v>
      </c>
      <c r="G15" s="300" t="s">
        <v>11</v>
      </c>
      <c r="H15" s="296" t="s">
        <v>1020</v>
      </c>
      <c r="I15" s="300" t="s">
        <v>2288</v>
      </c>
      <c r="J15" s="348"/>
      <c r="K15" s="348"/>
      <c r="L15" s="348"/>
      <c r="M15" s="348"/>
      <c r="N15" s="297" t="s">
        <v>2181</v>
      </c>
      <c r="O15" s="295" t="s">
        <v>2182</v>
      </c>
      <c r="P15" s="174"/>
      <c r="Q15" s="174">
        <v>1</v>
      </c>
      <c r="R15" s="174"/>
      <c r="S15" s="174"/>
      <c r="T15" s="174"/>
      <c r="U15" s="174"/>
      <c r="V15" s="174"/>
      <c r="AA15" s="620">
        <v>1</v>
      </c>
      <c r="AB15" s="620"/>
    </row>
    <row r="16" spans="1:28" s="339" customFormat="1" ht="221.25" thickBot="1" x14ac:dyDescent="0.3">
      <c r="A16" s="348">
        <f t="shared" si="0"/>
        <v>12</v>
      </c>
      <c r="B16" s="1419" t="s">
        <v>1134</v>
      </c>
      <c r="C16" s="1419">
        <v>16</v>
      </c>
      <c r="D16" s="1419" t="s">
        <v>40</v>
      </c>
      <c r="E16" s="1419" t="s">
        <v>2187</v>
      </c>
      <c r="F16" s="1419" t="s">
        <v>1137</v>
      </c>
      <c r="G16" s="1419" t="s">
        <v>11</v>
      </c>
      <c r="H16" s="1418" t="s">
        <v>1135</v>
      </c>
      <c r="I16" s="1419" t="s">
        <v>2317</v>
      </c>
      <c r="J16" s="1420"/>
      <c r="K16" s="1420"/>
      <c r="L16" s="1420"/>
      <c r="M16" s="1420"/>
      <c r="N16" s="75" t="s">
        <v>1156</v>
      </c>
      <c r="O16" s="771" t="s">
        <v>3591</v>
      </c>
      <c r="P16" s="227"/>
      <c r="Q16" s="174"/>
      <c r="R16" s="174"/>
      <c r="S16" s="174"/>
      <c r="T16" s="174"/>
      <c r="U16" s="174"/>
      <c r="V16" s="174"/>
      <c r="Y16" s="174">
        <v>1</v>
      </c>
      <c r="AA16" s="620">
        <v>1</v>
      </c>
      <c r="AB16" s="620"/>
    </row>
    <row r="17" spans="1:28" s="339" customFormat="1" ht="221.25" thickBot="1" x14ac:dyDescent="0.3">
      <c r="A17" s="348">
        <f t="shared" si="0"/>
        <v>13</v>
      </c>
      <c r="B17" s="1419" t="s">
        <v>1142</v>
      </c>
      <c r="C17" s="1419">
        <v>16</v>
      </c>
      <c r="D17" s="1419" t="s">
        <v>40</v>
      </c>
      <c r="E17" s="1419" t="s">
        <v>1145</v>
      </c>
      <c r="F17" s="1419" t="s">
        <v>1144</v>
      </c>
      <c r="G17" s="1419" t="s">
        <v>11</v>
      </c>
      <c r="H17" s="1418" t="s">
        <v>1143</v>
      </c>
      <c r="I17" s="1419" t="s">
        <v>2318</v>
      </c>
      <c r="J17" s="1420"/>
      <c r="K17" s="1420"/>
      <c r="L17" s="1420"/>
      <c r="M17" s="1420"/>
      <c r="N17" s="75" t="s">
        <v>3863</v>
      </c>
      <c r="O17" s="771" t="s">
        <v>5887</v>
      </c>
      <c r="P17" s="227"/>
      <c r="Q17" s="174"/>
      <c r="R17" s="174"/>
      <c r="S17" s="174"/>
      <c r="T17" s="174"/>
      <c r="U17" s="174"/>
      <c r="V17" s="174"/>
      <c r="Y17" s="174">
        <v>1</v>
      </c>
      <c r="AA17" s="620">
        <v>1</v>
      </c>
      <c r="AB17" s="620"/>
    </row>
    <row r="18" spans="1:28" s="339" customFormat="1" ht="409.6" thickBot="1" x14ac:dyDescent="0.3">
      <c r="A18" s="348">
        <f t="shared" si="0"/>
        <v>14</v>
      </c>
      <c r="B18" s="308" t="s">
        <v>1196</v>
      </c>
      <c r="C18" s="308" t="s">
        <v>1198</v>
      </c>
      <c r="D18" s="308" t="s">
        <v>40</v>
      </c>
      <c r="E18" s="308" t="s">
        <v>7033</v>
      </c>
      <c r="F18" s="308" t="s">
        <v>1199</v>
      </c>
      <c r="G18" s="308" t="s">
        <v>16</v>
      </c>
      <c r="H18" s="307" t="s">
        <v>1200</v>
      </c>
      <c r="I18" s="308" t="s">
        <v>2553</v>
      </c>
      <c r="J18" s="161"/>
      <c r="K18" s="161"/>
      <c r="L18" s="161"/>
      <c r="M18" s="161"/>
      <c r="N18" s="308"/>
      <c r="O18" s="306" t="s">
        <v>2814</v>
      </c>
      <c r="P18" s="174"/>
      <c r="Q18" s="174"/>
      <c r="R18" s="174"/>
      <c r="S18" s="174"/>
      <c r="T18" s="174">
        <v>1</v>
      </c>
      <c r="U18" s="174"/>
      <c r="V18" s="174"/>
      <c r="AA18" s="620"/>
      <c r="AB18" s="620">
        <v>1</v>
      </c>
    </row>
    <row r="19" spans="1:28" s="339" customFormat="1" ht="347.25" thickBot="1" x14ac:dyDescent="0.3">
      <c r="A19" s="348">
        <f t="shared" si="0"/>
        <v>15</v>
      </c>
      <c r="B19" s="300" t="s">
        <v>1286</v>
      </c>
      <c r="C19" s="300">
        <v>4</v>
      </c>
      <c r="D19" s="300" t="s">
        <v>81</v>
      </c>
      <c r="E19" s="300" t="s">
        <v>2188</v>
      </c>
      <c r="F19" s="300" t="s">
        <v>1289</v>
      </c>
      <c r="G19" s="300" t="s">
        <v>11</v>
      </c>
      <c r="H19" s="296" t="s">
        <v>1287</v>
      </c>
      <c r="I19" s="300" t="s">
        <v>2288</v>
      </c>
      <c r="J19" s="348"/>
      <c r="K19" s="348"/>
      <c r="L19" s="348"/>
      <c r="M19" s="348"/>
      <c r="N19" s="297" t="s">
        <v>2197</v>
      </c>
      <c r="O19" s="295" t="s">
        <v>2198</v>
      </c>
      <c r="P19" s="174"/>
      <c r="Q19" s="174">
        <v>1</v>
      </c>
      <c r="R19" s="174"/>
      <c r="S19" s="174"/>
      <c r="T19" s="174"/>
      <c r="U19" s="174"/>
      <c r="V19" s="174"/>
      <c r="AA19" s="620">
        <v>1</v>
      </c>
      <c r="AB19" s="620"/>
    </row>
    <row r="20" spans="1:28" s="339" customFormat="1" ht="111" thickBot="1" x14ac:dyDescent="0.3">
      <c r="A20" s="348">
        <f t="shared" si="0"/>
        <v>16</v>
      </c>
      <c r="B20" s="1419" t="s">
        <v>1472</v>
      </c>
      <c r="C20" s="1419">
        <v>16</v>
      </c>
      <c r="D20" s="1419" t="s">
        <v>40</v>
      </c>
      <c r="E20" s="1419" t="s">
        <v>1474</v>
      </c>
      <c r="F20" s="1419" t="s">
        <v>345</v>
      </c>
      <c r="G20" s="1419" t="s">
        <v>16</v>
      </c>
      <c r="H20" s="1418" t="s">
        <v>1473</v>
      </c>
      <c r="I20" s="1419" t="s">
        <v>2356</v>
      </c>
      <c r="J20" s="1420"/>
      <c r="K20" s="1420"/>
      <c r="L20" s="1420"/>
      <c r="M20" s="1420"/>
      <c r="N20" s="75" t="s">
        <v>1591</v>
      </c>
      <c r="O20" s="771" t="s">
        <v>3864</v>
      </c>
      <c r="P20" s="254"/>
      <c r="Q20" s="174"/>
      <c r="R20" s="174"/>
      <c r="S20" s="174"/>
      <c r="T20" s="174"/>
      <c r="U20" s="174"/>
      <c r="V20" s="174"/>
      <c r="Y20" s="174">
        <v>1</v>
      </c>
      <c r="AA20" s="620"/>
      <c r="AB20" s="620">
        <v>1</v>
      </c>
    </row>
    <row r="21" spans="1:28" s="339" customFormat="1" ht="111" thickBot="1" x14ac:dyDescent="0.3">
      <c r="A21" s="348">
        <f t="shared" si="0"/>
        <v>17</v>
      </c>
      <c r="B21" s="300" t="s">
        <v>1560</v>
      </c>
      <c r="C21" s="300">
        <v>5</v>
      </c>
      <c r="D21" s="300" t="s">
        <v>81</v>
      </c>
      <c r="E21" s="300" t="s">
        <v>2189</v>
      </c>
      <c r="F21" s="300" t="s">
        <v>1563</v>
      </c>
      <c r="G21" s="300" t="s">
        <v>11</v>
      </c>
      <c r="H21" s="296" t="s">
        <v>1561</v>
      </c>
      <c r="I21" s="300" t="s">
        <v>2553</v>
      </c>
      <c r="J21" s="158"/>
      <c r="K21" s="158"/>
      <c r="L21" s="158"/>
      <c r="M21" s="158"/>
      <c r="N21" s="294" t="s">
        <v>1737</v>
      </c>
      <c r="O21" s="295" t="s">
        <v>2210</v>
      </c>
      <c r="P21" s="174"/>
      <c r="Q21" s="174">
        <v>1</v>
      </c>
      <c r="R21" s="174"/>
      <c r="S21" s="174"/>
      <c r="T21" s="174"/>
      <c r="U21" s="174"/>
      <c r="V21" s="174"/>
      <c r="AA21" s="620">
        <v>1</v>
      </c>
      <c r="AB21" s="620"/>
    </row>
    <row r="22" spans="1:28" s="339" customFormat="1" ht="158.25" thickBot="1" x14ac:dyDescent="0.3">
      <c r="A22" s="348">
        <f t="shared" si="0"/>
        <v>18</v>
      </c>
      <c r="B22" s="308" t="s">
        <v>1564</v>
      </c>
      <c r="C22" s="308" t="s">
        <v>110</v>
      </c>
      <c r="D22" s="308" t="s">
        <v>81</v>
      </c>
      <c r="E22" s="308" t="s">
        <v>2190</v>
      </c>
      <c r="F22" s="308" t="s">
        <v>1563</v>
      </c>
      <c r="G22" s="308" t="s">
        <v>11</v>
      </c>
      <c r="H22" s="307" t="s">
        <v>1565</v>
      </c>
      <c r="I22" s="308" t="s">
        <v>2553</v>
      </c>
      <c r="J22" s="161"/>
      <c r="K22" s="161"/>
      <c r="L22" s="161"/>
      <c r="M22" s="161"/>
      <c r="N22" s="308"/>
      <c r="O22" s="306" t="s">
        <v>2822</v>
      </c>
      <c r="P22" s="174"/>
      <c r="Q22" s="174"/>
      <c r="R22" s="174"/>
      <c r="S22" s="174"/>
      <c r="T22" s="174">
        <v>1</v>
      </c>
      <c r="U22" s="174"/>
      <c r="V22" s="174"/>
      <c r="AA22" s="620">
        <v>1</v>
      </c>
      <c r="AB22" s="620"/>
    </row>
    <row r="23" spans="1:28" s="339" customFormat="1" ht="409.6" thickBot="1" x14ac:dyDescent="0.3">
      <c r="A23" s="348">
        <f t="shared" si="0"/>
        <v>19</v>
      </c>
      <c r="B23" s="1419" t="s">
        <v>1609</v>
      </c>
      <c r="C23" s="1419">
        <v>16</v>
      </c>
      <c r="D23" s="1419" t="s">
        <v>40</v>
      </c>
      <c r="E23" s="1419" t="s">
        <v>1474</v>
      </c>
      <c r="F23" s="1419" t="s">
        <v>1611</v>
      </c>
      <c r="G23" s="1419" t="s">
        <v>11</v>
      </c>
      <c r="H23" s="1418" t="s">
        <v>1610</v>
      </c>
      <c r="I23" s="1419" t="s">
        <v>2377</v>
      </c>
      <c r="J23" s="1420"/>
      <c r="K23" s="1420"/>
      <c r="L23" s="1420"/>
      <c r="M23" s="1420"/>
      <c r="N23" s="75" t="s">
        <v>1591</v>
      </c>
      <c r="O23" s="771" t="s">
        <v>3865</v>
      </c>
      <c r="P23" s="227"/>
      <c r="Q23" s="174"/>
      <c r="R23" s="174"/>
      <c r="S23" s="174"/>
      <c r="T23" s="174"/>
      <c r="U23" s="174"/>
      <c r="V23" s="174"/>
      <c r="Y23" s="174">
        <v>1</v>
      </c>
      <c r="AA23" s="620">
        <v>1</v>
      </c>
      <c r="AB23" s="620"/>
    </row>
    <row r="24" spans="1:28" s="339" customFormat="1" ht="79.5" thickBot="1" x14ac:dyDescent="0.3">
      <c r="A24" s="348">
        <f t="shared" si="0"/>
        <v>20</v>
      </c>
      <c r="B24" s="308" t="s">
        <v>1807</v>
      </c>
      <c r="C24" s="308" t="s">
        <v>1809</v>
      </c>
      <c r="D24" s="308" t="s">
        <v>40</v>
      </c>
      <c r="E24" s="308" t="s">
        <v>2191</v>
      </c>
      <c r="F24" s="308" t="s">
        <v>1810</v>
      </c>
      <c r="G24" s="308" t="s">
        <v>11</v>
      </c>
      <c r="H24" s="307" t="s">
        <v>1808</v>
      </c>
      <c r="I24" s="308" t="s">
        <v>2408</v>
      </c>
      <c r="J24" s="161"/>
      <c r="K24" s="161"/>
      <c r="L24" s="161"/>
      <c r="M24" s="161"/>
      <c r="N24" s="309" t="s">
        <v>2197</v>
      </c>
      <c r="O24" s="306" t="s">
        <v>2830</v>
      </c>
      <c r="P24" s="174"/>
      <c r="Q24" s="174"/>
      <c r="R24" s="174"/>
      <c r="S24" s="174"/>
      <c r="T24" s="174">
        <v>1</v>
      </c>
      <c r="U24" s="174"/>
      <c r="V24" s="174"/>
      <c r="AA24" s="620">
        <v>1</v>
      </c>
      <c r="AB24" s="620"/>
    </row>
    <row r="25" spans="1:28" s="339" customFormat="1" ht="268.5" thickBot="1" x14ac:dyDescent="0.3">
      <c r="A25" s="348">
        <f t="shared" si="0"/>
        <v>21</v>
      </c>
      <c r="B25" s="1395" t="s">
        <v>2052</v>
      </c>
      <c r="C25" s="1395">
        <v>30</v>
      </c>
      <c r="D25" s="1395" t="s">
        <v>40</v>
      </c>
      <c r="E25" s="1397" t="s">
        <v>2054</v>
      </c>
      <c r="F25" s="1395" t="s">
        <v>2055</v>
      </c>
      <c r="G25" s="1395" t="s">
        <v>11</v>
      </c>
      <c r="H25" s="1394" t="s">
        <v>2053</v>
      </c>
      <c r="I25" s="1395" t="s">
        <v>2451</v>
      </c>
      <c r="J25" s="1396"/>
      <c r="K25" s="1396"/>
      <c r="L25" s="1396"/>
      <c r="M25" s="1396"/>
      <c r="N25" s="75" t="s">
        <v>2989</v>
      </c>
      <c r="O25" s="771" t="s">
        <v>5951</v>
      </c>
      <c r="P25" s="227"/>
      <c r="Q25" s="174"/>
      <c r="R25" s="174"/>
      <c r="S25" s="174"/>
      <c r="T25" s="174"/>
      <c r="U25" s="174"/>
      <c r="V25" s="174"/>
      <c r="Y25" s="174">
        <v>1</v>
      </c>
      <c r="AA25" s="620">
        <v>1</v>
      </c>
      <c r="AB25" s="620"/>
    </row>
    <row r="26" spans="1:28" s="339" customFormat="1" ht="228" customHeight="1" thickBot="1" x14ac:dyDescent="0.3">
      <c r="A26" s="348">
        <f t="shared" si="0"/>
        <v>22</v>
      </c>
      <c r="B26" s="1419" t="s">
        <v>2067</v>
      </c>
      <c r="C26" s="1419" t="s">
        <v>388</v>
      </c>
      <c r="D26" s="1419" t="s">
        <v>40</v>
      </c>
      <c r="E26" s="1421" t="s">
        <v>2069</v>
      </c>
      <c r="F26" s="1419" t="s">
        <v>2070</v>
      </c>
      <c r="G26" s="1419" t="s">
        <v>11</v>
      </c>
      <c r="H26" s="1418" t="s">
        <v>2068</v>
      </c>
      <c r="I26" s="1419" t="s">
        <v>2553</v>
      </c>
      <c r="J26" s="1420"/>
      <c r="K26" s="1420"/>
      <c r="L26" s="1420"/>
      <c r="M26" s="1420"/>
      <c r="N26" s="770" t="s">
        <v>2990</v>
      </c>
      <c r="O26" s="771" t="s">
        <v>5951</v>
      </c>
      <c r="P26" s="227"/>
      <c r="Q26" s="174"/>
      <c r="R26" s="174"/>
      <c r="S26" s="174"/>
      <c r="T26" s="174"/>
      <c r="U26" s="174"/>
      <c r="V26" s="174"/>
      <c r="Y26" s="174">
        <v>1</v>
      </c>
      <c r="AA26" s="620">
        <v>1</v>
      </c>
      <c r="AB26" s="620"/>
    </row>
    <row r="27" spans="1:28" s="352" customFormat="1" ht="189.75" thickBot="1" x14ac:dyDescent="0.3">
      <c r="A27" s="348">
        <f t="shared" si="0"/>
        <v>23</v>
      </c>
      <c r="B27" s="58" t="s">
        <v>2252</v>
      </c>
      <c r="C27" s="58">
        <v>4</v>
      </c>
      <c r="D27" s="58" t="s">
        <v>81</v>
      </c>
      <c r="E27" s="203" t="s">
        <v>2265</v>
      </c>
      <c r="F27" s="58" t="s">
        <v>2266</v>
      </c>
      <c r="G27" s="58" t="s">
        <v>16</v>
      </c>
      <c r="H27" s="204" t="s">
        <v>2267</v>
      </c>
      <c r="I27" s="58" t="s">
        <v>1025</v>
      </c>
      <c r="J27" s="205"/>
      <c r="K27" s="205"/>
      <c r="L27" s="205"/>
      <c r="M27" s="205"/>
      <c r="N27" s="305" t="s">
        <v>3387</v>
      </c>
      <c r="O27" s="379" t="s">
        <v>5952</v>
      </c>
      <c r="P27" s="176">
        <v>1</v>
      </c>
      <c r="Q27" s="174"/>
      <c r="R27" s="174">
        <v>1</v>
      </c>
      <c r="S27" s="174"/>
      <c r="T27" s="174"/>
      <c r="U27" s="174">
        <v>1</v>
      </c>
      <c r="V27" s="174"/>
      <c r="W27" s="174">
        <v>1</v>
      </c>
      <c r="AA27" s="201"/>
      <c r="AB27" s="620">
        <v>1</v>
      </c>
    </row>
    <row r="28" spans="1:28" s="352" customFormat="1" ht="409.6" thickBot="1" x14ac:dyDescent="0.3">
      <c r="A28" s="348">
        <f t="shared" si="0"/>
        <v>24</v>
      </c>
      <c r="B28" s="308" t="s">
        <v>2253</v>
      </c>
      <c r="C28" s="308">
        <v>4</v>
      </c>
      <c r="D28" s="308" t="s">
        <v>81</v>
      </c>
      <c r="E28" s="190" t="s">
        <v>2268</v>
      </c>
      <c r="F28" s="308" t="s">
        <v>2266</v>
      </c>
      <c r="G28" s="308" t="s">
        <v>16</v>
      </c>
      <c r="H28" s="307" t="s">
        <v>2269</v>
      </c>
      <c r="I28" s="308" t="s">
        <v>1025</v>
      </c>
      <c r="J28" s="320"/>
      <c r="K28" s="320"/>
      <c r="L28" s="320"/>
      <c r="M28" s="320"/>
      <c r="N28" s="308"/>
      <c r="O28" s="306" t="s">
        <v>4352</v>
      </c>
      <c r="P28" s="174"/>
      <c r="Q28" s="174"/>
      <c r="R28" s="174"/>
      <c r="S28" s="174"/>
      <c r="T28" s="174">
        <v>1</v>
      </c>
      <c r="U28" s="174"/>
      <c r="V28" s="174"/>
      <c r="X28" s="291">
        <v>1</v>
      </c>
      <c r="AA28" s="201"/>
      <c r="AB28" s="620">
        <v>1</v>
      </c>
    </row>
    <row r="29" spans="1:28" s="352" customFormat="1" ht="159" customHeight="1" thickBot="1" x14ac:dyDescent="0.3">
      <c r="A29" s="348">
        <f t="shared" si="0"/>
        <v>25</v>
      </c>
      <c r="B29" s="1395" t="s">
        <v>2705</v>
      </c>
      <c r="C29" s="1395">
        <v>30</v>
      </c>
      <c r="D29" s="1395" t="s">
        <v>40</v>
      </c>
      <c r="E29" s="1397" t="s">
        <v>2737</v>
      </c>
      <c r="F29" s="1395" t="s">
        <v>2738</v>
      </c>
      <c r="G29" s="1395" t="s">
        <v>11</v>
      </c>
      <c r="H29" s="1394" t="s">
        <v>2739</v>
      </c>
      <c r="I29" s="1395" t="s">
        <v>2740</v>
      </c>
      <c r="J29" s="775"/>
      <c r="K29" s="775"/>
      <c r="L29" s="775"/>
      <c r="M29" s="775"/>
      <c r="N29" s="1397" t="s">
        <v>4506</v>
      </c>
      <c r="O29" s="771" t="s">
        <v>5953</v>
      </c>
      <c r="P29" s="227"/>
      <c r="Q29" s="174"/>
      <c r="R29" s="174"/>
      <c r="S29" s="174"/>
      <c r="T29" s="174"/>
      <c r="U29" s="174"/>
      <c r="V29" s="174"/>
      <c r="Y29" s="174">
        <v>1</v>
      </c>
      <c r="AA29" s="620">
        <v>1</v>
      </c>
      <c r="AB29" s="201"/>
    </row>
    <row r="30" spans="1:28" s="352" customFormat="1" ht="95.25" thickBot="1" x14ac:dyDescent="0.3">
      <c r="A30" s="348">
        <f t="shared" si="0"/>
        <v>26</v>
      </c>
      <c r="B30" s="316" t="s">
        <v>3065</v>
      </c>
      <c r="C30" s="316">
        <v>4</v>
      </c>
      <c r="D30" s="316" t="s">
        <v>81</v>
      </c>
      <c r="E30" s="314" t="s">
        <v>3066</v>
      </c>
      <c r="F30" s="314" t="s">
        <v>3067</v>
      </c>
      <c r="G30" s="314" t="s">
        <v>3068</v>
      </c>
      <c r="H30" s="319" t="s">
        <v>3069</v>
      </c>
      <c r="I30" s="314" t="s">
        <v>3070</v>
      </c>
      <c r="J30" s="320"/>
      <c r="K30" s="320"/>
      <c r="L30" s="320"/>
      <c r="M30" s="320"/>
      <c r="N30" s="320"/>
      <c r="O30" s="306" t="s">
        <v>3725</v>
      </c>
      <c r="P30" s="174"/>
      <c r="Q30" s="174"/>
      <c r="R30" s="174"/>
      <c r="S30" s="174"/>
      <c r="T30" s="174">
        <v>1</v>
      </c>
      <c r="U30" s="174"/>
      <c r="V30" s="174"/>
      <c r="AA30" s="620">
        <v>1</v>
      </c>
      <c r="AB30" s="201"/>
    </row>
    <row r="31" spans="1:28" s="352" customFormat="1" ht="63.75" thickBot="1" x14ac:dyDescent="0.3">
      <c r="A31" s="348">
        <f t="shared" si="0"/>
        <v>27</v>
      </c>
      <c r="B31" s="316" t="s">
        <v>3220</v>
      </c>
      <c r="C31" s="316" t="s">
        <v>110</v>
      </c>
      <c r="D31" s="316" t="s">
        <v>40</v>
      </c>
      <c r="E31" s="314" t="s">
        <v>3249</v>
      </c>
      <c r="F31" s="314" t="s">
        <v>3250</v>
      </c>
      <c r="G31" s="314" t="s">
        <v>3068</v>
      </c>
      <c r="H31" s="319" t="s">
        <v>3251</v>
      </c>
      <c r="I31" s="314" t="s">
        <v>3252</v>
      </c>
      <c r="J31" s="314" t="s">
        <v>3252</v>
      </c>
      <c r="K31" s="320"/>
      <c r="L31" s="320"/>
      <c r="M31" s="320"/>
      <c r="N31" s="320"/>
      <c r="O31" s="306" t="s">
        <v>3908</v>
      </c>
      <c r="P31" s="177"/>
      <c r="Q31" s="174"/>
      <c r="R31" s="174"/>
      <c r="S31" s="174"/>
      <c r="T31" s="174">
        <v>1</v>
      </c>
      <c r="U31" s="174"/>
      <c r="V31" s="174"/>
      <c r="AA31" s="620">
        <v>1</v>
      </c>
      <c r="AB31" s="201"/>
    </row>
    <row r="32" spans="1:28" s="352" customFormat="1" ht="409.6" thickBot="1" x14ac:dyDescent="0.3">
      <c r="A32" s="348">
        <f t="shared" si="0"/>
        <v>28</v>
      </c>
      <c r="B32" s="1423" t="s">
        <v>3489</v>
      </c>
      <c r="C32" s="770">
        <v>16</v>
      </c>
      <c r="D32" s="770" t="s">
        <v>40</v>
      </c>
      <c r="E32" s="770" t="s">
        <v>2187</v>
      </c>
      <c r="F32" s="770" t="s">
        <v>3490</v>
      </c>
      <c r="G32" s="770" t="s">
        <v>11</v>
      </c>
      <c r="H32" s="218" t="s">
        <v>3491</v>
      </c>
      <c r="I32" s="770" t="s">
        <v>3492</v>
      </c>
      <c r="J32" s="775"/>
      <c r="K32" s="775"/>
      <c r="L32" s="775"/>
      <c r="M32" s="775"/>
      <c r="N32" s="770" t="s">
        <v>5889</v>
      </c>
      <c r="O32" s="771" t="s">
        <v>5954</v>
      </c>
      <c r="R32" s="291"/>
      <c r="S32" s="291"/>
      <c r="T32" s="291"/>
      <c r="U32" s="291"/>
      <c r="V32" s="291"/>
      <c r="W32" s="801"/>
      <c r="Y32" s="801">
        <v>1</v>
      </c>
      <c r="AA32" s="620">
        <v>1</v>
      </c>
      <c r="AB32" s="201"/>
    </row>
    <row r="33" spans="1:28" s="352" customFormat="1" ht="174" thickBot="1" x14ac:dyDescent="0.3">
      <c r="A33" s="348">
        <f t="shared" si="0"/>
        <v>29</v>
      </c>
      <c r="B33" s="774" t="s">
        <v>3693</v>
      </c>
      <c r="C33" s="773" t="s">
        <v>110</v>
      </c>
      <c r="D33" s="773" t="s">
        <v>40</v>
      </c>
      <c r="E33" s="773" t="s">
        <v>3696</v>
      </c>
      <c r="F33" s="773" t="s">
        <v>2034</v>
      </c>
      <c r="G33" s="773" t="s">
        <v>16</v>
      </c>
      <c r="H33" s="772" t="s">
        <v>3694</v>
      </c>
      <c r="I33" s="773" t="s">
        <v>3695</v>
      </c>
      <c r="J33" s="776"/>
      <c r="K33" s="776"/>
      <c r="L33" s="776"/>
      <c r="M33" s="776"/>
      <c r="N33" s="773" t="s">
        <v>3907</v>
      </c>
      <c r="O33" s="772" t="s">
        <v>3908</v>
      </c>
      <c r="P33" s="818"/>
      <c r="R33" s="291"/>
      <c r="S33" s="291"/>
      <c r="T33" s="801">
        <v>1</v>
      </c>
      <c r="U33" s="291"/>
      <c r="V33" s="291"/>
      <c r="AA33" s="201"/>
      <c r="AB33" s="620">
        <v>1</v>
      </c>
    </row>
    <row r="34" spans="1:28" s="352" customFormat="1" ht="409.6" thickBot="1" x14ac:dyDescent="0.3">
      <c r="A34" s="348">
        <f t="shared" si="0"/>
        <v>30</v>
      </c>
      <c r="B34" s="1423" t="s">
        <v>4141</v>
      </c>
      <c r="C34" s="770">
        <v>34</v>
      </c>
      <c r="D34" s="770" t="s">
        <v>40</v>
      </c>
      <c r="E34" s="770" t="s">
        <v>4142</v>
      </c>
      <c r="F34" s="770" t="s">
        <v>4143</v>
      </c>
      <c r="G34" s="770" t="s">
        <v>11</v>
      </c>
      <c r="H34" s="591" t="s">
        <v>4144</v>
      </c>
      <c r="I34" s="770" t="s">
        <v>4145</v>
      </c>
      <c r="J34" s="775"/>
      <c r="K34" s="775"/>
      <c r="L34" s="775"/>
      <c r="M34" s="775"/>
      <c r="N34" s="770" t="s">
        <v>5890</v>
      </c>
      <c r="O34" s="771" t="s">
        <v>6050</v>
      </c>
      <c r="R34" s="801"/>
      <c r="S34" s="291"/>
      <c r="U34" s="801"/>
      <c r="V34" s="291"/>
      <c r="W34" s="801"/>
      <c r="Y34" s="801">
        <v>1</v>
      </c>
      <c r="AA34" s="620">
        <v>1</v>
      </c>
      <c r="AB34" s="201"/>
    </row>
    <row r="35" spans="1:28" s="352" customFormat="1" ht="142.5" thickBot="1" x14ac:dyDescent="0.3">
      <c r="A35" s="348">
        <f t="shared" si="0"/>
        <v>31</v>
      </c>
      <c r="B35" s="316" t="s">
        <v>4148</v>
      </c>
      <c r="C35" s="314">
        <v>5</v>
      </c>
      <c r="D35" s="314" t="s">
        <v>40</v>
      </c>
      <c r="E35" s="314" t="s">
        <v>4149</v>
      </c>
      <c r="F35" s="314" t="s">
        <v>43</v>
      </c>
      <c r="G35" s="314" t="s">
        <v>16</v>
      </c>
      <c r="H35" s="285" t="s">
        <v>4150</v>
      </c>
      <c r="I35" s="314" t="s">
        <v>4151</v>
      </c>
      <c r="J35" s="320"/>
      <c r="K35" s="320"/>
      <c r="L35" s="320"/>
      <c r="M35" s="320"/>
      <c r="N35" s="320"/>
      <c r="O35" s="306" t="s">
        <v>4353</v>
      </c>
      <c r="S35" s="291"/>
      <c r="T35" s="291">
        <v>1</v>
      </c>
      <c r="V35" s="291"/>
      <c r="X35" s="291">
        <v>1</v>
      </c>
      <c r="AA35" s="201"/>
      <c r="AB35" s="620">
        <v>1</v>
      </c>
    </row>
    <row r="36" spans="1:28" s="352" customFormat="1" ht="315.75" thickBot="1" x14ac:dyDescent="0.3">
      <c r="A36" s="348">
        <f t="shared" si="0"/>
        <v>32</v>
      </c>
      <c r="B36" s="316" t="s">
        <v>4250</v>
      </c>
      <c r="C36" s="314">
        <v>5</v>
      </c>
      <c r="D36" s="314" t="s">
        <v>40</v>
      </c>
      <c r="E36" s="314" t="s">
        <v>4149</v>
      </c>
      <c r="F36" s="314" t="s">
        <v>1994</v>
      </c>
      <c r="G36" s="314" t="s">
        <v>16</v>
      </c>
      <c r="H36" s="285" t="s">
        <v>4251</v>
      </c>
      <c r="I36" s="314"/>
      <c r="J36" s="320"/>
      <c r="K36" s="320"/>
      <c r="L36" s="320"/>
      <c r="M36" s="320"/>
      <c r="N36" s="320"/>
      <c r="O36" s="306" t="s">
        <v>4353</v>
      </c>
      <c r="S36" s="291"/>
      <c r="T36" s="291">
        <v>1</v>
      </c>
      <c r="X36" s="291">
        <v>1</v>
      </c>
      <c r="AA36" s="201"/>
      <c r="AB36" s="620">
        <v>1</v>
      </c>
    </row>
    <row r="37" spans="1:28" s="352" customFormat="1" ht="142.5" thickBot="1" x14ac:dyDescent="0.3">
      <c r="A37" s="348">
        <f t="shared" si="0"/>
        <v>33</v>
      </c>
      <c r="B37" s="411" t="s">
        <v>4309</v>
      </c>
      <c r="C37" s="409" t="s">
        <v>110</v>
      </c>
      <c r="D37" s="409" t="s">
        <v>40</v>
      </c>
      <c r="E37" s="409" t="s">
        <v>3249</v>
      </c>
      <c r="F37" s="409" t="s">
        <v>4310</v>
      </c>
      <c r="G37" s="409" t="s">
        <v>11</v>
      </c>
      <c r="H37" s="418" t="s">
        <v>4311</v>
      </c>
      <c r="I37" s="409" t="s">
        <v>4312</v>
      </c>
      <c r="J37" s="414"/>
      <c r="K37" s="414"/>
      <c r="L37" s="414"/>
      <c r="M37" s="414"/>
      <c r="N37" s="414"/>
      <c r="O37" s="399" t="s">
        <v>4451</v>
      </c>
      <c r="S37" s="291"/>
      <c r="T37" s="492">
        <v>1</v>
      </c>
      <c r="V37" s="291"/>
      <c r="AA37" s="620">
        <v>1</v>
      </c>
      <c r="AB37" s="201"/>
    </row>
    <row r="38" spans="1:28" s="352" customFormat="1" ht="409.6" thickBot="1" x14ac:dyDescent="0.3">
      <c r="A38" s="348">
        <f t="shared" si="0"/>
        <v>34</v>
      </c>
      <c r="B38" s="1423" t="s">
        <v>4318</v>
      </c>
      <c r="C38" s="770" t="s">
        <v>388</v>
      </c>
      <c r="D38" s="770" t="s">
        <v>40</v>
      </c>
      <c r="E38" s="770" t="s">
        <v>4319</v>
      </c>
      <c r="F38" s="770" t="s">
        <v>4320</v>
      </c>
      <c r="G38" s="770" t="s">
        <v>11</v>
      </c>
      <c r="H38" s="591" t="s">
        <v>4321</v>
      </c>
      <c r="I38" s="770"/>
      <c r="J38" s="775"/>
      <c r="K38" s="775"/>
      <c r="L38" s="775"/>
      <c r="M38" s="775"/>
      <c r="N38" s="770" t="s">
        <v>6037</v>
      </c>
      <c r="O38" s="771" t="s">
        <v>6036</v>
      </c>
      <c r="P38" s="818"/>
      <c r="R38" s="801"/>
      <c r="S38" s="291"/>
      <c r="Y38" s="801">
        <v>1</v>
      </c>
      <c r="AA38" s="620">
        <v>1</v>
      </c>
      <c r="AB38" s="201"/>
    </row>
    <row r="39" spans="1:28" s="290" customFormat="1" ht="174" thickBot="1" x14ac:dyDescent="0.3">
      <c r="A39" s="356">
        <f t="shared" si="0"/>
        <v>35</v>
      </c>
      <c r="B39" s="587" t="s">
        <v>4376</v>
      </c>
      <c r="C39" s="586">
        <v>4</v>
      </c>
      <c r="D39" s="586" t="s">
        <v>40</v>
      </c>
      <c r="E39" s="576" t="s">
        <v>4377</v>
      </c>
      <c r="F39" s="586" t="s">
        <v>4378</v>
      </c>
      <c r="G39" s="586" t="s">
        <v>11</v>
      </c>
      <c r="H39" s="577" t="s">
        <v>4379</v>
      </c>
      <c r="I39" s="586" t="s">
        <v>2288</v>
      </c>
      <c r="J39" s="589"/>
      <c r="K39" s="589"/>
      <c r="L39" s="589"/>
      <c r="M39" s="589"/>
      <c r="N39" s="589"/>
      <c r="O39" s="399" t="s">
        <v>4597</v>
      </c>
      <c r="S39" s="365"/>
      <c r="T39" s="593">
        <v>1</v>
      </c>
      <c r="V39" s="492"/>
      <c r="AA39" s="620">
        <v>1</v>
      </c>
      <c r="AB39" s="1521"/>
    </row>
    <row r="40" spans="1:28" s="290" customFormat="1" ht="300" thickBot="1" x14ac:dyDescent="0.3">
      <c r="A40" s="356">
        <f t="shared" si="0"/>
        <v>36</v>
      </c>
      <c r="B40" s="595" t="s">
        <v>4384</v>
      </c>
      <c r="C40" s="594">
        <v>4</v>
      </c>
      <c r="D40" s="594" t="s">
        <v>1682</v>
      </c>
      <c r="E40" s="600" t="s">
        <v>4385</v>
      </c>
      <c r="F40" s="583" t="s">
        <v>1199</v>
      </c>
      <c r="G40" s="594" t="s">
        <v>16</v>
      </c>
      <c r="H40" s="601" t="s">
        <v>4507</v>
      </c>
      <c r="I40" s="594" t="s">
        <v>3805</v>
      </c>
      <c r="J40" s="599"/>
      <c r="K40" s="599"/>
      <c r="L40" s="599"/>
      <c r="M40" s="599"/>
      <c r="N40" s="595" t="s">
        <v>3387</v>
      </c>
      <c r="O40" s="379" t="s">
        <v>5891</v>
      </c>
      <c r="P40" s="767">
        <v>1</v>
      </c>
      <c r="R40" s="593">
        <v>1</v>
      </c>
      <c r="S40" s="365"/>
      <c r="U40" s="593">
        <v>1</v>
      </c>
      <c r="V40" s="492"/>
      <c r="W40" s="801">
        <v>1</v>
      </c>
      <c r="AA40" s="1521"/>
      <c r="AB40" s="620">
        <v>1</v>
      </c>
    </row>
    <row r="41" spans="1:28" s="290" customFormat="1" ht="409.6" thickBot="1" x14ac:dyDescent="0.3">
      <c r="A41" s="356">
        <f t="shared" si="0"/>
        <v>37</v>
      </c>
      <c r="B41" s="595" t="s">
        <v>4397</v>
      </c>
      <c r="C41" s="594" t="s">
        <v>585</v>
      </c>
      <c r="D41" s="594" t="s">
        <v>40</v>
      </c>
      <c r="E41" s="600" t="s">
        <v>4398</v>
      </c>
      <c r="F41" s="594" t="s">
        <v>4399</v>
      </c>
      <c r="G41" s="594" t="s">
        <v>11</v>
      </c>
      <c r="H41" s="601" t="s">
        <v>4510</v>
      </c>
      <c r="I41" s="594" t="s">
        <v>4432</v>
      </c>
      <c r="J41" s="599"/>
      <c r="K41" s="599"/>
      <c r="L41" s="599"/>
      <c r="M41" s="599"/>
      <c r="N41" s="600" t="s">
        <v>4508</v>
      </c>
      <c r="O41" s="379" t="s">
        <v>5955</v>
      </c>
      <c r="P41" s="767">
        <v>1</v>
      </c>
      <c r="R41" s="593">
        <v>1</v>
      </c>
      <c r="S41" s="365"/>
      <c r="U41" s="593">
        <v>1</v>
      </c>
      <c r="V41" s="492"/>
      <c r="AA41" s="620">
        <v>1</v>
      </c>
      <c r="AB41" s="1521"/>
    </row>
    <row r="42" spans="1:28" s="290" customFormat="1" ht="331.5" thickBot="1" x14ac:dyDescent="0.3">
      <c r="A42" s="356">
        <f t="shared" si="0"/>
        <v>38</v>
      </c>
      <c r="B42" s="587" t="s">
        <v>4407</v>
      </c>
      <c r="C42" s="586">
        <v>4</v>
      </c>
      <c r="D42" s="586" t="s">
        <v>40</v>
      </c>
      <c r="E42" s="576" t="s">
        <v>2532</v>
      </c>
      <c r="F42" s="587" t="s">
        <v>4408</v>
      </c>
      <c r="G42" s="586" t="s">
        <v>11</v>
      </c>
      <c r="H42" s="577" t="s">
        <v>4409</v>
      </c>
      <c r="I42" s="586" t="s">
        <v>2288</v>
      </c>
      <c r="J42" s="589"/>
      <c r="K42" s="589"/>
      <c r="L42" s="589"/>
      <c r="M42" s="589"/>
      <c r="N42" s="589"/>
      <c r="O42" s="399" t="s">
        <v>4511</v>
      </c>
      <c r="S42" s="365"/>
      <c r="T42" s="593">
        <v>1</v>
      </c>
      <c r="V42" s="492"/>
      <c r="AA42" s="620">
        <v>1</v>
      </c>
      <c r="AB42" s="1521"/>
    </row>
    <row r="43" spans="1:28" s="490" customFormat="1" ht="409.6" thickBot="1" x14ac:dyDescent="0.3">
      <c r="A43" s="672">
        <f t="shared" si="0"/>
        <v>39</v>
      </c>
      <c r="B43" s="587" t="s">
        <v>4442</v>
      </c>
      <c r="C43" s="586" t="s">
        <v>110</v>
      </c>
      <c r="D43" s="586" t="s">
        <v>40</v>
      </c>
      <c r="E43" s="576" t="s">
        <v>3696</v>
      </c>
      <c r="F43" s="587" t="s">
        <v>4443</v>
      </c>
      <c r="G43" s="586" t="s">
        <v>16</v>
      </c>
      <c r="H43" s="577" t="s">
        <v>4444</v>
      </c>
      <c r="I43" s="586" t="s">
        <v>4312</v>
      </c>
      <c r="J43" s="589"/>
      <c r="K43" s="589"/>
      <c r="L43" s="589"/>
      <c r="M43" s="589"/>
      <c r="N43" s="589"/>
      <c r="O43" s="399" t="s">
        <v>4598</v>
      </c>
      <c r="Q43" s="593"/>
      <c r="S43" s="492"/>
      <c r="T43" s="593">
        <v>1</v>
      </c>
      <c r="V43" s="492"/>
      <c r="AA43" s="1521"/>
      <c r="AB43" s="620">
        <v>1</v>
      </c>
    </row>
    <row r="44" spans="1:28" s="490" customFormat="1" ht="409.6" thickBot="1" x14ac:dyDescent="0.3">
      <c r="A44" s="672">
        <f t="shared" si="0"/>
        <v>40</v>
      </c>
      <c r="B44" s="789" t="s">
        <v>4525</v>
      </c>
      <c r="C44" s="788">
        <v>4</v>
      </c>
      <c r="D44" s="788" t="s">
        <v>40</v>
      </c>
      <c r="E44" s="791" t="s">
        <v>4526</v>
      </c>
      <c r="F44" s="731" t="s">
        <v>4527</v>
      </c>
      <c r="G44" s="788" t="s">
        <v>11</v>
      </c>
      <c r="H44" s="792" t="s">
        <v>4528</v>
      </c>
      <c r="I44" s="788" t="s">
        <v>1025</v>
      </c>
      <c r="J44" s="804"/>
      <c r="K44" s="804"/>
      <c r="L44" s="804"/>
      <c r="M44" s="804"/>
      <c r="N44" s="791" t="s">
        <v>4928</v>
      </c>
      <c r="O44" s="759" t="s">
        <v>5956</v>
      </c>
      <c r="P44" s="767">
        <v>1</v>
      </c>
      <c r="R44" s="801">
        <v>1</v>
      </c>
      <c r="S44" s="593"/>
      <c r="U44" s="801">
        <v>1</v>
      </c>
      <c r="V44" s="593"/>
      <c r="W44" s="801">
        <v>1</v>
      </c>
      <c r="AA44" s="620">
        <v>1</v>
      </c>
      <c r="AB44" s="1521"/>
    </row>
    <row r="45" spans="1:28" s="490" customFormat="1" ht="409.6" thickBot="1" x14ac:dyDescent="0.3">
      <c r="A45" s="672">
        <f t="shared" si="0"/>
        <v>41</v>
      </c>
      <c r="B45" s="815" t="s">
        <v>4529</v>
      </c>
      <c r="C45" s="814">
        <v>4</v>
      </c>
      <c r="D45" s="814" t="s">
        <v>40</v>
      </c>
      <c r="E45" s="820" t="s">
        <v>4526</v>
      </c>
      <c r="F45" s="731" t="s">
        <v>4530</v>
      </c>
      <c r="G45" s="814" t="s">
        <v>11</v>
      </c>
      <c r="H45" s="821" t="s">
        <v>4531</v>
      </c>
      <c r="I45" s="814" t="s">
        <v>1025</v>
      </c>
      <c r="J45" s="819"/>
      <c r="K45" s="819"/>
      <c r="L45" s="819"/>
      <c r="M45" s="819"/>
      <c r="N45" s="820" t="s">
        <v>4928</v>
      </c>
      <c r="O45" s="759" t="s">
        <v>6066</v>
      </c>
      <c r="P45" s="767">
        <v>1</v>
      </c>
      <c r="R45" s="801">
        <v>1</v>
      </c>
      <c r="S45" s="593"/>
      <c r="U45" s="801">
        <v>1</v>
      </c>
      <c r="V45" s="593"/>
      <c r="AA45" s="620">
        <v>1</v>
      </c>
      <c r="AB45" s="1521"/>
    </row>
    <row r="46" spans="1:28" s="490" customFormat="1" ht="95.25" thickBot="1" x14ac:dyDescent="0.3">
      <c r="A46" s="672">
        <f t="shared" si="0"/>
        <v>42</v>
      </c>
      <c r="B46" s="774" t="s">
        <v>4645</v>
      </c>
      <c r="C46" s="773">
        <v>4</v>
      </c>
      <c r="D46" s="773" t="s">
        <v>40</v>
      </c>
      <c r="E46" s="782" t="s">
        <v>2532</v>
      </c>
      <c r="F46" s="717" t="s">
        <v>4646</v>
      </c>
      <c r="G46" s="773" t="s">
        <v>11</v>
      </c>
      <c r="H46" s="784" t="s">
        <v>4647</v>
      </c>
      <c r="I46" s="773" t="s">
        <v>1025</v>
      </c>
      <c r="J46" s="776"/>
      <c r="K46" s="776"/>
      <c r="L46" s="776"/>
      <c r="M46" s="776"/>
      <c r="N46" s="776"/>
      <c r="O46" s="772" t="s">
        <v>4925</v>
      </c>
      <c r="S46" s="631"/>
      <c r="T46" s="787">
        <v>1</v>
      </c>
      <c r="V46" s="631"/>
      <c r="AA46" s="620">
        <v>1</v>
      </c>
      <c r="AB46" s="1521"/>
    </row>
    <row r="47" spans="1:28" s="490" customFormat="1" ht="126.75" thickBot="1" x14ac:dyDescent="0.3">
      <c r="A47" s="672">
        <f t="shared" si="0"/>
        <v>43</v>
      </c>
      <c r="B47" s="635" t="s">
        <v>4648</v>
      </c>
      <c r="C47" s="634" t="s">
        <v>4656</v>
      </c>
      <c r="D47" s="634" t="s">
        <v>40</v>
      </c>
      <c r="E47" s="637" t="s">
        <v>4657</v>
      </c>
      <c r="F47" s="823" t="s">
        <v>4658</v>
      </c>
      <c r="G47" s="634" t="s">
        <v>11</v>
      </c>
      <c r="H47" s="639" t="s">
        <v>4659</v>
      </c>
      <c r="I47" s="634" t="s">
        <v>4660</v>
      </c>
      <c r="J47" s="636"/>
      <c r="K47" s="636"/>
      <c r="L47" s="636"/>
      <c r="M47" s="636"/>
      <c r="N47" s="637" t="s">
        <v>4841</v>
      </c>
      <c r="O47" s="632" t="s">
        <v>4957</v>
      </c>
      <c r="Q47" s="801">
        <v>1</v>
      </c>
      <c r="R47" s="653"/>
      <c r="S47" s="631"/>
      <c r="U47" s="653"/>
      <c r="V47" s="631"/>
      <c r="AA47" s="620">
        <v>1</v>
      </c>
      <c r="AB47" s="1521"/>
    </row>
    <row r="48" spans="1:28" s="649" customFormat="1" ht="300" thickBot="1" x14ac:dyDescent="0.3">
      <c r="A48" s="672">
        <f t="shared" si="0"/>
        <v>44</v>
      </c>
      <c r="B48" s="686" t="s">
        <v>4685</v>
      </c>
      <c r="C48" s="477">
        <v>5</v>
      </c>
      <c r="D48" s="477" t="s">
        <v>40</v>
      </c>
      <c r="E48" s="687" t="s">
        <v>4149</v>
      </c>
      <c r="F48" s="688" t="s">
        <v>3446</v>
      </c>
      <c r="G48" s="477" t="s">
        <v>16</v>
      </c>
      <c r="H48" s="690" t="s">
        <v>4686</v>
      </c>
      <c r="I48" s="689"/>
      <c r="J48" s="776"/>
      <c r="K48" s="776"/>
      <c r="L48" s="776"/>
      <c r="M48" s="776"/>
      <c r="N48" s="691"/>
      <c r="O48" s="772" t="s">
        <v>4926</v>
      </c>
      <c r="S48" s="653"/>
      <c r="T48" s="787">
        <v>1</v>
      </c>
      <c r="X48" s="787">
        <v>1</v>
      </c>
      <c r="AA48" s="201"/>
      <c r="AB48" s="620">
        <v>1</v>
      </c>
    </row>
    <row r="49" spans="1:28" s="649" customFormat="1" ht="205.5" thickBot="1" x14ac:dyDescent="0.3">
      <c r="A49" s="672">
        <f t="shared" si="0"/>
        <v>45</v>
      </c>
      <c r="B49" s="774" t="s">
        <v>4700</v>
      </c>
      <c r="C49" s="773">
        <v>4</v>
      </c>
      <c r="D49" s="773" t="s">
        <v>40</v>
      </c>
      <c r="E49" s="782" t="s">
        <v>2532</v>
      </c>
      <c r="F49" s="750" t="s">
        <v>1430</v>
      </c>
      <c r="G49" s="773" t="s">
        <v>16</v>
      </c>
      <c r="H49" s="784" t="s">
        <v>4701</v>
      </c>
      <c r="I49" s="773" t="s">
        <v>3101</v>
      </c>
      <c r="J49" s="776"/>
      <c r="K49" s="776"/>
      <c r="L49" s="776"/>
      <c r="M49" s="776"/>
      <c r="N49" s="785"/>
      <c r="O49" s="772" t="s">
        <v>6038</v>
      </c>
      <c r="S49" s="653"/>
      <c r="T49" s="801">
        <v>1</v>
      </c>
      <c r="V49" s="653"/>
      <c r="AA49" s="201"/>
      <c r="AB49" s="620">
        <v>1</v>
      </c>
    </row>
    <row r="50" spans="1:28" s="674" customFormat="1" ht="268.5" thickBot="1" x14ac:dyDescent="0.3">
      <c r="A50" s="672">
        <f t="shared" si="0"/>
        <v>46</v>
      </c>
      <c r="B50" s="789" t="s">
        <v>4721</v>
      </c>
      <c r="C50" s="788">
        <v>4</v>
      </c>
      <c r="D50" s="788" t="s">
        <v>40</v>
      </c>
      <c r="E50" s="791" t="s">
        <v>4722</v>
      </c>
      <c r="F50" s="793" t="s">
        <v>4723</v>
      </c>
      <c r="G50" s="788" t="s">
        <v>11</v>
      </c>
      <c r="H50" s="792" t="s">
        <v>4724</v>
      </c>
      <c r="I50" s="788" t="s">
        <v>4725</v>
      </c>
      <c r="J50" s="790"/>
      <c r="K50" s="790"/>
      <c r="L50" s="790"/>
      <c r="M50" s="790"/>
      <c r="N50" s="791" t="s">
        <v>4927</v>
      </c>
      <c r="O50" s="379" t="s">
        <v>5957</v>
      </c>
      <c r="P50" s="767">
        <v>1</v>
      </c>
      <c r="R50" s="787">
        <v>1</v>
      </c>
      <c r="S50" s="653"/>
      <c r="U50" s="787">
        <v>1</v>
      </c>
      <c r="V50" s="653"/>
      <c r="W50" s="801">
        <v>1</v>
      </c>
      <c r="AA50" s="620">
        <v>1</v>
      </c>
      <c r="AB50" s="201"/>
    </row>
    <row r="51" spans="1:28" s="684" customFormat="1" ht="409.6" thickBot="1" x14ac:dyDescent="0.3">
      <c r="A51" s="683">
        <f t="shared" si="0"/>
        <v>47</v>
      </c>
      <c r="B51" s="789" t="s">
        <v>4765</v>
      </c>
      <c r="C51" s="788">
        <v>4</v>
      </c>
      <c r="D51" s="788" t="s">
        <v>40</v>
      </c>
      <c r="E51" s="791" t="s">
        <v>4526</v>
      </c>
      <c r="F51" s="793" t="s">
        <v>43</v>
      </c>
      <c r="G51" s="788" t="s">
        <v>16</v>
      </c>
      <c r="H51" s="792" t="s">
        <v>4766</v>
      </c>
      <c r="I51" s="788" t="s">
        <v>4725</v>
      </c>
      <c r="J51" s="790"/>
      <c r="K51" s="790"/>
      <c r="L51" s="790"/>
      <c r="M51" s="790"/>
      <c r="N51" s="791" t="s">
        <v>4928</v>
      </c>
      <c r="O51" s="379" t="s">
        <v>5958</v>
      </c>
      <c r="P51" s="767">
        <v>1</v>
      </c>
      <c r="R51" s="787">
        <v>1</v>
      </c>
      <c r="S51" s="653"/>
      <c r="U51" s="787">
        <v>1</v>
      </c>
      <c r="V51" s="653"/>
      <c r="W51" s="801">
        <v>1</v>
      </c>
      <c r="AA51" s="201"/>
      <c r="AB51" s="620">
        <v>1</v>
      </c>
    </row>
    <row r="52" spans="1:28" s="696" customFormat="1" ht="126.75" thickBot="1" x14ac:dyDescent="0.3">
      <c r="A52" s="695">
        <f t="shared" si="0"/>
        <v>48</v>
      </c>
      <c r="B52" s="635" t="s">
        <v>4825</v>
      </c>
      <c r="C52" s="634">
        <v>4</v>
      </c>
      <c r="D52" s="634" t="s">
        <v>40</v>
      </c>
      <c r="E52" s="637" t="s">
        <v>4526</v>
      </c>
      <c r="F52" s="638" t="s">
        <v>4827</v>
      </c>
      <c r="G52" s="634" t="s">
        <v>11</v>
      </c>
      <c r="H52" s="639" t="s">
        <v>4826</v>
      </c>
      <c r="I52" s="634" t="s">
        <v>4703</v>
      </c>
      <c r="J52" s="636"/>
      <c r="K52" s="636"/>
      <c r="L52" s="636"/>
      <c r="M52" s="636"/>
      <c r="N52" s="637" t="s">
        <v>4929</v>
      </c>
      <c r="O52" s="632" t="s">
        <v>5892</v>
      </c>
      <c r="P52" s="818"/>
      <c r="Q52" s="801">
        <v>1</v>
      </c>
      <c r="R52" s="787"/>
      <c r="S52" s="653"/>
      <c r="U52" s="787"/>
      <c r="V52" s="653"/>
      <c r="AA52" s="620">
        <v>1</v>
      </c>
      <c r="AB52" s="201"/>
    </row>
    <row r="53" spans="1:28" s="866" customFormat="1" ht="409.6" thickBot="1" x14ac:dyDescent="0.3">
      <c r="A53" s="864">
        <f t="shared" si="0"/>
        <v>49</v>
      </c>
      <c r="B53" s="774" t="s">
        <v>5260</v>
      </c>
      <c r="C53" s="773">
        <v>5</v>
      </c>
      <c r="D53" s="773" t="s">
        <v>40</v>
      </c>
      <c r="E53" s="782" t="s">
        <v>4149</v>
      </c>
      <c r="F53" s="783" t="s">
        <v>3446</v>
      </c>
      <c r="G53" s="773" t="s">
        <v>16</v>
      </c>
      <c r="H53" s="784" t="s">
        <v>5261</v>
      </c>
      <c r="I53" s="773"/>
      <c r="J53" s="776"/>
      <c r="K53" s="776"/>
      <c r="L53" s="776"/>
      <c r="M53" s="776"/>
      <c r="N53" s="782" t="s">
        <v>6039</v>
      </c>
      <c r="O53" s="772" t="s">
        <v>4353</v>
      </c>
      <c r="Q53" s="801"/>
      <c r="R53" s="801"/>
      <c r="S53" s="801"/>
      <c r="T53" s="801">
        <v>1</v>
      </c>
      <c r="V53" s="754"/>
      <c r="X53" s="801">
        <v>1</v>
      </c>
      <c r="AA53" s="201"/>
      <c r="AB53" s="620">
        <v>1</v>
      </c>
    </row>
    <row r="54" spans="1:28" s="872" customFormat="1" ht="394.5" thickBot="1" x14ac:dyDescent="0.3">
      <c r="A54" s="870">
        <f t="shared" si="0"/>
        <v>50</v>
      </c>
      <c r="B54" s="1404" t="s">
        <v>5392</v>
      </c>
      <c r="C54" s="770" t="s">
        <v>5393</v>
      </c>
      <c r="D54" s="770" t="s">
        <v>40</v>
      </c>
      <c r="E54" s="780" t="s">
        <v>5394</v>
      </c>
      <c r="F54" s="778" t="s">
        <v>5395</v>
      </c>
      <c r="G54" s="770" t="s">
        <v>11</v>
      </c>
      <c r="H54" s="779" t="s">
        <v>5396</v>
      </c>
      <c r="I54" s="770"/>
      <c r="J54" s="775"/>
      <c r="K54" s="775"/>
      <c r="L54" s="775"/>
      <c r="M54" s="775"/>
      <c r="N54" s="780" t="s">
        <v>6040</v>
      </c>
      <c r="O54" s="771" t="s">
        <v>6067</v>
      </c>
      <c r="P54" s="818"/>
      <c r="R54" s="801"/>
      <c r="S54" s="801"/>
      <c r="V54" s="754"/>
      <c r="Y54" s="801">
        <v>1</v>
      </c>
      <c r="AA54" s="620">
        <v>1</v>
      </c>
      <c r="AB54" s="201"/>
    </row>
    <row r="55" spans="1:28" s="872" customFormat="1" ht="63.75" thickBot="1" x14ac:dyDescent="0.3">
      <c r="A55" s="870">
        <f t="shared" si="0"/>
        <v>51</v>
      </c>
      <c r="B55" s="774" t="s">
        <v>5397</v>
      </c>
      <c r="C55" s="773">
        <v>29</v>
      </c>
      <c r="D55" s="773" t="s">
        <v>40</v>
      </c>
      <c r="E55" s="782" t="s">
        <v>5398</v>
      </c>
      <c r="F55" s="783" t="s">
        <v>5399</v>
      </c>
      <c r="G55" s="773" t="s">
        <v>11</v>
      </c>
      <c r="H55" s="784" t="s">
        <v>5400</v>
      </c>
      <c r="I55" s="773"/>
      <c r="J55" s="776"/>
      <c r="K55" s="776"/>
      <c r="L55" s="776"/>
      <c r="M55" s="776"/>
      <c r="N55" s="785"/>
      <c r="O55" s="772" t="s">
        <v>5684</v>
      </c>
      <c r="S55" s="801"/>
      <c r="T55" s="801">
        <v>1</v>
      </c>
      <c r="V55" s="754"/>
      <c r="AA55" s="620">
        <v>1</v>
      </c>
      <c r="AB55" s="201"/>
    </row>
    <row r="56" spans="1:28" s="872" customFormat="1" ht="409.6" thickBot="1" x14ac:dyDescent="0.3">
      <c r="A56" s="870">
        <f t="shared" si="0"/>
        <v>52</v>
      </c>
      <c r="B56" s="635" t="s">
        <v>5401</v>
      </c>
      <c r="C56" s="634">
        <v>22</v>
      </c>
      <c r="D56" s="634" t="s">
        <v>40</v>
      </c>
      <c r="E56" s="637" t="s">
        <v>5402</v>
      </c>
      <c r="F56" s="638" t="s">
        <v>5403</v>
      </c>
      <c r="G56" s="634" t="s">
        <v>11</v>
      </c>
      <c r="H56" s="639" t="s">
        <v>5404</v>
      </c>
      <c r="I56" s="634" t="s">
        <v>4907</v>
      </c>
      <c r="J56" s="636"/>
      <c r="K56" s="636"/>
      <c r="L56" s="636"/>
      <c r="M56" s="636"/>
      <c r="N56" s="637" t="s">
        <v>7121</v>
      </c>
      <c r="O56" s="632" t="s">
        <v>7120</v>
      </c>
      <c r="Q56" s="801">
        <v>1</v>
      </c>
      <c r="S56" s="801"/>
      <c r="V56" s="801"/>
      <c r="AA56" s="620">
        <v>1</v>
      </c>
      <c r="AB56" s="201"/>
    </row>
    <row r="57" spans="1:28" s="879" customFormat="1" ht="126.75" thickBot="1" x14ac:dyDescent="0.3">
      <c r="A57" s="877">
        <f t="shared" si="0"/>
        <v>53</v>
      </c>
      <c r="B57" s="815" t="s">
        <v>5486</v>
      </c>
      <c r="C57" s="814">
        <v>4</v>
      </c>
      <c r="D57" s="814" t="s">
        <v>40</v>
      </c>
      <c r="E57" s="820" t="s">
        <v>5487</v>
      </c>
      <c r="F57" s="822" t="s">
        <v>345</v>
      </c>
      <c r="G57" s="814" t="s">
        <v>16</v>
      </c>
      <c r="H57" s="821" t="s">
        <v>5488</v>
      </c>
      <c r="I57" s="814" t="s">
        <v>4907</v>
      </c>
      <c r="J57" s="819"/>
      <c r="K57" s="819"/>
      <c r="L57" s="819"/>
      <c r="M57" s="819"/>
      <c r="N57" s="820" t="s">
        <v>3387</v>
      </c>
      <c r="O57" s="759" t="s">
        <v>6066</v>
      </c>
      <c r="P57" s="767">
        <v>1</v>
      </c>
      <c r="R57" s="801">
        <v>1</v>
      </c>
      <c r="S57" s="801"/>
      <c r="U57" s="801">
        <v>1</v>
      </c>
      <c r="V57" s="801"/>
      <c r="AA57" s="201"/>
      <c r="AB57" s="620">
        <v>1</v>
      </c>
    </row>
    <row r="58" spans="1:28" s="879" customFormat="1" ht="221.25" thickBot="1" x14ac:dyDescent="0.3">
      <c r="A58" s="877">
        <f t="shared" si="0"/>
        <v>54</v>
      </c>
      <c r="B58" s="815" t="s">
        <v>5494</v>
      </c>
      <c r="C58" s="814">
        <v>4</v>
      </c>
      <c r="D58" s="814" t="s">
        <v>40</v>
      </c>
      <c r="E58" s="820" t="s">
        <v>5495</v>
      </c>
      <c r="F58" s="822" t="s">
        <v>43</v>
      </c>
      <c r="G58" s="814" t="s">
        <v>16</v>
      </c>
      <c r="H58" s="821" t="s">
        <v>5496</v>
      </c>
      <c r="I58" s="814"/>
      <c r="J58" s="819"/>
      <c r="K58" s="819"/>
      <c r="L58" s="819"/>
      <c r="M58" s="819"/>
      <c r="N58" s="820" t="s">
        <v>6041</v>
      </c>
      <c r="O58" s="759" t="s">
        <v>6064</v>
      </c>
      <c r="R58" s="801">
        <v>1</v>
      </c>
      <c r="S58" s="801"/>
      <c r="V58" s="754"/>
      <c r="AA58" s="201"/>
      <c r="AB58" s="620">
        <v>1</v>
      </c>
    </row>
    <row r="59" spans="1:28" s="958" customFormat="1" ht="409.6" thickBot="1" x14ac:dyDescent="0.3">
      <c r="A59" s="956">
        <f t="shared" si="0"/>
        <v>55</v>
      </c>
      <c r="B59" s="815" t="s">
        <v>5563</v>
      </c>
      <c r="C59" s="814">
        <v>4</v>
      </c>
      <c r="D59" s="814" t="s">
        <v>1682</v>
      </c>
      <c r="E59" s="820" t="s">
        <v>5564</v>
      </c>
      <c r="F59" s="822" t="s">
        <v>5565</v>
      </c>
      <c r="G59" s="814" t="s">
        <v>11</v>
      </c>
      <c r="H59" s="821" t="s">
        <v>5573</v>
      </c>
      <c r="I59" s="814" t="s">
        <v>4907</v>
      </c>
      <c r="J59" s="499"/>
      <c r="K59" s="499"/>
      <c r="L59" s="499"/>
      <c r="M59" s="499"/>
      <c r="N59" s="815" t="s">
        <v>3387</v>
      </c>
      <c r="O59" s="759" t="s">
        <v>6064</v>
      </c>
      <c r="P59" s="767">
        <v>1</v>
      </c>
      <c r="R59" s="801">
        <v>1</v>
      </c>
      <c r="S59" s="754"/>
      <c r="U59" s="801">
        <v>1</v>
      </c>
      <c r="V59" s="754"/>
      <c r="AA59" s="620">
        <v>1</v>
      </c>
      <c r="AB59" s="201"/>
    </row>
    <row r="60" spans="1:28" s="941" customFormat="1" ht="409.6" thickBot="1" x14ac:dyDescent="0.3">
      <c r="A60" s="956">
        <f t="shared" si="0"/>
        <v>56</v>
      </c>
      <c r="B60" s="815" t="s">
        <v>5569</v>
      </c>
      <c r="C60" s="814">
        <v>4</v>
      </c>
      <c r="D60" s="814" t="s">
        <v>1682</v>
      </c>
      <c r="E60" s="820" t="s">
        <v>5570</v>
      </c>
      <c r="F60" s="822" t="s">
        <v>5571</v>
      </c>
      <c r="G60" s="814" t="s">
        <v>11</v>
      </c>
      <c r="H60" s="821" t="s">
        <v>5572</v>
      </c>
      <c r="I60" s="814" t="s">
        <v>4907</v>
      </c>
      <c r="J60" s="499"/>
      <c r="K60" s="499"/>
      <c r="L60" s="499"/>
      <c r="M60" s="499"/>
      <c r="N60" s="815" t="s">
        <v>3387</v>
      </c>
      <c r="O60" s="759" t="s">
        <v>6064</v>
      </c>
      <c r="P60" s="767">
        <v>1</v>
      </c>
      <c r="R60" s="801">
        <v>1</v>
      </c>
      <c r="U60" s="801">
        <v>1</v>
      </c>
      <c r="V60" s="754"/>
      <c r="AA60" s="620">
        <v>1</v>
      </c>
      <c r="AB60" s="201"/>
    </row>
    <row r="61" spans="1:28" s="888" customFormat="1" ht="158.25" thickBot="1" x14ac:dyDescent="0.3">
      <c r="A61" s="956">
        <f t="shared" si="0"/>
        <v>57</v>
      </c>
      <c r="B61" s="635" t="s">
        <v>5666</v>
      </c>
      <c r="C61" s="634">
        <v>4</v>
      </c>
      <c r="D61" s="634" t="s">
        <v>40</v>
      </c>
      <c r="E61" s="637" t="s">
        <v>5667</v>
      </c>
      <c r="F61" s="638" t="s">
        <v>43</v>
      </c>
      <c r="G61" s="634" t="s">
        <v>16</v>
      </c>
      <c r="H61" s="639" t="s">
        <v>5668</v>
      </c>
      <c r="I61" s="634" t="s">
        <v>4907</v>
      </c>
      <c r="J61" s="636"/>
      <c r="K61" s="636"/>
      <c r="L61" s="636"/>
      <c r="M61" s="636"/>
      <c r="N61" s="637" t="s">
        <v>3387</v>
      </c>
      <c r="O61" s="632" t="s">
        <v>7183</v>
      </c>
      <c r="P61" s="818"/>
      <c r="Q61" s="801">
        <v>1</v>
      </c>
      <c r="R61" s="801"/>
      <c r="S61" s="801"/>
      <c r="U61" s="801"/>
      <c r="V61" s="801"/>
      <c r="AA61" s="201"/>
      <c r="AB61" s="620">
        <v>1</v>
      </c>
    </row>
    <row r="62" spans="1:28" s="928" customFormat="1" ht="221.25" thickBot="1" x14ac:dyDescent="0.3">
      <c r="A62" s="956">
        <f t="shared" si="0"/>
        <v>58</v>
      </c>
      <c r="B62" s="635" t="s">
        <v>5814</v>
      </c>
      <c r="C62" s="634">
        <v>4</v>
      </c>
      <c r="D62" s="634" t="s">
        <v>40</v>
      </c>
      <c r="E62" s="637" t="s">
        <v>5815</v>
      </c>
      <c r="F62" s="638" t="s">
        <v>5816</v>
      </c>
      <c r="G62" s="634" t="s">
        <v>11</v>
      </c>
      <c r="H62" s="639" t="s">
        <v>5817</v>
      </c>
      <c r="I62" s="635" t="s">
        <v>4907</v>
      </c>
      <c r="J62" s="636"/>
      <c r="K62" s="636"/>
      <c r="L62" s="636"/>
      <c r="M62" s="636"/>
      <c r="N62" s="637" t="s">
        <v>6042</v>
      </c>
      <c r="O62" s="632" t="s">
        <v>7050</v>
      </c>
      <c r="P62" s="818"/>
      <c r="Q62" s="801">
        <v>1</v>
      </c>
      <c r="R62" s="801"/>
      <c r="S62" s="801"/>
      <c r="U62" s="801"/>
      <c r="V62" s="801"/>
      <c r="AA62" s="620">
        <v>1</v>
      </c>
      <c r="AB62" s="201"/>
    </row>
    <row r="63" spans="1:28" s="941" customFormat="1" ht="189.75" thickBot="1" x14ac:dyDescent="0.3">
      <c r="A63" s="956">
        <f t="shared" si="0"/>
        <v>59</v>
      </c>
      <c r="B63" s="815" t="s">
        <v>5902</v>
      </c>
      <c r="C63" s="814">
        <v>4</v>
      </c>
      <c r="D63" s="814" t="s">
        <v>40</v>
      </c>
      <c r="E63" s="820" t="s">
        <v>5903</v>
      </c>
      <c r="F63" s="822" t="s">
        <v>2894</v>
      </c>
      <c r="G63" s="814" t="s">
        <v>16</v>
      </c>
      <c r="H63" s="821" t="s">
        <v>5904</v>
      </c>
      <c r="I63" s="815" t="s">
        <v>3101</v>
      </c>
      <c r="J63" s="819"/>
      <c r="K63" s="819"/>
      <c r="L63" s="819"/>
      <c r="M63" s="819"/>
      <c r="N63" s="820" t="s">
        <v>6042</v>
      </c>
      <c r="O63" s="759" t="s">
        <v>6064</v>
      </c>
      <c r="P63" s="767">
        <v>1</v>
      </c>
      <c r="R63" s="801">
        <v>1</v>
      </c>
      <c r="S63" s="801"/>
      <c r="U63" s="801">
        <v>1</v>
      </c>
      <c r="V63" s="801"/>
      <c r="AA63" s="201"/>
      <c r="AB63" s="620">
        <v>1</v>
      </c>
    </row>
    <row r="64" spans="1:28" s="941" customFormat="1" ht="331.5" thickBot="1" x14ac:dyDescent="0.3">
      <c r="A64" s="956">
        <f t="shared" si="0"/>
        <v>60</v>
      </c>
      <c r="B64" s="815" t="s">
        <v>5914</v>
      </c>
      <c r="C64" s="814">
        <v>4</v>
      </c>
      <c r="D64" s="814" t="s">
        <v>40</v>
      </c>
      <c r="E64" s="820" t="s">
        <v>5903</v>
      </c>
      <c r="F64" s="822" t="s">
        <v>5915</v>
      </c>
      <c r="G64" s="814" t="s">
        <v>11</v>
      </c>
      <c r="H64" s="821" t="s">
        <v>5916</v>
      </c>
      <c r="I64" s="815" t="s">
        <v>4907</v>
      </c>
      <c r="J64" s="499"/>
      <c r="K64" s="499"/>
      <c r="L64" s="499"/>
      <c r="M64" s="499"/>
      <c r="N64" s="820" t="s">
        <v>6042</v>
      </c>
      <c r="O64" s="759" t="s">
        <v>5896</v>
      </c>
      <c r="P64" s="767">
        <v>1</v>
      </c>
      <c r="R64" s="801">
        <v>1</v>
      </c>
      <c r="S64" s="801"/>
      <c r="U64" s="801">
        <v>1</v>
      </c>
      <c r="V64" s="801"/>
      <c r="AA64" s="620">
        <v>1</v>
      </c>
      <c r="AB64" s="201"/>
    </row>
    <row r="65" spans="1:28" s="941" customFormat="1" ht="409.6" thickBot="1" x14ac:dyDescent="0.3">
      <c r="A65" s="939">
        <f t="shared" si="0"/>
        <v>61</v>
      </c>
      <c r="B65" s="815" t="s">
        <v>5921</v>
      </c>
      <c r="C65" s="814">
        <v>4</v>
      </c>
      <c r="D65" s="814" t="s">
        <v>40</v>
      </c>
      <c r="E65" s="820" t="s">
        <v>5922</v>
      </c>
      <c r="F65" s="822" t="s">
        <v>5923</v>
      </c>
      <c r="G65" s="814" t="s">
        <v>11</v>
      </c>
      <c r="H65" s="821" t="s">
        <v>5924</v>
      </c>
      <c r="I65" s="815" t="s">
        <v>3101</v>
      </c>
      <c r="J65" s="499"/>
      <c r="K65" s="499"/>
      <c r="L65" s="499"/>
      <c r="M65" s="499"/>
      <c r="N65" s="820" t="s">
        <v>4928</v>
      </c>
      <c r="O65" s="759" t="s">
        <v>6065</v>
      </c>
      <c r="P65" s="767">
        <v>1</v>
      </c>
      <c r="R65" s="801">
        <v>1</v>
      </c>
      <c r="S65" s="801"/>
      <c r="U65" s="801">
        <v>1</v>
      </c>
      <c r="V65" s="801"/>
      <c r="AA65" s="620">
        <v>1</v>
      </c>
      <c r="AB65" s="201"/>
    </row>
    <row r="66" spans="1:28" s="955" customFormat="1" ht="409.6" thickBot="1" x14ac:dyDescent="0.3">
      <c r="A66" s="953">
        <f t="shared" si="0"/>
        <v>62</v>
      </c>
      <c r="B66" s="1423" t="s">
        <v>6010</v>
      </c>
      <c r="C66" s="770">
        <v>34</v>
      </c>
      <c r="D66" s="770" t="s">
        <v>40</v>
      </c>
      <c r="E66" s="780" t="s">
        <v>6011</v>
      </c>
      <c r="F66" s="778" t="s">
        <v>6012</v>
      </c>
      <c r="G66" s="770" t="s">
        <v>11</v>
      </c>
      <c r="H66" s="779" t="s">
        <v>6013</v>
      </c>
      <c r="I66" s="1423" t="s">
        <v>3101</v>
      </c>
      <c r="J66" s="775"/>
      <c r="K66" s="775"/>
      <c r="L66" s="775"/>
      <c r="M66" s="775"/>
      <c r="N66" s="780" t="s">
        <v>5890</v>
      </c>
      <c r="O66" s="771" t="s">
        <v>7006</v>
      </c>
      <c r="R66" s="801"/>
      <c r="S66" s="801"/>
      <c r="U66" s="801"/>
      <c r="V66" s="801"/>
      <c r="Y66" s="801">
        <v>1</v>
      </c>
      <c r="AA66" s="620">
        <v>1</v>
      </c>
      <c r="AB66" s="201"/>
    </row>
    <row r="67" spans="1:28" s="955" customFormat="1" ht="174" thickBot="1" x14ac:dyDescent="0.3">
      <c r="A67" s="953">
        <f t="shared" si="0"/>
        <v>63</v>
      </c>
      <c r="B67" s="815" t="s">
        <v>6014</v>
      </c>
      <c r="C67" s="814">
        <v>4</v>
      </c>
      <c r="D67" s="814" t="s">
        <v>40</v>
      </c>
      <c r="E67" s="820" t="s">
        <v>6017</v>
      </c>
      <c r="F67" s="822" t="s">
        <v>6018</v>
      </c>
      <c r="G67" s="814" t="s">
        <v>11</v>
      </c>
      <c r="H67" s="821" t="s">
        <v>6019</v>
      </c>
      <c r="I67" s="815" t="s">
        <v>3101</v>
      </c>
      <c r="J67" s="819"/>
      <c r="K67" s="819"/>
      <c r="L67" s="819"/>
      <c r="M67" s="819"/>
      <c r="N67" s="815" t="s">
        <v>3387</v>
      </c>
      <c r="O67" s="759" t="s">
        <v>7007</v>
      </c>
      <c r="R67" s="801">
        <v>1</v>
      </c>
      <c r="S67" s="801"/>
      <c r="U67" s="801">
        <v>1</v>
      </c>
      <c r="V67" s="801"/>
      <c r="AA67" s="620">
        <v>1</v>
      </c>
      <c r="AB67" s="201"/>
    </row>
    <row r="68" spans="1:28" s="971" customFormat="1" ht="237" thickBot="1" x14ac:dyDescent="0.3">
      <c r="A68" s="969">
        <f t="shared" si="0"/>
        <v>64</v>
      </c>
      <c r="B68" s="815" t="s">
        <v>6126</v>
      </c>
      <c r="C68" s="814">
        <v>4</v>
      </c>
      <c r="D68" s="814" t="s">
        <v>40</v>
      </c>
      <c r="E68" s="820" t="s">
        <v>6017</v>
      </c>
      <c r="F68" s="822" t="s">
        <v>1430</v>
      </c>
      <c r="G68" s="814" t="s">
        <v>16</v>
      </c>
      <c r="H68" s="821" t="s">
        <v>6127</v>
      </c>
      <c r="I68" s="814" t="s">
        <v>3101</v>
      </c>
      <c r="J68" s="819"/>
      <c r="K68" s="819"/>
      <c r="L68" s="819"/>
      <c r="M68" s="819"/>
      <c r="N68" s="815" t="s">
        <v>3387</v>
      </c>
      <c r="O68" s="759" t="s">
        <v>3979</v>
      </c>
      <c r="R68" s="801">
        <v>1</v>
      </c>
      <c r="S68" s="801"/>
      <c r="U68" s="801">
        <v>1</v>
      </c>
      <c r="V68" s="801"/>
      <c r="AA68" s="201"/>
      <c r="AB68" s="620">
        <v>1</v>
      </c>
    </row>
    <row r="69" spans="1:28" s="971" customFormat="1" ht="409.6" thickBot="1" x14ac:dyDescent="0.3">
      <c r="A69" s="969">
        <f t="shared" si="0"/>
        <v>65</v>
      </c>
      <c r="B69" s="815" t="s">
        <v>6153</v>
      </c>
      <c r="C69" s="814">
        <v>4</v>
      </c>
      <c r="D69" s="814" t="s">
        <v>40</v>
      </c>
      <c r="E69" s="820" t="s">
        <v>6154</v>
      </c>
      <c r="F69" s="822" t="s">
        <v>6156</v>
      </c>
      <c r="G69" s="814" t="s">
        <v>11</v>
      </c>
      <c r="H69" s="821" t="s">
        <v>6155</v>
      </c>
      <c r="I69" s="814" t="s">
        <v>3101</v>
      </c>
      <c r="J69" s="819"/>
      <c r="K69" s="819"/>
      <c r="L69" s="819"/>
      <c r="M69" s="819"/>
      <c r="N69" s="820" t="s">
        <v>3387</v>
      </c>
      <c r="O69" s="759" t="s">
        <v>7119</v>
      </c>
      <c r="R69" s="801">
        <v>1</v>
      </c>
      <c r="S69" s="801"/>
      <c r="U69" s="801">
        <v>1</v>
      </c>
      <c r="V69" s="801"/>
      <c r="AA69" s="620">
        <v>1</v>
      </c>
      <c r="AB69" s="201"/>
    </row>
    <row r="70" spans="1:28" s="1387" customFormat="1" ht="126.75" thickBot="1" x14ac:dyDescent="0.3">
      <c r="A70" s="1385">
        <f t="shared" si="0"/>
        <v>66</v>
      </c>
      <c r="B70" s="635" t="s">
        <v>6944</v>
      </c>
      <c r="C70" s="634">
        <v>4</v>
      </c>
      <c r="D70" s="634" t="s">
        <v>6945</v>
      </c>
      <c r="E70" s="637" t="s">
        <v>6946</v>
      </c>
      <c r="F70" s="638" t="s">
        <v>6947</v>
      </c>
      <c r="G70" s="634" t="s">
        <v>11</v>
      </c>
      <c r="H70" s="639" t="s">
        <v>6948</v>
      </c>
      <c r="I70" s="634" t="s">
        <v>3101</v>
      </c>
      <c r="J70" s="636"/>
      <c r="K70" s="636"/>
      <c r="L70" s="636"/>
      <c r="M70" s="636"/>
      <c r="N70" s="636"/>
      <c r="O70" s="632" t="s">
        <v>7049</v>
      </c>
      <c r="Q70" s="801">
        <v>1</v>
      </c>
      <c r="S70" s="801"/>
      <c r="V70" s="801"/>
      <c r="AA70" s="620">
        <v>1</v>
      </c>
      <c r="AB70" s="201"/>
    </row>
    <row r="71" spans="1:28" s="1387" customFormat="1" ht="409.6" thickBot="1" x14ac:dyDescent="0.3">
      <c r="A71" s="1385">
        <f t="shared" si="0"/>
        <v>67</v>
      </c>
      <c r="B71" s="815" t="s">
        <v>6971</v>
      </c>
      <c r="C71" s="814" t="s">
        <v>5660</v>
      </c>
      <c r="D71" s="814" t="s">
        <v>40</v>
      </c>
      <c r="E71" s="820" t="s">
        <v>6972</v>
      </c>
      <c r="F71" s="822" t="s">
        <v>43</v>
      </c>
      <c r="G71" s="814" t="s">
        <v>16</v>
      </c>
      <c r="H71" s="821" t="s">
        <v>6973</v>
      </c>
      <c r="I71" s="814" t="s">
        <v>1025</v>
      </c>
      <c r="J71" s="819"/>
      <c r="K71" s="819"/>
      <c r="L71" s="819"/>
      <c r="M71" s="819"/>
      <c r="N71" s="820" t="s">
        <v>7056</v>
      </c>
      <c r="O71" s="759" t="s">
        <v>6064</v>
      </c>
      <c r="R71" s="801">
        <v>1</v>
      </c>
      <c r="S71" s="801"/>
      <c r="T71" s="801"/>
      <c r="U71" s="801">
        <v>1</v>
      </c>
      <c r="V71" s="801"/>
      <c r="AA71" s="201"/>
      <c r="AB71" s="620">
        <v>1</v>
      </c>
    </row>
    <row r="72" spans="1:28" s="1387" customFormat="1" ht="315.75" thickBot="1" x14ac:dyDescent="0.3">
      <c r="A72" s="1385">
        <f t="shared" si="0"/>
        <v>68</v>
      </c>
      <c r="B72" s="774" t="s">
        <v>6982</v>
      </c>
      <c r="C72" s="773">
        <v>4</v>
      </c>
      <c r="D72" s="773" t="s">
        <v>40</v>
      </c>
      <c r="E72" s="782" t="s">
        <v>6983</v>
      </c>
      <c r="F72" s="783" t="s">
        <v>6984</v>
      </c>
      <c r="G72" s="773" t="s">
        <v>11</v>
      </c>
      <c r="H72" s="784" t="s">
        <v>6985</v>
      </c>
      <c r="I72" s="773" t="s">
        <v>3101</v>
      </c>
      <c r="J72" s="776"/>
      <c r="K72" s="776"/>
      <c r="L72" s="776"/>
      <c r="M72" s="776"/>
      <c r="N72" s="776"/>
      <c r="O72" s="772" t="s">
        <v>7021</v>
      </c>
      <c r="S72" s="801"/>
      <c r="T72" s="801">
        <v>1</v>
      </c>
      <c r="V72" s="801"/>
      <c r="AA72" s="620">
        <v>1</v>
      </c>
      <c r="AB72" s="201"/>
    </row>
    <row r="73" spans="1:28" s="649" customFormat="1" x14ac:dyDescent="0.25">
      <c r="A73" s="658"/>
      <c r="B73" s="483"/>
      <c r="C73" s="412"/>
      <c r="D73" s="412"/>
      <c r="E73" s="659"/>
      <c r="F73" s="660"/>
      <c r="G73" s="661"/>
      <c r="H73" s="485"/>
      <c r="I73" s="661"/>
      <c r="J73" s="563"/>
      <c r="K73" s="563"/>
      <c r="L73" s="563"/>
      <c r="M73" s="563"/>
      <c r="N73" s="662"/>
      <c r="O73" s="662"/>
      <c r="P73" s="490"/>
      <c r="S73" s="653"/>
      <c r="AA73" s="201"/>
      <c r="AB73" s="201"/>
    </row>
    <row r="74" spans="1:28" s="649" customFormat="1" ht="25.5" x14ac:dyDescent="0.25">
      <c r="A74" s="658"/>
      <c r="B74" s="880"/>
      <c r="C74" s="412"/>
      <c r="D74" s="412"/>
      <c r="E74" s="659"/>
      <c r="F74" s="660"/>
      <c r="G74" s="661"/>
      <c r="H74" s="485"/>
      <c r="I74" s="661"/>
      <c r="J74" s="563"/>
      <c r="K74" s="563"/>
      <c r="L74" s="563"/>
      <c r="M74" s="563"/>
      <c r="N74" s="662"/>
      <c r="O74" s="662"/>
      <c r="P74" s="490"/>
      <c r="S74" s="653"/>
      <c r="AA74" s="201"/>
      <c r="AB74" s="201"/>
    </row>
    <row r="75" spans="1:28" s="186" customFormat="1" x14ac:dyDescent="0.25">
      <c r="A75" s="18"/>
      <c r="I75" s="23"/>
      <c r="P75" s="24"/>
      <c r="Q75" s="33"/>
      <c r="R75" s="71"/>
      <c r="S75" s="34"/>
      <c r="T75" s="86"/>
      <c r="U75" s="24"/>
      <c r="V75" s="24"/>
      <c r="AA75" s="201"/>
      <c r="AB75" s="201"/>
    </row>
    <row r="76" spans="1:28" s="186" customFormat="1" ht="20.25" x14ac:dyDescent="0.3">
      <c r="A76" s="18"/>
      <c r="B76" s="33"/>
      <c r="C76" s="1592" t="s">
        <v>7122</v>
      </c>
      <c r="D76" s="1592"/>
      <c r="E76" s="1592"/>
      <c r="F76" s="1592"/>
      <c r="G76" s="1592"/>
      <c r="P76" s="168">
        <f t="shared" ref="P76" si="1">SUM(P4:P75)</f>
        <v>15</v>
      </c>
      <c r="Q76" s="168">
        <f>SUM(Q4:Q75)</f>
        <v>17</v>
      </c>
      <c r="R76" s="505">
        <f t="shared" ref="R76:Y76" si="2">SUM(R4:R75)</f>
        <v>20</v>
      </c>
      <c r="S76" s="505">
        <f t="shared" si="2"/>
        <v>0</v>
      </c>
      <c r="T76" s="505">
        <f t="shared" si="2"/>
        <v>19</v>
      </c>
      <c r="U76" s="505">
        <f t="shared" si="2"/>
        <v>17</v>
      </c>
      <c r="V76" s="505">
        <f t="shared" si="2"/>
        <v>0</v>
      </c>
      <c r="W76" s="505">
        <f t="shared" si="2"/>
        <v>7</v>
      </c>
      <c r="X76" s="505">
        <f t="shared" si="2"/>
        <v>5</v>
      </c>
      <c r="Y76" s="505">
        <f t="shared" si="2"/>
        <v>12</v>
      </c>
      <c r="AA76" s="505">
        <f>SUM(AA4:AA72)</f>
        <v>44</v>
      </c>
      <c r="AB76" s="505">
        <f>SUM(AB4:AB72)</f>
        <v>24</v>
      </c>
    </row>
    <row r="77" spans="1:28" s="186" customFormat="1" x14ac:dyDescent="0.25">
      <c r="A77" s="18"/>
      <c r="B77" s="97"/>
      <c r="C77" s="32"/>
      <c r="P77" s="24"/>
      <c r="Q77" s="24"/>
      <c r="R77" s="24"/>
      <c r="S77" s="24"/>
      <c r="T77" s="24"/>
      <c r="U77" s="24"/>
      <c r="V77" s="24"/>
      <c r="AA77" s="201"/>
      <c r="AB77" s="201"/>
    </row>
    <row r="78" spans="1:28" s="186" customFormat="1" ht="20.25" x14ac:dyDescent="0.3">
      <c r="A78" s="18"/>
      <c r="B78" s="71"/>
      <c r="C78" s="1592" t="s">
        <v>7068</v>
      </c>
      <c r="D78" s="1592"/>
      <c r="E78" s="1592"/>
      <c r="F78" s="1592"/>
      <c r="G78" s="1592"/>
      <c r="P78" s="24"/>
      <c r="Q78" s="24"/>
      <c r="R78" s="24"/>
      <c r="S78" s="24"/>
      <c r="T78" s="24"/>
      <c r="U78" s="24"/>
      <c r="V78" s="24"/>
      <c r="AA78" s="201"/>
      <c r="AB78" s="201"/>
    </row>
    <row r="79" spans="1:28" s="186" customFormat="1" x14ac:dyDescent="0.25">
      <c r="A79" s="18"/>
      <c r="B79" s="24"/>
      <c r="J79" s="1594"/>
      <c r="K79" s="1594"/>
      <c r="L79" s="1594"/>
      <c r="M79" s="1594"/>
      <c r="P79" s="24"/>
      <c r="Q79" s="24"/>
      <c r="R79" s="24"/>
      <c r="S79" s="24"/>
      <c r="T79" s="24"/>
      <c r="U79" s="24"/>
      <c r="V79" s="24"/>
      <c r="AA79" s="201"/>
      <c r="AB79" s="201"/>
    </row>
    <row r="80" spans="1:28" s="186" customFormat="1" ht="20.25" x14ac:dyDescent="0.3">
      <c r="A80" s="18"/>
      <c r="B80" s="34"/>
      <c r="C80" s="1592" t="s">
        <v>7014</v>
      </c>
      <c r="D80" s="1592"/>
      <c r="E80" s="1592"/>
      <c r="F80" s="1592"/>
      <c r="G80" s="1592"/>
      <c r="J80" s="1594"/>
      <c r="K80" s="1594"/>
      <c r="L80" s="1594"/>
      <c r="M80" s="1594"/>
      <c r="P80" s="24"/>
      <c r="Q80" s="24"/>
      <c r="R80" s="24"/>
      <c r="S80" s="24"/>
      <c r="T80" s="24"/>
      <c r="U80" s="24"/>
      <c r="V80" s="24"/>
      <c r="AA80" s="201"/>
      <c r="AB80" s="201"/>
    </row>
    <row r="81" spans="1:28" s="186" customFormat="1" ht="20.25" x14ac:dyDescent="0.25">
      <c r="A81" s="18"/>
      <c r="J81" s="125"/>
      <c r="K81" s="125"/>
      <c r="L81" s="125"/>
      <c r="M81" s="125"/>
      <c r="P81" s="24"/>
      <c r="Q81" s="24"/>
      <c r="R81" s="24"/>
      <c r="S81" s="24"/>
      <c r="T81" s="24"/>
      <c r="U81" s="24"/>
      <c r="V81" s="24"/>
      <c r="AA81" s="201"/>
      <c r="AB81" s="201"/>
    </row>
    <row r="82" spans="1:28" s="186" customFormat="1" ht="20.25" x14ac:dyDescent="0.3">
      <c r="A82" s="18"/>
      <c r="B82" s="90"/>
      <c r="C82" s="1592" t="s">
        <v>7042</v>
      </c>
      <c r="D82" s="1592"/>
      <c r="E82" s="1592"/>
      <c r="F82" s="1592"/>
      <c r="G82" s="1592"/>
      <c r="I82" s="19"/>
      <c r="J82" s="125"/>
      <c r="K82" s="125"/>
      <c r="L82" s="125"/>
      <c r="M82" s="125"/>
      <c r="N82" s="84"/>
      <c r="P82" s="24"/>
      <c r="Q82" s="24"/>
      <c r="R82" s="24"/>
      <c r="S82" s="24"/>
      <c r="T82" s="24"/>
      <c r="U82" s="24"/>
      <c r="V82" s="24"/>
      <c r="AA82" s="201"/>
      <c r="AB82" s="201"/>
    </row>
    <row r="83" spans="1:28" x14ac:dyDescent="0.25">
      <c r="J83" s="186"/>
      <c r="K83" s="186"/>
      <c r="L83" s="186"/>
      <c r="M83" s="186"/>
    </row>
    <row r="84" spans="1:28" x14ac:dyDescent="0.25">
      <c r="J84" s="1594"/>
      <c r="K84" s="1594"/>
      <c r="L84" s="1594"/>
      <c r="M84" s="1594"/>
    </row>
    <row r="85" spans="1:28" x14ac:dyDescent="0.25">
      <c r="J85" s="1594"/>
      <c r="K85" s="1594"/>
      <c r="L85" s="1594"/>
      <c r="M85" s="1594"/>
    </row>
    <row r="86" spans="1:28" x14ac:dyDescent="0.25">
      <c r="J86" s="1594"/>
      <c r="K86" s="1594"/>
      <c r="L86" s="1594"/>
      <c r="M86" s="1594"/>
    </row>
    <row r="87" spans="1:28" x14ac:dyDescent="0.25">
      <c r="J87" s="1594"/>
      <c r="K87" s="1594"/>
      <c r="L87" s="1594"/>
      <c r="M87" s="1594"/>
    </row>
    <row r="88" spans="1:28" x14ac:dyDescent="0.25">
      <c r="J88" s="1594"/>
      <c r="K88" s="1594"/>
      <c r="L88" s="1594"/>
      <c r="M88" s="1594"/>
    </row>
    <row r="89" spans="1:28" x14ac:dyDescent="0.25">
      <c r="J89" s="1594"/>
      <c r="K89" s="1594"/>
      <c r="L89" s="1594"/>
      <c r="M89" s="1594"/>
    </row>
    <row r="90" spans="1:28" x14ac:dyDescent="0.25">
      <c r="J90" s="1594"/>
      <c r="K90" s="1594"/>
      <c r="L90" s="1594"/>
      <c r="M90" s="1594"/>
    </row>
    <row r="91" spans="1:28" x14ac:dyDescent="0.25">
      <c r="J91" s="1594"/>
      <c r="K91" s="1594"/>
      <c r="L91" s="1594"/>
      <c r="M91" s="1594"/>
    </row>
    <row r="92" spans="1:28" x14ac:dyDescent="0.25">
      <c r="J92" s="1594"/>
      <c r="K92" s="1594"/>
      <c r="L92" s="1594"/>
      <c r="M92" s="1594"/>
    </row>
    <row r="93" spans="1:28" x14ac:dyDescent="0.25">
      <c r="J93" s="1594"/>
      <c r="K93" s="1594"/>
      <c r="L93" s="1594"/>
      <c r="M93" s="1594"/>
    </row>
    <row r="94" spans="1:28" x14ac:dyDescent="0.25">
      <c r="J94" s="1594"/>
      <c r="K94" s="1594"/>
      <c r="L94" s="1594"/>
      <c r="M94" s="1594"/>
    </row>
    <row r="95" spans="1:28" x14ac:dyDescent="0.25">
      <c r="J95" s="1594"/>
      <c r="K95" s="1594"/>
      <c r="L95" s="1594"/>
      <c r="M95" s="1594"/>
    </row>
    <row r="96" spans="1:28" x14ac:dyDescent="0.25">
      <c r="J96" s="1594"/>
      <c r="K96" s="1594"/>
      <c r="L96" s="1594"/>
      <c r="M96" s="1594"/>
    </row>
    <row r="97" spans="10:13" x14ac:dyDescent="0.25">
      <c r="J97" s="1594"/>
      <c r="K97" s="1594"/>
      <c r="L97" s="1594"/>
      <c r="M97" s="1594"/>
    </row>
    <row r="98" spans="10:13" x14ac:dyDescent="0.25">
      <c r="J98" s="1594"/>
      <c r="K98" s="1594"/>
      <c r="L98" s="1594"/>
      <c r="M98" s="1594"/>
    </row>
    <row r="99" spans="10:13" x14ac:dyDescent="0.25">
      <c r="J99" s="1594"/>
      <c r="K99" s="1594"/>
      <c r="L99" s="1594"/>
      <c r="M99" s="1594"/>
    </row>
    <row r="100" spans="10:13" x14ac:dyDescent="0.25">
      <c r="J100" s="1594"/>
      <c r="K100" s="1594"/>
      <c r="L100" s="1594"/>
      <c r="M100" s="1594"/>
    </row>
    <row r="101" spans="10:13" x14ac:dyDescent="0.25">
      <c r="J101" s="1594"/>
      <c r="K101" s="1594"/>
      <c r="L101" s="1594"/>
      <c r="M101" s="1594"/>
    </row>
    <row r="102" spans="10:13" x14ac:dyDescent="0.25">
      <c r="J102" s="1594"/>
      <c r="K102" s="1594"/>
      <c r="L102" s="1594"/>
      <c r="M102" s="1594"/>
    </row>
    <row r="103" spans="10:13" x14ac:dyDescent="0.25">
      <c r="J103" s="1594"/>
      <c r="K103" s="1594"/>
      <c r="L103" s="1594"/>
      <c r="M103" s="1594"/>
    </row>
    <row r="104" spans="10:13" x14ac:dyDescent="0.25">
      <c r="J104" s="1594"/>
      <c r="K104" s="1594"/>
      <c r="L104" s="1594"/>
      <c r="M104" s="1594"/>
    </row>
    <row r="105" spans="10:13" x14ac:dyDescent="0.25">
      <c r="J105" s="1594"/>
      <c r="K105" s="1594"/>
      <c r="L105" s="1594"/>
      <c r="M105" s="1594"/>
    </row>
    <row r="106" spans="10:13" x14ac:dyDescent="0.25">
      <c r="J106" s="1594"/>
      <c r="K106" s="1594"/>
      <c r="L106" s="1594"/>
      <c r="M106" s="1594"/>
    </row>
    <row r="107" spans="10:13" x14ac:dyDescent="0.25">
      <c r="J107" s="1594"/>
      <c r="K107" s="1594"/>
      <c r="L107" s="1594"/>
      <c r="M107" s="1594"/>
    </row>
    <row r="108" spans="10:13" x14ac:dyDescent="0.25">
      <c r="J108" s="1594"/>
      <c r="K108" s="1594"/>
      <c r="L108" s="1594"/>
      <c r="M108" s="1594"/>
    </row>
    <row r="109" spans="10:13" x14ac:dyDescent="0.25">
      <c r="J109" s="1594"/>
      <c r="K109" s="1594"/>
      <c r="L109" s="1594"/>
      <c r="M109" s="1594"/>
    </row>
    <row r="110" spans="10:13" x14ac:dyDescent="0.25">
      <c r="J110" s="1594"/>
      <c r="K110" s="1594"/>
      <c r="L110" s="1594"/>
      <c r="M110" s="1594"/>
    </row>
    <row r="111" spans="10:13" x14ac:dyDescent="0.25">
      <c r="J111" s="1594"/>
      <c r="K111" s="1594"/>
      <c r="L111" s="1594"/>
      <c r="M111" s="1594"/>
    </row>
    <row r="112" spans="10:13" x14ac:dyDescent="0.25">
      <c r="J112" s="1594"/>
      <c r="K112" s="1594"/>
      <c r="L112" s="1594"/>
      <c r="M112" s="1594"/>
    </row>
    <row r="113" spans="10:13" x14ac:dyDescent="0.25">
      <c r="J113" s="1594"/>
      <c r="K113" s="1594"/>
      <c r="L113" s="1594"/>
      <c r="M113" s="1594"/>
    </row>
    <row r="114" spans="10:13" x14ac:dyDescent="0.25">
      <c r="J114" s="1594"/>
      <c r="K114" s="1594"/>
      <c r="L114" s="1594"/>
      <c r="M114" s="1594"/>
    </row>
    <row r="115" spans="10:13" x14ac:dyDescent="0.25">
      <c r="J115" s="1594"/>
      <c r="K115" s="1594"/>
      <c r="L115" s="1594"/>
      <c r="M115" s="1594"/>
    </row>
    <row r="116" spans="10:13" x14ac:dyDescent="0.25">
      <c r="J116" s="1594"/>
      <c r="K116" s="1594"/>
      <c r="L116" s="1594"/>
      <c r="M116" s="1594"/>
    </row>
    <row r="117" spans="10:13" x14ac:dyDescent="0.25">
      <c r="J117" s="1594"/>
      <c r="K117" s="1594"/>
      <c r="L117" s="1594"/>
      <c r="M117" s="1594"/>
    </row>
    <row r="118" spans="10:13" x14ac:dyDescent="0.25">
      <c r="J118" s="1594"/>
      <c r="K118" s="1594"/>
      <c r="L118" s="1594"/>
      <c r="M118" s="1594"/>
    </row>
    <row r="119" spans="10:13" x14ac:dyDescent="0.25">
      <c r="J119" s="1594"/>
      <c r="K119" s="1594"/>
      <c r="L119" s="1594"/>
      <c r="M119" s="1594"/>
    </row>
    <row r="120" spans="10:13" x14ac:dyDescent="0.25">
      <c r="J120" s="1594"/>
      <c r="K120" s="1594"/>
      <c r="L120" s="1594"/>
      <c r="M120" s="1594"/>
    </row>
    <row r="121" spans="10:13" x14ac:dyDescent="0.25">
      <c r="J121" s="1594"/>
      <c r="K121" s="1594"/>
      <c r="L121" s="1594"/>
      <c r="M121" s="1594"/>
    </row>
    <row r="122" spans="10:13" x14ac:dyDescent="0.25">
      <c r="J122" s="1594"/>
      <c r="K122" s="1594"/>
      <c r="L122" s="1594"/>
      <c r="M122" s="1594"/>
    </row>
    <row r="123" spans="10:13" x14ac:dyDescent="0.25">
      <c r="J123" s="1594"/>
      <c r="K123" s="1594"/>
      <c r="L123" s="1594"/>
      <c r="M123" s="1594"/>
    </row>
    <row r="124" spans="10:13" x14ac:dyDescent="0.25">
      <c r="J124" s="1594"/>
      <c r="K124" s="1594"/>
      <c r="L124" s="1594"/>
      <c r="M124" s="1594"/>
    </row>
    <row r="125" spans="10:13" x14ac:dyDescent="0.25">
      <c r="J125" s="1594"/>
      <c r="K125" s="1594"/>
      <c r="L125" s="1594"/>
      <c r="M125" s="1594"/>
    </row>
    <row r="126" spans="10:13" x14ac:dyDescent="0.25">
      <c r="J126" s="1594"/>
      <c r="K126" s="1594"/>
      <c r="L126" s="1594"/>
      <c r="M126" s="1594"/>
    </row>
    <row r="127" spans="10:13" x14ac:dyDescent="0.25">
      <c r="J127" s="1594"/>
      <c r="K127" s="1594"/>
      <c r="L127" s="1594"/>
      <c r="M127" s="1594"/>
    </row>
    <row r="128" spans="10:13" x14ac:dyDescent="0.25">
      <c r="J128" s="1594"/>
      <c r="K128" s="1594"/>
      <c r="L128" s="1594"/>
      <c r="M128" s="1594"/>
    </row>
    <row r="129" spans="10:13" x14ac:dyDescent="0.25">
      <c r="J129" s="1594"/>
      <c r="K129" s="1594"/>
      <c r="L129" s="1594"/>
      <c r="M129" s="1594"/>
    </row>
    <row r="130" spans="10:13" x14ac:dyDescent="0.25">
      <c r="J130" s="1594"/>
      <c r="K130" s="1594"/>
      <c r="L130" s="1594"/>
      <c r="M130" s="1594"/>
    </row>
    <row r="131" spans="10:13" x14ac:dyDescent="0.25">
      <c r="J131" s="1594"/>
      <c r="K131" s="1594"/>
      <c r="L131" s="1594"/>
      <c r="M131" s="1594"/>
    </row>
    <row r="132" spans="10:13" x14ac:dyDescent="0.25">
      <c r="J132" s="1594"/>
      <c r="K132" s="1594"/>
      <c r="L132" s="1594"/>
      <c r="M132" s="1594"/>
    </row>
    <row r="133" spans="10:13" x14ac:dyDescent="0.25">
      <c r="J133" s="1594"/>
      <c r="K133" s="1594"/>
      <c r="L133" s="1594"/>
      <c r="M133" s="1594"/>
    </row>
    <row r="134" spans="10:13" x14ac:dyDescent="0.25">
      <c r="J134" s="1594"/>
      <c r="K134" s="1594"/>
      <c r="L134" s="1594"/>
      <c r="M134" s="1594"/>
    </row>
    <row r="135" spans="10:13" x14ac:dyDescent="0.25">
      <c r="J135" s="1594"/>
      <c r="K135" s="1594"/>
      <c r="L135" s="1594"/>
      <c r="M135" s="1594"/>
    </row>
    <row r="136" spans="10:13" x14ac:dyDescent="0.25">
      <c r="J136" s="1594"/>
      <c r="K136" s="1594"/>
      <c r="L136" s="1594"/>
      <c r="M136" s="1594"/>
    </row>
    <row r="137" spans="10:13" x14ac:dyDescent="0.25">
      <c r="J137" s="1594"/>
      <c r="K137" s="1594"/>
      <c r="L137" s="1594"/>
      <c r="M137" s="1594"/>
    </row>
    <row r="138" spans="10:13" x14ac:dyDescent="0.25">
      <c r="J138" s="1594"/>
      <c r="K138" s="1594"/>
      <c r="L138" s="1594"/>
      <c r="M138" s="1594"/>
    </row>
    <row r="139" spans="10:13" x14ac:dyDescent="0.25">
      <c r="J139" s="1594"/>
      <c r="K139" s="1594"/>
      <c r="L139" s="1594"/>
      <c r="M139" s="1594"/>
    </row>
    <row r="140" spans="10:13" x14ac:dyDescent="0.25">
      <c r="J140" s="1594"/>
      <c r="K140" s="1594"/>
      <c r="L140" s="1594"/>
      <c r="M140" s="1594"/>
    </row>
    <row r="141" spans="10:13" x14ac:dyDescent="0.25">
      <c r="J141" s="1594"/>
      <c r="K141" s="1594"/>
      <c r="L141" s="1594"/>
      <c r="M141" s="1594"/>
    </row>
    <row r="142" spans="10:13" x14ac:dyDescent="0.25">
      <c r="J142" s="1594"/>
      <c r="K142" s="1594"/>
      <c r="L142" s="1594"/>
      <c r="M142" s="1594"/>
    </row>
    <row r="143" spans="10:13" x14ac:dyDescent="0.25">
      <c r="J143" s="1594"/>
      <c r="K143" s="1594"/>
      <c r="L143" s="1594"/>
      <c r="M143" s="1594"/>
    </row>
    <row r="144" spans="10:13" x14ac:dyDescent="0.25">
      <c r="J144" s="1594"/>
      <c r="K144" s="1594"/>
      <c r="L144" s="1594"/>
      <c r="M144" s="1594"/>
    </row>
    <row r="145" spans="10:13" x14ac:dyDescent="0.25">
      <c r="J145" s="1594"/>
      <c r="K145" s="1594"/>
      <c r="L145" s="1594"/>
      <c r="M145" s="1594"/>
    </row>
    <row r="146" spans="10:13" x14ac:dyDescent="0.25">
      <c r="J146" s="1594"/>
      <c r="K146" s="1594"/>
      <c r="L146" s="1594"/>
      <c r="M146" s="1594"/>
    </row>
    <row r="147" spans="10:13" x14ac:dyDescent="0.25">
      <c r="J147" s="1594"/>
      <c r="K147" s="1594"/>
      <c r="L147" s="1594"/>
      <c r="M147" s="1594"/>
    </row>
    <row r="148" spans="10:13" x14ac:dyDescent="0.25">
      <c r="J148" s="1594"/>
      <c r="K148" s="1594"/>
      <c r="L148" s="1594"/>
      <c r="M148" s="1594"/>
    </row>
    <row r="149" spans="10:13" x14ac:dyDescent="0.25">
      <c r="J149" s="1594"/>
      <c r="K149" s="1594"/>
      <c r="L149" s="1594"/>
      <c r="M149" s="1594"/>
    </row>
    <row r="150" spans="10:13" x14ac:dyDescent="0.25">
      <c r="J150" s="1594"/>
      <c r="K150" s="1594"/>
      <c r="L150" s="1594"/>
      <c r="M150" s="1594"/>
    </row>
    <row r="151" spans="10:13" x14ac:dyDescent="0.25">
      <c r="J151" s="1594"/>
      <c r="K151" s="1594"/>
      <c r="L151" s="1594"/>
      <c r="M151" s="1594"/>
    </row>
    <row r="152" spans="10:13" x14ac:dyDescent="0.25">
      <c r="J152" s="1594"/>
      <c r="K152" s="1594"/>
      <c r="L152" s="1594"/>
      <c r="M152" s="1594"/>
    </row>
    <row r="153" spans="10:13" x14ac:dyDescent="0.25">
      <c r="J153" s="1594"/>
      <c r="K153" s="1594"/>
      <c r="L153" s="1594"/>
      <c r="M153" s="1594"/>
    </row>
    <row r="154" spans="10:13" x14ac:dyDescent="0.25">
      <c r="J154" s="1594"/>
      <c r="K154" s="1594"/>
      <c r="L154" s="1594"/>
      <c r="M154" s="1594"/>
    </row>
    <row r="155" spans="10:13" x14ac:dyDescent="0.25">
      <c r="J155" s="1594"/>
      <c r="K155" s="1594"/>
      <c r="L155" s="1594"/>
      <c r="M155" s="1594"/>
    </row>
    <row r="156" spans="10:13" x14ac:dyDescent="0.25">
      <c r="J156" s="1594"/>
      <c r="K156" s="1594"/>
      <c r="L156" s="1594"/>
      <c r="M156" s="1594"/>
    </row>
    <row r="157" spans="10:13" x14ac:dyDescent="0.25">
      <c r="J157" s="1594"/>
      <c r="K157" s="1594"/>
      <c r="L157" s="1594"/>
      <c r="M157" s="1594"/>
    </row>
    <row r="158" spans="10:13" x14ac:dyDescent="0.25">
      <c r="J158" s="1594"/>
      <c r="K158" s="1594"/>
      <c r="L158" s="1594"/>
      <c r="M158" s="1594"/>
    </row>
    <row r="159" spans="10:13" x14ac:dyDescent="0.25">
      <c r="J159" s="1594"/>
      <c r="K159" s="1594"/>
      <c r="L159" s="1594"/>
      <c r="M159" s="1594"/>
    </row>
    <row r="160" spans="10:13" x14ac:dyDescent="0.25">
      <c r="J160" s="1594"/>
      <c r="K160" s="1594"/>
      <c r="L160" s="1594"/>
      <c r="M160" s="1594"/>
    </row>
    <row r="161" spans="10:13" x14ac:dyDescent="0.25">
      <c r="J161" s="1594"/>
      <c r="K161" s="1594"/>
      <c r="L161" s="1594"/>
      <c r="M161" s="1594"/>
    </row>
    <row r="162" spans="10:13" x14ac:dyDescent="0.25">
      <c r="J162" s="1594"/>
      <c r="K162" s="1594"/>
      <c r="L162" s="1594"/>
      <c r="M162" s="1594"/>
    </row>
    <row r="163" spans="10:13" x14ac:dyDescent="0.25">
      <c r="J163" s="1594"/>
      <c r="K163" s="1594"/>
      <c r="L163" s="1594"/>
      <c r="M163" s="1594"/>
    </row>
    <row r="164" spans="10:13" x14ac:dyDescent="0.25">
      <c r="J164" s="1594"/>
      <c r="K164" s="1594"/>
      <c r="L164" s="1594"/>
      <c r="M164" s="1594"/>
    </row>
    <row r="165" spans="10:13" x14ac:dyDescent="0.25">
      <c r="J165" s="1594"/>
      <c r="K165" s="1594"/>
      <c r="L165" s="1594"/>
      <c r="M165" s="1594"/>
    </row>
    <row r="166" spans="10:13" x14ac:dyDescent="0.25">
      <c r="J166" s="1594"/>
      <c r="K166" s="1594"/>
      <c r="L166" s="1594"/>
      <c r="M166" s="1594"/>
    </row>
    <row r="167" spans="10:13" x14ac:dyDescent="0.25">
      <c r="J167" s="1594"/>
      <c r="K167" s="1594"/>
      <c r="L167" s="1594"/>
      <c r="M167" s="1594"/>
    </row>
    <row r="168" spans="10:13" x14ac:dyDescent="0.25">
      <c r="J168" s="1594"/>
      <c r="K168" s="1594"/>
      <c r="L168" s="1594"/>
      <c r="M168" s="1594"/>
    </row>
    <row r="169" spans="10:13" x14ac:dyDescent="0.25">
      <c r="J169" s="1594"/>
      <c r="K169" s="1594"/>
      <c r="L169" s="1594"/>
      <c r="M169" s="1594"/>
    </row>
    <row r="170" spans="10:13" x14ac:dyDescent="0.25">
      <c r="J170" s="1594"/>
      <c r="K170" s="1594"/>
      <c r="L170" s="1594"/>
      <c r="M170" s="1594"/>
    </row>
    <row r="171" spans="10:13" x14ac:dyDescent="0.25">
      <c r="J171" s="1594"/>
      <c r="K171" s="1594"/>
      <c r="L171" s="1594"/>
      <c r="M171" s="1594"/>
    </row>
    <row r="172" spans="10:13" x14ac:dyDescent="0.25">
      <c r="J172" s="1594"/>
      <c r="K172" s="1594"/>
      <c r="L172" s="1594"/>
      <c r="M172" s="1594"/>
    </row>
    <row r="173" spans="10:13" x14ac:dyDescent="0.25">
      <c r="J173" s="1594"/>
      <c r="K173" s="1594"/>
      <c r="L173" s="1594"/>
      <c r="M173" s="1594"/>
    </row>
    <row r="174" spans="10:13" x14ac:dyDescent="0.25">
      <c r="J174" s="1594"/>
      <c r="K174" s="1594"/>
      <c r="L174" s="1594"/>
      <c r="M174" s="1594"/>
    </row>
    <row r="175" spans="10:13" x14ac:dyDescent="0.25">
      <c r="J175" s="1594"/>
      <c r="K175" s="1594"/>
      <c r="L175" s="1594"/>
      <c r="M175" s="1594"/>
    </row>
    <row r="176" spans="10:13" x14ac:dyDescent="0.25">
      <c r="J176" s="1594"/>
      <c r="K176" s="1594"/>
      <c r="L176" s="1594"/>
      <c r="M176" s="1594"/>
    </row>
    <row r="177" spans="10:13" x14ac:dyDescent="0.25">
      <c r="J177" s="1594"/>
      <c r="K177" s="1594"/>
      <c r="L177" s="1594"/>
      <c r="M177" s="1594"/>
    </row>
    <row r="178" spans="10:13" x14ac:dyDescent="0.25">
      <c r="J178" s="1594"/>
      <c r="K178" s="1594"/>
      <c r="L178" s="1594"/>
      <c r="M178" s="1594"/>
    </row>
    <row r="179" spans="10:13" x14ac:dyDescent="0.25">
      <c r="J179" s="1594"/>
      <c r="K179" s="1594"/>
      <c r="L179" s="1594"/>
      <c r="M179" s="1594"/>
    </row>
    <row r="180" spans="10:13" x14ac:dyDescent="0.25">
      <c r="J180" s="1594"/>
      <c r="K180" s="1594"/>
      <c r="L180" s="1594"/>
      <c r="M180" s="1594"/>
    </row>
    <row r="181" spans="10:13" x14ac:dyDescent="0.25">
      <c r="J181" s="1594"/>
      <c r="K181" s="1594"/>
      <c r="L181" s="1594"/>
      <c r="M181" s="1594"/>
    </row>
    <row r="182" spans="10:13" x14ac:dyDescent="0.25">
      <c r="J182" s="1594"/>
      <c r="K182" s="1594"/>
      <c r="L182" s="1594"/>
      <c r="M182" s="1594"/>
    </row>
    <row r="183" spans="10:13" x14ac:dyDescent="0.25">
      <c r="J183" s="1594"/>
      <c r="K183" s="1594"/>
      <c r="L183" s="1594"/>
      <c r="M183" s="1594"/>
    </row>
    <row r="184" spans="10:13" x14ac:dyDescent="0.25">
      <c r="J184" s="1594"/>
      <c r="K184" s="1594"/>
      <c r="L184" s="1594"/>
      <c r="M184" s="1594"/>
    </row>
    <row r="185" spans="10:13" x14ac:dyDescent="0.25">
      <c r="J185" s="1594"/>
      <c r="K185" s="1594"/>
      <c r="L185" s="1594"/>
      <c r="M185" s="1594"/>
    </row>
    <row r="186" spans="10:13" x14ac:dyDescent="0.25">
      <c r="J186" s="1594"/>
      <c r="K186" s="1594"/>
      <c r="L186" s="1594"/>
      <c r="M186" s="1594"/>
    </row>
    <row r="187" spans="10:13" x14ac:dyDescent="0.25">
      <c r="J187" s="1594"/>
      <c r="K187" s="1594"/>
      <c r="L187" s="1594"/>
      <c r="M187" s="1594"/>
    </row>
    <row r="188" spans="10:13" x14ac:dyDescent="0.25">
      <c r="J188" s="1594"/>
      <c r="K188" s="1594"/>
      <c r="L188" s="1594"/>
      <c r="M188" s="1594"/>
    </row>
    <row r="189" spans="10:13" x14ac:dyDescent="0.25">
      <c r="J189" s="1594"/>
      <c r="K189" s="1594"/>
      <c r="L189" s="1594"/>
      <c r="M189" s="1594"/>
    </row>
    <row r="190" spans="10:13" x14ac:dyDescent="0.25">
      <c r="J190" s="1594"/>
      <c r="K190" s="1594"/>
      <c r="L190" s="1594"/>
      <c r="M190" s="1594"/>
    </row>
    <row r="191" spans="10:13" x14ac:dyDescent="0.25">
      <c r="J191" s="1594"/>
      <c r="K191" s="1594"/>
      <c r="L191" s="1594"/>
      <c r="M191" s="1594"/>
    </row>
    <row r="192" spans="10:13" x14ac:dyDescent="0.25">
      <c r="J192" s="1594"/>
      <c r="K192" s="1594"/>
      <c r="L192" s="1594"/>
      <c r="M192" s="1594"/>
    </row>
    <row r="193" spans="10:13" x14ac:dyDescent="0.25">
      <c r="J193" s="1594"/>
      <c r="K193" s="1594"/>
      <c r="L193" s="1594"/>
      <c r="M193" s="1594"/>
    </row>
    <row r="194" spans="10:13" x14ac:dyDescent="0.25">
      <c r="J194" s="1594"/>
      <c r="K194" s="1594"/>
      <c r="L194" s="1594"/>
      <c r="M194" s="1594"/>
    </row>
    <row r="195" spans="10:13" x14ac:dyDescent="0.25">
      <c r="J195" s="1594"/>
      <c r="K195" s="1594"/>
      <c r="L195" s="1594"/>
      <c r="M195" s="1594"/>
    </row>
    <row r="196" spans="10:13" x14ac:dyDescent="0.25">
      <c r="J196" s="1594"/>
      <c r="K196" s="1594"/>
      <c r="L196" s="1594"/>
      <c r="M196" s="1594"/>
    </row>
    <row r="197" spans="10:13" x14ac:dyDescent="0.25">
      <c r="J197" s="1594"/>
      <c r="K197" s="1594"/>
      <c r="L197" s="1594"/>
      <c r="M197" s="1594"/>
    </row>
    <row r="198" spans="10:13" x14ac:dyDescent="0.25">
      <c r="J198" s="1594"/>
      <c r="K198" s="1594"/>
      <c r="L198" s="1594"/>
      <c r="M198" s="1594"/>
    </row>
    <row r="199" spans="10:13" x14ac:dyDescent="0.25">
      <c r="J199" s="1594"/>
      <c r="K199" s="1594"/>
      <c r="L199" s="1594"/>
      <c r="M199" s="1594"/>
    </row>
    <row r="200" spans="10:13" x14ac:dyDescent="0.25">
      <c r="J200" s="1594"/>
      <c r="K200" s="1594"/>
      <c r="L200" s="1594"/>
      <c r="M200" s="1594"/>
    </row>
    <row r="201" spans="10:13" x14ac:dyDescent="0.25">
      <c r="J201" s="1594"/>
      <c r="K201" s="1594"/>
      <c r="L201" s="1594"/>
      <c r="M201" s="1594"/>
    </row>
    <row r="202" spans="10:13" x14ac:dyDescent="0.25">
      <c r="J202" s="1594"/>
      <c r="K202" s="1594"/>
      <c r="L202" s="1594"/>
      <c r="M202" s="1594"/>
    </row>
    <row r="203" spans="10:13" x14ac:dyDescent="0.25">
      <c r="J203" s="1594"/>
      <c r="K203" s="1594"/>
      <c r="L203" s="1594"/>
      <c r="M203" s="1594"/>
    </row>
    <row r="204" spans="10:13" x14ac:dyDescent="0.25">
      <c r="J204" s="1594"/>
      <c r="K204" s="1594"/>
      <c r="L204" s="1594"/>
      <c r="M204" s="1594"/>
    </row>
    <row r="205" spans="10:13" x14ac:dyDescent="0.25">
      <c r="J205" s="1594"/>
      <c r="K205" s="1594"/>
      <c r="L205" s="1594"/>
      <c r="M205" s="1594"/>
    </row>
    <row r="206" spans="10:13" x14ac:dyDescent="0.25">
      <c r="J206" s="1594"/>
      <c r="K206" s="1594"/>
      <c r="L206" s="1594"/>
      <c r="M206" s="1594"/>
    </row>
    <row r="207" spans="10:13" x14ac:dyDescent="0.25">
      <c r="J207" s="1594"/>
      <c r="K207" s="1594"/>
      <c r="L207" s="1594"/>
      <c r="M207" s="1594"/>
    </row>
    <row r="208" spans="10:13" x14ac:dyDescent="0.25">
      <c r="J208" s="1594"/>
      <c r="K208" s="1594"/>
      <c r="L208" s="1594"/>
      <c r="M208" s="1594"/>
    </row>
    <row r="209" spans="10:13" x14ac:dyDescent="0.25">
      <c r="J209" s="1594"/>
      <c r="K209" s="1594"/>
      <c r="L209" s="1594"/>
      <c r="M209" s="1594"/>
    </row>
    <row r="210" spans="10:13" x14ac:dyDescent="0.25">
      <c r="J210" s="1594"/>
      <c r="K210" s="1594"/>
      <c r="L210" s="1594"/>
      <c r="M210" s="1594"/>
    </row>
    <row r="211" spans="10:13" x14ac:dyDescent="0.25">
      <c r="J211" s="1594"/>
      <c r="K211" s="1594"/>
      <c r="L211" s="1594"/>
      <c r="M211" s="1594"/>
    </row>
    <row r="212" spans="10:13" x14ac:dyDescent="0.25">
      <c r="J212" s="1594"/>
      <c r="K212" s="1594"/>
      <c r="L212" s="1594"/>
      <c r="M212" s="1594"/>
    </row>
    <row r="213" spans="10:13" x14ac:dyDescent="0.25">
      <c r="J213" s="1594"/>
      <c r="K213" s="1594"/>
      <c r="L213" s="1594"/>
      <c r="M213" s="1594"/>
    </row>
    <row r="214" spans="10:13" x14ac:dyDescent="0.25">
      <c r="J214" s="1594"/>
      <c r="K214" s="1594"/>
      <c r="L214" s="1594"/>
      <c r="M214" s="1594"/>
    </row>
    <row r="215" spans="10:13" x14ac:dyDescent="0.25">
      <c r="J215" s="1594"/>
      <c r="K215" s="1594"/>
      <c r="L215" s="1594"/>
      <c r="M215" s="1594"/>
    </row>
    <row r="216" spans="10:13" x14ac:dyDescent="0.25">
      <c r="J216" s="1594"/>
      <c r="K216" s="1594"/>
      <c r="L216" s="1594"/>
      <c r="M216" s="1594"/>
    </row>
    <row r="217" spans="10:13" x14ac:dyDescent="0.25">
      <c r="J217" s="1594"/>
      <c r="K217" s="1594"/>
      <c r="L217" s="1594"/>
      <c r="M217" s="1594"/>
    </row>
    <row r="218" spans="10:13" x14ac:dyDescent="0.25">
      <c r="J218" s="1594"/>
      <c r="K218" s="1594"/>
      <c r="L218" s="1594"/>
      <c r="M218" s="1594"/>
    </row>
    <row r="219" spans="10:13" x14ac:dyDescent="0.25">
      <c r="J219" s="1594"/>
      <c r="K219" s="1594"/>
      <c r="L219" s="1594"/>
      <c r="M219" s="1594"/>
    </row>
    <row r="220" spans="10:13" x14ac:dyDescent="0.25">
      <c r="J220" s="1594"/>
      <c r="K220" s="1594"/>
      <c r="L220" s="1594"/>
      <c r="M220" s="1594"/>
    </row>
    <row r="221" spans="10:13" x14ac:dyDescent="0.25">
      <c r="J221" s="1594"/>
      <c r="K221" s="1594"/>
      <c r="L221" s="1594"/>
      <c r="M221" s="1594"/>
    </row>
    <row r="222" spans="10:13" x14ac:dyDescent="0.25">
      <c r="J222" s="1594"/>
      <c r="K222" s="1594"/>
      <c r="L222" s="1594"/>
      <c r="M222" s="1594"/>
    </row>
    <row r="223" spans="10:13" x14ac:dyDescent="0.25">
      <c r="J223" s="1594"/>
      <c r="K223" s="1594"/>
      <c r="L223" s="1594"/>
      <c r="M223" s="1594"/>
    </row>
    <row r="224" spans="10:13" x14ac:dyDescent="0.25">
      <c r="J224" s="1594"/>
      <c r="K224" s="1594"/>
      <c r="L224" s="1594"/>
      <c r="M224" s="1594"/>
    </row>
    <row r="225" spans="10:13" x14ac:dyDescent="0.25">
      <c r="J225" s="1594"/>
      <c r="K225" s="1594"/>
      <c r="L225" s="1594"/>
      <c r="M225" s="1594"/>
    </row>
    <row r="226" spans="10:13" x14ac:dyDescent="0.25">
      <c r="J226" s="1594"/>
      <c r="K226" s="1594"/>
      <c r="L226" s="1594"/>
      <c r="M226" s="1594"/>
    </row>
    <row r="227" spans="10:13" x14ac:dyDescent="0.25">
      <c r="J227" s="1594"/>
      <c r="K227" s="1594"/>
      <c r="L227" s="1594"/>
      <c r="M227" s="1594"/>
    </row>
    <row r="228" spans="10:13" x14ac:dyDescent="0.25">
      <c r="J228" s="1594"/>
      <c r="K228" s="1594"/>
      <c r="L228" s="1594"/>
      <c r="M228" s="1594"/>
    </row>
    <row r="229" spans="10:13" x14ac:dyDescent="0.25">
      <c r="J229" s="1594"/>
      <c r="K229" s="1594"/>
      <c r="L229" s="1594"/>
      <c r="M229" s="1594"/>
    </row>
    <row r="230" spans="10:13" x14ac:dyDescent="0.25">
      <c r="J230" s="1594"/>
      <c r="K230" s="1594"/>
      <c r="L230" s="1594"/>
      <c r="M230" s="1594"/>
    </row>
    <row r="231" spans="10:13" x14ac:dyDescent="0.25">
      <c r="J231" s="1594"/>
      <c r="K231" s="1594"/>
      <c r="L231" s="1594"/>
      <c r="M231" s="1594"/>
    </row>
    <row r="232" spans="10:13" x14ac:dyDescent="0.25">
      <c r="J232" s="1594"/>
      <c r="K232" s="1594"/>
      <c r="L232" s="1594"/>
      <c r="M232" s="1594"/>
    </row>
    <row r="233" spans="10:13" x14ac:dyDescent="0.25">
      <c r="J233" s="1594"/>
      <c r="K233" s="1594"/>
      <c r="L233" s="1594"/>
      <c r="M233" s="1594"/>
    </row>
    <row r="234" spans="10:13" x14ac:dyDescent="0.25">
      <c r="J234" s="1594"/>
      <c r="K234" s="1594"/>
      <c r="L234" s="1594"/>
      <c r="M234" s="1594"/>
    </row>
    <row r="235" spans="10:13" x14ac:dyDescent="0.25">
      <c r="J235" s="1594"/>
      <c r="K235" s="1594"/>
      <c r="L235" s="1594"/>
      <c r="M235" s="1594"/>
    </row>
    <row r="236" spans="10:13" x14ac:dyDescent="0.25">
      <c r="J236" s="1594"/>
      <c r="K236" s="1594"/>
      <c r="L236" s="1594"/>
      <c r="M236" s="1594"/>
    </row>
    <row r="237" spans="10:13" x14ac:dyDescent="0.25">
      <c r="J237" s="1594"/>
      <c r="K237" s="1594"/>
      <c r="L237" s="1594"/>
      <c r="M237" s="1594"/>
    </row>
    <row r="238" spans="10:13" x14ac:dyDescent="0.25">
      <c r="J238" s="1594"/>
      <c r="K238" s="1594"/>
      <c r="L238" s="1594"/>
      <c r="M238" s="1594"/>
    </row>
    <row r="239" spans="10:13" x14ac:dyDescent="0.25">
      <c r="J239" s="1594"/>
      <c r="K239" s="1594"/>
      <c r="L239" s="1594"/>
      <c r="M239" s="1594"/>
    </row>
    <row r="240" spans="10:13" x14ac:dyDescent="0.25">
      <c r="J240" s="1594"/>
      <c r="K240" s="1594"/>
      <c r="L240" s="1594"/>
      <c r="M240" s="1594"/>
    </row>
    <row r="241" spans="10:13" x14ac:dyDescent="0.25">
      <c r="J241" s="1594"/>
      <c r="K241" s="1594"/>
      <c r="L241" s="1594"/>
      <c r="M241" s="1594"/>
    </row>
    <row r="242" spans="10:13" x14ac:dyDescent="0.25">
      <c r="J242" s="1594"/>
      <c r="K242" s="1594"/>
      <c r="L242" s="1594"/>
      <c r="M242" s="1594"/>
    </row>
    <row r="243" spans="10:13" x14ac:dyDescent="0.25">
      <c r="J243" s="1594"/>
      <c r="K243" s="1594"/>
      <c r="L243" s="1594"/>
      <c r="M243" s="1594"/>
    </row>
    <row r="244" spans="10:13" x14ac:dyDescent="0.25">
      <c r="J244" s="1594"/>
      <c r="K244" s="1594"/>
      <c r="L244" s="1594"/>
      <c r="M244" s="1594"/>
    </row>
    <row r="245" spans="10:13" x14ac:dyDescent="0.25">
      <c r="J245" s="1594"/>
      <c r="K245" s="1594"/>
      <c r="L245" s="1594"/>
      <c r="M245" s="1594"/>
    </row>
    <row r="246" spans="10:13" x14ac:dyDescent="0.25">
      <c r="J246" s="1594"/>
      <c r="K246" s="1594"/>
      <c r="L246" s="1594"/>
      <c r="M246" s="1594"/>
    </row>
    <row r="247" spans="10:13" x14ac:dyDescent="0.25">
      <c r="J247" s="1594"/>
      <c r="K247" s="1594"/>
      <c r="L247" s="1594"/>
      <c r="M247" s="1594"/>
    </row>
    <row r="248" spans="10:13" x14ac:dyDescent="0.25">
      <c r="J248" s="1594"/>
      <c r="K248" s="1594"/>
      <c r="L248" s="1594"/>
      <c r="M248" s="1594"/>
    </row>
    <row r="249" spans="10:13" x14ac:dyDescent="0.25">
      <c r="J249" s="1594"/>
      <c r="K249" s="1594"/>
      <c r="L249" s="1594"/>
      <c r="M249" s="1594"/>
    </row>
    <row r="250" spans="10:13" x14ac:dyDescent="0.25">
      <c r="J250" s="1594"/>
      <c r="K250" s="1594"/>
      <c r="L250" s="1594"/>
      <c r="M250" s="1594"/>
    </row>
    <row r="251" spans="10:13" x14ac:dyDescent="0.25">
      <c r="J251" s="1594"/>
      <c r="K251" s="1594"/>
      <c r="L251" s="1594"/>
      <c r="M251" s="1594"/>
    </row>
    <row r="252" spans="10:13" x14ac:dyDescent="0.25">
      <c r="J252" s="1594"/>
      <c r="K252" s="1594"/>
      <c r="L252" s="1594"/>
      <c r="M252" s="1594"/>
    </row>
    <row r="253" spans="10:13" x14ac:dyDescent="0.25">
      <c r="J253" s="1594"/>
      <c r="K253" s="1594"/>
      <c r="L253" s="1594"/>
      <c r="M253" s="1594"/>
    </row>
    <row r="254" spans="10:13" x14ac:dyDescent="0.25">
      <c r="J254" s="1594"/>
      <c r="K254" s="1594"/>
      <c r="L254" s="1594"/>
      <c r="M254" s="1594"/>
    </row>
    <row r="255" spans="10:13" x14ac:dyDescent="0.25">
      <c r="J255" s="1594"/>
      <c r="K255" s="1594"/>
      <c r="L255" s="1594"/>
      <c r="M255" s="1594"/>
    </row>
    <row r="256" spans="10:13" x14ac:dyDescent="0.25">
      <c r="J256" s="1594"/>
      <c r="K256" s="1594"/>
      <c r="L256" s="1594"/>
      <c r="M256" s="1594"/>
    </row>
    <row r="257" spans="10:13" x14ac:dyDescent="0.25">
      <c r="J257" s="1594"/>
      <c r="K257" s="1594"/>
      <c r="L257" s="1594"/>
      <c r="M257" s="1594"/>
    </row>
    <row r="258" spans="10:13" x14ac:dyDescent="0.25">
      <c r="J258" s="1594"/>
      <c r="K258" s="1594"/>
      <c r="L258" s="1594"/>
      <c r="M258" s="1594"/>
    </row>
    <row r="259" spans="10:13" x14ac:dyDescent="0.25">
      <c r="J259" s="1594"/>
      <c r="K259" s="1594"/>
      <c r="L259" s="1594"/>
      <c r="M259" s="1594"/>
    </row>
    <row r="260" spans="10:13" x14ac:dyDescent="0.25">
      <c r="J260" s="1594"/>
      <c r="K260" s="1594"/>
      <c r="L260" s="1594"/>
      <c r="M260" s="1594"/>
    </row>
    <row r="261" spans="10:13" x14ac:dyDescent="0.25">
      <c r="J261" s="1594"/>
      <c r="K261" s="1594"/>
      <c r="L261" s="1594"/>
      <c r="M261" s="1594"/>
    </row>
    <row r="262" spans="10:13" x14ac:dyDescent="0.25">
      <c r="J262" s="1594"/>
      <c r="K262" s="1594"/>
      <c r="L262" s="1594"/>
      <c r="M262" s="1594"/>
    </row>
    <row r="263" spans="10:13" x14ac:dyDescent="0.25">
      <c r="J263" s="1594"/>
      <c r="K263" s="1594"/>
      <c r="L263" s="1594"/>
      <c r="M263" s="1594"/>
    </row>
    <row r="264" spans="10:13" x14ac:dyDescent="0.25">
      <c r="J264" s="1594"/>
      <c r="K264" s="1594"/>
      <c r="L264" s="1594"/>
      <c r="M264" s="1594"/>
    </row>
    <row r="265" spans="10:13" x14ac:dyDescent="0.25">
      <c r="J265" s="1594"/>
      <c r="K265" s="1594"/>
      <c r="L265" s="1594"/>
      <c r="M265" s="1594"/>
    </row>
    <row r="266" spans="10:13" x14ac:dyDescent="0.25">
      <c r="J266" s="1594"/>
      <c r="K266" s="1594"/>
      <c r="L266" s="1594"/>
      <c r="M266" s="1594"/>
    </row>
    <row r="267" spans="10:13" x14ac:dyDescent="0.25">
      <c r="J267" s="1594"/>
      <c r="K267" s="1594"/>
      <c r="L267" s="1594"/>
      <c r="M267" s="1594"/>
    </row>
    <row r="268" spans="10:13" x14ac:dyDescent="0.25">
      <c r="J268" s="1594"/>
      <c r="K268" s="1594"/>
      <c r="L268" s="1594"/>
      <c r="M268" s="1594"/>
    </row>
    <row r="269" spans="10:13" x14ac:dyDescent="0.25">
      <c r="J269" s="1594"/>
      <c r="K269" s="1594"/>
      <c r="L269" s="1594"/>
      <c r="M269" s="1594"/>
    </row>
    <row r="270" spans="10:13" x14ac:dyDescent="0.25">
      <c r="J270" s="1594"/>
      <c r="K270" s="1594"/>
      <c r="L270" s="1594"/>
      <c r="M270" s="1594"/>
    </row>
    <row r="271" spans="10:13" x14ac:dyDescent="0.25">
      <c r="J271" s="1594"/>
      <c r="K271" s="1594"/>
      <c r="L271" s="1594"/>
      <c r="M271" s="1594"/>
    </row>
    <row r="272" spans="10:13" x14ac:dyDescent="0.25">
      <c r="J272" s="1594"/>
      <c r="K272" s="1594"/>
      <c r="L272" s="1594"/>
      <c r="M272" s="1594"/>
    </row>
    <row r="273" spans="10:13" x14ac:dyDescent="0.25">
      <c r="J273" s="1594"/>
      <c r="K273" s="1594"/>
      <c r="L273" s="1594"/>
      <c r="M273" s="1594"/>
    </row>
    <row r="274" spans="10:13" x14ac:dyDescent="0.25">
      <c r="J274" s="1594"/>
      <c r="K274" s="1594"/>
      <c r="L274" s="1594"/>
      <c r="M274" s="1594"/>
    </row>
    <row r="275" spans="10:13" x14ac:dyDescent="0.25">
      <c r="J275" s="1594"/>
      <c r="K275" s="1594"/>
      <c r="L275" s="1594"/>
      <c r="M275" s="1594"/>
    </row>
    <row r="276" spans="10:13" x14ac:dyDescent="0.25">
      <c r="J276" s="1594"/>
      <c r="K276" s="1594"/>
      <c r="L276" s="1594"/>
      <c r="M276" s="1594"/>
    </row>
    <row r="277" spans="10:13" x14ac:dyDescent="0.25">
      <c r="J277" s="1594"/>
      <c r="K277" s="1594"/>
      <c r="L277" s="1594"/>
      <c r="M277" s="1594"/>
    </row>
    <row r="278" spans="10:13" x14ac:dyDescent="0.25">
      <c r="J278" s="1594"/>
      <c r="K278" s="1594"/>
      <c r="L278" s="1594"/>
      <c r="M278" s="1594"/>
    </row>
    <row r="279" spans="10:13" x14ac:dyDescent="0.25">
      <c r="J279" s="1594"/>
      <c r="K279" s="1594"/>
      <c r="L279" s="1594"/>
      <c r="M279" s="1594"/>
    </row>
    <row r="280" spans="10:13" x14ac:dyDescent="0.25">
      <c r="J280" s="1594"/>
      <c r="K280" s="1594"/>
      <c r="L280" s="1594"/>
      <c r="M280" s="1594"/>
    </row>
    <row r="281" spans="10:13" x14ac:dyDescent="0.25">
      <c r="J281" s="1594"/>
      <c r="K281" s="1594"/>
      <c r="L281" s="1594"/>
      <c r="M281" s="1594"/>
    </row>
    <row r="282" spans="10:13" x14ac:dyDescent="0.25">
      <c r="J282" s="1594"/>
      <c r="K282" s="1594"/>
      <c r="L282" s="1594"/>
      <c r="M282" s="1594"/>
    </row>
    <row r="283" spans="10:13" x14ac:dyDescent="0.25">
      <c r="J283" s="1594"/>
      <c r="K283" s="1594"/>
      <c r="L283" s="1594"/>
      <c r="M283" s="1594"/>
    </row>
    <row r="284" spans="10:13" x14ac:dyDescent="0.25">
      <c r="J284" s="1594"/>
      <c r="K284" s="1594"/>
      <c r="L284" s="1594"/>
      <c r="M284" s="1594"/>
    </row>
    <row r="285" spans="10:13" x14ac:dyDescent="0.25">
      <c r="J285" s="1594"/>
      <c r="K285" s="1594"/>
      <c r="L285" s="1594"/>
      <c r="M285" s="1594"/>
    </row>
    <row r="286" spans="10:13" x14ac:dyDescent="0.25">
      <c r="J286" s="1594"/>
      <c r="K286" s="1594"/>
      <c r="L286" s="1594"/>
      <c r="M286" s="1594"/>
    </row>
    <row r="287" spans="10:13" x14ac:dyDescent="0.25">
      <c r="J287" s="1594"/>
      <c r="K287" s="1594"/>
      <c r="L287" s="1594"/>
      <c r="M287" s="1594"/>
    </row>
    <row r="288" spans="10:13" x14ac:dyDescent="0.25">
      <c r="J288" s="1594"/>
      <c r="K288" s="1594"/>
      <c r="L288" s="1594"/>
      <c r="M288" s="1594"/>
    </row>
    <row r="289" spans="10:13" x14ac:dyDescent="0.25">
      <c r="J289" s="1594"/>
      <c r="K289" s="1594"/>
      <c r="L289" s="1594"/>
      <c r="M289" s="1594"/>
    </row>
    <row r="290" spans="10:13" x14ac:dyDescent="0.25">
      <c r="J290" s="1594"/>
      <c r="K290" s="1594"/>
      <c r="L290" s="1594"/>
      <c r="M290" s="1594"/>
    </row>
    <row r="291" spans="10:13" x14ac:dyDescent="0.25">
      <c r="J291" s="1594"/>
      <c r="K291" s="1594"/>
      <c r="L291" s="1594"/>
      <c r="M291" s="1594"/>
    </row>
    <row r="292" spans="10:13" x14ac:dyDescent="0.25">
      <c r="J292" s="1594"/>
      <c r="K292" s="1594"/>
      <c r="L292" s="1594"/>
      <c r="M292" s="1594"/>
    </row>
    <row r="293" spans="10:13" x14ac:dyDescent="0.25">
      <c r="J293" s="1594"/>
      <c r="K293" s="1594"/>
      <c r="L293" s="1594"/>
      <c r="M293" s="1594"/>
    </row>
    <row r="294" spans="10:13" x14ac:dyDescent="0.25">
      <c r="J294" s="1594"/>
      <c r="K294" s="1594"/>
      <c r="L294" s="1594"/>
      <c r="M294" s="1594"/>
    </row>
    <row r="295" spans="10:13" x14ac:dyDescent="0.25">
      <c r="J295" s="1594"/>
      <c r="K295" s="1594"/>
      <c r="L295" s="1594"/>
      <c r="M295" s="1594"/>
    </row>
    <row r="296" spans="10:13" x14ac:dyDescent="0.25">
      <c r="J296" s="1594"/>
      <c r="K296" s="1594"/>
      <c r="L296" s="1594"/>
      <c r="M296" s="1594"/>
    </row>
    <row r="297" spans="10:13" x14ac:dyDescent="0.25">
      <c r="J297" s="1594"/>
      <c r="K297" s="1594"/>
      <c r="L297" s="1594"/>
      <c r="M297" s="1594"/>
    </row>
  </sheetData>
  <autoFilter ref="A4:O72"/>
  <dataConsolidate/>
  <mergeCells count="457">
    <mergeCell ref="AA1:AA4"/>
    <mergeCell ref="AB1:AB4"/>
    <mergeCell ref="J208:J209"/>
    <mergeCell ref="K208:K209"/>
    <mergeCell ref="L208:L209"/>
    <mergeCell ref="M208:M209"/>
    <mergeCell ref="M206:M207"/>
    <mergeCell ref="J206:J207"/>
    <mergeCell ref="K206:K207"/>
    <mergeCell ref="L206:L207"/>
    <mergeCell ref="J204:J205"/>
    <mergeCell ref="K204:K205"/>
    <mergeCell ref="L204:L205"/>
    <mergeCell ref="M204:M205"/>
    <mergeCell ref="J202:J203"/>
    <mergeCell ref="K202:K203"/>
    <mergeCell ref="L202:L203"/>
    <mergeCell ref="M202:M203"/>
    <mergeCell ref="J200:J201"/>
    <mergeCell ref="K200:K201"/>
    <mergeCell ref="L200:L201"/>
    <mergeCell ref="M200:M201"/>
    <mergeCell ref="J96:J97"/>
    <mergeCell ref="K96:K97"/>
    <mergeCell ref="J218:J219"/>
    <mergeCell ref="K218:K219"/>
    <mergeCell ref="L218:L219"/>
    <mergeCell ref="M218:M219"/>
    <mergeCell ref="J216:J217"/>
    <mergeCell ref="K216:K217"/>
    <mergeCell ref="L216:L217"/>
    <mergeCell ref="M216:M217"/>
    <mergeCell ref="M214:M215"/>
    <mergeCell ref="J214:J215"/>
    <mergeCell ref="K214:K215"/>
    <mergeCell ref="L214:L215"/>
    <mergeCell ref="J212:J213"/>
    <mergeCell ref="K212:K213"/>
    <mergeCell ref="L212:L213"/>
    <mergeCell ref="M212:M213"/>
    <mergeCell ref="J210:J211"/>
    <mergeCell ref="K210:K211"/>
    <mergeCell ref="L210:L211"/>
    <mergeCell ref="M210:M211"/>
    <mergeCell ref="J228:J229"/>
    <mergeCell ref="K228:K229"/>
    <mergeCell ref="L228:L229"/>
    <mergeCell ref="M228:M229"/>
    <mergeCell ref="J226:J227"/>
    <mergeCell ref="K226:K227"/>
    <mergeCell ref="L226:L227"/>
    <mergeCell ref="M226:M227"/>
    <mergeCell ref="J224:J225"/>
    <mergeCell ref="K224:K225"/>
    <mergeCell ref="L224:L225"/>
    <mergeCell ref="M224:M225"/>
    <mergeCell ref="M222:M223"/>
    <mergeCell ref="J222:J223"/>
    <mergeCell ref="K222:K223"/>
    <mergeCell ref="L222:L223"/>
    <mergeCell ref="J220:J221"/>
    <mergeCell ref="K220:K221"/>
    <mergeCell ref="L220:L221"/>
    <mergeCell ref="M220:M221"/>
    <mergeCell ref="M238:M239"/>
    <mergeCell ref="J238:J239"/>
    <mergeCell ref="K238:K239"/>
    <mergeCell ref="L238:L239"/>
    <mergeCell ref="J236:J237"/>
    <mergeCell ref="K236:K237"/>
    <mergeCell ref="L236:L237"/>
    <mergeCell ref="M236:M237"/>
    <mergeCell ref="J234:J235"/>
    <mergeCell ref="K234:K235"/>
    <mergeCell ref="L234:L235"/>
    <mergeCell ref="M234:M235"/>
    <mergeCell ref="J232:J233"/>
    <mergeCell ref="K232:K233"/>
    <mergeCell ref="L232:L233"/>
    <mergeCell ref="M232:M233"/>
    <mergeCell ref="M230:M231"/>
    <mergeCell ref="J230:J231"/>
    <mergeCell ref="K230:K231"/>
    <mergeCell ref="L230:L231"/>
    <mergeCell ref="J248:J249"/>
    <mergeCell ref="K248:K249"/>
    <mergeCell ref="L248:L249"/>
    <mergeCell ref="M248:M249"/>
    <mergeCell ref="M246:M247"/>
    <mergeCell ref="J246:J247"/>
    <mergeCell ref="K246:K247"/>
    <mergeCell ref="L246:L247"/>
    <mergeCell ref="J244:J245"/>
    <mergeCell ref="K244:K245"/>
    <mergeCell ref="L244:L245"/>
    <mergeCell ref="M244:M245"/>
    <mergeCell ref="J242:J243"/>
    <mergeCell ref="K242:K243"/>
    <mergeCell ref="L242:L243"/>
    <mergeCell ref="M242:M243"/>
    <mergeCell ref="J240:J241"/>
    <mergeCell ref="K240:K241"/>
    <mergeCell ref="L240:L241"/>
    <mergeCell ref="M240:M241"/>
    <mergeCell ref="J258:J259"/>
    <mergeCell ref="K258:K259"/>
    <mergeCell ref="L258:L259"/>
    <mergeCell ref="M258:M259"/>
    <mergeCell ref="J256:J257"/>
    <mergeCell ref="K256:K257"/>
    <mergeCell ref="L256:L257"/>
    <mergeCell ref="M256:M257"/>
    <mergeCell ref="M254:M255"/>
    <mergeCell ref="J254:J255"/>
    <mergeCell ref="K254:K255"/>
    <mergeCell ref="L254:L255"/>
    <mergeCell ref="J252:J253"/>
    <mergeCell ref="K252:K253"/>
    <mergeCell ref="L252:L253"/>
    <mergeCell ref="M252:M253"/>
    <mergeCell ref="J250:J251"/>
    <mergeCell ref="K250:K251"/>
    <mergeCell ref="L250:L251"/>
    <mergeCell ref="M250:M251"/>
    <mergeCell ref="J268:J269"/>
    <mergeCell ref="K268:K269"/>
    <mergeCell ref="L268:L269"/>
    <mergeCell ref="M268:M269"/>
    <mergeCell ref="J266:J267"/>
    <mergeCell ref="K266:K267"/>
    <mergeCell ref="L266:L267"/>
    <mergeCell ref="M266:M267"/>
    <mergeCell ref="J264:J265"/>
    <mergeCell ref="K264:K265"/>
    <mergeCell ref="L264:L265"/>
    <mergeCell ref="M264:M265"/>
    <mergeCell ref="M262:M263"/>
    <mergeCell ref="J262:J263"/>
    <mergeCell ref="K262:K263"/>
    <mergeCell ref="L262:L263"/>
    <mergeCell ref="J260:J261"/>
    <mergeCell ref="K260:K261"/>
    <mergeCell ref="L260:L261"/>
    <mergeCell ref="M260:M261"/>
    <mergeCell ref="M278:M279"/>
    <mergeCell ref="J278:J279"/>
    <mergeCell ref="K278:K279"/>
    <mergeCell ref="L278:L279"/>
    <mergeCell ref="J276:J277"/>
    <mergeCell ref="K276:K277"/>
    <mergeCell ref="L276:L277"/>
    <mergeCell ref="M276:M277"/>
    <mergeCell ref="J274:J275"/>
    <mergeCell ref="K274:K275"/>
    <mergeCell ref="L274:L275"/>
    <mergeCell ref="M274:M275"/>
    <mergeCell ref="J272:J273"/>
    <mergeCell ref="K272:K273"/>
    <mergeCell ref="L272:L273"/>
    <mergeCell ref="M272:M273"/>
    <mergeCell ref="M270:M271"/>
    <mergeCell ref="J270:J271"/>
    <mergeCell ref="K270:K271"/>
    <mergeCell ref="L270:L271"/>
    <mergeCell ref="J288:J289"/>
    <mergeCell ref="K288:K289"/>
    <mergeCell ref="L288:L289"/>
    <mergeCell ref="M288:M289"/>
    <mergeCell ref="M286:M287"/>
    <mergeCell ref="J286:J287"/>
    <mergeCell ref="K286:K287"/>
    <mergeCell ref="L286:L287"/>
    <mergeCell ref="J284:J285"/>
    <mergeCell ref="K284:K285"/>
    <mergeCell ref="L284:L285"/>
    <mergeCell ref="M284:M285"/>
    <mergeCell ref="J282:J283"/>
    <mergeCell ref="K282:K283"/>
    <mergeCell ref="L282:L283"/>
    <mergeCell ref="M282:M283"/>
    <mergeCell ref="J280:J281"/>
    <mergeCell ref="K280:K281"/>
    <mergeCell ref="L280:L281"/>
    <mergeCell ref="M280:M281"/>
    <mergeCell ref="J296:J297"/>
    <mergeCell ref="K296:K297"/>
    <mergeCell ref="L296:L297"/>
    <mergeCell ref="M296:M297"/>
    <mergeCell ref="M294:M295"/>
    <mergeCell ref="J294:J295"/>
    <mergeCell ref="K294:K295"/>
    <mergeCell ref="L294:L295"/>
    <mergeCell ref="J292:J293"/>
    <mergeCell ref="K292:K293"/>
    <mergeCell ref="L292:L293"/>
    <mergeCell ref="M292:M293"/>
    <mergeCell ref="J290:J291"/>
    <mergeCell ref="K290:K291"/>
    <mergeCell ref="L290:L291"/>
    <mergeCell ref="M290:M291"/>
    <mergeCell ref="L96:L97"/>
    <mergeCell ref="M96:M97"/>
    <mergeCell ref="M94:M95"/>
    <mergeCell ref="J94:J95"/>
    <mergeCell ref="K94:K95"/>
    <mergeCell ref="L94:L95"/>
    <mergeCell ref="J116:J117"/>
    <mergeCell ref="K116:K117"/>
    <mergeCell ref="L116:L117"/>
    <mergeCell ref="M116:M117"/>
    <mergeCell ref="J114:J115"/>
    <mergeCell ref="K114:K115"/>
    <mergeCell ref="L114:L115"/>
    <mergeCell ref="M114:M115"/>
    <mergeCell ref="J112:J113"/>
    <mergeCell ref="K112:K113"/>
    <mergeCell ref="L112:L113"/>
    <mergeCell ref="M112:M113"/>
    <mergeCell ref="M110:M111"/>
    <mergeCell ref="J110:J111"/>
    <mergeCell ref="K110:K111"/>
    <mergeCell ref="L110:L111"/>
    <mergeCell ref="J108:J109"/>
    <mergeCell ref="K108:K109"/>
    <mergeCell ref="J92:J93"/>
    <mergeCell ref="K92:K93"/>
    <mergeCell ref="L92:L93"/>
    <mergeCell ref="M92:M93"/>
    <mergeCell ref="J106:J107"/>
    <mergeCell ref="K106:K107"/>
    <mergeCell ref="L106:L107"/>
    <mergeCell ref="M106:M107"/>
    <mergeCell ref="J104:J105"/>
    <mergeCell ref="K104:K105"/>
    <mergeCell ref="L104:L105"/>
    <mergeCell ref="M104:M105"/>
    <mergeCell ref="M102:M103"/>
    <mergeCell ref="J102:J103"/>
    <mergeCell ref="K102:K103"/>
    <mergeCell ref="L102:L103"/>
    <mergeCell ref="J100:J101"/>
    <mergeCell ref="K100:K101"/>
    <mergeCell ref="L100:L101"/>
    <mergeCell ref="M100:M101"/>
    <mergeCell ref="J98:J99"/>
    <mergeCell ref="K98:K99"/>
    <mergeCell ref="L98:L99"/>
    <mergeCell ref="M98:M99"/>
    <mergeCell ref="L108:L109"/>
    <mergeCell ref="M108:M109"/>
    <mergeCell ref="M126:M127"/>
    <mergeCell ref="J126:J127"/>
    <mergeCell ref="K126:K127"/>
    <mergeCell ref="L126:L127"/>
    <mergeCell ref="J124:J125"/>
    <mergeCell ref="K124:K125"/>
    <mergeCell ref="L124:L125"/>
    <mergeCell ref="M124:M125"/>
    <mergeCell ref="J122:J123"/>
    <mergeCell ref="K122:K123"/>
    <mergeCell ref="L122:L123"/>
    <mergeCell ref="M122:M123"/>
    <mergeCell ref="J120:J121"/>
    <mergeCell ref="K120:K121"/>
    <mergeCell ref="L120:L121"/>
    <mergeCell ref="M120:M121"/>
    <mergeCell ref="M118:M119"/>
    <mergeCell ref="J118:J119"/>
    <mergeCell ref="K118:K119"/>
    <mergeCell ref="L118:L119"/>
    <mergeCell ref="J136:J137"/>
    <mergeCell ref="K136:K137"/>
    <mergeCell ref="L136:L137"/>
    <mergeCell ref="M136:M137"/>
    <mergeCell ref="M134:M135"/>
    <mergeCell ref="J134:J135"/>
    <mergeCell ref="K134:K135"/>
    <mergeCell ref="L134:L135"/>
    <mergeCell ref="J132:J133"/>
    <mergeCell ref="K132:K133"/>
    <mergeCell ref="L132:L133"/>
    <mergeCell ref="M132:M133"/>
    <mergeCell ref="J130:J131"/>
    <mergeCell ref="K130:K131"/>
    <mergeCell ref="L130:L131"/>
    <mergeCell ref="M130:M131"/>
    <mergeCell ref="J128:J129"/>
    <mergeCell ref="K128:K129"/>
    <mergeCell ref="L128:L129"/>
    <mergeCell ref="M128:M129"/>
    <mergeCell ref="J146:J147"/>
    <mergeCell ref="K146:K147"/>
    <mergeCell ref="L146:L147"/>
    <mergeCell ref="M146:M147"/>
    <mergeCell ref="J144:J145"/>
    <mergeCell ref="K144:K145"/>
    <mergeCell ref="L144:L145"/>
    <mergeCell ref="M144:M145"/>
    <mergeCell ref="M142:M143"/>
    <mergeCell ref="J142:J143"/>
    <mergeCell ref="K142:K143"/>
    <mergeCell ref="L142:L143"/>
    <mergeCell ref="J140:J141"/>
    <mergeCell ref="K140:K141"/>
    <mergeCell ref="L140:L141"/>
    <mergeCell ref="M140:M141"/>
    <mergeCell ref="J138:J139"/>
    <mergeCell ref="K138:K139"/>
    <mergeCell ref="L138:L139"/>
    <mergeCell ref="M138:M139"/>
    <mergeCell ref="J156:J157"/>
    <mergeCell ref="K156:K157"/>
    <mergeCell ref="L156:L157"/>
    <mergeCell ref="M156:M157"/>
    <mergeCell ref="J154:J155"/>
    <mergeCell ref="K154:K155"/>
    <mergeCell ref="L154:L155"/>
    <mergeCell ref="M154:M155"/>
    <mergeCell ref="J152:J153"/>
    <mergeCell ref="K152:K153"/>
    <mergeCell ref="L152:L153"/>
    <mergeCell ref="M152:M153"/>
    <mergeCell ref="M150:M151"/>
    <mergeCell ref="J150:J151"/>
    <mergeCell ref="K150:K151"/>
    <mergeCell ref="L150:L151"/>
    <mergeCell ref="J148:J149"/>
    <mergeCell ref="K148:K149"/>
    <mergeCell ref="L148:L149"/>
    <mergeCell ref="M148:M149"/>
    <mergeCell ref="M158:M159"/>
    <mergeCell ref="J158:J159"/>
    <mergeCell ref="K158:K159"/>
    <mergeCell ref="L158:L159"/>
    <mergeCell ref="J176:J177"/>
    <mergeCell ref="K176:K177"/>
    <mergeCell ref="L176:L177"/>
    <mergeCell ref="M176:M177"/>
    <mergeCell ref="M174:M175"/>
    <mergeCell ref="J174:J175"/>
    <mergeCell ref="K174:K175"/>
    <mergeCell ref="L174:L175"/>
    <mergeCell ref="J172:J173"/>
    <mergeCell ref="K172:K173"/>
    <mergeCell ref="L172:L173"/>
    <mergeCell ref="M172:M173"/>
    <mergeCell ref="J170:J171"/>
    <mergeCell ref="K170:K171"/>
    <mergeCell ref="L170:L171"/>
    <mergeCell ref="M170:M171"/>
    <mergeCell ref="J166:J167"/>
    <mergeCell ref="K166:K167"/>
    <mergeCell ref="L166:L167"/>
    <mergeCell ref="J180:J181"/>
    <mergeCell ref="K180:K181"/>
    <mergeCell ref="L180:L181"/>
    <mergeCell ref="M180:M181"/>
    <mergeCell ref="J178:J179"/>
    <mergeCell ref="K178:K179"/>
    <mergeCell ref="L178:L179"/>
    <mergeCell ref="M178:M179"/>
    <mergeCell ref="K160:K161"/>
    <mergeCell ref="L160:L161"/>
    <mergeCell ref="M160:M161"/>
    <mergeCell ref="J164:J165"/>
    <mergeCell ref="K164:K165"/>
    <mergeCell ref="L164:L165"/>
    <mergeCell ref="M164:M165"/>
    <mergeCell ref="J162:J163"/>
    <mergeCell ref="K162:K163"/>
    <mergeCell ref="L162:L163"/>
    <mergeCell ref="M162:M163"/>
    <mergeCell ref="M166:M167"/>
    <mergeCell ref="M198:M199"/>
    <mergeCell ref="J198:J199"/>
    <mergeCell ref="K198:K199"/>
    <mergeCell ref="L198:L199"/>
    <mergeCell ref="J196:J197"/>
    <mergeCell ref="K196:K197"/>
    <mergeCell ref="L196:L197"/>
    <mergeCell ref="M196:M197"/>
    <mergeCell ref="J194:J195"/>
    <mergeCell ref="K194:K195"/>
    <mergeCell ref="L194:L195"/>
    <mergeCell ref="M194:M195"/>
    <mergeCell ref="K86:K87"/>
    <mergeCell ref="L86:L87"/>
    <mergeCell ref="M86:M87"/>
    <mergeCell ref="J84:J85"/>
    <mergeCell ref="K84:K85"/>
    <mergeCell ref="L84:L85"/>
    <mergeCell ref="M84:M85"/>
    <mergeCell ref="J192:J193"/>
    <mergeCell ref="K192:K193"/>
    <mergeCell ref="L192:L193"/>
    <mergeCell ref="M192:M193"/>
    <mergeCell ref="M190:M191"/>
    <mergeCell ref="J190:J191"/>
    <mergeCell ref="K190:K191"/>
    <mergeCell ref="L190:L191"/>
    <mergeCell ref="J90:J91"/>
    <mergeCell ref="K90:K91"/>
    <mergeCell ref="L90:L91"/>
    <mergeCell ref="M90:M91"/>
    <mergeCell ref="M182:M183"/>
    <mergeCell ref="J182:J183"/>
    <mergeCell ref="K182:K183"/>
    <mergeCell ref="L182:L183"/>
    <mergeCell ref="J160:J161"/>
    <mergeCell ref="D2:D3"/>
    <mergeCell ref="E2:E3"/>
    <mergeCell ref="F2:F3"/>
    <mergeCell ref="J188:J189"/>
    <mergeCell ref="K188:K189"/>
    <mergeCell ref="L188:L189"/>
    <mergeCell ref="M188:M189"/>
    <mergeCell ref="J168:J169"/>
    <mergeCell ref="K168:K169"/>
    <mergeCell ref="L168:L169"/>
    <mergeCell ref="M168:M169"/>
    <mergeCell ref="J186:J187"/>
    <mergeCell ref="K186:K187"/>
    <mergeCell ref="L186:L187"/>
    <mergeCell ref="M186:M187"/>
    <mergeCell ref="J184:J185"/>
    <mergeCell ref="K184:K185"/>
    <mergeCell ref="L184:L185"/>
    <mergeCell ref="M184:M185"/>
    <mergeCell ref="M88:M89"/>
    <mergeCell ref="J88:J89"/>
    <mergeCell ref="K88:K89"/>
    <mergeCell ref="L88:L89"/>
    <mergeCell ref="J86:J87"/>
    <mergeCell ref="Y1:Y4"/>
    <mergeCell ref="X1:X4"/>
    <mergeCell ref="W1:W4"/>
    <mergeCell ref="C76:G76"/>
    <mergeCell ref="C78:G78"/>
    <mergeCell ref="C80:G80"/>
    <mergeCell ref="C82:G82"/>
    <mergeCell ref="P1:P4"/>
    <mergeCell ref="U1:U4"/>
    <mergeCell ref="V1:V4"/>
    <mergeCell ref="M79:M80"/>
    <mergeCell ref="J79:J80"/>
    <mergeCell ref="K79:K80"/>
    <mergeCell ref="L79:L80"/>
    <mergeCell ref="A1:O1"/>
    <mergeCell ref="G2:G3"/>
    <mergeCell ref="H2:H3"/>
    <mergeCell ref="I2:I3"/>
    <mergeCell ref="J2:M2"/>
    <mergeCell ref="N2:N3"/>
    <mergeCell ref="O2:O3"/>
    <mergeCell ref="A2:A3"/>
    <mergeCell ref="B2:B3"/>
    <mergeCell ref="C2:C3"/>
  </mergeCells>
  <dataValidations count="1">
    <dataValidation type="list" allowBlank="1" showInputMessage="1" showErrorMessage="1" sqref="G5:G26">
      <formula1>#REF!</formula1>
    </dataValidation>
  </dataValidations>
  <hyperlinks>
    <hyperlink ref="J7" r:id="rId1"/>
    <hyperlink ref="J5" r:id="rId2"/>
    <hyperlink ref="M40" r:id="rId3" display="Рыхлевич А.Ю. № 3237 от 16.10.2019"/>
    <hyperlink ref="M41" r:id="rId4" display="Маркелов М.Ю. №3485 от 08.10.2019"/>
    <hyperlink ref="M39" r:id="rId5" display="Рыхлевич А.Ю. №3235 от 16.10.2019"/>
    <hyperlink ref="M48" r:id="rId6" display="Мишин С.И.  №3526 от 15.11.2019"/>
  </hyperlinks>
  <pageMargins left="0.25" right="0.25" top="0.75" bottom="0.75" header="0.3" footer="0.3"/>
  <pageSetup paperSize="9" scale="80" fitToHeight="0" orientation="landscape"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B266"/>
  <sheetViews>
    <sheetView zoomScale="60" zoomScaleNormal="60" zoomScalePageLayoutView="55" workbookViewId="0">
      <pane ySplit="4" topLeftCell="A241" activePane="bottomLeft" state="frozen"/>
      <selection pane="bottomLeft" activeCell="B245" sqref="B245"/>
    </sheetView>
  </sheetViews>
  <sheetFormatPr defaultColWidth="9.140625" defaultRowHeight="15.75" x14ac:dyDescent="0.25"/>
  <cols>
    <col min="1" max="1" width="7.42578125" style="18" customWidth="1"/>
    <col min="2" max="2" width="16.7109375" style="24" customWidth="1"/>
    <col min="3" max="3" width="10.42578125" style="167" customWidth="1"/>
    <col min="4" max="4" width="15.5703125" style="167" customWidth="1"/>
    <col min="5" max="5" width="18.28515625" style="167" customWidth="1"/>
    <col min="6" max="6" width="16.28515625" style="167" customWidth="1"/>
    <col min="7" max="7" width="13.140625" style="167" customWidth="1"/>
    <col min="8" max="8" width="61.42578125" style="167" customWidth="1"/>
    <col min="9" max="9" width="15.42578125" style="167" customWidth="1"/>
    <col min="10" max="12" width="20" style="167" hidden="1" customWidth="1"/>
    <col min="13" max="13" width="18.140625" style="167" hidden="1" customWidth="1"/>
    <col min="14" max="14" width="20.7109375" style="167" customWidth="1"/>
    <col min="15" max="15" width="50.7109375" style="167" customWidth="1"/>
    <col min="16" max="16" width="9.140625" style="167"/>
    <col min="17" max="22" width="9.140625" style="24"/>
    <col min="23" max="23" width="9.140625" style="167"/>
    <col min="24" max="24" width="9.140625" style="291"/>
    <col min="25" max="26" width="9.140625" style="167"/>
    <col min="27" max="28" width="9.140625" style="201"/>
    <col min="29" max="16384" width="9.140625" style="167"/>
  </cols>
  <sheetData>
    <row r="1" spans="1:28" ht="30" customHeight="1" thickBot="1" x14ac:dyDescent="0.3">
      <c r="A1" s="1595" t="s">
        <v>2491</v>
      </c>
      <c r="B1" s="1595"/>
      <c r="C1" s="1595"/>
      <c r="D1" s="1595"/>
      <c r="E1" s="1595"/>
      <c r="F1" s="1595"/>
      <c r="G1" s="1595"/>
      <c r="H1" s="1595"/>
      <c r="I1" s="1595"/>
      <c r="J1" s="1595"/>
      <c r="K1" s="1595"/>
      <c r="L1" s="1595"/>
      <c r="M1" s="1595"/>
      <c r="N1" s="1595"/>
      <c r="O1" s="1595"/>
      <c r="P1" s="1593" t="s">
        <v>3004</v>
      </c>
      <c r="Q1" s="33"/>
      <c r="R1" s="71"/>
      <c r="S1" s="34"/>
      <c r="T1" s="86"/>
      <c r="U1" s="1583" t="s">
        <v>6221</v>
      </c>
      <c r="V1" s="1588" t="s">
        <v>6221</v>
      </c>
      <c r="W1" s="1583" t="s">
        <v>3821</v>
      </c>
      <c r="X1" s="1590" t="s">
        <v>4281</v>
      </c>
      <c r="Y1" s="1590" t="s">
        <v>7002</v>
      </c>
      <c r="AA1" s="1587" t="s">
        <v>7069</v>
      </c>
      <c r="AB1" s="1587" t="s">
        <v>7070</v>
      </c>
    </row>
    <row r="2" spans="1:28" ht="25.5" customHeight="1" thickBot="1" x14ac:dyDescent="0.3">
      <c r="A2" s="1551" t="s">
        <v>1027</v>
      </c>
      <c r="B2" s="1551" t="s">
        <v>3</v>
      </c>
      <c r="C2" s="1551" t="s">
        <v>1</v>
      </c>
      <c r="D2" s="1551" t="s">
        <v>2</v>
      </c>
      <c r="E2" s="1551" t="s">
        <v>5</v>
      </c>
      <c r="F2" s="1551" t="s">
        <v>4</v>
      </c>
      <c r="G2" s="1551" t="s">
        <v>10</v>
      </c>
      <c r="H2" s="1551" t="s">
        <v>3494</v>
      </c>
      <c r="I2" s="1551" t="s">
        <v>1021</v>
      </c>
      <c r="J2" s="1574" t="s">
        <v>6</v>
      </c>
      <c r="K2" s="1575"/>
      <c r="L2" s="1575"/>
      <c r="M2" s="1576"/>
      <c r="N2" s="1551" t="s">
        <v>1024</v>
      </c>
      <c r="O2" s="1551" t="s">
        <v>2106</v>
      </c>
      <c r="P2" s="1593"/>
      <c r="Q2" s="33"/>
      <c r="R2" s="71"/>
      <c r="S2" s="34"/>
      <c r="T2" s="86"/>
      <c r="U2" s="1583"/>
      <c r="V2" s="1588"/>
      <c r="W2" s="1583"/>
      <c r="X2" s="1590"/>
      <c r="Y2" s="1590"/>
      <c r="AA2" s="1587"/>
      <c r="AB2" s="1587"/>
    </row>
    <row r="3" spans="1:28" ht="55.5" customHeight="1" thickBot="1" x14ac:dyDescent="0.3">
      <c r="A3" s="1552"/>
      <c r="B3" s="1552"/>
      <c r="C3" s="1552"/>
      <c r="D3" s="1552"/>
      <c r="E3" s="1552"/>
      <c r="F3" s="1552"/>
      <c r="G3" s="1552"/>
      <c r="H3" s="1552"/>
      <c r="I3" s="1552"/>
      <c r="J3" s="11" t="s">
        <v>0</v>
      </c>
      <c r="K3" s="11" t="s">
        <v>1022</v>
      </c>
      <c r="L3" s="11" t="s">
        <v>1023</v>
      </c>
      <c r="M3" s="11" t="s">
        <v>394</v>
      </c>
      <c r="N3" s="1552"/>
      <c r="O3" s="1552"/>
      <c r="P3" s="1593"/>
      <c r="Q3" s="33"/>
      <c r="R3" s="71"/>
      <c r="S3" s="34"/>
      <c r="T3" s="86"/>
      <c r="U3" s="1583"/>
      <c r="V3" s="1588"/>
      <c r="W3" s="1583"/>
      <c r="X3" s="1590"/>
      <c r="Y3" s="1590"/>
      <c r="AA3" s="1587"/>
      <c r="AB3" s="1587"/>
    </row>
    <row r="4" spans="1:28" ht="13.5" customHeight="1" thickBot="1" x14ac:dyDescent="0.3">
      <c r="A4" s="12"/>
      <c r="B4" s="13"/>
      <c r="C4" s="12"/>
      <c r="D4" s="12"/>
      <c r="E4" s="12"/>
      <c r="F4" s="13"/>
      <c r="G4" s="14"/>
      <c r="H4" s="15"/>
      <c r="I4" s="12"/>
      <c r="J4" s="16"/>
      <c r="K4" s="12"/>
      <c r="L4" s="12"/>
      <c r="M4" s="17"/>
      <c r="N4" s="15"/>
      <c r="O4" s="15"/>
      <c r="P4" s="1593"/>
      <c r="Q4" s="33"/>
      <c r="R4" s="71"/>
      <c r="S4" s="34"/>
      <c r="T4" s="86"/>
      <c r="U4" s="1583"/>
      <c r="V4" s="1588"/>
      <c r="W4" s="1583"/>
      <c r="X4" s="1590"/>
      <c r="Y4" s="1590"/>
      <c r="AA4" s="1587"/>
      <c r="AB4" s="1587"/>
    </row>
    <row r="5" spans="1:28" s="620" customFormat="1" ht="174" thickBot="1" x14ac:dyDescent="0.3">
      <c r="A5" s="654">
        <v>1</v>
      </c>
      <c r="B5" s="627" t="s">
        <v>22</v>
      </c>
      <c r="C5" s="629">
        <v>4</v>
      </c>
      <c r="D5" s="627" t="s">
        <v>23</v>
      </c>
      <c r="E5" s="627" t="s">
        <v>1229</v>
      </c>
      <c r="F5" s="627" t="s">
        <v>24</v>
      </c>
      <c r="G5" s="625" t="s">
        <v>16</v>
      </c>
      <c r="H5" s="628" t="s">
        <v>25</v>
      </c>
      <c r="I5" s="619"/>
      <c r="J5" s="424"/>
      <c r="K5" s="629"/>
      <c r="L5" s="629"/>
      <c r="M5" s="625"/>
      <c r="N5" s="426" t="s">
        <v>2641</v>
      </c>
      <c r="O5" s="619" t="s">
        <v>2642</v>
      </c>
      <c r="Q5" s="620">
        <v>1</v>
      </c>
      <c r="AB5" s="620">
        <v>1</v>
      </c>
    </row>
    <row r="6" spans="1:28" s="620" customFormat="1" ht="409.6" thickBot="1" x14ac:dyDescent="0.3">
      <c r="A6" s="654">
        <f t="shared" ref="A6:A68" si="0">A5+1</f>
        <v>2</v>
      </c>
      <c r="B6" s="627" t="s">
        <v>2109</v>
      </c>
      <c r="C6" s="627">
        <v>4</v>
      </c>
      <c r="D6" s="627" t="s">
        <v>1238</v>
      </c>
      <c r="E6" s="627" t="s">
        <v>1227</v>
      </c>
      <c r="F6" s="627" t="s">
        <v>103</v>
      </c>
      <c r="G6" s="625" t="s">
        <v>11</v>
      </c>
      <c r="H6" s="628" t="s">
        <v>106</v>
      </c>
      <c r="I6" s="619"/>
      <c r="J6" s="424" t="s">
        <v>393</v>
      </c>
      <c r="K6" s="629"/>
      <c r="L6" s="629"/>
      <c r="M6" s="425" t="s">
        <v>433</v>
      </c>
      <c r="N6" s="619" t="s">
        <v>2643</v>
      </c>
      <c r="O6" s="619" t="s">
        <v>2644</v>
      </c>
      <c r="Q6" s="620">
        <v>1</v>
      </c>
      <c r="AA6" s="620">
        <v>1</v>
      </c>
    </row>
    <row r="7" spans="1:28" s="620" customFormat="1" ht="378.75" thickBot="1" x14ac:dyDescent="0.3">
      <c r="A7" s="654">
        <f t="shared" si="0"/>
        <v>3</v>
      </c>
      <c r="B7" s="627" t="s">
        <v>2116</v>
      </c>
      <c r="C7" s="627" t="s">
        <v>119</v>
      </c>
      <c r="D7" s="627" t="s">
        <v>344</v>
      </c>
      <c r="E7" s="627" t="s">
        <v>1223</v>
      </c>
      <c r="F7" s="627" t="s">
        <v>322</v>
      </c>
      <c r="G7" s="625" t="s">
        <v>11</v>
      </c>
      <c r="H7" s="628" t="s">
        <v>118</v>
      </c>
      <c r="I7" s="619"/>
      <c r="J7" s="430"/>
      <c r="K7" s="428"/>
      <c r="L7" s="428"/>
      <c r="M7" s="431"/>
      <c r="N7" s="476" t="s">
        <v>3866</v>
      </c>
      <c r="O7" s="471" t="s">
        <v>3867</v>
      </c>
      <c r="P7" s="622"/>
      <c r="Q7" s="620">
        <v>1</v>
      </c>
      <c r="AA7" s="620">
        <v>1</v>
      </c>
    </row>
    <row r="8" spans="1:28" s="923" customFormat="1" ht="347.25" thickBot="1" x14ac:dyDescent="0.3">
      <c r="A8" s="654">
        <f t="shared" si="0"/>
        <v>4</v>
      </c>
      <c r="B8" s="443" t="s">
        <v>124</v>
      </c>
      <c r="C8" s="443" t="s">
        <v>110</v>
      </c>
      <c r="D8" s="443" t="s">
        <v>23</v>
      </c>
      <c r="E8" s="443" t="s">
        <v>125</v>
      </c>
      <c r="F8" s="443" t="s">
        <v>126</v>
      </c>
      <c r="G8" s="444" t="s">
        <v>16</v>
      </c>
      <c r="H8" s="445" t="s">
        <v>127</v>
      </c>
      <c r="I8" s="451"/>
      <c r="J8" s="453"/>
      <c r="K8" s="439"/>
      <c r="L8" s="439"/>
      <c r="M8" s="441"/>
      <c r="N8" s="477" t="s">
        <v>3868</v>
      </c>
      <c r="O8" s="478" t="s">
        <v>3869</v>
      </c>
      <c r="P8" s="801"/>
      <c r="Q8" s="620"/>
      <c r="R8" s="801"/>
      <c r="S8" s="801"/>
      <c r="T8" s="801">
        <v>1</v>
      </c>
      <c r="U8" s="801"/>
      <c r="V8" s="801"/>
      <c r="W8" s="994"/>
      <c r="X8" s="801"/>
      <c r="AA8" s="201"/>
      <c r="AB8" s="620">
        <v>1</v>
      </c>
    </row>
    <row r="9" spans="1:28" s="620" customFormat="1" ht="95.25" thickBot="1" x14ac:dyDescent="0.3">
      <c r="A9" s="654">
        <f t="shared" si="0"/>
        <v>5</v>
      </c>
      <c r="B9" s="627" t="s">
        <v>2123</v>
      </c>
      <c r="C9" s="627">
        <v>33</v>
      </c>
      <c r="D9" s="627" t="s">
        <v>344</v>
      </c>
      <c r="E9" s="627" t="s">
        <v>148</v>
      </c>
      <c r="F9" s="627" t="s">
        <v>328</v>
      </c>
      <c r="G9" s="625" t="s">
        <v>11</v>
      </c>
      <c r="H9" s="628" t="s">
        <v>147</v>
      </c>
      <c r="I9" s="619"/>
      <c r="J9" s="430"/>
      <c r="K9" s="428"/>
      <c r="L9" s="428"/>
      <c r="M9" s="431"/>
      <c r="N9" s="426" t="s">
        <v>2645</v>
      </c>
      <c r="O9" s="619" t="s">
        <v>2646</v>
      </c>
      <c r="Q9" s="620">
        <v>1</v>
      </c>
      <c r="AA9" s="620">
        <v>1</v>
      </c>
    </row>
    <row r="10" spans="1:28" s="620" customFormat="1" ht="95.25" thickBot="1" x14ac:dyDescent="0.3">
      <c r="A10" s="654">
        <f t="shared" si="0"/>
        <v>6</v>
      </c>
      <c r="B10" s="627" t="s">
        <v>2124</v>
      </c>
      <c r="C10" s="627">
        <v>4</v>
      </c>
      <c r="D10" s="627" t="s">
        <v>344</v>
      </c>
      <c r="E10" s="627" t="s">
        <v>899</v>
      </c>
      <c r="F10" s="627" t="s">
        <v>329</v>
      </c>
      <c r="G10" s="625" t="s">
        <v>11</v>
      </c>
      <c r="H10" s="628" t="s">
        <v>2647</v>
      </c>
      <c r="I10" s="619"/>
      <c r="J10" s="424"/>
      <c r="K10" s="629"/>
      <c r="L10" s="629"/>
      <c r="M10" s="425"/>
      <c r="N10" s="426" t="s">
        <v>2648</v>
      </c>
      <c r="O10" s="619" t="s">
        <v>3601</v>
      </c>
      <c r="P10" s="432"/>
      <c r="Q10" s="620">
        <v>1</v>
      </c>
      <c r="AA10" s="620">
        <v>1</v>
      </c>
    </row>
    <row r="11" spans="1:28" s="620" customFormat="1" ht="95.25" thickBot="1" x14ac:dyDescent="0.3">
      <c r="A11" s="654">
        <f t="shared" si="0"/>
        <v>7</v>
      </c>
      <c r="B11" s="1406" t="s">
        <v>2125</v>
      </c>
      <c r="C11" s="1406">
        <v>31</v>
      </c>
      <c r="D11" s="1406" t="s">
        <v>344</v>
      </c>
      <c r="E11" s="395" t="s">
        <v>150</v>
      </c>
      <c r="F11" s="1406" t="s">
        <v>328</v>
      </c>
      <c r="G11" s="26" t="s">
        <v>11</v>
      </c>
      <c r="H11" s="1401" t="s">
        <v>147</v>
      </c>
      <c r="I11" s="1402" t="s">
        <v>2277</v>
      </c>
      <c r="J11" s="419"/>
      <c r="K11" s="395"/>
      <c r="L11" s="395"/>
      <c r="M11" s="420"/>
      <c r="N11" s="75" t="s">
        <v>873</v>
      </c>
      <c r="O11" s="771" t="s">
        <v>2175</v>
      </c>
      <c r="Y11" s="620">
        <v>1</v>
      </c>
      <c r="AA11" s="620">
        <v>1</v>
      </c>
    </row>
    <row r="12" spans="1:28" s="620" customFormat="1" ht="95.25" thickBot="1" x14ac:dyDescent="0.3">
      <c r="A12" s="654">
        <f t="shared" si="0"/>
        <v>8</v>
      </c>
      <c r="B12" s="606" t="s">
        <v>2126</v>
      </c>
      <c r="C12" s="606" t="s">
        <v>110</v>
      </c>
      <c r="D12" s="606" t="s">
        <v>344</v>
      </c>
      <c r="E12" s="608" t="s">
        <v>1208</v>
      </c>
      <c r="F12" s="606" t="s">
        <v>328</v>
      </c>
      <c r="G12" s="605" t="s">
        <v>11</v>
      </c>
      <c r="H12" s="604" t="s">
        <v>147</v>
      </c>
      <c r="I12" s="423" t="s">
        <v>2278</v>
      </c>
      <c r="J12" s="419"/>
      <c r="K12" s="395"/>
      <c r="L12" s="395"/>
      <c r="M12" s="420"/>
      <c r="N12" s="378" t="s">
        <v>1411</v>
      </c>
      <c r="O12" s="632" t="s">
        <v>2176</v>
      </c>
      <c r="Q12" s="620">
        <v>1</v>
      </c>
      <c r="AA12" s="620">
        <v>1</v>
      </c>
    </row>
    <row r="13" spans="1:28" s="620" customFormat="1" ht="174" thickBot="1" x14ac:dyDescent="0.3">
      <c r="A13" s="654">
        <f t="shared" si="0"/>
        <v>9</v>
      </c>
      <c r="B13" s="676" t="s">
        <v>2128</v>
      </c>
      <c r="C13" s="676">
        <v>4</v>
      </c>
      <c r="D13" s="676" t="s">
        <v>23</v>
      </c>
      <c r="E13" s="676" t="s">
        <v>290</v>
      </c>
      <c r="F13" s="676" t="s">
        <v>330</v>
      </c>
      <c r="G13" s="677" t="s">
        <v>11</v>
      </c>
      <c r="H13" s="678" t="s">
        <v>155</v>
      </c>
      <c r="I13" s="679"/>
      <c r="J13" s="680"/>
      <c r="K13" s="681"/>
      <c r="L13" s="681"/>
      <c r="M13" s="682"/>
      <c r="N13" s="676" t="s">
        <v>4732</v>
      </c>
      <c r="O13" s="619" t="s">
        <v>4733</v>
      </c>
      <c r="Q13" s="620">
        <v>1</v>
      </c>
      <c r="AA13" s="620">
        <v>1</v>
      </c>
    </row>
    <row r="14" spans="1:28" s="620" customFormat="1" ht="331.5" thickBot="1" x14ac:dyDescent="0.3">
      <c r="A14" s="654">
        <f t="shared" si="0"/>
        <v>10</v>
      </c>
      <c r="B14" s="627" t="s">
        <v>197</v>
      </c>
      <c r="C14" s="627">
        <v>4</v>
      </c>
      <c r="D14" s="627" t="s">
        <v>23</v>
      </c>
      <c r="E14" s="627" t="s">
        <v>1065</v>
      </c>
      <c r="F14" s="627" t="s">
        <v>332</v>
      </c>
      <c r="G14" s="625" t="s">
        <v>11</v>
      </c>
      <c r="H14" s="628" t="s">
        <v>222</v>
      </c>
      <c r="I14" s="423" t="s">
        <v>2281</v>
      </c>
      <c r="J14" s="427"/>
      <c r="K14" s="428"/>
      <c r="L14" s="428"/>
      <c r="M14" s="429"/>
      <c r="N14" s="623" t="s">
        <v>1432</v>
      </c>
      <c r="O14" s="632" t="s">
        <v>3388</v>
      </c>
      <c r="P14" s="622"/>
      <c r="Q14" s="620">
        <v>1</v>
      </c>
      <c r="AA14" s="620">
        <v>1</v>
      </c>
    </row>
    <row r="15" spans="1:28" s="620" customFormat="1" ht="158.25" thickBot="1" x14ac:dyDescent="0.3">
      <c r="A15" s="654">
        <f t="shared" si="0"/>
        <v>11</v>
      </c>
      <c r="B15" s="627" t="s">
        <v>198</v>
      </c>
      <c r="C15" s="627">
        <v>4</v>
      </c>
      <c r="D15" s="627" t="s">
        <v>23</v>
      </c>
      <c r="E15" s="627" t="s">
        <v>220</v>
      </c>
      <c r="F15" s="627" t="s">
        <v>332</v>
      </c>
      <c r="G15" s="625" t="s">
        <v>11</v>
      </c>
      <c r="H15" s="628" t="s">
        <v>221</v>
      </c>
      <c r="I15" s="619"/>
      <c r="J15" s="427"/>
      <c r="K15" s="428"/>
      <c r="L15" s="428"/>
      <c r="M15" s="429"/>
      <c r="N15" s="471" t="s">
        <v>3579</v>
      </c>
      <c r="O15" s="435" t="s">
        <v>3602</v>
      </c>
      <c r="P15" s="475"/>
      <c r="Q15" s="620">
        <v>1</v>
      </c>
      <c r="AA15" s="620">
        <v>1</v>
      </c>
    </row>
    <row r="16" spans="1:28" s="620" customFormat="1" ht="63.75" thickBot="1" x14ac:dyDescent="0.3">
      <c r="A16" s="654">
        <f t="shared" si="0"/>
        <v>12</v>
      </c>
      <c r="B16" s="443" t="s">
        <v>199</v>
      </c>
      <c r="C16" s="443">
        <v>4</v>
      </c>
      <c r="D16" s="443" t="s">
        <v>23</v>
      </c>
      <c r="E16" s="443" t="s">
        <v>227</v>
      </c>
      <c r="F16" s="443" t="s">
        <v>332</v>
      </c>
      <c r="G16" s="444" t="s">
        <v>11</v>
      </c>
      <c r="H16" s="445" t="s">
        <v>223</v>
      </c>
      <c r="I16" s="451"/>
      <c r="J16" s="454"/>
      <c r="K16" s="455"/>
      <c r="L16" s="455"/>
      <c r="M16" s="456"/>
      <c r="N16" s="457"/>
      <c r="O16" s="467" t="s">
        <v>3006</v>
      </c>
      <c r="T16" s="620">
        <v>1</v>
      </c>
      <c r="AA16" s="620">
        <v>1</v>
      </c>
    </row>
    <row r="17" spans="1:28" s="620" customFormat="1" ht="409.6" thickBot="1" x14ac:dyDescent="0.3">
      <c r="A17" s="654">
        <f t="shared" si="0"/>
        <v>13</v>
      </c>
      <c r="B17" s="627" t="s">
        <v>202</v>
      </c>
      <c r="C17" s="627">
        <v>4</v>
      </c>
      <c r="D17" s="627" t="s">
        <v>23</v>
      </c>
      <c r="E17" s="627" t="s">
        <v>1179</v>
      </c>
      <c r="F17" s="627" t="s">
        <v>2650</v>
      </c>
      <c r="G17" s="625" t="s">
        <v>11</v>
      </c>
      <c r="H17" s="628" t="s">
        <v>233</v>
      </c>
      <c r="I17" s="619"/>
      <c r="J17" s="427"/>
      <c r="K17" s="428"/>
      <c r="L17" s="428"/>
      <c r="M17" s="429"/>
      <c r="N17" s="619" t="s">
        <v>2651</v>
      </c>
      <c r="O17" s="389" t="s">
        <v>2652</v>
      </c>
      <c r="Q17" s="620">
        <v>1</v>
      </c>
      <c r="AA17" s="620">
        <v>1</v>
      </c>
    </row>
    <row r="18" spans="1:28" s="620" customFormat="1" ht="409.6" thickBot="1" x14ac:dyDescent="0.3">
      <c r="A18" s="654">
        <f t="shared" si="0"/>
        <v>14</v>
      </c>
      <c r="B18" s="627" t="s">
        <v>241</v>
      </c>
      <c r="C18" s="627">
        <v>4</v>
      </c>
      <c r="D18" s="627" t="s">
        <v>23</v>
      </c>
      <c r="E18" s="627" t="s">
        <v>242</v>
      </c>
      <c r="F18" s="627" t="s">
        <v>243</v>
      </c>
      <c r="G18" s="625" t="s">
        <v>16</v>
      </c>
      <c r="H18" s="628" t="s">
        <v>244</v>
      </c>
      <c r="I18" s="619"/>
      <c r="J18" s="427"/>
      <c r="K18" s="428"/>
      <c r="L18" s="428"/>
      <c r="M18" s="429"/>
      <c r="N18" s="426"/>
      <c r="O18" s="468" t="s">
        <v>2653</v>
      </c>
      <c r="Q18" s="620">
        <v>1</v>
      </c>
      <c r="AB18" s="620">
        <v>1</v>
      </c>
    </row>
    <row r="19" spans="1:28" s="620" customFormat="1" ht="409.6" thickBot="1" x14ac:dyDescent="0.3">
      <c r="A19" s="654">
        <f t="shared" si="0"/>
        <v>15</v>
      </c>
      <c r="B19" s="627" t="s">
        <v>259</v>
      </c>
      <c r="C19" s="627" t="s">
        <v>110</v>
      </c>
      <c r="D19" s="627" t="s">
        <v>344</v>
      </c>
      <c r="E19" s="627" t="s">
        <v>261</v>
      </c>
      <c r="F19" s="627" t="s">
        <v>2654</v>
      </c>
      <c r="G19" s="625" t="s">
        <v>11</v>
      </c>
      <c r="H19" s="628" t="s">
        <v>262</v>
      </c>
      <c r="I19" s="619"/>
      <c r="J19" s="626"/>
      <c r="K19" s="629"/>
      <c r="L19" s="629"/>
      <c r="M19" s="630"/>
      <c r="N19" s="619" t="s">
        <v>382</v>
      </c>
      <c r="O19" s="619" t="s">
        <v>3603</v>
      </c>
      <c r="Q19" s="620">
        <v>1</v>
      </c>
      <c r="AA19" s="620">
        <v>1</v>
      </c>
    </row>
    <row r="20" spans="1:28" s="620" customFormat="1" ht="300" thickBot="1" x14ac:dyDescent="0.3">
      <c r="A20" s="654">
        <f t="shared" si="0"/>
        <v>16</v>
      </c>
      <c r="B20" s="627" t="s">
        <v>265</v>
      </c>
      <c r="C20" s="627">
        <v>4</v>
      </c>
      <c r="D20" s="627" t="s">
        <v>344</v>
      </c>
      <c r="E20" s="627" t="s">
        <v>690</v>
      </c>
      <c r="F20" s="627" t="s">
        <v>266</v>
      </c>
      <c r="G20" s="625" t="s">
        <v>16</v>
      </c>
      <c r="H20" s="628" t="s">
        <v>267</v>
      </c>
      <c r="I20" s="619"/>
      <c r="J20" s="626"/>
      <c r="K20" s="629"/>
      <c r="L20" s="629"/>
      <c r="M20" s="630"/>
      <c r="N20" s="426" t="s">
        <v>2655</v>
      </c>
      <c r="O20" s="619" t="s">
        <v>2656</v>
      </c>
      <c r="Q20" s="620">
        <v>1</v>
      </c>
      <c r="AB20" s="620">
        <v>1</v>
      </c>
    </row>
    <row r="21" spans="1:28" s="620" customFormat="1" ht="237" thickBot="1" x14ac:dyDescent="0.3">
      <c r="A21" s="654">
        <f t="shared" si="0"/>
        <v>17</v>
      </c>
      <c r="B21" s="627" t="s">
        <v>268</v>
      </c>
      <c r="C21" s="627">
        <v>4</v>
      </c>
      <c r="D21" s="627" t="s">
        <v>344</v>
      </c>
      <c r="E21" s="627" t="s">
        <v>1177</v>
      </c>
      <c r="F21" s="627" t="s">
        <v>266</v>
      </c>
      <c r="G21" s="625" t="s">
        <v>16</v>
      </c>
      <c r="H21" s="628" t="s">
        <v>269</v>
      </c>
      <c r="I21" s="619"/>
      <c r="J21" s="626"/>
      <c r="K21" s="629"/>
      <c r="L21" s="629"/>
      <c r="M21" s="630"/>
      <c r="N21" s="426"/>
      <c r="O21" s="619" t="s">
        <v>2657</v>
      </c>
      <c r="Q21" s="620">
        <v>1</v>
      </c>
      <c r="AB21" s="620">
        <v>1</v>
      </c>
    </row>
    <row r="22" spans="1:28" s="369" customFormat="1" ht="394.5" thickBot="1" x14ac:dyDescent="0.3">
      <c r="A22" s="654">
        <f t="shared" si="0"/>
        <v>18</v>
      </c>
      <c r="B22" s="627" t="s">
        <v>277</v>
      </c>
      <c r="C22" s="627">
        <v>4</v>
      </c>
      <c r="D22" s="627" t="s">
        <v>23</v>
      </c>
      <c r="E22" s="627" t="s">
        <v>278</v>
      </c>
      <c r="F22" s="627" t="s">
        <v>2658</v>
      </c>
      <c r="G22" s="625" t="s">
        <v>11</v>
      </c>
      <c r="H22" s="628" t="s">
        <v>279</v>
      </c>
      <c r="I22" s="619"/>
      <c r="J22" s="626"/>
      <c r="K22" s="629"/>
      <c r="L22" s="629"/>
      <c r="M22" s="630"/>
      <c r="N22" s="619" t="s">
        <v>3870</v>
      </c>
      <c r="O22" s="619" t="s">
        <v>3871</v>
      </c>
      <c r="P22" s="622"/>
      <c r="Q22" s="369">
        <v>1</v>
      </c>
      <c r="AA22" s="620">
        <v>1</v>
      </c>
    </row>
    <row r="23" spans="1:28" s="620" customFormat="1" ht="409.6" thickBot="1" x14ac:dyDescent="0.3">
      <c r="A23" s="654">
        <f t="shared" si="0"/>
        <v>19</v>
      </c>
      <c r="B23" s="627" t="s">
        <v>289</v>
      </c>
      <c r="C23" s="627">
        <v>4</v>
      </c>
      <c r="D23" s="627" t="s">
        <v>172</v>
      </c>
      <c r="E23" s="627" t="s">
        <v>3389</v>
      </c>
      <c r="F23" s="627" t="s">
        <v>2659</v>
      </c>
      <c r="G23" s="625" t="s">
        <v>11</v>
      </c>
      <c r="H23" s="628" t="s">
        <v>291</v>
      </c>
      <c r="I23" s="619"/>
      <c r="J23" s="626"/>
      <c r="K23" s="629"/>
      <c r="L23" s="629"/>
      <c r="M23" s="630"/>
      <c r="N23" s="619" t="s">
        <v>4734</v>
      </c>
      <c r="O23" s="619" t="s">
        <v>4735</v>
      </c>
      <c r="P23" s="622"/>
      <c r="Q23" s="620">
        <v>1</v>
      </c>
      <c r="AA23" s="620">
        <v>1</v>
      </c>
    </row>
    <row r="24" spans="1:28" s="620" customFormat="1" ht="409.6" thickBot="1" x14ac:dyDescent="0.3">
      <c r="A24" s="654">
        <f t="shared" si="0"/>
        <v>20</v>
      </c>
      <c r="B24" s="627" t="s">
        <v>292</v>
      </c>
      <c r="C24" s="627">
        <v>4</v>
      </c>
      <c r="D24" s="627" t="s">
        <v>172</v>
      </c>
      <c r="E24" s="627" t="s">
        <v>293</v>
      </c>
      <c r="F24" s="627" t="s">
        <v>2659</v>
      </c>
      <c r="G24" s="625" t="s">
        <v>11</v>
      </c>
      <c r="H24" s="628" t="s">
        <v>294</v>
      </c>
      <c r="I24" s="619"/>
      <c r="J24" s="626"/>
      <c r="K24" s="629"/>
      <c r="L24" s="629"/>
      <c r="M24" s="630"/>
      <c r="N24" s="619" t="s">
        <v>4736</v>
      </c>
      <c r="O24" s="619" t="s">
        <v>4737</v>
      </c>
      <c r="P24" s="622"/>
      <c r="Q24" s="620">
        <v>1</v>
      </c>
      <c r="AA24" s="620">
        <v>1</v>
      </c>
    </row>
    <row r="25" spans="1:28" s="620" customFormat="1" ht="284.25" thickBot="1" x14ac:dyDescent="0.3">
      <c r="A25" s="654">
        <f t="shared" si="0"/>
        <v>21</v>
      </c>
      <c r="B25" s="627" t="s">
        <v>308</v>
      </c>
      <c r="C25" s="627">
        <v>4</v>
      </c>
      <c r="D25" s="627" t="s">
        <v>172</v>
      </c>
      <c r="E25" s="627" t="s">
        <v>340</v>
      </c>
      <c r="F25" s="627" t="s">
        <v>2660</v>
      </c>
      <c r="G25" s="625" t="s">
        <v>11</v>
      </c>
      <c r="H25" s="628" t="s">
        <v>312</v>
      </c>
      <c r="I25" s="619"/>
      <c r="J25" s="626"/>
      <c r="K25" s="629"/>
      <c r="L25" s="629"/>
      <c r="M25" s="630"/>
      <c r="N25" s="619" t="s">
        <v>2661</v>
      </c>
      <c r="O25" s="435" t="s">
        <v>3604</v>
      </c>
      <c r="P25" s="622"/>
      <c r="Q25" s="620">
        <v>1</v>
      </c>
      <c r="AA25" s="620">
        <v>1</v>
      </c>
    </row>
    <row r="26" spans="1:28" s="620" customFormat="1" ht="158.25" thickBot="1" x14ac:dyDescent="0.3">
      <c r="A26" s="654">
        <f t="shared" si="0"/>
        <v>22</v>
      </c>
      <c r="B26" s="627" t="s">
        <v>311</v>
      </c>
      <c r="C26" s="627">
        <v>4</v>
      </c>
      <c r="D26" s="627" t="s">
        <v>172</v>
      </c>
      <c r="E26" s="627" t="s">
        <v>310</v>
      </c>
      <c r="F26" s="627" t="s">
        <v>2660</v>
      </c>
      <c r="G26" s="625" t="s">
        <v>11</v>
      </c>
      <c r="H26" s="628" t="s">
        <v>309</v>
      </c>
      <c r="I26" s="619"/>
      <c r="J26" s="626"/>
      <c r="K26" s="629"/>
      <c r="L26" s="629"/>
      <c r="M26" s="630"/>
      <c r="N26" s="619" t="s">
        <v>2662</v>
      </c>
      <c r="O26" s="435" t="s">
        <v>3605</v>
      </c>
      <c r="P26" s="622"/>
      <c r="Q26" s="620">
        <v>1</v>
      </c>
      <c r="AA26" s="620">
        <v>1</v>
      </c>
    </row>
    <row r="27" spans="1:28" s="620" customFormat="1" ht="174" thickBot="1" x14ac:dyDescent="0.3">
      <c r="A27" s="654">
        <f t="shared" si="0"/>
        <v>23</v>
      </c>
      <c r="B27" s="627" t="s">
        <v>2139</v>
      </c>
      <c r="C27" s="627">
        <v>4</v>
      </c>
      <c r="D27" s="627" t="s">
        <v>344</v>
      </c>
      <c r="E27" s="627" t="s">
        <v>392</v>
      </c>
      <c r="F27" s="627" t="s">
        <v>345</v>
      </c>
      <c r="G27" s="625" t="s">
        <v>16</v>
      </c>
      <c r="H27" s="628" t="s">
        <v>343</v>
      </c>
      <c r="I27" s="619"/>
      <c r="J27" s="626"/>
      <c r="K27" s="629"/>
      <c r="L27" s="629"/>
      <c r="M27" s="630"/>
      <c r="N27" s="426" t="s">
        <v>2663</v>
      </c>
      <c r="O27" s="619" t="s">
        <v>2664</v>
      </c>
      <c r="Q27" s="620">
        <v>1</v>
      </c>
      <c r="AB27" s="620">
        <v>1</v>
      </c>
    </row>
    <row r="28" spans="1:28" s="620" customFormat="1" ht="409.6" thickBot="1" x14ac:dyDescent="0.3">
      <c r="A28" s="654">
        <f t="shared" si="0"/>
        <v>24</v>
      </c>
      <c r="B28" s="443" t="s">
        <v>364</v>
      </c>
      <c r="C28" s="443" t="s">
        <v>110</v>
      </c>
      <c r="D28" s="443" t="s">
        <v>172</v>
      </c>
      <c r="E28" s="443" t="s">
        <v>363</v>
      </c>
      <c r="F28" s="443" t="s">
        <v>362</v>
      </c>
      <c r="G28" s="444" t="s">
        <v>16</v>
      </c>
      <c r="H28" s="445" t="s">
        <v>365</v>
      </c>
      <c r="I28" s="451"/>
      <c r="J28" s="446"/>
      <c r="K28" s="447"/>
      <c r="L28" s="447"/>
      <c r="M28" s="448"/>
      <c r="N28" s="457"/>
      <c r="O28" s="458" t="s">
        <v>2665</v>
      </c>
      <c r="T28" s="620">
        <v>1</v>
      </c>
      <c r="AB28" s="620">
        <v>1</v>
      </c>
    </row>
    <row r="29" spans="1:28" s="620" customFormat="1" ht="189.75" thickBot="1" x14ac:dyDescent="0.3">
      <c r="A29" s="654">
        <f t="shared" si="0"/>
        <v>25</v>
      </c>
      <c r="B29" s="627" t="s">
        <v>494</v>
      </c>
      <c r="C29" s="627" t="s">
        <v>110</v>
      </c>
      <c r="D29" s="627" t="s">
        <v>172</v>
      </c>
      <c r="E29" s="627" t="s">
        <v>1573</v>
      </c>
      <c r="F29" s="627" t="s">
        <v>126</v>
      </c>
      <c r="G29" s="625" t="s">
        <v>16</v>
      </c>
      <c r="H29" s="628" t="s">
        <v>3390</v>
      </c>
      <c r="I29" s="619"/>
      <c r="J29" s="626"/>
      <c r="K29" s="629"/>
      <c r="L29" s="629"/>
      <c r="M29" s="630"/>
      <c r="N29" s="619" t="s">
        <v>4125</v>
      </c>
      <c r="O29" s="619" t="s">
        <v>5549</v>
      </c>
      <c r="P29" s="622"/>
      <c r="Q29" s="620">
        <v>1</v>
      </c>
      <c r="AB29" s="620">
        <v>1</v>
      </c>
    </row>
    <row r="30" spans="1:28" s="620" customFormat="1" ht="95.25" thickBot="1" x14ac:dyDescent="0.3">
      <c r="A30" s="654">
        <f t="shared" si="0"/>
        <v>26</v>
      </c>
      <c r="B30" s="627" t="s">
        <v>511</v>
      </c>
      <c r="C30" s="627">
        <v>4</v>
      </c>
      <c r="D30" s="627" t="s">
        <v>513</v>
      </c>
      <c r="E30" s="627" t="s">
        <v>514</v>
      </c>
      <c r="F30" s="627" t="s">
        <v>345</v>
      </c>
      <c r="G30" s="625" t="s">
        <v>16</v>
      </c>
      <c r="H30" s="628" t="s">
        <v>512</v>
      </c>
      <c r="I30" s="619"/>
      <c r="J30" s="626"/>
      <c r="K30" s="629"/>
      <c r="L30" s="629"/>
      <c r="M30" s="630"/>
      <c r="N30" s="619" t="s">
        <v>2666</v>
      </c>
      <c r="O30" s="619" t="s">
        <v>2667</v>
      </c>
      <c r="Q30" s="620">
        <v>1</v>
      </c>
      <c r="AB30" s="620">
        <v>1</v>
      </c>
    </row>
    <row r="31" spans="1:28" s="620" customFormat="1" ht="95.25" thickBot="1" x14ac:dyDescent="0.3">
      <c r="A31" s="654">
        <f t="shared" si="0"/>
        <v>27</v>
      </c>
      <c r="B31" s="627" t="s">
        <v>571</v>
      </c>
      <c r="C31" s="627">
        <v>5</v>
      </c>
      <c r="D31" s="627" t="s">
        <v>1498</v>
      </c>
      <c r="E31" s="627" t="s">
        <v>573</v>
      </c>
      <c r="F31" s="627" t="s">
        <v>345</v>
      </c>
      <c r="G31" s="625" t="s">
        <v>16</v>
      </c>
      <c r="H31" s="628" t="s">
        <v>572</v>
      </c>
      <c r="I31" s="619"/>
      <c r="J31" s="626"/>
      <c r="K31" s="629"/>
      <c r="L31" s="629"/>
      <c r="M31" s="630"/>
      <c r="N31" s="627" t="s">
        <v>3391</v>
      </c>
      <c r="O31" s="619" t="s">
        <v>4289</v>
      </c>
      <c r="P31" s="622"/>
      <c r="Q31" s="620">
        <v>1</v>
      </c>
      <c r="AB31" s="620">
        <v>1</v>
      </c>
    </row>
    <row r="32" spans="1:28" s="369" customFormat="1" ht="79.5" thickBot="1" x14ac:dyDescent="0.3">
      <c r="A32" s="654">
        <f t="shared" si="0"/>
        <v>28</v>
      </c>
      <c r="B32" s="443" t="s">
        <v>574</v>
      </c>
      <c r="C32" s="443">
        <v>5</v>
      </c>
      <c r="D32" s="443" t="s">
        <v>568</v>
      </c>
      <c r="E32" s="443" t="s">
        <v>576</v>
      </c>
      <c r="F32" s="443" t="s">
        <v>345</v>
      </c>
      <c r="G32" s="444" t="s">
        <v>16</v>
      </c>
      <c r="H32" s="445" t="s">
        <v>575</v>
      </c>
      <c r="I32" s="451"/>
      <c r="J32" s="446"/>
      <c r="K32" s="447"/>
      <c r="L32" s="447"/>
      <c r="M32" s="448"/>
      <c r="N32" s="451" t="s">
        <v>2982</v>
      </c>
      <c r="O32" s="451" t="s">
        <v>3392</v>
      </c>
      <c r="P32" s="622"/>
      <c r="T32" s="369">
        <v>1</v>
      </c>
      <c r="AB32" s="620">
        <v>1</v>
      </c>
    </row>
    <row r="33" spans="1:28" s="620" customFormat="1" ht="205.5" thickBot="1" x14ac:dyDescent="0.3">
      <c r="A33" s="654">
        <f t="shared" si="0"/>
        <v>29</v>
      </c>
      <c r="B33" s="443" t="s">
        <v>619</v>
      </c>
      <c r="C33" s="443" t="s">
        <v>110</v>
      </c>
      <c r="D33" s="443" t="s">
        <v>172</v>
      </c>
      <c r="E33" s="443" t="s">
        <v>640</v>
      </c>
      <c r="F33" s="443" t="s">
        <v>345</v>
      </c>
      <c r="G33" s="444" t="s">
        <v>16</v>
      </c>
      <c r="H33" s="445" t="s">
        <v>641</v>
      </c>
      <c r="I33" s="451"/>
      <c r="J33" s="446"/>
      <c r="K33" s="447"/>
      <c r="L33" s="447"/>
      <c r="M33" s="448"/>
      <c r="N33" s="451"/>
      <c r="O33" s="458" t="s">
        <v>2668</v>
      </c>
      <c r="T33" s="620">
        <v>1</v>
      </c>
      <c r="AB33" s="620">
        <v>1</v>
      </c>
    </row>
    <row r="34" spans="1:28" s="620" customFormat="1" ht="409.6" thickBot="1" x14ac:dyDescent="0.3">
      <c r="A34" s="654">
        <f t="shared" si="0"/>
        <v>30</v>
      </c>
      <c r="B34" s="627" t="s">
        <v>620</v>
      </c>
      <c r="C34" s="627" t="s">
        <v>110</v>
      </c>
      <c r="D34" s="627" t="s">
        <v>172</v>
      </c>
      <c r="E34" s="627" t="s">
        <v>1147</v>
      </c>
      <c r="F34" s="627" t="s">
        <v>126</v>
      </c>
      <c r="G34" s="625" t="s">
        <v>16</v>
      </c>
      <c r="H34" s="628" t="s">
        <v>621</v>
      </c>
      <c r="I34" s="619"/>
      <c r="J34" s="626"/>
      <c r="K34" s="629"/>
      <c r="L34" s="629"/>
      <c r="M34" s="630"/>
      <c r="N34" s="627" t="s">
        <v>3393</v>
      </c>
      <c r="O34" s="619" t="s">
        <v>5550</v>
      </c>
      <c r="P34" s="622"/>
      <c r="Q34" s="620">
        <v>1</v>
      </c>
      <c r="AB34" s="620">
        <v>1</v>
      </c>
    </row>
    <row r="35" spans="1:28" s="620" customFormat="1" ht="95.25" thickBot="1" x14ac:dyDescent="0.3">
      <c r="A35" s="654">
        <f t="shared" si="0"/>
        <v>31</v>
      </c>
      <c r="B35" s="627" t="s">
        <v>625</v>
      </c>
      <c r="C35" s="627">
        <v>4</v>
      </c>
      <c r="D35" s="627" t="s">
        <v>626</v>
      </c>
      <c r="E35" s="627" t="s">
        <v>1146</v>
      </c>
      <c r="F35" s="627" t="s">
        <v>628</v>
      </c>
      <c r="G35" s="625" t="s">
        <v>16</v>
      </c>
      <c r="H35" s="433" t="s">
        <v>627</v>
      </c>
      <c r="I35" s="619"/>
      <c r="J35" s="626"/>
      <c r="K35" s="629"/>
      <c r="L35" s="629"/>
      <c r="M35" s="630"/>
      <c r="N35" s="434" t="s">
        <v>2669</v>
      </c>
      <c r="O35" s="434" t="s">
        <v>5069</v>
      </c>
      <c r="P35" s="432"/>
      <c r="Q35" s="620">
        <v>1</v>
      </c>
      <c r="AB35" s="620">
        <v>1</v>
      </c>
    </row>
    <row r="36" spans="1:28" s="620" customFormat="1" ht="95.25" thickBot="1" x14ac:dyDescent="0.3">
      <c r="A36" s="654">
        <f t="shared" si="0"/>
        <v>32</v>
      </c>
      <c r="B36" s="627" t="s">
        <v>687</v>
      </c>
      <c r="C36" s="627">
        <v>4</v>
      </c>
      <c r="D36" s="627" t="s">
        <v>689</v>
      </c>
      <c r="E36" s="627" t="s">
        <v>690</v>
      </c>
      <c r="F36" s="627" t="s">
        <v>266</v>
      </c>
      <c r="G36" s="625" t="s">
        <v>16</v>
      </c>
      <c r="H36" s="628" t="s">
        <v>688</v>
      </c>
      <c r="I36" s="619"/>
      <c r="J36" s="626"/>
      <c r="K36" s="629"/>
      <c r="L36" s="629"/>
      <c r="M36" s="630"/>
      <c r="N36" s="619" t="s">
        <v>2655</v>
      </c>
      <c r="O36" s="619" t="s">
        <v>3606</v>
      </c>
      <c r="Q36" s="620">
        <v>1</v>
      </c>
      <c r="AB36" s="620">
        <v>1</v>
      </c>
    </row>
    <row r="37" spans="1:28" s="923" customFormat="1" ht="174" thickBot="1" x14ac:dyDescent="0.3">
      <c r="A37" s="654">
        <f t="shared" si="0"/>
        <v>33</v>
      </c>
      <c r="B37" s="627" t="s">
        <v>765</v>
      </c>
      <c r="C37" s="627" t="s">
        <v>110</v>
      </c>
      <c r="D37" s="627" t="s">
        <v>689</v>
      </c>
      <c r="E37" s="627" t="s">
        <v>767</v>
      </c>
      <c r="F37" s="627" t="s">
        <v>768</v>
      </c>
      <c r="G37" s="625" t="s">
        <v>16</v>
      </c>
      <c r="H37" s="628" t="s">
        <v>766</v>
      </c>
      <c r="I37" s="624" t="s">
        <v>2294</v>
      </c>
      <c r="J37" s="496"/>
      <c r="K37" s="407"/>
      <c r="L37" s="407"/>
      <c r="M37" s="408"/>
      <c r="N37" s="623" t="s">
        <v>1407</v>
      </c>
      <c r="O37" s="632" t="s">
        <v>2178</v>
      </c>
      <c r="P37" s="801"/>
      <c r="Q37" s="620">
        <v>1</v>
      </c>
      <c r="R37" s="801"/>
      <c r="S37" s="801"/>
      <c r="T37" s="801"/>
      <c r="U37" s="801"/>
      <c r="V37" s="801"/>
      <c r="W37" s="994"/>
      <c r="X37" s="801"/>
      <c r="AA37" s="201"/>
      <c r="AB37" s="620">
        <v>1</v>
      </c>
    </row>
    <row r="38" spans="1:28" s="370" customFormat="1" ht="142.5" thickBot="1" x14ac:dyDescent="0.3">
      <c r="A38" s="654">
        <f t="shared" si="0"/>
        <v>34</v>
      </c>
      <c r="B38" s="381" t="s">
        <v>770</v>
      </c>
      <c r="C38" s="381">
        <v>4</v>
      </c>
      <c r="D38" s="381" t="s">
        <v>172</v>
      </c>
      <c r="E38" s="381" t="s">
        <v>774</v>
      </c>
      <c r="F38" s="381" t="s">
        <v>24</v>
      </c>
      <c r="G38" s="382" t="s">
        <v>16</v>
      </c>
      <c r="H38" s="383" t="s">
        <v>773</v>
      </c>
      <c r="I38" s="798"/>
      <c r="J38" s="380"/>
      <c r="K38" s="391"/>
      <c r="L38" s="391"/>
      <c r="M38" s="393"/>
      <c r="N38" s="798" t="s">
        <v>3394</v>
      </c>
      <c r="O38" s="798" t="s">
        <v>4284</v>
      </c>
      <c r="P38" s="767">
        <v>1</v>
      </c>
      <c r="Q38" s="493"/>
      <c r="R38" s="620">
        <v>1</v>
      </c>
      <c r="S38" s="493"/>
      <c r="T38" s="493"/>
      <c r="U38" s="493"/>
      <c r="V38" s="493"/>
      <c r="X38" s="493"/>
      <c r="AA38" s="1520"/>
      <c r="AB38" s="620">
        <v>1</v>
      </c>
    </row>
    <row r="39" spans="1:28" s="923" customFormat="1" ht="378.75" thickBot="1" x14ac:dyDescent="0.3">
      <c r="A39" s="654">
        <f t="shared" si="0"/>
        <v>35</v>
      </c>
      <c r="B39" s="238" t="s">
        <v>822</v>
      </c>
      <c r="C39" s="238">
        <v>30</v>
      </c>
      <c r="D39" s="238" t="s">
        <v>824</v>
      </c>
      <c r="E39" s="238" t="s">
        <v>825</v>
      </c>
      <c r="F39" s="238" t="s">
        <v>826</v>
      </c>
      <c r="G39" s="239" t="s">
        <v>11</v>
      </c>
      <c r="H39" s="240" t="s">
        <v>823</v>
      </c>
      <c r="I39" s="241"/>
      <c r="J39" s="496"/>
      <c r="K39" s="407"/>
      <c r="L39" s="407"/>
      <c r="M39" s="408"/>
      <c r="N39" s="241" t="s">
        <v>2670</v>
      </c>
      <c r="O39" s="645" t="s">
        <v>2671</v>
      </c>
      <c r="P39" s="801"/>
      <c r="Q39" s="620"/>
      <c r="R39" s="801"/>
      <c r="S39" s="801"/>
      <c r="T39" s="801"/>
      <c r="U39" s="801"/>
      <c r="V39" s="801"/>
      <c r="W39" s="994"/>
      <c r="X39" s="801"/>
      <c r="Y39" s="620">
        <v>1</v>
      </c>
      <c r="AA39" s="620">
        <v>1</v>
      </c>
      <c r="AB39" s="201"/>
    </row>
    <row r="40" spans="1:28" s="923" customFormat="1" ht="268.5" thickBot="1" x14ac:dyDescent="0.3">
      <c r="A40" s="654">
        <f t="shared" si="0"/>
        <v>36</v>
      </c>
      <c r="B40" s="606" t="s">
        <v>831</v>
      </c>
      <c r="C40" s="606" t="s">
        <v>585</v>
      </c>
      <c r="D40" s="606" t="s">
        <v>260</v>
      </c>
      <c r="E40" s="606" t="s">
        <v>3872</v>
      </c>
      <c r="F40" s="606" t="s">
        <v>768</v>
      </c>
      <c r="G40" s="605" t="s">
        <v>16</v>
      </c>
      <c r="H40" s="604" t="s">
        <v>832</v>
      </c>
      <c r="I40" s="624" t="s">
        <v>2296</v>
      </c>
      <c r="J40" s="607"/>
      <c r="K40" s="608"/>
      <c r="L40" s="608"/>
      <c r="M40" s="609"/>
      <c r="N40" s="623" t="s">
        <v>3924</v>
      </c>
      <c r="O40" s="621" t="s">
        <v>4190</v>
      </c>
      <c r="P40" s="818"/>
      <c r="Q40" s="801">
        <v>1</v>
      </c>
      <c r="R40" s="801"/>
      <c r="S40" s="620"/>
      <c r="T40" s="801"/>
      <c r="U40" s="801"/>
      <c r="V40" s="801"/>
      <c r="W40" s="994"/>
      <c r="X40" s="801"/>
      <c r="AA40" s="201"/>
      <c r="AB40" s="620">
        <v>1</v>
      </c>
    </row>
    <row r="41" spans="1:28" s="370" customFormat="1" ht="95.25" thickBot="1" x14ac:dyDescent="0.3">
      <c r="A41" s="654">
        <f t="shared" si="0"/>
        <v>37</v>
      </c>
      <c r="B41" s="627" t="s">
        <v>838</v>
      </c>
      <c r="C41" s="627">
        <v>4</v>
      </c>
      <c r="D41" s="627" t="s">
        <v>626</v>
      </c>
      <c r="E41" s="627" t="s">
        <v>1098</v>
      </c>
      <c r="F41" s="627" t="s">
        <v>840</v>
      </c>
      <c r="G41" s="625" t="s">
        <v>11</v>
      </c>
      <c r="H41" s="628" t="s">
        <v>839</v>
      </c>
      <c r="I41" s="619"/>
      <c r="J41" s="626"/>
      <c r="K41" s="629"/>
      <c r="L41" s="629"/>
      <c r="M41" s="630"/>
      <c r="N41" s="619" t="s">
        <v>4191</v>
      </c>
      <c r="O41" s="619" t="s">
        <v>2672</v>
      </c>
      <c r="P41" s="493"/>
      <c r="Q41" s="620">
        <v>1</v>
      </c>
      <c r="R41" s="493"/>
      <c r="S41" s="493"/>
      <c r="T41" s="493"/>
      <c r="U41" s="493"/>
      <c r="V41" s="493"/>
      <c r="X41" s="493"/>
      <c r="AA41" s="620">
        <v>1</v>
      </c>
      <c r="AB41" s="1520"/>
    </row>
    <row r="42" spans="1:28" s="620" customFormat="1" ht="409.6" thickBot="1" x14ac:dyDescent="0.3">
      <c r="A42" s="654">
        <f t="shared" si="0"/>
        <v>38</v>
      </c>
      <c r="B42" s="627" t="s">
        <v>863</v>
      </c>
      <c r="C42" s="627">
        <v>4</v>
      </c>
      <c r="D42" s="627" t="s">
        <v>172</v>
      </c>
      <c r="E42" s="627" t="s">
        <v>3395</v>
      </c>
      <c r="F42" s="627" t="s">
        <v>865</v>
      </c>
      <c r="G42" s="625" t="s">
        <v>11</v>
      </c>
      <c r="H42" s="628" t="s">
        <v>864</v>
      </c>
      <c r="I42" s="619"/>
      <c r="J42" s="626"/>
      <c r="K42" s="629"/>
      <c r="L42" s="629"/>
      <c r="M42" s="630"/>
      <c r="N42" s="619" t="s">
        <v>3580</v>
      </c>
      <c r="O42" s="619" t="s">
        <v>3607</v>
      </c>
      <c r="P42" s="622"/>
      <c r="Q42" s="620">
        <v>1</v>
      </c>
      <c r="AA42" s="620">
        <v>1</v>
      </c>
    </row>
    <row r="43" spans="1:28" s="620" customFormat="1" ht="409.6" thickBot="1" x14ac:dyDescent="0.3">
      <c r="A43" s="654">
        <f t="shared" si="0"/>
        <v>39</v>
      </c>
      <c r="B43" s="381" t="s">
        <v>866</v>
      </c>
      <c r="C43" s="381">
        <v>4</v>
      </c>
      <c r="D43" s="381" t="s">
        <v>172</v>
      </c>
      <c r="E43" s="381" t="s">
        <v>867</v>
      </c>
      <c r="F43" s="381" t="s">
        <v>869</v>
      </c>
      <c r="G43" s="382" t="s">
        <v>11</v>
      </c>
      <c r="H43" s="383" t="s">
        <v>868</v>
      </c>
      <c r="I43" s="372" t="s">
        <v>2297</v>
      </c>
      <c r="J43" s="496"/>
      <c r="K43" s="407"/>
      <c r="L43" s="407"/>
      <c r="M43" s="408"/>
      <c r="N43" s="388" t="s">
        <v>3396</v>
      </c>
      <c r="O43" s="379" t="s">
        <v>2969</v>
      </c>
      <c r="P43" s="404">
        <v>1</v>
      </c>
      <c r="R43" s="620">
        <v>1</v>
      </c>
      <c r="U43" s="620">
        <v>1</v>
      </c>
      <c r="AA43" s="620">
        <v>1</v>
      </c>
    </row>
    <row r="44" spans="1:28" s="923" customFormat="1" ht="111" thickBot="1" x14ac:dyDescent="0.3">
      <c r="A44" s="654">
        <f t="shared" si="0"/>
        <v>40</v>
      </c>
      <c r="B44" s="627" t="s">
        <v>881</v>
      </c>
      <c r="C44" s="627">
        <v>4</v>
      </c>
      <c r="D44" s="627" t="s">
        <v>172</v>
      </c>
      <c r="E44" s="627" t="s">
        <v>883</v>
      </c>
      <c r="F44" s="627" t="s">
        <v>24</v>
      </c>
      <c r="G44" s="625" t="s">
        <v>16</v>
      </c>
      <c r="H44" s="628" t="s">
        <v>882</v>
      </c>
      <c r="I44" s="619"/>
      <c r="J44" s="626"/>
      <c r="K44" s="629"/>
      <c r="L44" s="629"/>
      <c r="M44" s="630"/>
      <c r="N44" s="619" t="s">
        <v>2673</v>
      </c>
      <c r="O44" s="619" t="s">
        <v>2674</v>
      </c>
      <c r="P44" s="801"/>
      <c r="Q44" s="620">
        <v>1</v>
      </c>
      <c r="R44" s="801"/>
      <c r="S44" s="801"/>
      <c r="T44" s="801"/>
      <c r="U44" s="801"/>
      <c r="V44" s="801"/>
      <c r="W44" s="994"/>
      <c r="X44" s="801"/>
      <c r="AA44" s="201"/>
      <c r="AB44" s="620">
        <v>1</v>
      </c>
    </row>
    <row r="45" spans="1:28" s="620" customFormat="1" ht="111" thickBot="1" x14ac:dyDescent="0.3">
      <c r="A45" s="654">
        <f t="shared" si="0"/>
        <v>41</v>
      </c>
      <c r="B45" s="627" t="s">
        <v>884</v>
      </c>
      <c r="C45" s="627" t="s">
        <v>179</v>
      </c>
      <c r="D45" s="627" t="s">
        <v>886</v>
      </c>
      <c r="E45" s="627" t="s">
        <v>887</v>
      </c>
      <c r="F45" s="627" t="s">
        <v>983</v>
      </c>
      <c r="G45" s="625" t="s">
        <v>11</v>
      </c>
      <c r="H45" s="628" t="s">
        <v>885</v>
      </c>
      <c r="I45" s="624" t="s">
        <v>2298</v>
      </c>
      <c r="J45" s="496"/>
      <c r="K45" s="407"/>
      <c r="L45" s="407"/>
      <c r="M45" s="408"/>
      <c r="N45" s="623" t="s">
        <v>1191</v>
      </c>
      <c r="O45" s="632" t="s">
        <v>2675</v>
      </c>
      <c r="Q45" s="620">
        <v>1</v>
      </c>
      <c r="AA45" s="620">
        <v>1</v>
      </c>
    </row>
    <row r="46" spans="1:28" s="620" customFormat="1" ht="126.75" thickBot="1" x14ac:dyDescent="0.3">
      <c r="A46" s="654">
        <f t="shared" si="0"/>
        <v>42</v>
      </c>
      <c r="B46" s="627" t="s">
        <v>896</v>
      </c>
      <c r="C46" s="627">
        <v>4</v>
      </c>
      <c r="D46" s="627" t="s">
        <v>900</v>
      </c>
      <c r="E46" s="627" t="s">
        <v>899</v>
      </c>
      <c r="F46" s="627" t="s">
        <v>898</v>
      </c>
      <c r="G46" s="625" t="s">
        <v>16</v>
      </c>
      <c r="H46" s="628" t="s">
        <v>897</v>
      </c>
      <c r="I46" s="619"/>
      <c r="J46" s="626"/>
      <c r="K46" s="629"/>
      <c r="L46" s="629"/>
      <c r="M46" s="630"/>
      <c r="N46" s="619" t="s">
        <v>2676</v>
      </c>
      <c r="O46" s="619" t="s">
        <v>2677</v>
      </c>
      <c r="Q46" s="620">
        <v>1</v>
      </c>
      <c r="AB46" s="620">
        <v>1</v>
      </c>
    </row>
    <row r="47" spans="1:28" s="620" customFormat="1" ht="189.75" thickBot="1" x14ac:dyDescent="0.3">
      <c r="A47" s="654">
        <f t="shared" si="0"/>
        <v>43</v>
      </c>
      <c r="B47" s="627" t="s">
        <v>901</v>
      </c>
      <c r="C47" s="627" t="s">
        <v>110</v>
      </c>
      <c r="D47" s="627" t="s">
        <v>903</v>
      </c>
      <c r="E47" s="627" t="s">
        <v>382</v>
      </c>
      <c r="F47" s="627" t="s">
        <v>345</v>
      </c>
      <c r="G47" s="625" t="s">
        <v>16</v>
      </c>
      <c r="H47" s="628" t="s">
        <v>902</v>
      </c>
      <c r="I47" s="619"/>
      <c r="J47" s="626"/>
      <c r="K47" s="629"/>
      <c r="L47" s="629"/>
      <c r="M47" s="630"/>
      <c r="N47" s="619" t="s">
        <v>2678</v>
      </c>
      <c r="O47" s="619" t="s">
        <v>3608</v>
      </c>
      <c r="Q47" s="620">
        <v>1</v>
      </c>
      <c r="AB47" s="620">
        <v>1</v>
      </c>
    </row>
    <row r="48" spans="1:28" s="620" customFormat="1" ht="409.6" thickBot="1" x14ac:dyDescent="0.3">
      <c r="A48" s="654">
        <f t="shared" si="0"/>
        <v>44</v>
      </c>
      <c r="B48" s="627" t="s">
        <v>912</v>
      </c>
      <c r="C48" s="627">
        <v>4</v>
      </c>
      <c r="D48" s="627" t="s">
        <v>172</v>
      </c>
      <c r="E48" s="627" t="s">
        <v>913</v>
      </c>
      <c r="F48" s="627" t="s">
        <v>24</v>
      </c>
      <c r="G48" s="625" t="s">
        <v>16</v>
      </c>
      <c r="H48" s="628" t="s">
        <v>2841</v>
      </c>
      <c r="I48" s="619"/>
      <c r="J48" s="626"/>
      <c r="K48" s="629"/>
      <c r="L48" s="629"/>
      <c r="M48" s="630"/>
      <c r="N48" s="619" t="s">
        <v>2842</v>
      </c>
      <c r="O48" s="619" t="s">
        <v>3609</v>
      </c>
      <c r="Q48" s="620">
        <v>1</v>
      </c>
      <c r="AB48" s="620">
        <v>1</v>
      </c>
    </row>
    <row r="49" spans="1:28" s="620" customFormat="1" ht="409.6" thickBot="1" x14ac:dyDescent="0.3">
      <c r="A49" s="654">
        <f t="shared" si="0"/>
        <v>45</v>
      </c>
      <c r="B49" s="627" t="s">
        <v>938</v>
      </c>
      <c r="C49" s="627">
        <v>4</v>
      </c>
      <c r="D49" s="627" t="s">
        <v>172</v>
      </c>
      <c r="E49" s="627" t="s">
        <v>3595</v>
      </c>
      <c r="F49" s="627" t="s">
        <v>941</v>
      </c>
      <c r="G49" s="625" t="s">
        <v>11</v>
      </c>
      <c r="H49" s="628" t="s">
        <v>940</v>
      </c>
      <c r="I49" s="619"/>
      <c r="J49" s="626"/>
      <c r="K49" s="629"/>
      <c r="L49" s="629"/>
      <c r="M49" s="630"/>
      <c r="N49" s="619" t="s">
        <v>3596</v>
      </c>
      <c r="O49" s="619" t="s">
        <v>3610</v>
      </c>
      <c r="Q49" s="620">
        <v>1</v>
      </c>
      <c r="AA49" s="620">
        <v>1</v>
      </c>
    </row>
    <row r="50" spans="1:28" s="620" customFormat="1" ht="409.6" thickBot="1" x14ac:dyDescent="0.3">
      <c r="A50" s="654">
        <f t="shared" si="0"/>
        <v>46</v>
      </c>
      <c r="B50" s="627" t="s">
        <v>939</v>
      </c>
      <c r="C50" s="627">
        <v>4</v>
      </c>
      <c r="D50" s="627" t="s">
        <v>172</v>
      </c>
      <c r="E50" s="627" t="s">
        <v>3595</v>
      </c>
      <c r="F50" s="627" t="s">
        <v>943</v>
      </c>
      <c r="G50" s="625" t="s">
        <v>11</v>
      </c>
      <c r="H50" s="628" t="s">
        <v>942</v>
      </c>
      <c r="I50" s="619"/>
      <c r="J50" s="626"/>
      <c r="K50" s="629"/>
      <c r="L50" s="629"/>
      <c r="M50" s="630"/>
      <c r="N50" s="619" t="s">
        <v>3596</v>
      </c>
      <c r="O50" s="619" t="s">
        <v>3610</v>
      </c>
      <c r="P50" s="622"/>
      <c r="Q50" s="620">
        <v>1</v>
      </c>
      <c r="AA50" s="620">
        <v>1</v>
      </c>
    </row>
    <row r="51" spans="1:28" s="620" customFormat="1" ht="189.75" thickBot="1" x14ac:dyDescent="0.3">
      <c r="A51" s="654">
        <f t="shared" si="0"/>
        <v>47</v>
      </c>
      <c r="B51" s="627" t="s">
        <v>944</v>
      </c>
      <c r="C51" s="627">
        <v>4</v>
      </c>
      <c r="D51" s="627" t="s">
        <v>172</v>
      </c>
      <c r="E51" s="627" t="s">
        <v>947</v>
      </c>
      <c r="F51" s="627" t="s">
        <v>946</v>
      </c>
      <c r="G51" s="625" t="s">
        <v>11</v>
      </c>
      <c r="H51" s="628" t="s">
        <v>945</v>
      </c>
      <c r="I51" s="619"/>
      <c r="J51" s="626"/>
      <c r="K51" s="629"/>
      <c r="L51" s="629"/>
      <c r="M51" s="630"/>
      <c r="N51" s="627" t="s">
        <v>3015</v>
      </c>
      <c r="O51" s="619" t="s">
        <v>6082</v>
      </c>
      <c r="P51" s="622"/>
      <c r="Q51" s="620">
        <v>1</v>
      </c>
      <c r="AA51" s="620">
        <v>1</v>
      </c>
    </row>
    <row r="52" spans="1:28" s="620" customFormat="1" ht="158.25" thickBot="1" x14ac:dyDescent="0.3">
      <c r="A52" s="654">
        <f t="shared" si="0"/>
        <v>48</v>
      </c>
      <c r="B52" s="627" t="s">
        <v>960</v>
      </c>
      <c r="C52" s="627">
        <v>4</v>
      </c>
      <c r="D52" s="627" t="s">
        <v>172</v>
      </c>
      <c r="E52" s="627" t="s">
        <v>2481</v>
      </c>
      <c r="F52" s="627" t="s">
        <v>961</v>
      </c>
      <c r="G52" s="625" t="s">
        <v>11</v>
      </c>
      <c r="H52" s="628" t="s">
        <v>963</v>
      </c>
      <c r="I52" s="618" t="s">
        <v>2300</v>
      </c>
      <c r="J52" s="626"/>
      <c r="K52" s="629"/>
      <c r="L52" s="629"/>
      <c r="M52" s="630"/>
      <c r="N52" s="619" t="s">
        <v>4600</v>
      </c>
      <c r="O52" s="619" t="s">
        <v>4601</v>
      </c>
      <c r="Q52" s="620">
        <v>1</v>
      </c>
      <c r="AA52" s="620">
        <v>1</v>
      </c>
    </row>
    <row r="53" spans="1:28" s="620" customFormat="1" ht="156" customHeight="1" thickBot="1" x14ac:dyDescent="0.3">
      <c r="A53" s="654">
        <f t="shared" si="0"/>
        <v>49</v>
      </c>
      <c r="B53" s="627" t="s">
        <v>2169</v>
      </c>
      <c r="C53" s="627" t="s">
        <v>110</v>
      </c>
      <c r="D53" s="627" t="s">
        <v>903</v>
      </c>
      <c r="E53" s="627" t="s">
        <v>2679</v>
      </c>
      <c r="F53" s="627" t="s">
        <v>1005</v>
      </c>
      <c r="G53" s="625" t="s">
        <v>11</v>
      </c>
      <c r="H53" s="628" t="s">
        <v>2680</v>
      </c>
      <c r="I53" s="618"/>
      <c r="J53" s="626"/>
      <c r="K53" s="629"/>
      <c r="L53" s="629"/>
      <c r="M53" s="630"/>
      <c r="N53" s="627" t="s">
        <v>2681</v>
      </c>
      <c r="O53" s="619" t="s">
        <v>2682</v>
      </c>
      <c r="Q53" s="620">
        <v>1</v>
      </c>
      <c r="AA53" s="620">
        <v>1</v>
      </c>
    </row>
    <row r="54" spans="1:28" s="620" customFormat="1" ht="331.5" thickBot="1" x14ac:dyDescent="0.3">
      <c r="A54" s="654">
        <f t="shared" si="0"/>
        <v>50</v>
      </c>
      <c r="B54" s="627" t="s">
        <v>2170</v>
      </c>
      <c r="C54" s="627">
        <v>5</v>
      </c>
      <c r="D54" s="627" t="s">
        <v>1015</v>
      </c>
      <c r="E54" s="627" t="s">
        <v>1093</v>
      </c>
      <c r="F54" s="627" t="s">
        <v>2683</v>
      </c>
      <c r="G54" s="625" t="s">
        <v>11</v>
      </c>
      <c r="H54" s="628" t="s">
        <v>1017</v>
      </c>
      <c r="I54" s="624" t="s">
        <v>2304</v>
      </c>
      <c r="J54" s="496"/>
      <c r="K54" s="407"/>
      <c r="L54" s="407"/>
      <c r="M54" s="408"/>
      <c r="N54" s="623" t="s">
        <v>1284</v>
      </c>
      <c r="O54" s="632" t="s">
        <v>2180</v>
      </c>
      <c r="Q54" s="620">
        <v>1</v>
      </c>
      <c r="AA54" s="620">
        <v>1</v>
      </c>
    </row>
    <row r="55" spans="1:28" s="620" customFormat="1" ht="409.6" thickBot="1" x14ac:dyDescent="0.3">
      <c r="A55" s="654">
        <f t="shared" si="0"/>
        <v>51</v>
      </c>
      <c r="B55" s="627" t="s">
        <v>990</v>
      </c>
      <c r="C55" s="627">
        <v>4</v>
      </c>
      <c r="D55" s="627" t="s">
        <v>172</v>
      </c>
      <c r="E55" s="627" t="s">
        <v>992</v>
      </c>
      <c r="F55" s="627" t="s">
        <v>173</v>
      </c>
      <c r="G55" s="625" t="s">
        <v>16</v>
      </c>
      <c r="H55" s="628" t="s">
        <v>991</v>
      </c>
      <c r="I55" s="619"/>
      <c r="J55" s="626"/>
      <c r="K55" s="629"/>
      <c r="L55" s="629"/>
      <c r="M55" s="630"/>
      <c r="N55" s="619" t="s">
        <v>2684</v>
      </c>
      <c r="O55" s="619" t="s">
        <v>2685</v>
      </c>
      <c r="Q55" s="620">
        <v>1</v>
      </c>
      <c r="AB55" s="620">
        <v>1</v>
      </c>
    </row>
    <row r="56" spans="1:28" s="620" customFormat="1" ht="394.5" thickBot="1" x14ac:dyDescent="0.3">
      <c r="A56" s="654">
        <f t="shared" si="0"/>
        <v>52</v>
      </c>
      <c r="B56" s="606" t="s">
        <v>1007</v>
      </c>
      <c r="C56" s="606">
        <v>4</v>
      </c>
      <c r="D56" s="606" t="s">
        <v>23</v>
      </c>
      <c r="E56" s="606" t="s">
        <v>2482</v>
      </c>
      <c r="F56" s="606" t="s">
        <v>1010</v>
      </c>
      <c r="G56" s="605" t="s">
        <v>11</v>
      </c>
      <c r="H56" s="604" t="s">
        <v>1008</v>
      </c>
      <c r="I56" s="389" t="s">
        <v>2308</v>
      </c>
      <c r="J56" s="607"/>
      <c r="K56" s="608"/>
      <c r="L56" s="608"/>
      <c r="M56" s="609"/>
      <c r="N56" s="623" t="s">
        <v>3397</v>
      </c>
      <c r="O56" s="632" t="s">
        <v>3611</v>
      </c>
      <c r="P56" s="622"/>
      <c r="Q56" s="620">
        <v>1</v>
      </c>
      <c r="AA56" s="620">
        <v>1</v>
      </c>
    </row>
    <row r="57" spans="1:28" s="620" customFormat="1" ht="409.6" thickBot="1" x14ac:dyDescent="0.3">
      <c r="A57" s="654">
        <f t="shared" si="0"/>
        <v>53</v>
      </c>
      <c r="B57" s="606" t="s">
        <v>1028</v>
      </c>
      <c r="C57" s="606">
        <v>4</v>
      </c>
      <c r="D57" s="606" t="s">
        <v>172</v>
      </c>
      <c r="E57" s="606" t="s">
        <v>1029</v>
      </c>
      <c r="F57" s="606" t="s">
        <v>1030</v>
      </c>
      <c r="G57" s="605" t="s">
        <v>11</v>
      </c>
      <c r="H57" s="604" t="s">
        <v>1031</v>
      </c>
      <c r="I57" s="624" t="s">
        <v>2309</v>
      </c>
      <c r="J57" s="607"/>
      <c r="K57" s="608"/>
      <c r="L57" s="608"/>
      <c r="M57" s="609"/>
      <c r="N57" s="623" t="s">
        <v>3597</v>
      </c>
      <c r="O57" s="632" t="s">
        <v>3612</v>
      </c>
      <c r="P57" s="622"/>
      <c r="Q57" s="620">
        <v>1</v>
      </c>
      <c r="AA57" s="620">
        <v>1</v>
      </c>
    </row>
    <row r="58" spans="1:28" s="620" customFormat="1" ht="142.5" thickBot="1" x14ac:dyDescent="0.3">
      <c r="A58" s="654">
        <f t="shared" si="0"/>
        <v>54</v>
      </c>
      <c r="B58" s="627" t="s">
        <v>1041</v>
      </c>
      <c r="C58" s="627">
        <v>4</v>
      </c>
      <c r="D58" s="627" t="s">
        <v>172</v>
      </c>
      <c r="E58" s="627" t="s">
        <v>1042</v>
      </c>
      <c r="F58" s="627" t="s">
        <v>159</v>
      </c>
      <c r="G58" s="625" t="s">
        <v>16</v>
      </c>
      <c r="H58" s="628" t="s">
        <v>1043</v>
      </c>
      <c r="I58" s="619"/>
      <c r="J58" s="626"/>
      <c r="K58" s="629"/>
      <c r="L58" s="629"/>
      <c r="M58" s="630"/>
      <c r="N58" s="619" t="s">
        <v>2686</v>
      </c>
      <c r="O58" s="619" t="s">
        <v>2687</v>
      </c>
      <c r="Q58" s="620">
        <v>1</v>
      </c>
      <c r="AB58" s="620">
        <v>1</v>
      </c>
    </row>
    <row r="59" spans="1:28" s="620" customFormat="1" ht="409.6" thickBot="1" x14ac:dyDescent="0.3">
      <c r="A59" s="654">
        <f t="shared" si="0"/>
        <v>55</v>
      </c>
      <c r="B59" s="627" t="s">
        <v>1047</v>
      </c>
      <c r="C59" s="627" t="s">
        <v>110</v>
      </c>
      <c r="D59" s="627" t="s">
        <v>344</v>
      </c>
      <c r="E59" s="627" t="s">
        <v>1048</v>
      </c>
      <c r="F59" s="627" t="s">
        <v>1049</v>
      </c>
      <c r="G59" s="625" t="s">
        <v>11</v>
      </c>
      <c r="H59" s="628" t="s">
        <v>1050</v>
      </c>
      <c r="I59" s="624" t="s">
        <v>2311</v>
      </c>
      <c r="J59" s="626"/>
      <c r="K59" s="629"/>
      <c r="L59" s="629"/>
      <c r="M59" s="630"/>
      <c r="N59" s="623" t="s">
        <v>3288</v>
      </c>
      <c r="O59" s="632" t="s">
        <v>3613</v>
      </c>
      <c r="P59" s="622"/>
      <c r="Q59" s="620">
        <v>1</v>
      </c>
      <c r="AA59" s="620">
        <v>1</v>
      </c>
    </row>
    <row r="60" spans="1:28" s="620" customFormat="1" ht="221.25" thickBot="1" x14ac:dyDescent="0.3">
      <c r="A60" s="654">
        <f t="shared" si="0"/>
        <v>56</v>
      </c>
      <c r="B60" s="627" t="s">
        <v>1079</v>
      </c>
      <c r="C60" s="627">
        <v>4</v>
      </c>
      <c r="D60" s="627" t="s">
        <v>1081</v>
      </c>
      <c r="E60" s="627" t="s">
        <v>1083</v>
      </c>
      <c r="F60" s="627" t="s">
        <v>1082</v>
      </c>
      <c r="G60" s="625" t="s">
        <v>11</v>
      </c>
      <c r="H60" s="628" t="s">
        <v>1080</v>
      </c>
      <c r="I60" s="619"/>
      <c r="J60" s="626"/>
      <c r="K60" s="629"/>
      <c r="L60" s="629"/>
      <c r="M60" s="630"/>
      <c r="N60" s="619" t="s">
        <v>2688</v>
      </c>
      <c r="O60" s="619" t="s">
        <v>3614</v>
      </c>
      <c r="P60" s="622"/>
      <c r="Q60" s="620">
        <v>1</v>
      </c>
      <c r="AA60" s="620">
        <v>1</v>
      </c>
    </row>
    <row r="61" spans="1:28" s="620" customFormat="1" ht="90" customHeight="1" thickBot="1" x14ac:dyDescent="0.3">
      <c r="A61" s="654">
        <f t="shared" si="0"/>
        <v>57</v>
      </c>
      <c r="B61" s="627" t="s">
        <v>1130</v>
      </c>
      <c r="C61" s="627">
        <v>4</v>
      </c>
      <c r="D61" s="627" t="s">
        <v>172</v>
      </c>
      <c r="E61" s="627" t="s">
        <v>1060</v>
      </c>
      <c r="F61" s="627" t="s">
        <v>173</v>
      </c>
      <c r="G61" s="625" t="s">
        <v>16</v>
      </c>
      <c r="H61" s="628" t="s">
        <v>1131</v>
      </c>
      <c r="I61" s="619"/>
      <c r="J61" s="626"/>
      <c r="K61" s="629"/>
      <c r="L61" s="629"/>
      <c r="M61" s="630"/>
      <c r="N61" s="619" t="s">
        <v>2009</v>
      </c>
      <c r="O61" s="619" t="s">
        <v>2689</v>
      </c>
      <c r="Q61" s="620">
        <v>1</v>
      </c>
      <c r="AB61" s="620">
        <v>1</v>
      </c>
    </row>
    <row r="62" spans="1:28" s="620" customFormat="1" ht="95.25" thickBot="1" x14ac:dyDescent="0.3">
      <c r="A62" s="654">
        <f t="shared" si="0"/>
        <v>58</v>
      </c>
      <c r="B62" s="606" t="s">
        <v>1161</v>
      </c>
      <c r="C62" s="606">
        <v>4</v>
      </c>
      <c r="D62" s="606" t="s">
        <v>172</v>
      </c>
      <c r="E62" s="606" t="s">
        <v>1064</v>
      </c>
      <c r="F62" s="606" t="s">
        <v>1163</v>
      </c>
      <c r="G62" s="605" t="s">
        <v>16</v>
      </c>
      <c r="H62" s="604" t="s">
        <v>2195</v>
      </c>
      <c r="I62" s="389" t="s">
        <v>2320</v>
      </c>
      <c r="J62" s="394"/>
      <c r="K62" s="395"/>
      <c r="L62" s="395"/>
      <c r="M62" s="396"/>
      <c r="N62" s="378" t="s">
        <v>1285</v>
      </c>
      <c r="O62" s="632" t="s">
        <v>2194</v>
      </c>
      <c r="Q62" s="620">
        <v>1</v>
      </c>
      <c r="AB62" s="620">
        <v>1</v>
      </c>
    </row>
    <row r="63" spans="1:28" s="620" customFormat="1" ht="409.6" thickBot="1" x14ac:dyDescent="0.3">
      <c r="A63" s="654">
        <f t="shared" si="0"/>
        <v>59</v>
      </c>
      <c r="B63" s="606" t="s">
        <v>1168</v>
      </c>
      <c r="C63" s="606">
        <v>4</v>
      </c>
      <c r="D63" s="606" t="s">
        <v>1498</v>
      </c>
      <c r="E63" s="606" t="s">
        <v>1277</v>
      </c>
      <c r="F63" s="606" t="s">
        <v>1170</v>
      </c>
      <c r="G63" s="605" t="s">
        <v>11</v>
      </c>
      <c r="H63" s="604" t="s">
        <v>1169</v>
      </c>
      <c r="I63" s="624" t="s">
        <v>2321</v>
      </c>
      <c r="J63" s="607"/>
      <c r="K63" s="608"/>
      <c r="L63" s="608"/>
      <c r="M63" s="609"/>
      <c r="N63" s="623" t="s">
        <v>4121</v>
      </c>
      <c r="O63" s="632" t="s">
        <v>5690</v>
      </c>
      <c r="P63" s="622"/>
      <c r="Q63" s="620">
        <v>1</v>
      </c>
      <c r="AA63" s="620">
        <v>1</v>
      </c>
    </row>
    <row r="64" spans="1:28" s="620" customFormat="1" ht="409.6" thickBot="1" x14ac:dyDescent="0.3">
      <c r="A64" s="654">
        <f t="shared" si="0"/>
        <v>60</v>
      </c>
      <c r="B64" s="443" t="s">
        <v>1185</v>
      </c>
      <c r="C64" s="443" t="s">
        <v>110</v>
      </c>
      <c r="D64" s="443" t="s">
        <v>172</v>
      </c>
      <c r="E64" s="443" t="s">
        <v>1187</v>
      </c>
      <c r="F64" s="443" t="s">
        <v>126</v>
      </c>
      <c r="G64" s="444" t="s">
        <v>16</v>
      </c>
      <c r="H64" s="445" t="s">
        <v>1186</v>
      </c>
      <c r="I64" s="451"/>
      <c r="J64" s="446"/>
      <c r="K64" s="447"/>
      <c r="L64" s="447"/>
      <c r="M64" s="448"/>
      <c r="N64" s="451" t="s">
        <v>3835</v>
      </c>
      <c r="O64" s="458" t="s">
        <v>3398</v>
      </c>
      <c r="T64" s="620">
        <v>1</v>
      </c>
      <c r="AB64" s="620">
        <v>1</v>
      </c>
    </row>
    <row r="65" spans="1:28" s="620" customFormat="1" ht="142.5" thickBot="1" x14ac:dyDescent="0.3">
      <c r="A65" s="654">
        <f t="shared" si="0"/>
        <v>61</v>
      </c>
      <c r="B65" s="627" t="s">
        <v>1188</v>
      </c>
      <c r="C65" s="627">
        <v>4</v>
      </c>
      <c r="D65" s="627" t="s">
        <v>172</v>
      </c>
      <c r="E65" s="627" t="s">
        <v>3399</v>
      </c>
      <c r="F65" s="627" t="s">
        <v>768</v>
      </c>
      <c r="G65" s="625" t="s">
        <v>16</v>
      </c>
      <c r="H65" s="628" t="s">
        <v>1189</v>
      </c>
      <c r="I65" s="618" t="s">
        <v>2322</v>
      </c>
      <c r="J65" s="626"/>
      <c r="K65" s="629"/>
      <c r="L65" s="629"/>
      <c r="M65" s="630"/>
      <c r="N65" s="469" t="s">
        <v>3400</v>
      </c>
      <c r="O65" s="470" t="s">
        <v>3401</v>
      </c>
      <c r="P65" s="622"/>
      <c r="Q65" s="620">
        <v>1</v>
      </c>
      <c r="AB65" s="620">
        <v>1</v>
      </c>
    </row>
    <row r="66" spans="1:28" s="620" customFormat="1" ht="409.6" thickBot="1" x14ac:dyDescent="0.3">
      <c r="A66" s="654">
        <f t="shared" si="0"/>
        <v>62</v>
      </c>
      <c r="B66" s="443" t="s">
        <v>1192</v>
      </c>
      <c r="C66" s="443">
        <v>4</v>
      </c>
      <c r="D66" s="443" t="s">
        <v>172</v>
      </c>
      <c r="E66" s="443" t="s">
        <v>1194</v>
      </c>
      <c r="F66" s="443" t="s">
        <v>1195</v>
      </c>
      <c r="G66" s="444" t="s">
        <v>16</v>
      </c>
      <c r="H66" s="445" t="s">
        <v>1193</v>
      </c>
      <c r="I66" s="451"/>
      <c r="J66" s="446"/>
      <c r="K66" s="447"/>
      <c r="L66" s="447"/>
      <c r="M66" s="448"/>
      <c r="N66" s="451"/>
      <c r="O66" s="458" t="s">
        <v>3402</v>
      </c>
      <c r="T66" s="620">
        <v>1</v>
      </c>
      <c r="AB66" s="620">
        <v>1</v>
      </c>
    </row>
    <row r="67" spans="1:28" s="620" customFormat="1" ht="331.5" thickBot="1" x14ac:dyDescent="0.3">
      <c r="A67" s="654">
        <f t="shared" si="0"/>
        <v>63</v>
      </c>
      <c r="B67" s="606" t="s">
        <v>1218</v>
      </c>
      <c r="C67" s="606">
        <v>4</v>
      </c>
      <c r="D67" s="606" t="s">
        <v>3007</v>
      </c>
      <c r="E67" s="606" t="s">
        <v>4498</v>
      </c>
      <c r="F67" s="606" t="s">
        <v>1220</v>
      </c>
      <c r="G67" s="605" t="s">
        <v>16</v>
      </c>
      <c r="H67" s="604" t="s">
        <v>1219</v>
      </c>
      <c r="I67" s="624" t="s">
        <v>730</v>
      </c>
      <c r="J67" s="607"/>
      <c r="K67" s="608"/>
      <c r="L67" s="608"/>
      <c r="M67" s="609"/>
      <c r="N67" s="634" t="s">
        <v>3008</v>
      </c>
      <c r="O67" s="632" t="s">
        <v>4503</v>
      </c>
      <c r="P67" s="622"/>
      <c r="Q67" s="620">
        <v>1</v>
      </c>
      <c r="AB67" s="620">
        <v>1</v>
      </c>
    </row>
    <row r="68" spans="1:28" s="620" customFormat="1" ht="111" thickBot="1" x14ac:dyDescent="0.3">
      <c r="A68" s="654">
        <f t="shared" si="0"/>
        <v>64</v>
      </c>
      <c r="B68" s="627" t="s">
        <v>1257</v>
      </c>
      <c r="C68" s="627">
        <v>4</v>
      </c>
      <c r="D68" s="627" t="s">
        <v>172</v>
      </c>
      <c r="E68" s="627" t="s">
        <v>3403</v>
      </c>
      <c r="F68" s="627" t="s">
        <v>1262</v>
      </c>
      <c r="G68" s="625" t="s">
        <v>16</v>
      </c>
      <c r="H68" s="628" t="s">
        <v>1258</v>
      </c>
      <c r="I68" s="619"/>
      <c r="J68" s="626"/>
      <c r="K68" s="629"/>
      <c r="L68" s="629"/>
      <c r="M68" s="630"/>
      <c r="N68" s="619" t="s">
        <v>3404</v>
      </c>
      <c r="O68" s="619" t="s">
        <v>3615</v>
      </c>
      <c r="P68" s="622"/>
      <c r="Q68" s="620">
        <v>1</v>
      </c>
      <c r="AB68" s="620">
        <v>1</v>
      </c>
    </row>
    <row r="69" spans="1:28" s="620" customFormat="1" ht="409.6" thickBot="1" x14ac:dyDescent="0.3">
      <c r="A69" s="654">
        <f t="shared" ref="A69:A132" si="1">A68+1</f>
        <v>65</v>
      </c>
      <c r="B69" s="627" t="s">
        <v>1265</v>
      </c>
      <c r="C69" s="627" t="s">
        <v>110</v>
      </c>
      <c r="D69" s="627" t="s">
        <v>172</v>
      </c>
      <c r="E69" s="627" t="s">
        <v>1074</v>
      </c>
      <c r="F69" s="627" t="s">
        <v>362</v>
      </c>
      <c r="G69" s="625" t="s">
        <v>16</v>
      </c>
      <c r="H69" s="628" t="s">
        <v>1266</v>
      </c>
      <c r="I69" s="619"/>
      <c r="J69" s="626"/>
      <c r="K69" s="629"/>
      <c r="L69" s="629"/>
      <c r="M69" s="630"/>
      <c r="N69" s="619" t="s">
        <v>3873</v>
      </c>
      <c r="O69" s="619" t="s">
        <v>3874</v>
      </c>
      <c r="P69" s="622"/>
      <c r="Q69" s="620">
        <v>1</v>
      </c>
      <c r="AB69" s="620">
        <v>1</v>
      </c>
    </row>
    <row r="70" spans="1:28" s="620" customFormat="1" ht="409.6" thickBot="1" x14ac:dyDescent="0.3">
      <c r="A70" s="654">
        <f t="shared" si="1"/>
        <v>66</v>
      </c>
      <c r="B70" s="627" t="s">
        <v>1267</v>
      </c>
      <c r="C70" s="627" t="s">
        <v>110</v>
      </c>
      <c r="D70" s="627" t="s">
        <v>172</v>
      </c>
      <c r="E70" s="627" t="s">
        <v>1073</v>
      </c>
      <c r="F70" s="627" t="s">
        <v>126</v>
      </c>
      <c r="G70" s="625" t="s">
        <v>16</v>
      </c>
      <c r="H70" s="628" t="s">
        <v>1268</v>
      </c>
      <c r="I70" s="619"/>
      <c r="J70" s="626"/>
      <c r="K70" s="629"/>
      <c r="L70" s="629"/>
      <c r="M70" s="630"/>
      <c r="N70" s="619" t="s">
        <v>3875</v>
      </c>
      <c r="O70" s="619" t="s">
        <v>3876</v>
      </c>
      <c r="P70" s="622"/>
      <c r="Q70" s="620">
        <v>1</v>
      </c>
      <c r="AB70" s="620">
        <v>1</v>
      </c>
    </row>
    <row r="71" spans="1:28" s="620" customFormat="1" ht="409.6" thickBot="1" x14ac:dyDescent="0.3">
      <c r="A71" s="654">
        <f t="shared" si="1"/>
        <v>67</v>
      </c>
      <c r="B71" s="627" t="s">
        <v>1272</v>
      </c>
      <c r="C71" s="627" t="s">
        <v>110</v>
      </c>
      <c r="D71" s="627" t="s">
        <v>344</v>
      </c>
      <c r="E71" s="627" t="s">
        <v>1275</v>
      </c>
      <c r="F71" s="627" t="s">
        <v>1274</v>
      </c>
      <c r="G71" s="625" t="s">
        <v>11</v>
      </c>
      <c r="H71" s="628" t="s">
        <v>1273</v>
      </c>
      <c r="I71" s="624" t="s">
        <v>2326</v>
      </c>
      <c r="J71" s="626"/>
      <c r="K71" s="629"/>
      <c r="L71" s="629"/>
      <c r="M71" s="630"/>
      <c r="N71" s="627" t="s">
        <v>3288</v>
      </c>
      <c r="O71" s="632" t="s">
        <v>3616</v>
      </c>
      <c r="P71" s="622"/>
      <c r="Q71" s="620">
        <v>1</v>
      </c>
      <c r="AA71" s="620">
        <v>1</v>
      </c>
    </row>
    <row r="72" spans="1:28" s="620" customFormat="1" ht="409.6" thickBot="1" x14ac:dyDescent="0.3">
      <c r="A72" s="654">
        <f t="shared" si="1"/>
        <v>68</v>
      </c>
      <c r="B72" s="627" t="s">
        <v>1299</v>
      </c>
      <c r="C72" s="627">
        <v>4</v>
      </c>
      <c r="D72" s="627" t="s">
        <v>1302</v>
      </c>
      <c r="E72" s="627" t="s">
        <v>1303</v>
      </c>
      <c r="F72" s="627" t="s">
        <v>1301</v>
      </c>
      <c r="G72" s="625" t="s">
        <v>11</v>
      </c>
      <c r="H72" s="628" t="s">
        <v>1300</v>
      </c>
      <c r="I72" s="624" t="s">
        <v>2329</v>
      </c>
      <c r="J72" s="496"/>
      <c r="K72" s="407"/>
      <c r="L72" s="407"/>
      <c r="M72" s="408"/>
      <c r="N72" s="421" t="s">
        <v>2199</v>
      </c>
      <c r="O72" s="632" t="s">
        <v>2200</v>
      </c>
      <c r="Q72" s="620">
        <v>1</v>
      </c>
      <c r="AA72" s="620">
        <v>1</v>
      </c>
    </row>
    <row r="73" spans="1:28" s="620" customFormat="1" ht="111" thickBot="1" x14ac:dyDescent="0.3">
      <c r="A73" s="654">
        <f t="shared" si="1"/>
        <v>69</v>
      </c>
      <c r="B73" s="627" t="s">
        <v>1304</v>
      </c>
      <c r="C73" s="627" t="s">
        <v>110</v>
      </c>
      <c r="D73" s="627" t="s">
        <v>23</v>
      </c>
      <c r="E73" s="627" t="s">
        <v>1074</v>
      </c>
      <c r="F73" s="627" t="s">
        <v>362</v>
      </c>
      <c r="G73" s="625" t="s">
        <v>16</v>
      </c>
      <c r="H73" s="628" t="s">
        <v>1305</v>
      </c>
      <c r="I73" s="619"/>
      <c r="J73" s="626"/>
      <c r="K73" s="629"/>
      <c r="L73" s="629"/>
      <c r="M73" s="630"/>
      <c r="N73" s="619" t="s">
        <v>2105</v>
      </c>
      <c r="O73" s="619" t="s">
        <v>3617</v>
      </c>
      <c r="Q73" s="620">
        <v>1</v>
      </c>
      <c r="AB73" s="620">
        <v>1</v>
      </c>
    </row>
    <row r="74" spans="1:28" s="620" customFormat="1" ht="142.5" thickBot="1" x14ac:dyDescent="0.3">
      <c r="A74" s="654">
        <f t="shared" si="1"/>
        <v>70</v>
      </c>
      <c r="B74" s="443" t="s">
        <v>1325</v>
      </c>
      <c r="C74" s="443">
        <v>4</v>
      </c>
      <c r="D74" s="443" t="s">
        <v>23</v>
      </c>
      <c r="E74" s="443" t="s">
        <v>2202</v>
      </c>
      <c r="F74" s="443" t="s">
        <v>1327</v>
      </c>
      <c r="G74" s="444" t="s">
        <v>16</v>
      </c>
      <c r="H74" s="445" t="s">
        <v>1326</v>
      </c>
      <c r="I74" s="459" t="s">
        <v>2332</v>
      </c>
      <c r="J74" s="446"/>
      <c r="K74" s="447"/>
      <c r="L74" s="447"/>
      <c r="M74" s="448"/>
      <c r="N74" s="451"/>
      <c r="O74" s="458" t="s">
        <v>3405</v>
      </c>
      <c r="T74" s="620">
        <v>1</v>
      </c>
      <c r="AB74" s="620">
        <v>1</v>
      </c>
    </row>
    <row r="75" spans="1:28" s="620" customFormat="1" ht="409.6" thickBot="1" x14ac:dyDescent="0.3">
      <c r="A75" s="654">
        <f t="shared" si="1"/>
        <v>71</v>
      </c>
      <c r="B75" s="606" t="s">
        <v>1337</v>
      </c>
      <c r="C75" s="606" t="s">
        <v>110</v>
      </c>
      <c r="D75" s="606" t="s">
        <v>344</v>
      </c>
      <c r="E75" s="606" t="s">
        <v>2201</v>
      </c>
      <c r="F75" s="606" t="s">
        <v>1338</v>
      </c>
      <c r="G75" s="605" t="s">
        <v>11</v>
      </c>
      <c r="H75" s="604" t="s">
        <v>1339</v>
      </c>
      <c r="I75" s="389" t="s">
        <v>2334</v>
      </c>
      <c r="J75" s="607"/>
      <c r="K75" s="608"/>
      <c r="L75" s="608"/>
      <c r="M75" s="609"/>
      <c r="N75" s="627" t="s">
        <v>3016</v>
      </c>
      <c r="O75" s="632" t="s">
        <v>3616</v>
      </c>
      <c r="P75" s="622"/>
      <c r="Q75" s="620">
        <v>1</v>
      </c>
      <c r="AA75" s="620">
        <v>1</v>
      </c>
    </row>
    <row r="76" spans="1:28" s="620" customFormat="1" ht="409.6" thickBot="1" x14ac:dyDescent="0.3">
      <c r="A76" s="654">
        <f t="shared" si="1"/>
        <v>72</v>
      </c>
      <c r="B76" s="1406" t="s">
        <v>1342</v>
      </c>
      <c r="C76" s="1406">
        <v>34</v>
      </c>
      <c r="D76" s="1406" t="s">
        <v>1015</v>
      </c>
      <c r="E76" s="1406" t="s">
        <v>3877</v>
      </c>
      <c r="F76" s="1406" t="s">
        <v>1344</v>
      </c>
      <c r="G76" s="26" t="s">
        <v>11</v>
      </c>
      <c r="H76" s="1418" t="s">
        <v>1343</v>
      </c>
      <c r="I76" s="1419" t="s">
        <v>2335</v>
      </c>
      <c r="J76" s="394"/>
      <c r="K76" s="395"/>
      <c r="L76" s="395"/>
      <c r="M76" s="396"/>
      <c r="N76" s="1406" t="s">
        <v>3878</v>
      </c>
      <c r="O76" s="771" t="s">
        <v>3879</v>
      </c>
      <c r="P76" s="622"/>
      <c r="Y76" s="620">
        <v>1</v>
      </c>
      <c r="AA76" s="620">
        <v>1</v>
      </c>
    </row>
    <row r="77" spans="1:28" s="620" customFormat="1" ht="347.25" thickBot="1" x14ac:dyDescent="0.3">
      <c r="A77" s="654">
        <f t="shared" si="1"/>
        <v>73</v>
      </c>
      <c r="B77" s="1406" t="s">
        <v>1369</v>
      </c>
      <c r="C77" s="1406">
        <v>31</v>
      </c>
      <c r="D77" s="1406" t="s">
        <v>1015</v>
      </c>
      <c r="E77" s="1406" t="s">
        <v>1371</v>
      </c>
      <c r="F77" s="1406" t="s">
        <v>1372</v>
      </c>
      <c r="G77" s="26" t="s">
        <v>11</v>
      </c>
      <c r="H77" s="1401" t="s">
        <v>1370</v>
      </c>
      <c r="I77" s="1407" t="s">
        <v>2338</v>
      </c>
      <c r="J77" s="394"/>
      <c r="K77" s="395"/>
      <c r="L77" s="395"/>
      <c r="M77" s="396"/>
      <c r="N77" s="75" t="s">
        <v>1434</v>
      </c>
      <c r="O77" s="771" t="s">
        <v>2203</v>
      </c>
      <c r="Y77" s="620">
        <v>1</v>
      </c>
      <c r="AA77" s="620">
        <v>1</v>
      </c>
    </row>
    <row r="78" spans="1:28" s="620" customFormat="1" ht="158.25" thickBot="1" x14ac:dyDescent="0.3">
      <c r="A78" s="654">
        <f t="shared" si="1"/>
        <v>74</v>
      </c>
      <c r="B78" s="627" t="s">
        <v>1377</v>
      </c>
      <c r="C78" s="627" t="s">
        <v>179</v>
      </c>
      <c r="D78" s="627" t="s">
        <v>344</v>
      </c>
      <c r="E78" s="627" t="s">
        <v>2204</v>
      </c>
      <c r="F78" s="627" t="s">
        <v>4126</v>
      </c>
      <c r="G78" s="625" t="s">
        <v>11</v>
      </c>
      <c r="H78" s="628" t="s">
        <v>1378</v>
      </c>
      <c r="I78" s="624" t="s">
        <v>2339</v>
      </c>
      <c r="J78" s="626"/>
      <c r="K78" s="629"/>
      <c r="L78" s="629"/>
      <c r="M78" s="630"/>
      <c r="N78" s="627" t="s">
        <v>3731</v>
      </c>
      <c r="O78" s="632" t="s">
        <v>4192</v>
      </c>
      <c r="P78" s="622"/>
      <c r="Q78" s="620">
        <v>1</v>
      </c>
      <c r="AA78" s="620">
        <v>1</v>
      </c>
    </row>
    <row r="79" spans="1:28" s="620" customFormat="1" ht="409.6" thickBot="1" x14ac:dyDescent="0.3">
      <c r="A79" s="654">
        <f t="shared" si="1"/>
        <v>75</v>
      </c>
      <c r="B79" s="381" t="s">
        <v>1392</v>
      </c>
      <c r="C79" s="381">
        <v>4</v>
      </c>
      <c r="D79" s="381" t="s">
        <v>23</v>
      </c>
      <c r="E79" s="381" t="s">
        <v>1394</v>
      </c>
      <c r="F79" s="381" t="s">
        <v>1395</v>
      </c>
      <c r="G79" s="382" t="s">
        <v>11</v>
      </c>
      <c r="H79" s="383" t="s">
        <v>1393</v>
      </c>
      <c r="I79" s="372" t="s">
        <v>2342</v>
      </c>
      <c r="J79" s="496"/>
      <c r="K79" s="407"/>
      <c r="L79" s="407"/>
      <c r="M79" s="408"/>
      <c r="N79" s="800" t="s">
        <v>3406</v>
      </c>
      <c r="O79" s="379" t="s">
        <v>2985</v>
      </c>
      <c r="P79" s="404">
        <v>1</v>
      </c>
      <c r="R79" s="620">
        <v>1</v>
      </c>
      <c r="U79" s="620">
        <v>1</v>
      </c>
      <c r="AA79" s="620">
        <v>1</v>
      </c>
    </row>
    <row r="80" spans="1:28" s="620" customFormat="1" ht="409.6" thickBot="1" x14ac:dyDescent="0.3">
      <c r="A80" s="654">
        <f t="shared" si="1"/>
        <v>76</v>
      </c>
      <c r="B80" s="606" t="s">
        <v>1420</v>
      </c>
      <c r="C80" s="606">
        <v>4</v>
      </c>
      <c r="D80" s="606" t="s">
        <v>23</v>
      </c>
      <c r="E80" s="606" t="s">
        <v>1421</v>
      </c>
      <c r="F80" s="606" t="s">
        <v>1422</v>
      </c>
      <c r="G80" s="605" t="s">
        <v>11</v>
      </c>
      <c r="H80" s="604" t="s">
        <v>1423</v>
      </c>
      <c r="I80" s="389" t="s">
        <v>2347</v>
      </c>
      <c r="J80" s="607"/>
      <c r="K80" s="608"/>
      <c r="L80" s="608"/>
      <c r="M80" s="609"/>
      <c r="N80" s="623" t="s">
        <v>3407</v>
      </c>
      <c r="O80" s="632" t="s">
        <v>5064</v>
      </c>
      <c r="P80" s="622"/>
      <c r="Q80" s="620">
        <v>1</v>
      </c>
      <c r="AA80" s="620">
        <v>1</v>
      </c>
    </row>
    <row r="81" spans="1:28" s="620" customFormat="1" ht="174" thickBot="1" x14ac:dyDescent="0.3">
      <c r="A81" s="654">
        <f t="shared" si="1"/>
        <v>77</v>
      </c>
      <c r="B81" s="627" t="s">
        <v>1424</v>
      </c>
      <c r="C81" s="627" t="s">
        <v>179</v>
      </c>
      <c r="D81" s="627" t="s">
        <v>3598</v>
      </c>
      <c r="E81" s="627" t="s">
        <v>1425</v>
      </c>
      <c r="F81" s="627" t="s">
        <v>1426</v>
      </c>
      <c r="G81" s="625" t="s">
        <v>11</v>
      </c>
      <c r="H81" s="628" t="s">
        <v>3408</v>
      </c>
      <c r="I81" s="618" t="s">
        <v>2348</v>
      </c>
      <c r="J81" s="626"/>
      <c r="K81" s="629"/>
      <c r="L81" s="629"/>
      <c r="M81" s="630"/>
      <c r="N81" s="469" t="s">
        <v>3732</v>
      </c>
      <c r="O81" s="470" t="s">
        <v>4271</v>
      </c>
      <c r="P81" s="622"/>
      <c r="Q81" s="620">
        <v>1</v>
      </c>
      <c r="AA81" s="620">
        <v>1</v>
      </c>
    </row>
    <row r="82" spans="1:28" s="620" customFormat="1" ht="95.25" thickBot="1" x14ac:dyDescent="0.3">
      <c r="A82" s="654">
        <f t="shared" si="1"/>
        <v>78</v>
      </c>
      <c r="B82" s="606" t="s">
        <v>1428</v>
      </c>
      <c r="C82" s="606">
        <v>4</v>
      </c>
      <c r="D82" s="606" t="s">
        <v>23</v>
      </c>
      <c r="E82" s="606" t="s">
        <v>1429</v>
      </c>
      <c r="F82" s="606" t="s">
        <v>1430</v>
      </c>
      <c r="G82" s="605" t="s">
        <v>16</v>
      </c>
      <c r="H82" s="604" t="s">
        <v>1431</v>
      </c>
      <c r="I82" s="624" t="s">
        <v>730</v>
      </c>
      <c r="J82" s="607"/>
      <c r="K82" s="608"/>
      <c r="L82" s="608"/>
      <c r="M82" s="609"/>
      <c r="N82" s="632" t="s">
        <v>2842</v>
      </c>
      <c r="O82" s="632" t="s">
        <v>2987</v>
      </c>
      <c r="Q82" s="620">
        <v>1</v>
      </c>
      <c r="AB82" s="620">
        <v>1</v>
      </c>
    </row>
    <row r="83" spans="1:28" s="620" customFormat="1" ht="174" thickBot="1" x14ac:dyDescent="0.3">
      <c r="A83" s="654">
        <f t="shared" si="1"/>
        <v>79</v>
      </c>
      <c r="B83" s="606" t="s">
        <v>1436</v>
      </c>
      <c r="C83" s="606">
        <v>5</v>
      </c>
      <c r="D83" s="606" t="s">
        <v>1015</v>
      </c>
      <c r="E83" s="606" t="s">
        <v>1438</v>
      </c>
      <c r="F83" s="606" t="s">
        <v>1439</v>
      </c>
      <c r="G83" s="605" t="s">
        <v>11</v>
      </c>
      <c r="H83" s="604" t="s">
        <v>1437</v>
      </c>
      <c r="I83" s="389" t="s">
        <v>2304</v>
      </c>
      <c r="J83" s="394"/>
      <c r="K83" s="395"/>
      <c r="L83" s="395"/>
      <c r="M83" s="396"/>
      <c r="N83" s="473" t="s">
        <v>1524</v>
      </c>
      <c r="O83" s="632" t="s">
        <v>2206</v>
      </c>
      <c r="Q83" s="620">
        <v>1</v>
      </c>
      <c r="AA83" s="620">
        <v>1</v>
      </c>
    </row>
    <row r="84" spans="1:28" s="620" customFormat="1" ht="409.6" thickBot="1" x14ac:dyDescent="0.3">
      <c r="A84" s="654">
        <f t="shared" si="1"/>
        <v>80</v>
      </c>
      <c r="B84" s="606" t="s">
        <v>1455</v>
      </c>
      <c r="C84" s="606">
        <v>5</v>
      </c>
      <c r="D84" s="606" t="s">
        <v>344</v>
      </c>
      <c r="E84" s="606" t="s">
        <v>1457</v>
      </c>
      <c r="F84" s="606" t="s">
        <v>1458</v>
      </c>
      <c r="G84" s="605" t="s">
        <v>11</v>
      </c>
      <c r="H84" s="604" t="s">
        <v>1456</v>
      </c>
      <c r="I84" s="389" t="s">
        <v>2352</v>
      </c>
      <c r="J84" s="394"/>
      <c r="K84" s="395"/>
      <c r="L84" s="395"/>
      <c r="M84" s="396"/>
      <c r="N84" s="421" t="s">
        <v>1525</v>
      </c>
      <c r="O84" s="632" t="s">
        <v>2209</v>
      </c>
      <c r="Q84" s="620">
        <v>1</v>
      </c>
      <c r="AA84" s="620">
        <v>1</v>
      </c>
    </row>
    <row r="85" spans="1:28" s="620" customFormat="1" ht="409.6" thickBot="1" x14ac:dyDescent="0.3">
      <c r="A85" s="654">
        <f t="shared" si="1"/>
        <v>81</v>
      </c>
      <c r="B85" s="606" t="s">
        <v>1496</v>
      </c>
      <c r="C85" s="606">
        <v>4</v>
      </c>
      <c r="D85" s="606" t="s">
        <v>1498</v>
      </c>
      <c r="E85" s="606" t="s">
        <v>1499</v>
      </c>
      <c r="F85" s="606" t="s">
        <v>1500</v>
      </c>
      <c r="G85" s="605" t="s">
        <v>11</v>
      </c>
      <c r="H85" s="604" t="s">
        <v>1497</v>
      </c>
      <c r="I85" s="624" t="s">
        <v>2360</v>
      </c>
      <c r="J85" s="607"/>
      <c r="K85" s="608"/>
      <c r="L85" s="608"/>
      <c r="M85" s="609"/>
      <c r="N85" s="606" t="s">
        <v>3880</v>
      </c>
      <c r="O85" s="632" t="s">
        <v>3881</v>
      </c>
      <c r="P85" s="622"/>
      <c r="Q85" s="620">
        <v>1</v>
      </c>
      <c r="AA85" s="620">
        <v>1</v>
      </c>
    </row>
    <row r="86" spans="1:28" s="620" customFormat="1" ht="284.25" thickBot="1" x14ac:dyDescent="0.3">
      <c r="A86" s="654">
        <f t="shared" si="1"/>
        <v>82</v>
      </c>
      <c r="B86" s="627" t="s">
        <v>1520</v>
      </c>
      <c r="C86" s="627" t="s">
        <v>179</v>
      </c>
      <c r="D86" s="627" t="s">
        <v>344</v>
      </c>
      <c r="E86" s="627" t="s">
        <v>1522</v>
      </c>
      <c r="F86" s="627" t="s">
        <v>1523</v>
      </c>
      <c r="G86" s="625" t="s">
        <v>11</v>
      </c>
      <c r="H86" s="628" t="s">
        <v>1521</v>
      </c>
      <c r="I86" s="624" t="s">
        <v>2363</v>
      </c>
      <c r="J86" s="626"/>
      <c r="K86" s="629"/>
      <c r="L86" s="629"/>
      <c r="M86" s="630"/>
      <c r="N86" s="623" t="s">
        <v>3411</v>
      </c>
      <c r="O86" s="632" t="s">
        <v>4272</v>
      </c>
      <c r="P86" s="622"/>
      <c r="Q86" s="620">
        <v>1</v>
      </c>
      <c r="AA86" s="620">
        <v>1</v>
      </c>
    </row>
    <row r="87" spans="1:28" s="620" customFormat="1" ht="409.6" thickBot="1" x14ac:dyDescent="0.3">
      <c r="A87" s="654">
        <f t="shared" si="1"/>
        <v>83</v>
      </c>
      <c r="B87" s="627" t="s">
        <v>1540</v>
      </c>
      <c r="C87" s="627">
        <v>4</v>
      </c>
      <c r="D87" s="627" t="s">
        <v>23</v>
      </c>
      <c r="E87" s="627" t="s">
        <v>1542</v>
      </c>
      <c r="F87" s="627" t="s">
        <v>1543</v>
      </c>
      <c r="G87" s="625" t="s">
        <v>16</v>
      </c>
      <c r="H87" s="628" t="s">
        <v>1541</v>
      </c>
      <c r="I87" s="624" t="s">
        <v>2367</v>
      </c>
      <c r="J87" s="626"/>
      <c r="K87" s="629"/>
      <c r="L87" s="629"/>
      <c r="M87" s="630"/>
      <c r="N87" s="623" t="s">
        <v>1688</v>
      </c>
      <c r="O87" s="632" t="s">
        <v>3618</v>
      </c>
      <c r="P87" s="622"/>
      <c r="Q87" s="620">
        <v>1</v>
      </c>
      <c r="AB87" s="620">
        <v>1</v>
      </c>
    </row>
    <row r="88" spans="1:28" s="620" customFormat="1" ht="409.6" thickBot="1" x14ac:dyDescent="0.3">
      <c r="A88" s="654">
        <f t="shared" si="1"/>
        <v>84</v>
      </c>
      <c r="B88" s="238" t="s">
        <v>1577</v>
      </c>
      <c r="C88" s="238">
        <v>16</v>
      </c>
      <c r="D88" s="238" t="s">
        <v>344</v>
      </c>
      <c r="E88" s="238" t="s">
        <v>1173</v>
      </c>
      <c r="F88" s="238" t="s">
        <v>1579</v>
      </c>
      <c r="G88" s="239" t="s">
        <v>11</v>
      </c>
      <c r="H88" s="240" t="s">
        <v>1578</v>
      </c>
      <c r="I88" s="1407" t="s">
        <v>2373</v>
      </c>
      <c r="J88" s="496"/>
      <c r="K88" s="407"/>
      <c r="L88" s="407"/>
      <c r="M88" s="408"/>
      <c r="N88" s="214" t="s">
        <v>3882</v>
      </c>
      <c r="O88" s="1474" t="s">
        <v>3883</v>
      </c>
      <c r="Y88" s="620">
        <v>1</v>
      </c>
      <c r="AA88" s="620">
        <v>1</v>
      </c>
    </row>
    <row r="89" spans="1:28" s="620" customFormat="1" ht="394.5" thickBot="1" x14ac:dyDescent="0.3">
      <c r="A89" s="654">
        <f t="shared" si="1"/>
        <v>85</v>
      </c>
      <c r="B89" s="443" t="s">
        <v>1588</v>
      </c>
      <c r="C89" s="443" t="s">
        <v>179</v>
      </c>
      <c r="D89" s="443" t="s">
        <v>344</v>
      </c>
      <c r="E89" s="443" t="s">
        <v>1590</v>
      </c>
      <c r="F89" s="443" t="s">
        <v>768</v>
      </c>
      <c r="G89" s="444" t="s">
        <v>16</v>
      </c>
      <c r="H89" s="445" t="s">
        <v>1589</v>
      </c>
      <c r="I89" s="459" t="s">
        <v>2363</v>
      </c>
      <c r="J89" s="446"/>
      <c r="K89" s="447"/>
      <c r="L89" s="447"/>
      <c r="M89" s="448"/>
      <c r="N89" s="451"/>
      <c r="O89" s="458" t="s">
        <v>3409</v>
      </c>
      <c r="T89" s="620">
        <v>1</v>
      </c>
      <c r="AB89" s="620">
        <v>1</v>
      </c>
    </row>
    <row r="90" spans="1:28" s="620" customFormat="1" ht="221.25" thickBot="1" x14ac:dyDescent="0.3">
      <c r="A90" s="654">
        <f t="shared" si="1"/>
        <v>86</v>
      </c>
      <c r="B90" s="1406" t="s">
        <v>1604</v>
      </c>
      <c r="C90" s="1406">
        <v>28</v>
      </c>
      <c r="D90" s="1406" t="s">
        <v>1606</v>
      </c>
      <c r="E90" s="1406" t="s">
        <v>1605</v>
      </c>
      <c r="F90" s="1406" t="s">
        <v>1607</v>
      </c>
      <c r="G90" s="26" t="s">
        <v>11</v>
      </c>
      <c r="H90" s="1394" t="s">
        <v>1608</v>
      </c>
      <c r="I90" s="1395" t="s">
        <v>2376</v>
      </c>
      <c r="J90" s="394"/>
      <c r="K90" s="395"/>
      <c r="L90" s="395"/>
      <c r="M90" s="396"/>
      <c r="N90" s="214" t="s">
        <v>3884</v>
      </c>
      <c r="O90" s="1408" t="s">
        <v>3885</v>
      </c>
      <c r="P90" s="622"/>
      <c r="Y90" s="620">
        <v>1</v>
      </c>
      <c r="AA90" s="620">
        <v>1</v>
      </c>
    </row>
    <row r="91" spans="1:28" s="620" customFormat="1" ht="142.5" thickBot="1" x14ac:dyDescent="0.3">
      <c r="A91" s="654">
        <f t="shared" si="1"/>
        <v>87</v>
      </c>
      <c r="B91" s="1406" t="s">
        <v>1612</v>
      </c>
      <c r="C91" s="1406">
        <v>27</v>
      </c>
      <c r="D91" s="1406" t="s">
        <v>1606</v>
      </c>
      <c r="E91" s="1406" t="s">
        <v>1614</v>
      </c>
      <c r="F91" s="1406" t="s">
        <v>1615</v>
      </c>
      <c r="G91" s="26" t="s">
        <v>11</v>
      </c>
      <c r="H91" s="1394" t="s">
        <v>1613</v>
      </c>
      <c r="I91" s="1407" t="s">
        <v>2378</v>
      </c>
      <c r="J91" s="394"/>
      <c r="K91" s="395"/>
      <c r="L91" s="395"/>
      <c r="M91" s="396"/>
      <c r="N91" s="75" t="s">
        <v>3886</v>
      </c>
      <c r="O91" s="1408" t="s">
        <v>3887</v>
      </c>
      <c r="P91" s="622"/>
      <c r="Y91" s="620">
        <v>1</v>
      </c>
      <c r="AA91" s="620">
        <v>1</v>
      </c>
    </row>
    <row r="92" spans="1:28" s="620" customFormat="1" ht="378.75" thickBot="1" x14ac:dyDescent="0.3">
      <c r="A92" s="654">
        <f t="shared" si="1"/>
        <v>88</v>
      </c>
      <c r="B92" s="627" t="s">
        <v>1625</v>
      </c>
      <c r="C92" s="627" t="s">
        <v>110</v>
      </c>
      <c r="D92" s="627" t="s">
        <v>1015</v>
      </c>
      <c r="E92" s="627" t="s">
        <v>2215</v>
      </c>
      <c r="F92" s="627" t="s">
        <v>1628</v>
      </c>
      <c r="G92" s="625" t="s">
        <v>11</v>
      </c>
      <c r="H92" s="628" t="s">
        <v>1627</v>
      </c>
      <c r="I92" s="624" t="s">
        <v>2381</v>
      </c>
      <c r="J92" s="626"/>
      <c r="K92" s="629"/>
      <c r="L92" s="629"/>
      <c r="M92" s="630"/>
      <c r="N92" s="623" t="s">
        <v>3888</v>
      </c>
      <c r="O92" s="422" t="s">
        <v>3889</v>
      </c>
      <c r="P92" s="622"/>
      <c r="Q92" s="620">
        <v>1</v>
      </c>
      <c r="AA92" s="620">
        <v>1</v>
      </c>
    </row>
    <row r="93" spans="1:28" s="620" customFormat="1" ht="142.5" thickBot="1" x14ac:dyDescent="0.3">
      <c r="A93" s="654">
        <f t="shared" si="1"/>
        <v>89</v>
      </c>
      <c r="B93" s="627" t="s">
        <v>1650</v>
      </c>
      <c r="C93" s="627">
        <v>4</v>
      </c>
      <c r="D93" s="627" t="s">
        <v>1652</v>
      </c>
      <c r="E93" s="627" t="s">
        <v>3010</v>
      </c>
      <c r="F93" s="627" t="s">
        <v>768</v>
      </c>
      <c r="G93" s="625" t="s">
        <v>16</v>
      </c>
      <c r="H93" s="628" t="s">
        <v>1653</v>
      </c>
      <c r="I93" s="624" t="s">
        <v>2386</v>
      </c>
      <c r="J93" s="626"/>
      <c r="K93" s="629"/>
      <c r="L93" s="629"/>
      <c r="M93" s="630"/>
      <c r="N93" s="623" t="s">
        <v>4602</v>
      </c>
      <c r="O93" s="621" t="s">
        <v>4603</v>
      </c>
      <c r="P93" s="622"/>
      <c r="Q93" s="620">
        <v>1</v>
      </c>
      <c r="AB93" s="620">
        <v>1</v>
      </c>
    </row>
    <row r="94" spans="1:28" s="620" customFormat="1" ht="300" thickBot="1" x14ac:dyDescent="0.3">
      <c r="A94" s="654">
        <f t="shared" si="1"/>
        <v>90</v>
      </c>
      <c r="B94" s="381" t="s">
        <v>1654</v>
      </c>
      <c r="C94" s="381">
        <v>4</v>
      </c>
      <c r="D94" s="381" t="s">
        <v>23</v>
      </c>
      <c r="E94" s="381" t="s">
        <v>2216</v>
      </c>
      <c r="F94" s="381" t="s">
        <v>1430</v>
      </c>
      <c r="G94" s="382" t="s">
        <v>16</v>
      </c>
      <c r="H94" s="383" t="s">
        <v>1655</v>
      </c>
      <c r="I94" s="798"/>
      <c r="J94" s="380"/>
      <c r="K94" s="391"/>
      <c r="L94" s="391"/>
      <c r="M94" s="393"/>
      <c r="N94" s="798" t="s">
        <v>7134</v>
      </c>
      <c r="O94" s="799" t="s">
        <v>7132</v>
      </c>
      <c r="P94" s="404">
        <v>1</v>
      </c>
      <c r="R94" s="620">
        <v>1</v>
      </c>
      <c r="W94" s="620">
        <v>1</v>
      </c>
      <c r="AB94" s="620">
        <v>1</v>
      </c>
    </row>
    <row r="95" spans="1:28" s="620" customFormat="1" ht="409.6" thickBot="1" x14ac:dyDescent="0.3">
      <c r="A95" s="654">
        <f t="shared" si="1"/>
        <v>91</v>
      </c>
      <c r="B95" s="606" t="s">
        <v>1684</v>
      </c>
      <c r="C95" s="606">
        <v>4</v>
      </c>
      <c r="D95" s="606" t="s">
        <v>1498</v>
      </c>
      <c r="E95" s="606" t="s">
        <v>2217</v>
      </c>
      <c r="F95" s="606" t="s">
        <v>1687</v>
      </c>
      <c r="G95" s="605" t="s">
        <v>11</v>
      </c>
      <c r="H95" s="604" t="s">
        <v>1685</v>
      </c>
      <c r="I95" s="389" t="s">
        <v>2391</v>
      </c>
      <c r="J95" s="394"/>
      <c r="K95" s="395"/>
      <c r="L95" s="395"/>
      <c r="M95" s="396"/>
      <c r="N95" s="623" t="s">
        <v>2212</v>
      </c>
      <c r="O95" s="621" t="s">
        <v>2213</v>
      </c>
      <c r="Q95" s="620">
        <v>1</v>
      </c>
      <c r="AA95" s="620">
        <v>1</v>
      </c>
    </row>
    <row r="96" spans="1:28" s="620" customFormat="1" ht="409.6" thickBot="1" x14ac:dyDescent="0.3">
      <c r="A96" s="654">
        <f t="shared" si="1"/>
        <v>92</v>
      </c>
      <c r="B96" s="1406" t="s">
        <v>1712</v>
      </c>
      <c r="C96" s="1406">
        <v>34</v>
      </c>
      <c r="D96" s="1406" t="s">
        <v>344</v>
      </c>
      <c r="E96" s="1406" t="s">
        <v>2218</v>
      </c>
      <c r="F96" s="1406" t="s">
        <v>1715</v>
      </c>
      <c r="G96" s="26" t="s">
        <v>11</v>
      </c>
      <c r="H96" s="1418" t="s">
        <v>1713</v>
      </c>
      <c r="I96" s="1407" t="s">
        <v>2393</v>
      </c>
      <c r="J96" s="394"/>
      <c r="K96" s="395"/>
      <c r="L96" s="395"/>
      <c r="M96" s="396"/>
      <c r="N96" s="214" t="s">
        <v>2214</v>
      </c>
      <c r="O96" s="744" t="s">
        <v>3619</v>
      </c>
      <c r="P96" s="622"/>
      <c r="Y96" s="620">
        <v>1</v>
      </c>
      <c r="AA96" s="620">
        <v>1</v>
      </c>
    </row>
    <row r="97" spans="1:28" s="620" customFormat="1" ht="142.5" thickBot="1" x14ac:dyDescent="0.3">
      <c r="A97" s="654">
        <f t="shared" si="1"/>
        <v>93</v>
      </c>
      <c r="B97" s="438" t="s">
        <v>1750</v>
      </c>
      <c r="C97" s="438">
        <v>4</v>
      </c>
      <c r="D97" s="438" t="s">
        <v>23</v>
      </c>
      <c r="E97" s="438" t="s">
        <v>906</v>
      </c>
      <c r="F97" s="438" t="s">
        <v>1752</v>
      </c>
      <c r="G97" s="440" t="s">
        <v>16</v>
      </c>
      <c r="H97" s="400" t="s">
        <v>1751</v>
      </c>
      <c r="I97" s="401" t="s">
        <v>2395</v>
      </c>
      <c r="J97" s="437"/>
      <c r="K97" s="439"/>
      <c r="L97" s="439"/>
      <c r="M97" s="442"/>
      <c r="N97" s="402"/>
      <c r="O97" s="745" t="s">
        <v>2826</v>
      </c>
      <c r="T97" s="620">
        <v>1</v>
      </c>
      <c r="AB97" s="620">
        <v>1</v>
      </c>
    </row>
    <row r="98" spans="1:28" s="620" customFormat="1" ht="284.25" thickBot="1" x14ac:dyDescent="0.3">
      <c r="A98" s="654">
        <f t="shared" si="1"/>
        <v>94</v>
      </c>
      <c r="B98" s="1406" t="s">
        <v>1757</v>
      </c>
      <c r="C98" s="1406">
        <v>64</v>
      </c>
      <c r="D98" s="1406" t="s">
        <v>1015</v>
      </c>
      <c r="E98" s="1406" t="s">
        <v>1758</v>
      </c>
      <c r="F98" s="1406" t="s">
        <v>1760</v>
      </c>
      <c r="G98" s="26" t="s">
        <v>11</v>
      </c>
      <c r="H98" s="1401" t="s">
        <v>1759</v>
      </c>
      <c r="I98" s="1399" t="s">
        <v>2401</v>
      </c>
      <c r="J98" s="394"/>
      <c r="K98" s="395"/>
      <c r="L98" s="395"/>
      <c r="M98" s="396"/>
      <c r="N98" s="214" t="s">
        <v>2223</v>
      </c>
      <c r="O98" s="744" t="s">
        <v>3620</v>
      </c>
      <c r="P98" s="622"/>
      <c r="Y98" s="620">
        <v>1</v>
      </c>
      <c r="AA98" s="620">
        <v>1</v>
      </c>
    </row>
    <row r="99" spans="1:28" s="620" customFormat="1" ht="409.6" thickBot="1" x14ac:dyDescent="0.3">
      <c r="A99" s="654">
        <f t="shared" si="1"/>
        <v>95</v>
      </c>
      <c r="B99" s="1406" t="s">
        <v>1761</v>
      </c>
      <c r="C99" s="1406">
        <v>31</v>
      </c>
      <c r="D99" s="1406" t="s">
        <v>344</v>
      </c>
      <c r="E99" s="1406" t="s">
        <v>1763</v>
      </c>
      <c r="F99" s="1406" t="s">
        <v>1764</v>
      </c>
      <c r="G99" s="26" t="s">
        <v>11</v>
      </c>
      <c r="H99" s="1401" t="s">
        <v>1762</v>
      </c>
      <c r="I99" s="1399" t="s">
        <v>2402</v>
      </c>
      <c r="J99" s="394"/>
      <c r="K99" s="395"/>
      <c r="L99" s="395"/>
      <c r="M99" s="396"/>
      <c r="N99" s="214" t="s">
        <v>3890</v>
      </c>
      <c r="O99" s="744" t="s">
        <v>3891</v>
      </c>
      <c r="P99" s="622"/>
      <c r="Y99" s="620">
        <v>1</v>
      </c>
      <c r="AA99" s="620">
        <v>1</v>
      </c>
    </row>
    <row r="100" spans="1:28" s="620" customFormat="1" ht="95.25" thickBot="1" x14ac:dyDescent="0.3">
      <c r="A100" s="654">
        <f t="shared" si="1"/>
        <v>96</v>
      </c>
      <c r="B100" s="438" t="s">
        <v>1783</v>
      </c>
      <c r="C100" s="438">
        <v>4</v>
      </c>
      <c r="D100" s="438" t="s">
        <v>23</v>
      </c>
      <c r="E100" s="438" t="s">
        <v>1785</v>
      </c>
      <c r="F100" s="438" t="s">
        <v>243</v>
      </c>
      <c r="G100" s="440" t="s">
        <v>16</v>
      </c>
      <c r="H100" s="400" t="s">
        <v>1784</v>
      </c>
      <c r="I100" s="401" t="s">
        <v>2405</v>
      </c>
      <c r="J100" s="446"/>
      <c r="K100" s="447"/>
      <c r="L100" s="447"/>
      <c r="M100" s="448"/>
      <c r="N100" s="402" t="s">
        <v>2197</v>
      </c>
      <c r="O100" s="745" t="s">
        <v>2828</v>
      </c>
      <c r="T100" s="620">
        <v>1</v>
      </c>
      <c r="AB100" s="620">
        <v>1</v>
      </c>
    </row>
    <row r="101" spans="1:28" s="620" customFormat="1" ht="158.25" thickBot="1" x14ac:dyDescent="0.3">
      <c r="A101" s="654">
        <f t="shared" si="1"/>
        <v>97</v>
      </c>
      <c r="B101" s="627" t="s">
        <v>1786</v>
      </c>
      <c r="C101" s="627">
        <v>4</v>
      </c>
      <c r="D101" s="627" t="s">
        <v>23</v>
      </c>
      <c r="E101" s="627" t="s">
        <v>1788</v>
      </c>
      <c r="F101" s="627" t="s">
        <v>243</v>
      </c>
      <c r="G101" s="625" t="s">
        <v>16</v>
      </c>
      <c r="H101" s="628" t="s">
        <v>1787</v>
      </c>
      <c r="I101" s="619"/>
      <c r="J101" s="626"/>
      <c r="K101" s="629"/>
      <c r="L101" s="629"/>
      <c r="M101" s="630"/>
      <c r="N101" s="619"/>
      <c r="O101" s="436" t="s">
        <v>2827</v>
      </c>
      <c r="Q101" s="620">
        <v>1</v>
      </c>
      <c r="AB101" s="620">
        <v>1</v>
      </c>
    </row>
    <row r="102" spans="1:28" s="620" customFormat="1" ht="284.25" thickBot="1" x14ac:dyDescent="0.3">
      <c r="A102" s="654">
        <f t="shared" si="1"/>
        <v>98</v>
      </c>
      <c r="B102" s="443" t="s">
        <v>1789</v>
      </c>
      <c r="C102" s="443">
        <v>4</v>
      </c>
      <c r="D102" s="443" t="s">
        <v>23</v>
      </c>
      <c r="E102" s="443" t="s">
        <v>1791</v>
      </c>
      <c r="F102" s="443" t="s">
        <v>243</v>
      </c>
      <c r="G102" s="444" t="s">
        <v>16</v>
      </c>
      <c r="H102" s="445" t="s">
        <v>1790</v>
      </c>
      <c r="I102" s="451"/>
      <c r="J102" s="446"/>
      <c r="K102" s="447"/>
      <c r="L102" s="447"/>
      <c r="M102" s="448"/>
      <c r="N102" s="402"/>
      <c r="O102" s="460" t="s">
        <v>3410</v>
      </c>
      <c r="T102" s="620">
        <v>1</v>
      </c>
      <c r="AB102" s="620">
        <v>1</v>
      </c>
    </row>
    <row r="103" spans="1:28" s="620" customFormat="1" ht="111" thickBot="1" x14ac:dyDescent="0.3">
      <c r="A103" s="654">
        <f t="shared" si="1"/>
        <v>99</v>
      </c>
      <c r="B103" s="443" t="s">
        <v>1799</v>
      </c>
      <c r="C103" s="443" t="s">
        <v>110</v>
      </c>
      <c r="D103" s="443" t="s">
        <v>23</v>
      </c>
      <c r="E103" s="443" t="s">
        <v>1147</v>
      </c>
      <c r="F103" s="443" t="s">
        <v>1801</v>
      </c>
      <c r="G103" s="444" t="s">
        <v>11</v>
      </c>
      <c r="H103" s="445" t="s">
        <v>1800</v>
      </c>
      <c r="I103" s="451"/>
      <c r="J103" s="446"/>
      <c r="K103" s="447"/>
      <c r="L103" s="447"/>
      <c r="M103" s="448"/>
      <c r="N103" s="451"/>
      <c r="O103" s="745" t="s">
        <v>3733</v>
      </c>
      <c r="T103" s="620">
        <v>1</v>
      </c>
      <c r="AA103" s="620">
        <v>1</v>
      </c>
    </row>
    <row r="104" spans="1:28" s="620" customFormat="1" ht="252.75" thickBot="1" x14ac:dyDescent="0.3">
      <c r="A104" s="654">
        <f t="shared" si="1"/>
        <v>100</v>
      </c>
      <c r="B104" s="627" t="s">
        <v>1817</v>
      </c>
      <c r="C104" s="627" t="s">
        <v>179</v>
      </c>
      <c r="D104" s="627" t="s">
        <v>344</v>
      </c>
      <c r="E104" s="627" t="s">
        <v>2229</v>
      </c>
      <c r="F104" s="627" t="s">
        <v>1819</v>
      </c>
      <c r="G104" s="625" t="s">
        <v>11</v>
      </c>
      <c r="H104" s="628" t="s">
        <v>1818</v>
      </c>
      <c r="I104" s="389" t="s">
        <v>2363</v>
      </c>
      <c r="J104" s="626"/>
      <c r="K104" s="629"/>
      <c r="L104" s="629"/>
      <c r="M104" s="630"/>
      <c r="N104" s="623" t="s">
        <v>3009</v>
      </c>
      <c r="O104" s="632" t="s">
        <v>4273</v>
      </c>
      <c r="P104" s="622"/>
      <c r="Q104" s="620">
        <v>1</v>
      </c>
      <c r="AA104" s="620">
        <v>1</v>
      </c>
    </row>
    <row r="105" spans="1:28" s="620" customFormat="1" ht="95.25" thickBot="1" x14ac:dyDescent="0.3">
      <c r="A105" s="654">
        <f t="shared" si="1"/>
        <v>101</v>
      </c>
      <c r="B105" s="443" t="s">
        <v>1820</v>
      </c>
      <c r="C105" s="443" t="s">
        <v>110</v>
      </c>
      <c r="D105" s="443" t="s">
        <v>23</v>
      </c>
      <c r="E105" s="443" t="s">
        <v>1573</v>
      </c>
      <c r="F105" s="443" t="s">
        <v>1822</v>
      </c>
      <c r="G105" s="444" t="s">
        <v>11</v>
      </c>
      <c r="H105" s="445" t="s">
        <v>1821</v>
      </c>
      <c r="I105" s="451"/>
      <c r="J105" s="446"/>
      <c r="K105" s="447"/>
      <c r="L105" s="447"/>
      <c r="M105" s="448"/>
      <c r="N105" s="451"/>
      <c r="O105" s="460" t="s">
        <v>3412</v>
      </c>
      <c r="T105" s="620">
        <v>1</v>
      </c>
      <c r="AA105" s="620">
        <v>1</v>
      </c>
    </row>
    <row r="106" spans="1:28" s="620" customFormat="1" ht="363" thickBot="1" x14ac:dyDescent="0.3">
      <c r="A106" s="654">
        <f t="shared" si="1"/>
        <v>102</v>
      </c>
      <c r="B106" s="443" t="s">
        <v>1823</v>
      </c>
      <c r="C106" s="443">
        <v>4</v>
      </c>
      <c r="D106" s="443" t="s">
        <v>23</v>
      </c>
      <c r="E106" s="443" t="s">
        <v>1825</v>
      </c>
      <c r="F106" s="443" t="s">
        <v>1327</v>
      </c>
      <c r="G106" s="444" t="s">
        <v>16</v>
      </c>
      <c r="H106" s="445" t="s">
        <v>1824</v>
      </c>
      <c r="I106" s="451"/>
      <c r="J106" s="446"/>
      <c r="K106" s="447"/>
      <c r="L106" s="447"/>
      <c r="M106" s="448"/>
      <c r="N106" s="451"/>
      <c r="O106" s="460" t="s">
        <v>3413</v>
      </c>
      <c r="T106" s="620">
        <v>1</v>
      </c>
      <c r="AB106" s="620">
        <v>1</v>
      </c>
    </row>
    <row r="107" spans="1:28" s="620" customFormat="1" ht="252.75" thickBot="1" x14ac:dyDescent="0.3">
      <c r="A107" s="654">
        <f t="shared" si="1"/>
        <v>103</v>
      </c>
      <c r="B107" s="438" t="s">
        <v>1826</v>
      </c>
      <c r="C107" s="438" t="s">
        <v>110</v>
      </c>
      <c r="D107" s="438" t="s">
        <v>1635</v>
      </c>
      <c r="E107" s="438" t="s">
        <v>2232</v>
      </c>
      <c r="F107" s="438" t="s">
        <v>1364</v>
      </c>
      <c r="G107" s="440" t="s">
        <v>16</v>
      </c>
      <c r="H107" s="400" t="s">
        <v>1827</v>
      </c>
      <c r="I107" s="401" t="s">
        <v>2409</v>
      </c>
      <c r="J107" s="437"/>
      <c r="K107" s="439"/>
      <c r="L107" s="439"/>
      <c r="M107" s="442"/>
      <c r="N107" s="452"/>
      <c r="O107" s="745" t="s">
        <v>2833</v>
      </c>
      <c r="T107" s="620">
        <v>1</v>
      </c>
      <c r="AB107" s="620">
        <v>1</v>
      </c>
    </row>
    <row r="108" spans="1:28" s="620" customFormat="1" ht="104.25" customHeight="1" thickBot="1" x14ac:dyDescent="0.3">
      <c r="A108" s="654">
        <f t="shared" si="1"/>
        <v>104</v>
      </c>
      <c r="B108" s="627" t="s">
        <v>1845</v>
      </c>
      <c r="C108" s="627">
        <v>4</v>
      </c>
      <c r="D108" s="627" t="s">
        <v>23</v>
      </c>
      <c r="E108" s="627" t="s">
        <v>1788</v>
      </c>
      <c r="F108" s="627" t="s">
        <v>1195</v>
      </c>
      <c r="G108" s="625" t="s">
        <v>16</v>
      </c>
      <c r="H108" s="628" t="s">
        <v>1846</v>
      </c>
      <c r="I108" s="619"/>
      <c r="J108" s="626"/>
      <c r="K108" s="629"/>
      <c r="L108" s="629"/>
      <c r="M108" s="630"/>
      <c r="N108" s="619" t="s">
        <v>3018</v>
      </c>
      <c r="O108" s="479" t="s">
        <v>3892</v>
      </c>
      <c r="P108" s="622"/>
      <c r="Q108" s="620">
        <v>1</v>
      </c>
      <c r="AB108" s="620">
        <v>1</v>
      </c>
    </row>
    <row r="109" spans="1:28" s="620" customFormat="1" ht="189.75" thickBot="1" x14ac:dyDescent="0.3">
      <c r="A109" s="654">
        <f t="shared" si="1"/>
        <v>105</v>
      </c>
      <c r="B109" s="606" t="s">
        <v>1847</v>
      </c>
      <c r="C109" s="606">
        <v>4</v>
      </c>
      <c r="D109" s="606" t="s">
        <v>23</v>
      </c>
      <c r="E109" s="606" t="s">
        <v>2228</v>
      </c>
      <c r="F109" s="606" t="s">
        <v>1850</v>
      </c>
      <c r="G109" s="605" t="s">
        <v>11</v>
      </c>
      <c r="H109" s="604" t="s">
        <v>3414</v>
      </c>
      <c r="I109" s="389" t="s">
        <v>2414</v>
      </c>
      <c r="J109" s="607"/>
      <c r="K109" s="608"/>
      <c r="L109" s="608"/>
      <c r="M109" s="609"/>
      <c r="N109" s="634" t="s">
        <v>3893</v>
      </c>
      <c r="O109" s="621" t="s">
        <v>7195</v>
      </c>
      <c r="P109" s="622"/>
      <c r="Q109" s="620">
        <v>1</v>
      </c>
      <c r="AA109" s="620">
        <v>1</v>
      </c>
    </row>
    <row r="110" spans="1:28" s="620" customFormat="1" ht="158.25" thickBot="1" x14ac:dyDescent="0.3">
      <c r="A110" s="654">
        <f t="shared" si="1"/>
        <v>106</v>
      </c>
      <c r="B110" s="606" t="s">
        <v>1882</v>
      </c>
      <c r="C110" s="606" t="s">
        <v>179</v>
      </c>
      <c r="D110" s="606" t="s">
        <v>344</v>
      </c>
      <c r="E110" s="606" t="s">
        <v>2230</v>
      </c>
      <c r="F110" s="606" t="s">
        <v>1884</v>
      </c>
      <c r="G110" s="605" t="s">
        <v>11</v>
      </c>
      <c r="H110" s="604" t="s">
        <v>1885</v>
      </c>
      <c r="I110" s="389" t="s">
        <v>2421</v>
      </c>
      <c r="J110" s="607"/>
      <c r="K110" s="608"/>
      <c r="L110" s="608"/>
      <c r="M110" s="609"/>
      <c r="N110" s="634" t="s">
        <v>3894</v>
      </c>
      <c r="O110" s="621" t="s">
        <v>3895</v>
      </c>
      <c r="P110" s="622"/>
      <c r="Q110" s="620">
        <v>1</v>
      </c>
      <c r="AA110" s="620">
        <v>1</v>
      </c>
    </row>
    <row r="111" spans="1:28" s="620" customFormat="1" ht="95.25" thickBot="1" x14ac:dyDescent="0.3">
      <c r="A111" s="654">
        <f t="shared" si="1"/>
        <v>107</v>
      </c>
      <c r="B111" s="627" t="s">
        <v>1906</v>
      </c>
      <c r="C111" s="627" t="s">
        <v>1045</v>
      </c>
      <c r="D111" s="627" t="s">
        <v>344</v>
      </c>
      <c r="E111" s="627" t="s">
        <v>2231</v>
      </c>
      <c r="F111" s="627" t="s">
        <v>1908</v>
      </c>
      <c r="G111" s="625" t="s">
        <v>11</v>
      </c>
      <c r="H111" s="628" t="s">
        <v>1909</v>
      </c>
      <c r="I111" s="619"/>
      <c r="J111" s="626"/>
      <c r="K111" s="629"/>
      <c r="L111" s="629"/>
      <c r="M111" s="630"/>
      <c r="N111" s="619" t="s">
        <v>3896</v>
      </c>
      <c r="O111" s="479" t="s">
        <v>3897</v>
      </c>
      <c r="P111" s="622"/>
      <c r="Q111" s="620">
        <v>1</v>
      </c>
      <c r="AA111" s="620">
        <v>1</v>
      </c>
    </row>
    <row r="112" spans="1:28" s="620" customFormat="1" ht="409.6" thickBot="1" x14ac:dyDescent="0.3">
      <c r="A112" s="654">
        <f t="shared" si="1"/>
        <v>108</v>
      </c>
      <c r="B112" s="627" t="s">
        <v>1919</v>
      </c>
      <c r="C112" s="627">
        <v>4</v>
      </c>
      <c r="D112" s="627" t="s">
        <v>23</v>
      </c>
      <c r="E112" s="627" t="s">
        <v>1350</v>
      </c>
      <c r="F112" s="627" t="s">
        <v>1922</v>
      </c>
      <c r="G112" s="625" t="s">
        <v>11</v>
      </c>
      <c r="H112" s="628" t="s">
        <v>1921</v>
      </c>
      <c r="I112" s="389" t="s">
        <v>2427</v>
      </c>
      <c r="J112" s="626"/>
      <c r="K112" s="629"/>
      <c r="L112" s="629"/>
      <c r="M112" s="630"/>
      <c r="N112" s="627" t="s">
        <v>3415</v>
      </c>
      <c r="O112" s="621" t="s">
        <v>5065</v>
      </c>
      <c r="P112" s="622"/>
      <c r="Q112" s="620">
        <v>1</v>
      </c>
      <c r="AA112" s="620">
        <v>1</v>
      </c>
    </row>
    <row r="113" spans="1:28" s="620" customFormat="1" ht="331.5" thickBot="1" x14ac:dyDescent="0.3">
      <c r="A113" s="654">
        <f t="shared" si="1"/>
        <v>109</v>
      </c>
      <c r="B113" s="627" t="s">
        <v>1926</v>
      </c>
      <c r="C113" s="627">
        <v>4</v>
      </c>
      <c r="D113" s="627" t="s">
        <v>23</v>
      </c>
      <c r="E113" s="466" t="s">
        <v>3289</v>
      </c>
      <c r="F113" s="627" t="s">
        <v>768</v>
      </c>
      <c r="G113" s="625" t="s">
        <v>16</v>
      </c>
      <c r="H113" s="628" t="s">
        <v>1928</v>
      </c>
      <c r="I113" s="619"/>
      <c r="J113" s="626"/>
      <c r="K113" s="629"/>
      <c r="L113" s="629"/>
      <c r="M113" s="630"/>
      <c r="N113" s="466" t="s">
        <v>3898</v>
      </c>
      <c r="O113" s="480" t="s">
        <v>3621</v>
      </c>
      <c r="P113" s="622"/>
      <c r="Q113" s="620">
        <v>1</v>
      </c>
      <c r="AB113" s="620">
        <v>1</v>
      </c>
    </row>
    <row r="114" spans="1:28" s="620" customFormat="1" ht="409.6" thickBot="1" x14ac:dyDescent="0.3">
      <c r="A114" s="654">
        <f t="shared" si="1"/>
        <v>110</v>
      </c>
      <c r="B114" s="381" t="s">
        <v>1932</v>
      </c>
      <c r="C114" s="381">
        <v>4</v>
      </c>
      <c r="D114" s="381" t="s">
        <v>3416</v>
      </c>
      <c r="E114" s="398" t="s">
        <v>1934</v>
      </c>
      <c r="F114" s="381" t="s">
        <v>1935</v>
      </c>
      <c r="G114" s="382" t="s">
        <v>16</v>
      </c>
      <c r="H114" s="383" t="s">
        <v>1933</v>
      </c>
      <c r="I114" s="798"/>
      <c r="J114" s="380"/>
      <c r="K114" s="391"/>
      <c r="L114" s="391"/>
      <c r="M114" s="393"/>
      <c r="N114" s="798" t="s">
        <v>3899</v>
      </c>
      <c r="O114" s="817" t="s">
        <v>4275</v>
      </c>
      <c r="P114" s="404">
        <v>1</v>
      </c>
      <c r="R114" s="620">
        <v>1</v>
      </c>
      <c r="AB114" s="620">
        <v>1</v>
      </c>
    </row>
    <row r="115" spans="1:28" s="620" customFormat="1" ht="95.25" thickBot="1" x14ac:dyDescent="0.3">
      <c r="A115" s="654">
        <f t="shared" si="1"/>
        <v>111</v>
      </c>
      <c r="B115" s="443" t="s">
        <v>1941</v>
      </c>
      <c r="C115" s="443">
        <v>16</v>
      </c>
      <c r="D115" s="443" t="s">
        <v>100</v>
      </c>
      <c r="E115" s="461" t="s">
        <v>2242</v>
      </c>
      <c r="F115" s="443" t="s">
        <v>1944</v>
      </c>
      <c r="G115" s="444" t="s">
        <v>11</v>
      </c>
      <c r="H115" s="445" t="s">
        <v>1942</v>
      </c>
      <c r="I115" s="451"/>
      <c r="J115" s="446"/>
      <c r="K115" s="447"/>
      <c r="L115" s="447"/>
      <c r="M115" s="448"/>
      <c r="N115" s="451"/>
      <c r="O115" s="460" t="s">
        <v>3417</v>
      </c>
      <c r="T115" s="620">
        <v>1</v>
      </c>
      <c r="AA115" s="620">
        <v>1</v>
      </c>
    </row>
    <row r="116" spans="1:28" s="620" customFormat="1" ht="409.6" thickBot="1" x14ac:dyDescent="0.3">
      <c r="A116" s="654">
        <f t="shared" si="1"/>
        <v>112</v>
      </c>
      <c r="B116" s="606" t="s">
        <v>1967</v>
      </c>
      <c r="C116" s="606">
        <v>4</v>
      </c>
      <c r="D116" s="606" t="s">
        <v>23</v>
      </c>
      <c r="E116" s="474" t="s">
        <v>2243</v>
      </c>
      <c r="F116" s="606" t="s">
        <v>1970</v>
      </c>
      <c r="G116" s="605" t="s">
        <v>11</v>
      </c>
      <c r="H116" s="604" t="s">
        <v>1968</v>
      </c>
      <c r="I116" s="389" t="s">
        <v>2435</v>
      </c>
      <c r="J116" s="607"/>
      <c r="K116" s="608"/>
      <c r="L116" s="608"/>
      <c r="M116" s="609"/>
      <c r="N116" s="474" t="s">
        <v>3870</v>
      </c>
      <c r="O116" s="621" t="s">
        <v>3900</v>
      </c>
      <c r="P116" s="622"/>
      <c r="Q116" s="620">
        <v>1</v>
      </c>
      <c r="AA116" s="620">
        <v>1</v>
      </c>
    </row>
    <row r="117" spans="1:28" s="620" customFormat="1" ht="284.25" thickBot="1" x14ac:dyDescent="0.3">
      <c r="A117" s="654">
        <f t="shared" si="1"/>
        <v>113</v>
      </c>
      <c r="B117" s="606" t="s">
        <v>1980</v>
      </c>
      <c r="C117" s="606">
        <v>4</v>
      </c>
      <c r="D117" s="606" t="s">
        <v>23</v>
      </c>
      <c r="E117" s="474" t="s">
        <v>2244</v>
      </c>
      <c r="F117" s="606" t="s">
        <v>1983</v>
      </c>
      <c r="G117" s="605" t="s">
        <v>16</v>
      </c>
      <c r="H117" s="604" t="s">
        <v>1981</v>
      </c>
      <c r="I117" s="389" t="s">
        <v>2437</v>
      </c>
      <c r="J117" s="607"/>
      <c r="K117" s="608"/>
      <c r="L117" s="608"/>
      <c r="M117" s="609"/>
      <c r="N117" s="623" t="s">
        <v>3599</v>
      </c>
      <c r="O117" s="621" t="s">
        <v>3612</v>
      </c>
      <c r="P117" s="622"/>
      <c r="Q117" s="620">
        <v>1</v>
      </c>
      <c r="AB117" s="620">
        <v>1</v>
      </c>
    </row>
    <row r="118" spans="1:28" s="620" customFormat="1" ht="409.6" thickBot="1" x14ac:dyDescent="0.3">
      <c r="A118" s="654">
        <f t="shared" si="1"/>
        <v>114</v>
      </c>
      <c r="B118" s="606" t="s">
        <v>1991</v>
      </c>
      <c r="C118" s="606">
        <v>5</v>
      </c>
      <c r="D118" s="606" t="s">
        <v>23</v>
      </c>
      <c r="E118" s="474" t="s">
        <v>3418</v>
      </c>
      <c r="F118" s="606" t="s">
        <v>1994</v>
      </c>
      <c r="G118" s="605" t="s">
        <v>16</v>
      </c>
      <c r="H118" s="604" t="s">
        <v>1992</v>
      </c>
      <c r="I118" s="389" t="s">
        <v>2439</v>
      </c>
      <c r="J118" s="607"/>
      <c r="K118" s="608"/>
      <c r="L118" s="608"/>
      <c r="M118" s="609"/>
      <c r="N118" s="378" t="s">
        <v>3983</v>
      </c>
      <c r="O118" s="621" t="s">
        <v>3984</v>
      </c>
      <c r="P118" s="622"/>
      <c r="Q118" s="620">
        <v>1</v>
      </c>
      <c r="AB118" s="620">
        <v>1</v>
      </c>
    </row>
    <row r="119" spans="1:28" s="620" customFormat="1" ht="95.25" thickBot="1" x14ac:dyDescent="0.3">
      <c r="A119" s="654">
        <f t="shared" si="1"/>
        <v>115</v>
      </c>
      <c r="B119" s="443" t="s">
        <v>2007</v>
      </c>
      <c r="C119" s="443">
        <v>4</v>
      </c>
      <c r="D119" s="443" t="s">
        <v>23</v>
      </c>
      <c r="E119" s="461" t="s">
        <v>2009</v>
      </c>
      <c r="F119" s="443" t="s">
        <v>2010</v>
      </c>
      <c r="G119" s="444" t="s">
        <v>16</v>
      </c>
      <c r="H119" s="445" t="s">
        <v>2008</v>
      </c>
      <c r="I119" s="451"/>
      <c r="J119" s="446"/>
      <c r="K119" s="447"/>
      <c r="L119" s="447"/>
      <c r="M119" s="448"/>
      <c r="N119" s="451"/>
      <c r="O119" s="745" t="s">
        <v>3011</v>
      </c>
      <c r="T119" s="620">
        <v>1</v>
      </c>
      <c r="AB119" s="620">
        <v>1</v>
      </c>
    </row>
    <row r="120" spans="1:28" s="620" customFormat="1" ht="174" thickBot="1" x14ac:dyDescent="0.3">
      <c r="A120" s="654">
        <f t="shared" si="1"/>
        <v>116</v>
      </c>
      <c r="B120" s="606" t="s">
        <v>2011</v>
      </c>
      <c r="C120" s="606">
        <v>22</v>
      </c>
      <c r="D120" s="606" t="s">
        <v>344</v>
      </c>
      <c r="E120" s="474" t="s">
        <v>3736</v>
      </c>
      <c r="F120" s="606" t="s">
        <v>768</v>
      </c>
      <c r="G120" s="605" t="s">
        <v>16</v>
      </c>
      <c r="H120" s="604" t="s">
        <v>2012</v>
      </c>
      <c r="I120" s="389" t="s">
        <v>2443</v>
      </c>
      <c r="J120" s="607"/>
      <c r="K120" s="608"/>
      <c r="L120" s="608"/>
      <c r="M120" s="609"/>
      <c r="N120" s="378" t="s">
        <v>3735</v>
      </c>
      <c r="O120" s="621" t="s">
        <v>3734</v>
      </c>
      <c r="P120" s="622"/>
      <c r="Q120" s="620">
        <v>1</v>
      </c>
      <c r="AB120" s="620">
        <v>1</v>
      </c>
    </row>
    <row r="121" spans="1:28" s="620" customFormat="1" ht="95.25" thickBot="1" x14ac:dyDescent="0.3">
      <c r="A121" s="654">
        <f t="shared" si="1"/>
        <v>117</v>
      </c>
      <c r="B121" s="1406" t="s">
        <v>2028</v>
      </c>
      <c r="C121" s="1406">
        <v>16</v>
      </c>
      <c r="D121" s="1406" t="s">
        <v>344</v>
      </c>
      <c r="E121" s="335" t="s">
        <v>2030</v>
      </c>
      <c r="F121" s="1406" t="s">
        <v>345</v>
      </c>
      <c r="G121" s="26" t="s">
        <v>16</v>
      </c>
      <c r="H121" s="1418" t="s">
        <v>2029</v>
      </c>
      <c r="I121" s="1419" t="s">
        <v>2446</v>
      </c>
      <c r="J121" s="394"/>
      <c r="K121" s="395"/>
      <c r="L121" s="395"/>
      <c r="M121" s="396"/>
      <c r="N121" s="335" t="s">
        <v>3901</v>
      </c>
      <c r="O121" s="744" t="s">
        <v>3902</v>
      </c>
      <c r="P121" s="622"/>
      <c r="Y121" s="620">
        <v>1</v>
      </c>
      <c r="AB121" s="620">
        <v>1</v>
      </c>
    </row>
    <row r="122" spans="1:28" s="620" customFormat="1" ht="409.6" thickBot="1" x14ac:dyDescent="0.3">
      <c r="A122" s="654">
        <f t="shared" si="1"/>
        <v>118</v>
      </c>
      <c r="B122" s="606" t="s">
        <v>2035</v>
      </c>
      <c r="C122" s="606">
        <v>4</v>
      </c>
      <c r="D122" s="606" t="s">
        <v>23</v>
      </c>
      <c r="E122" s="474" t="s">
        <v>2243</v>
      </c>
      <c r="F122" s="606" t="s">
        <v>2037</v>
      </c>
      <c r="G122" s="605" t="s">
        <v>11</v>
      </c>
      <c r="H122" s="604" t="s">
        <v>2036</v>
      </c>
      <c r="I122" s="389" t="s">
        <v>2448</v>
      </c>
      <c r="J122" s="607"/>
      <c r="K122" s="608"/>
      <c r="L122" s="608"/>
      <c r="M122" s="609"/>
      <c r="N122" s="474" t="s">
        <v>2240</v>
      </c>
      <c r="O122" s="621" t="s">
        <v>3903</v>
      </c>
      <c r="P122" s="622"/>
      <c r="Q122" s="620">
        <v>1</v>
      </c>
      <c r="AA122" s="620">
        <v>1</v>
      </c>
    </row>
    <row r="123" spans="1:28" s="620" customFormat="1" ht="409.6" thickBot="1" x14ac:dyDescent="0.3">
      <c r="A123" s="654">
        <f t="shared" si="1"/>
        <v>119</v>
      </c>
      <c r="B123" s="606" t="s">
        <v>2060</v>
      </c>
      <c r="C123" s="606" t="s">
        <v>110</v>
      </c>
      <c r="D123" s="606" t="s">
        <v>23</v>
      </c>
      <c r="E123" s="474" t="s">
        <v>2247</v>
      </c>
      <c r="F123" s="606" t="s">
        <v>2063</v>
      </c>
      <c r="G123" s="605" t="s">
        <v>11</v>
      </c>
      <c r="H123" s="604" t="s">
        <v>2062</v>
      </c>
      <c r="I123" s="389" t="s">
        <v>2453</v>
      </c>
      <c r="J123" s="607"/>
      <c r="K123" s="608"/>
      <c r="L123" s="608"/>
      <c r="M123" s="609"/>
      <c r="N123" s="474" t="s">
        <v>2788</v>
      </c>
      <c r="O123" s="621" t="s">
        <v>3904</v>
      </c>
      <c r="P123" s="622"/>
      <c r="Q123" s="620">
        <v>1</v>
      </c>
      <c r="AA123" s="620">
        <v>1</v>
      </c>
    </row>
    <row r="124" spans="1:28" s="620" customFormat="1" ht="242.25" customHeight="1" thickBot="1" x14ac:dyDescent="0.3">
      <c r="A124" s="654">
        <v>121</v>
      </c>
      <c r="B124" s="627" t="s">
        <v>2080</v>
      </c>
      <c r="C124" s="627" t="s">
        <v>110</v>
      </c>
      <c r="D124" s="627" t="s">
        <v>23</v>
      </c>
      <c r="E124" s="466" t="s">
        <v>2082</v>
      </c>
      <c r="F124" s="627" t="s">
        <v>2083</v>
      </c>
      <c r="G124" s="625" t="s">
        <v>16</v>
      </c>
      <c r="H124" s="628" t="s">
        <v>2081</v>
      </c>
      <c r="I124" s="619"/>
      <c r="J124" s="626"/>
      <c r="K124" s="629"/>
      <c r="L124" s="629"/>
      <c r="M124" s="630"/>
      <c r="N124" s="619" t="s">
        <v>3737</v>
      </c>
      <c r="O124" s="621" t="s">
        <v>4355</v>
      </c>
      <c r="P124" s="622"/>
      <c r="Q124" s="620">
        <v>1</v>
      </c>
      <c r="AB124" s="620">
        <v>1</v>
      </c>
    </row>
    <row r="125" spans="1:28" s="620" customFormat="1" ht="126.75" thickBot="1" x14ac:dyDescent="0.3">
      <c r="A125" s="654">
        <f t="shared" si="1"/>
        <v>122</v>
      </c>
      <c r="B125" s="627" t="s">
        <v>2102</v>
      </c>
      <c r="C125" s="627" t="s">
        <v>110</v>
      </c>
      <c r="D125" s="627" t="s">
        <v>23</v>
      </c>
      <c r="E125" s="466" t="s">
        <v>2105</v>
      </c>
      <c r="F125" s="627" t="s">
        <v>2104</v>
      </c>
      <c r="G125" s="625" t="s">
        <v>16</v>
      </c>
      <c r="H125" s="628" t="s">
        <v>2103</v>
      </c>
      <c r="I125" s="619"/>
      <c r="J125" s="626"/>
      <c r="K125" s="629"/>
      <c r="L125" s="629"/>
      <c r="M125" s="630"/>
      <c r="N125" s="619" t="s">
        <v>2789</v>
      </c>
      <c r="O125" s="621" t="s">
        <v>3622</v>
      </c>
      <c r="P125" s="622"/>
      <c r="Q125" s="620">
        <v>1</v>
      </c>
      <c r="AB125" s="620">
        <v>1</v>
      </c>
    </row>
    <row r="126" spans="1:28" s="923" customFormat="1" ht="331.5" thickBot="1" x14ac:dyDescent="0.3">
      <c r="A126" s="654">
        <f t="shared" si="1"/>
        <v>123</v>
      </c>
      <c r="B126" s="384" t="s">
        <v>2254</v>
      </c>
      <c r="C126" s="384">
        <v>4</v>
      </c>
      <c r="D126" s="384" t="s">
        <v>23</v>
      </c>
      <c r="E126" s="597" t="s">
        <v>730</v>
      </c>
      <c r="F126" s="384" t="s">
        <v>2266</v>
      </c>
      <c r="G126" s="385" t="s">
        <v>16</v>
      </c>
      <c r="H126" s="386" t="s">
        <v>2270</v>
      </c>
      <c r="I126" s="800" t="s">
        <v>1025</v>
      </c>
      <c r="J126" s="397"/>
      <c r="K126" s="397"/>
      <c r="L126" s="397"/>
      <c r="M126" s="397"/>
      <c r="N126" s="800" t="s">
        <v>7193</v>
      </c>
      <c r="O126" s="800" t="s">
        <v>7194</v>
      </c>
      <c r="P126" s="404">
        <v>1</v>
      </c>
      <c r="Q126" s="801"/>
      <c r="R126" s="801">
        <v>1</v>
      </c>
      <c r="S126" s="620"/>
      <c r="T126" s="801"/>
      <c r="U126" s="801">
        <v>1</v>
      </c>
      <c r="V126" s="801"/>
      <c r="W126" s="994"/>
      <c r="X126" s="801"/>
      <c r="AA126" s="201"/>
      <c r="AB126" s="620">
        <v>1</v>
      </c>
    </row>
    <row r="127" spans="1:28" s="923" customFormat="1" ht="217.5" customHeight="1" thickBot="1" x14ac:dyDescent="0.3">
      <c r="A127" s="654">
        <f t="shared" si="1"/>
        <v>124</v>
      </c>
      <c r="B127" s="438" t="s">
        <v>2255</v>
      </c>
      <c r="C127" s="438">
        <v>4</v>
      </c>
      <c r="D127" s="438" t="s">
        <v>23</v>
      </c>
      <c r="E127" s="449" t="s">
        <v>730</v>
      </c>
      <c r="F127" s="438" t="s">
        <v>2266</v>
      </c>
      <c r="G127" s="440" t="s">
        <v>16</v>
      </c>
      <c r="H127" s="400" t="s">
        <v>2271</v>
      </c>
      <c r="I127" s="401" t="s">
        <v>1025</v>
      </c>
      <c r="J127" s="450"/>
      <c r="K127" s="450"/>
      <c r="L127" s="450"/>
      <c r="M127" s="450"/>
      <c r="N127" s="401"/>
      <c r="O127" s="401" t="s">
        <v>3012</v>
      </c>
      <c r="P127" s="801"/>
      <c r="Q127" s="801"/>
      <c r="R127" s="801"/>
      <c r="S127" s="620"/>
      <c r="T127" s="801">
        <v>1</v>
      </c>
      <c r="U127" s="801"/>
      <c r="V127" s="801"/>
      <c r="W127" s="994"/>
      <c r="X127" s="801"/>
      <c r="AA127" s="201"/>
      <c r="AB127" s="620">
        <v>1</v>
      </c>
    </row>
    <row r="128" spans="1:28" s="923" customFormat="1" ht="142.5" thickBot="1" x14ac:dyDescent="0.3">
      <c r="A128" s="654">
        <f t="shared" si="1"/>
        <v>125</v>
      </c>
      <c r="B128" s="438" t="s">
        <v>2256</v>
      </c>
      <c r="C128" s="438">
        <v>4</v>
      </c>
      <c r="D128" s="438" t="s">
        <v>23</v>
      </c>
      <c r="E128" s="449" t="s">
        <v>730</v>
      </c>
      <c r="F128" s="438" t="s">
        <v>2266</v>
      </c>
      <c r="G128" s="440" t="s">
        <v>16</v>
      </c>
      <c r="H128" s="400" t="s">
        <v>2272</v>
      </c>
      <c r="I128" s="401" t="s">
        <v>1025</v>
      </c>
      <c r="J128" s="450"/>
      <c r="K128" s="450"/>
      <c r="L128" s="450"/>
      <c r="M128" s="450"/>
      <c r="N128" s="401"/>
      <c r="O128" s="401" t="s">
        <v>3013</v>
      </c>
      <c r="P128" s="801"/>
      <c r="Q128" s="801"/>
      <c r="R128" s="801"/>
      <c r="S128" s="620"/>
      <c r="T128" s="801">
        <v>1</v>
      </c>
      <c r="U128" s="801"/>
      <c r="V128" s="801"/>
      <c r="W128" s="994"/>
      <c r="X128" s="801"/>
      <c r="AA128" s="201"/>
      <c r="AB128" s="620">
        <v>1</v>
      </c>
    </row>
    <row r="129" spans="1:28" s="923" customFormat="1" ht="123" customHeight="1" thickBot="1" x14ac:dyDescent="0.3">
      <c r="A129" s="654">
        <f t="shared" si="1"/>
        <v>126</v>
      </c>
      <c r="B129" s="443" t="s">
        <v>2257</v>
      </c>
      <c r="C129" s="443" t="s">
        <v>730</v>
      </c>
      <c r="D129" s="443" t="s">
        <v>23</v>
      </c>
      <c r="E129" s="461" t="s">
        <v>730</v>
      </c>
      <c r="F129" s="443" t="s">
        <v>2266</v>
      </c>
      <c r="G129" s="444" t="s">
        <v>16</v>
      </c>
      <c r="H129" s="445" t="s">
        <v>2273</v>
      </c>
      <c r="I129" s="451" t="s">
        <v>1025</v>
      </c>
      <c r="J129" s="462"/>
      <c r="K129" s="462"/>
      <c r="L129" s="462"/>
      <c r="M129" s="462"/>
      <c r="N129" s="451"/>
      <c r="O129" s="401" t="s">
        <v>3014</v>
      </c>
      <c r="P129" s="801"/>
      <c r="Q129" s="801"/>
      <c r="R129" s="801"/>
      <c r="S129" s="620"/>
      <c r="T129" s="801">
        <v>1</v>
      </c>
      <c r="U129" s="801"/>
      <c r="V129" s="801"/>
      <c r="W129" s="994"/>
      <c r="X129" s="801">
        <v>1</v>
      </c>
      <c r="AA129" s="201"/>
      <c r="AB129" s="620">
        <v>1</v>
      </c>
    </row>
    <row r="130" spans="1:28" s="923" customFormat="1" ht="409.6" thickBot="1" x14ac:dyDescent="0.3">
      <c r="A130" s="654">
        <f t="shared" si="1"/>
        <v>127</v>
      </c>
      <c r="B130" s="1406" t="s">
        <v>2701</v>
      </c>
      <c r="C130" s="1406" t="s">
        <v>2718</v>
      </c>
      <c r="D130" s="1406" t="s">
        <v>344</v>
      </c>
      <c r="E130" s="335" t="s">
        <v>7035</v>
      </c>
      <c r="F130" s="1406" t="s">
        <v>345</v>
      </c>
      <c r="G130" s="26" t="s">
        <v>16</v>
      </c>
      <c r="H130" s="1418" t="s">
        <v>2781</v>
      </c>
      <c r="I130" s="1419" t="s">
        <v>2723</v>
      </c>
      <c r="J130" s="336"/>
      <c r="K130" s="336"/>
      <c r="L130" s="336"/>
      <c r="M130" s="336"/>
      <c r="N130" s="1419"/>
      <c r="O130" s="744" t="s">
        <v>2790</v>
      </c>
      <c r="P130" s="801"/>
      <c r="Q130" s="801"/>
      <c r="R130" s="801"/>
      <c r="S130" s="801"/>
      <c r="T130" s="801"/>
      <c r="U130" s="801"/>
      <c r="V130" s="801"/>
      <c r="W130" s="994"/>
      <c r="X130" s="801"/>
      <c r="Y130" s="801">
        <v>1</v>
      </c>
      <c r="AA130" s="201"/>
      <c r="AB130" s="620">
        <v>1</v>
      </c>
    </row>
    <row r="131" spans="1:28" s="923" customFormat="1" ht="205.5" thickBot="1" x14ac:dyDescent="0.3">
      <c r="A131" s="654">
        <f t="shared" si="1"/>
        <v>128</v>
      </c>
      <c r="B131" s="606" t="s">
        <v>2703</v>
      </c>
      <c r="C131" s="606">
        <v>4</v>
      </c>
      <c r="D131" s="606" t="s">
        <v>23</v>
      </c>
      <c r="E131" s="474" t="s">
        <v>2729</v>
      </c>
      <c r="F131" s="606" t="s">
        <v>173</v>
      </c>
      <c r="G131" s="605" t="s">
        <v>16</v>
      </c>
      <c r="H131" s="604" t="s">
        <v>2730</v>
      </c>
      <c r="I131" s="389" t="s">
        <v>2731</v>
      </c>
      <c r="J131" s="968"/>
      <c r="K131" s="968"/>
      <c r="L131" s="968"/>
      <c r="M131" s="968"/>
      <c r="N131" s="474" t="s">
        <v>3738</v>
      </c>
      <c r="O131" s="470" t="s">
        <v>7196</v>
      </c>
      <c r="P131" s="818"/>
      <c r="Q131" s="801">
        <v>1</v>
      </c>
      <c r="R131" s="801"/>
      <c r="S131" s="801"/>
      <c r="T131" s="801"/>
      <c r="U131" s="801"/>
      <c r="V131" s="801"/>
      <c r="W131" s="994"/>
      <c r="X131" s="801"/>
      <c r="AA131" s="201"/>
      <c r="AB131" s="620">
        <v>1</v>
      </c>
    </row>
    <row r="132" spans="1:28" s="923" customFormat="1" ht="216.75" customHeight="1" thickBot="1" x14ac:dyDescent="0.3">
      <c r="A132" s="654">
        <f t="shared" si="1"/>
        <v>129</v>
      </c>
      <c r="B132" s="438" t="s">
        <v>2704</v>
      </c>
      <c r="C132" s="438" t="s">
        <v>110</v>
      </c>
      <c r="D132" s="438" t="s">
        <v>23</v>
      </c>
      <c r="E132" s="449" t="s">
        <v>1573</v>
      </c>
      <c r="F132" s="438" t="s">
        <v>2732</v>
      </c>
      <c r="G132" s="440" t="s">
        <v>11</v>
      </c>
      <c r="H132" s="400" t="s">
        <v>2733</v>
      </c>
      <c r="I132" s="401"/>
      <c r="J132" s="397"/>
      <c r="K132" s="397"/>
      <c r="L132" s="397"/>
      <c r="M132" s="397"/>
      <c r="N132" s="449" t="s">
        <v>4125</v>
      </c>
      <c r="O132" s="481" t="s">
        <v>3905</v>
      </c>
      <c r="P132" s="801"/>
      <c r="Q132" s="801"/>
      <c r="R132" s="801"/>
      <c r="S132" s="801"/>
      <c r="T132" s="801">
        <v>1</v>
      </c>
      <c r="U132" s="801"/>
      <c r="V132" s="801"/>
      <c r="W132" s="994"/>
      <c r="X132" s="801"/>
      <c r="AA132" s="620">
        <v>1</v>
      </c>
      <c r="AB132" s="201"/>
    </row>
    <row r="133" spans="1:28" s="923" customFormat="1" ht="300" customHeight="1" thickBot="1" x14ac:dyDescent="0.3">
      <c r="A133" s="654">
        <v>130</v>
      </c>
      <c r="B133" s="1406" t="s">
        <v>2710</v>
      </c>
      <c r="C133" s="1406" t="s">
        <v>2718</v>
      </c>
      <c r="D133" s="1406" t="s">
        <v>344</v>
      </c>
      <c r="E133" s="335" t="s">
        <v>2719</v>
      </c>
      <c r="F133" s="1406" t="s">
        <v>345</v>
      </c>
      <c r="G133" s="26" t="s">
        <v>16</v>
      </c>
      <c r="H133" s="1418" t="s">
        <v>2756</v>
      </c>
      <c r="I133" s="1419" t="s">
        <v>2723</v>
      </c>
      <c r="J133" s="336"/>
      <c r="K133" s="336"/>
      <c r="L133" s="336"/>
      <c r="M133" s="336"/>
      <c r="N133" s="1419" t="s">
        <v>7036</v>
      </c>
      <c r="O133" s="337" t="s">
        <v>4356</v>
      </c>
      <c r="P133" s="818"/>
      <c r="Q133" s="801"/>
      <c r="R133" s="801"/>
      <c r="S133" s="801"/>
      <c r="T133" s="801"/>
      <c r="U133" s="801"/>
      <c r="V133" s="801"/>
      <c r="W133" s="994"/>
      <c r="X133" s="801"/>
      <c r="Y133" s="801">
        <v>1</v>
      </c>
      <c r="AA133" s="201"/>
      <c r="AB133" s="620">
        <v>1</v>
      </c>
    </row>
    <row r="134" spans="1:28" s="923" customFormat="1" ht="180.75" customHeight="1" thickBot="1" x14ac:dyDescent="0.3">
      <c r="A134" s="654">
        <v>131</v>
      </c>
      <c r="B134" s="384" t="s">
        <v>2717</v>
      </c>
      <c r="C134" s="384" t="s">
        <v>110</v>
      </c>
      <c r="D134" s="384" t="s">
        <v>23</v>
      </c>
      <c r="E134" s="597" t="s">
        <v>2778</v>
      </c>
      <c r="F134" s="384" t="s">
        <v>2779</v>
      </c>
      <c r="G134" s="385" t="s">
        <v>11</v>
      </c>
      <c r="H134" s="386" t="s">
        <v>2780</v>
      </c>
      <c r="I134" s="800"/>
      <c r="J134" s="397"/>
      <c r="K134" s="397"/>
      <c r="L134" s="397"/>
      <c r="M134" s="397"/>
      <c r="N134" s="800" t="s">
        <v>4086</v>
      </c>
      <c r="O134" s="405" t="s">
        <v>4357</v>
      </c>
      <c r="P134" s="767">
        <v>1</v>
      </c>
      <c r="Q134" s="801"/>
      <c r="R134" s="801">
        <v>1</v>
      </c>
      <c r="S134" s="801"/>
      <c r="T134" s="801"/>
      <c r="U134" s="801"/>
      <c r="V134" s="801"/>
      <c r="W134" s="994"/>
      <c r="X134" s="801"/>
      <c r="AA134" s="620">
        <v>1</v>
      </c>
      <c r="AB134" s="201"/>
    </row>
    <row r="135" spans="1:28" s="923" customFormat="1" ht="227.25" customHeight="1" thickBot="1" x14ac:dyDescent="0.3">
      <c r="A135" s="654">
        <f t="shared" ref="A135:A197" si="2">A134+1</f>
        <v>132</v>
      </c>
      <c r="B135" s="384" t="s">
        <v>2843</v>
      </c>
      <c r="C135" s="384">
        <v>4</v>
      </c>
      <c r="D135" s="384" t="s">
        <v>23</v>
      </c>
      <c r="E135" s="597" t="s">
        <v>2847</v>
      </c>
      <c r="F135" s="384" t="s">
        <v>2848</v>
      </c>
      <c r="G135" s="385" t="s">
        <v>11</v>
      </c>
      <c r="H135" s="386" t="s">
        <v>2849</v>
      </c>
      <c r="I135" s="800" t="s">
        <v>2856</v>
      </c>
      <c r="J135" s="397"/>
      <c r="K135" s="397"/>
      <c r="L135" s="397"/>
      <c r="M135" s="397"/>
      <c r="N135" s="597" t="s">
        <v>5074</v>
      </c>
      <c r="O135" s="405" t="s">
        <v>5075</v>
      </c>
      <c r="P135" s="767">
        <v>1</v>
      </c>
      <c r="Q135" s="801"/>
      <c r="R135" s="801">
        <v>1</v>
      </c>
      <c r="S135" s="801"/>
      <c r="T135" s="801"/>
      <c r="U135" s="801">
        <v>1</v>
      </c>
      <c r="V135" s="801"/>
      <c r="W135" s="994"/>
      <c r="X135" s="801"/>
      <c r="AA135" s="620">
        <v>1</v>
      </c>
      <c r="AB135" s="201"/>
    </row>
    <row r="136" spans="1:28" s="923" customFormat="1" ht="189.75" thickBot="1" x14ac:dyDescent="0.3">
      <c r="A136" s="654">
        <f t="shared" si="2"/>
        <v>133</v>
      </c>
      <c r="B136" s="438" t="s">
        <v>2844</v>
      </c>
      <c r="C136" s="438">
        <v>4</v>
      </c>
      <c r="D136" s="438" t="s">
        <v>23</v>
      </c>
      <c r="E136" s="449" t="s">
        <v>2850</v>
      </c>
      <c r="F136" s="438" t="s">
        <v>2851</v>
      </c>
      <c r="G136" s="440" t="s">
        <v>11</v>
      </c>
      <c r="H136" s="400" t="s">
        <v>2852</v>
      </c>
      <c r="I136" s="401" t="s">
        <v>2857</v>
      </c>
      <c r="J136" s="450"/>
      <c r="K136" s="450"/>
      <c r="L136" s="450"/>
      <c r="M136" s="450"/>
      <c r="N136" s="401"/>
      <c r="O136" s="772" t="s">
        <v>3287</v>
      </c>
      <c r="P136" s="801"/>
      <c r="Q136" s="801"/>
      <c r="R136" s="801"/>
      <c r="S136" s="801"/>
      <c r="T136" s="801">
        <v>1</v>
      </c>
      <c r="U136" s="801"/>
      <c r="V136" s="801"/>
      <c r="W136" s="994"/>
      <c r="X136" s="801"/>
      <c r="AA136" s="620">
        <v>1</v>
      </c>
      <c r="AB136" s="201"/>
    </row>
    <row r="137" spans="1:28" s="923" customFormat="1" ht="143.25" customHeight="1" thickBot="1" x14ac:dyDescent="0.3">
      <c r="A137" s="654">
        <f t="shared" si="2"/>
        <v>134</v>
      </c>
      <c r="B137" s="606" t="s">
        <v>2845</v>
      </c>
      <c r="C137" s="606">
        <v>4</v>
      </c>
      <c r="D137" s="606" t="s">
        <v>23</v>
      </c>
      <c r="E137" s="474" t="s">
        <v>2651</v>
      </c>
      <c r="F137" s="606" t="s">
        <v>1220</v>
      </c>
      <c r="G137" s="605" t="s">
        <v>16</v>
      </c>
      <c r="H137" s="604" t="s">
        <v>2853</v>
      </c>
      <c r="I137" s="389" t="s">
        <v>2858</v>
      </c>
      <c r="J137" s="450"/>
      <c r="K137" s="450"/>
      <c r="L137" s="450"/>
      <c r="M137" s="450"/>
      <c r="N137" s="389"/>
      <c r="O137" s="632" t="s">
        <v>5244</v>
      </c>
      <c r="P137" s="801"/>
      <c r="Q137" s="801">
        <v>1</v>
      </c>
      <c r="R137" s="801"/>
      <c r="S137" s="801"/>
      <c r="T137" s="801"/>
      <c r="U137" s="801"/>
      <c r="V137" s="801"/>
      <c r="W137" s="994"/>
      <c r="X137" s="801"/>
      <c r="AA137" s="201"/>
      <c r="AB137" s="620">
        <v>1</v>
      </c>
    </row>
    <row r="138" spans="1:28" s="923" customFormat="1" ht="138" customHeight="1" thickBot="1" x14ac:dyDescent="0.3">
      <c r="A138" s="654">
        <f t="shared" si="2"/>
        <v>135</v>
      </c>
      <c r="B138" s="606" t="s">
        <v>2873</v>
      </c>
      <c r="C138" s="606">
        <v>4</v>
      </c>
      <c r="D138" s="606" t="s">
        <v>23</v>
      </c>
      <c r="E138" s="474" t="s">
        <v>2651</v>
      </c>
      <c r="F138" s="606" t="s">
        <v>1220</v>
      </c>
      <c r="G138" s="605" t="s">
        <v>16</v>
      </c>
      <c r="H138" s="604" t="s">
        <v>2887</v>
      </c>
      <c r="I138" s="389" t="s">
        <v>2858</v>
      </c>
      <c r="J138" s="450"/>
      <c r="K138" s="450"/>
      <c r="L138" s="450"/>
      <c r="M138" s="450"/>
      <c r="N138" s="389"/>
      <c r="O138" s="632" t="s">
        <v>5244</v>
      </c>
      <c r="P138" s="801"/>
      <c r="Q138" s="801">
        <v>1</v>
      </c>
      <c r="R138" s="801"/>
      <c r="S138" s="801"/>
      <c r="T138" s="801"/>
      <c r="U138" s="801"/>
      <c r="V138" s="801"/>
      <c r="W138" s="994"/>
      <c r="X138" s="801"/>
      <c r="AA138" s="201"/>
      <c r="AB138" s="620">
        <v>1</v>
      </c>
    </row>
    <row r="139" spans="1:28" s="923" customFormat="1" ht="95.25" thickBot="1" x14ac:dyDescent="0.3">
      <c r="A139" s="654">
        <v>136</v>
      </c>
      <c r="B139" s="627" t="s">
        <v>2874</v>
      </c>
      <c r="C139" s="627" t="s">
        <v>2889</v>
      </c>
      <c r="D139" s="627" t="s">
        <v>1015</v>
      </c>
      <c r="E139" s="466" t="s">
        <v>2888</v>
      </c>
      <c r="F139" s="627" t="s">
        <v>2890</v>
      </c>
      <c r="G139" s="625" t="s">
        <v>11</v>
      </c>
      <c r="H139" s="628" t="s">
        <v>2891</v>
      </c>
      <c r="I139" s="619" t="s">
        <v>2892</v>
      </c>
      <c r="J139" s="482"/>
      <c r="K139" s="482"/>
      <c r="L139" s="482"/>
      <c r="M139" s="482"/>
      <c r="N139" s="619" t="s">
        <v>4797</v>
      </c>
      <c r="O139" s="470" t="s">
        <v>4798</v>
      </c>
      <c r="P139" s="801"/>
      <c r="Q139" s="801">
        <v>1</v>
      </c>
      <c r="R139" s="801"/>
      <c r="S139" s="801"/>
      <c r="T139" s="801"/>
      <c r="U139" s="801"/>
      <c r="V139" s="801"/>
      <c r="W139" s="994"/>
      <c r="X139" s="801"/>
      <c r="AA139" s="620">
        <v>1</v>
      </c>
      <c r="AB139" s="201"/>
    </row>
    <row r="140" spans="1:28" s="923" customFormat="1" ht="206.25" customHeight="1" thickBot="1" x14ac:dyDescent="0.3">
      <c r="A140" s="654">
        <f t="shared" si="2"/>
        <v>137</v>
      </c>
      <c r="B140" s="774" t="s">
        <v>3059</v>
      </c>
      <c r="C140" s="774" t="s">
        <v>19</v>
      </c>
      <c r="D140" s="773" t="s">
        <v>3060</v>
      </c>
      <c r="E140" s="773" t="s">
        <v>3061</v>
      </c>
      <c r="F140" s="773" t="s">
        <v>3062</v>
      </c>
      <c r="G140" s="774" t="s">
        <v>16</v>
      </c>
      <c r="H140" s="413" t="s">
        <v>3063</v>
      </c>
      <c r="I140" s="773" t="s">
        <v>3064</v>
      </c>
      <c r="J140" s="776"/>
      <c r="K140" s="776"/>
      <c r="L140" s="776"/>
      <c r="M140" s="776"/>
      <c r="N140" s="776"/>
      <c r="O140" s="745" t="s">
        <v>3923</v>
      </c>
      <c r="P140" s="994"/>
      <c r="Q140" s="994"/>
      <c r="R140" s="994"/>
      <c r="S140" s="994"/>
      <c r="T140" s="801">
        <v>1</v>
      </c>
      <c r="U140" s="994"/>
      <c r="V140" s="994"/>
      <c r="W140" s="994"/>
      <c r="X140" s="801"/>
      <c r="AA140" s="201"/>
      <c r="AB140" s="620">
        <v>1</v>
      </c>
    </row>
    <row r="141" spans="1:28" s="923" customFormat="1" ht="189.75" thickBot="1" x14ac:dyDescent="0.3">
      <c r="A141" s="654">
        <f t="shared" si="2"/>
        <v>138</v>
      </c>
      <c r="B141" s="635" t="s">
        <v>3170</v>
      </c>
      <c r="C141" s="635">
        <v>4</v>
      </c>
      <c r="D141" s="635" t="s">
        <v>1606</v>
      </c>
      <c r="E141" s="635" t="s">
        <v>3171</v>
      </c>
      <c r="F141" s="634" t="s">
        <v>3172</v>
      </c>
      <c r="G141" s="634" t="s">
        <v>3068</v>
      </c>
      <c r="H141" s="632" t="s">
        <v>3173</v>
      </c>
      <c r="I141" s="634" t="s">
        <v>3175</v>
      </c>
      <c r="J141" s="636"/>
      <c r="K141" s="636"/>
      <c r="L141" s="636"/>
      <c r="M141" s="636"/>
      <c r="N141" s="635" t="s">
        <v>3281</v>
      </c>
      <c r="O141" s="632" t="s">
        <v>4604</v>
      </c>
      <c r="P141" s="818"/>
      <c r="Q141" s="801">
        <v>1</v>
      </c>
      <c r="R141" s="801"/>
      <c r="S141" s="801"/>
      <c r="T141" s="801"/>
      <c r="U141" s="801"/>
      <c r="V141" s="801"/>
      <c r="W141" s="994"/>
      <c r="X141" s="801"/>
      <c r="AA141" s="620">
        <v>1</v>
      </c>
      <c r="AB141" s="201"/>
    </row>
    <row r="142" spans="1:28" s="923" customFormat="1" ht="95.25" thickBot="1" x14ac:dyDescent="0.3">
      <c r="A142" s="654">
        <f t="shared" si="2"/>
        <v>139</v>
      </c>
      <c r="B142" s="635" t="s">
        <v>3180</v>
      </c>
      <c r="C142" s="635">
        <v>4</v>
      </c>
      <c r="D142" s="635" t="s">
        <v>1606</v>
      </c>
      <c r="E142" s="635" t="s">
        <v>3181</v>
      </c>
      <c r="F142" s="634" t="s">
        <v>3182</v>
      </c>
      <c r="G142" s="634" t="s">
        <v>3068</v>
      </c>
      <c r="H142" s="632" t="s">
        <v>3183</v>
      </c>
      <c r="I142" s="634" t="s">
        <v>3184</v>
      </c>
      <c r="J142" s="636"/>
      <c r="K142" s="636"/>
      <c r="L142" s="636"/>
      <c r="M142" s="636"/>
      <c r="N142" s="635" t="s">
        <v>3280</v>
      </c>
      <c r="O142" s="632" t="s">
        <v>4610</v>
      </c>
      <c r="P142" s="818"/>
      <c r="Q142" s="801">
        <v>1</v>
      </c>
      <c r="R142" s="801"/>
      <c r="S142" s="801"/>
      <c r="T142" s="801"/>
      <c r="U142" s="801"/>
      <c r="V142" s="801"/>
      <c r="W142" s="994"/>
      <c r="X142" s="801"/>
      <c r="AA142" s="620">
        <v>1</v>
      </c>
      <c r="AB142" s="201"/>
    </row>
    <row r="143" spans="1:28" s="923" customFormat="1" ht="378.75" thickBot="1" x14ac:dyDescent="0.3">
      <c r="A143" s="654">
        <f t="shared" si="2"/>
        <v>140</v>
      </c>
      <c r="B143" s="634" t="s">
        <v>3419</v>
      </c>
      <c r="C143" s="635" t="s">
        <v>19</v>
      </c>
      <c r="D143" s="635" t="s">
        <v>2792</v>
      </c>
      <c r="E143" s="634" t="s">
        <v>3061</v>
      </c>
      <c r="F143" s="635" t="s">
        <v>2894</v>
      </c>
      <c r="G143" s="635" t="s">
        <v>16</v>
      </c>
      <c r="H143" s="632" t="s">
        <v>3199</v>
      </c>
      <c r="I143" s="634" t="s">
        <v>3420</v>
      </c>
      <c r="J143" s="636"/>
      <c r="K143" s="636"/>
      <c r="L143" s="636"/>
      <c r="M143" s="636"/>
      <c r="N143" s="634" t="s">
        <v>4499</v>
      </c>
      <c r="O143" s="632" t="s">
        <v>5070</v>
      </c>
      <c r="P143" s="801"/>
      <c r="Q143" s="801">
        <v>1</v>
      </c>
      <c r="R143" s="801"/>
      <c r="S143" s="801"/>
      <c r="T143" s="801"/>
      <c r="U143" s="801"/>
      <c r="V143" s="801"/>
      <c r="W143" s="994"/>
      <c r="X143" s="801"/>
      <c r="AA143" s="201"/>
      <c r="AB143" s="620">
        <v>1</v>
      </c>
    </row>
    <row r="144" spans="1:28" s="923" customFormat="1" ht="409.6" thickBot="1" x14ac:dyDescent="0.3">
      <c r="A144" s="654">
        <f t="shared" si="2"/>
        <v>141</v>
      </c>
      <c r="B144" s="635" t="s">
        <v>3216</v>
      </c>
      <c r="C144" s="635">
        <v>4</v>
      </c>
      <c r="D144" s="635" t="s">
        <v>1606</v>
      </c>
      <c r="E144" s="634" t="s">
        <v>3231</v>
      </c>
      <c r="F144" s="634" t="s">
        <v>3232</v>
      </c>
      <c r="G144" s="634" t="s">
        <v>3068</v>
      </c>
      <c r="H144" s="632" t="s">
        <v>3233</v>
      </c>
      <c r="I144" s="634" t="s">
        <v>3234</v>
      </c>
      <c r="J144" s="636"/>
      <c r="K144" s="636"/>
      <c r="L144" s="636"/>
      <c r="M144" s="636"/>
      <c r="N144" s="635" t="s">
        <v>3421</v>
      </c>
      <c r="O144" s="632" t="s">
        <v>5071</v>
      </c>
      <c r="P144" s="818"/>
      <c r="Q144" s="801">
        <v>1</v>
      </c>
      <c r="R144" s="801"/>
      <c r="S144" s="801"/>
      <c r="T144" s="801"/>
      <c r="U144" s="801"/>
      <c r="V144" s="801"/>
      <c r="W144" s="994"/>
      <c r="X144" s="801"/>
      <c r="AA144" s="620">
        <v>1</v>
      </c>
      <c r="AB144" s="201"/>
    </row>
    <row r="145" spans="1:28" s="923" customFormat="1" ht="409.6" thickBot="1" x14ac:dyDescent="0.3">
      <c r="A145" s="654">
        <f t="shared" si="2"/>
        <v>142</v>
      </c>
      <c r="B145" s="635" t="s">
        <v>3219</v>
      </c>
      <c r="C145" s="635">
        <v>4</v>
      </c>
      <c r="D145" s="635" t="s">
        <v>1606</v>
      </c>
      <c r="E145" s="634" t="s">
        <v>3245</v>
      </c>
      <c r="F145" s="634" t="s">
        <v>3246</v>
      </c>
      <c r="G145" s="634" t="s">
        <v>3068</v>
      </c>
      <c r="H145" s="632" t="s">
        <v>3247</v>
      </c>
      <c r="I145" s="634" t="s">
        <v>3248</v>
      </c>
      <c r="J145" s="636"/>
      <c r="K145" s="636"/>
      <c r="L145" s="636"/>
      <c r="M145" s="636"/>
      <c r="N145" s="634" t="s">
        <v>3739</v>
      </c>
      <c r="O145" s="632" t="s">
        <v>5072</v>
      </c>
      <c r="P145" s="818"/>
      <c r="Q145" s="801">
        <v>1</v>
      </c>
      <c r="R145" s="801"/>
      <c r="S145" s="801"/>
      <c r="T145" s="801"/>
      <c r="U145" s="801"/>
      <c r="V145" s="801"/>
      <c r="W145" s="994"/>
      <c r="X145" s="801"/>
      <c r="AA145" s="620">
        <v>1</v>
      </c>
      <c r="AB145" s="201"/>
    </row>
    <row r="146" spans="1:28" s="923" customFormat="1" ht="409.6" thickBot="1" x14ac:dyDescent="0.3">
      <c r="A146" s="654">
        <f t="shared" si="2"/>
        <v>143</v>
      </c>
      <c r="B146" s="774" t="s">
        <v>3221</v>
      </c>
      <c r="C146" s="774">
        <v>4</v>
      </c>
      <c r="D146" s="774" t="s">
        <v>23</v>
      </c>
      <c r="E146" s="773" t="s">
        <v>3253</v>
      </c>
      <c r="F146" s="773" t="s">
        <v>3254</v>
      </c>
      <c r="G146" s="773" t="s">
        <v>16</v>
      </c>
      <c r="H146" s="772" t="s">
        <v>3255</v>
      </c>
      <c r="I146" s="773" t="s">
        <v>3256</v>
      </c>
      <c r="J146" s="776"/>
      <c r="K146" s="776"/>
      <c r="L146" s="776"/>
      <c r="M146" s="776"/>
      <c r="N146" s="776"/>
      <c r="O146" s="772" t="s">
        <v>3906</v>
      </c>
      <c r="P146" s="801"/>
      <c r="Q146" s="801"/>
      <c r="R146" s="801"/>
      <c r="S146" s="801"/>
      <c r="T146" s="801">
        <v>1</v>
      </c>
      <c r="U146" s="801"/>
      <c r="V146" s="801"/>
      <c r="W146" s="994"/>
      <c r="X146" s="801"/>
      <c r="AA146" s="201"/>
      <c r="AB146" s="620">
        <v>1</v>
      </c>
    </row>
    <row r="147" spans="1:28" s="923" customFormat="1" ht="95.25" thickBot="1" x14ac:dyDescent="0.3">
      <c r="A147" s="654">
        <f t="shared" si="2"/>
        <v>144</v>
      </c>
      <c r="B147" s="774" t="s">
        <v>3224</v>
      </c>
      <c r="C147" s="774">
        <v>4</v>
      </c>
      <c r="D147" s="774" t="s">
        <v>23</v>
      </c>
      <c r="E147" s="774" t="s">
        <v>3263</v>
      </c>
      <c r="F147" s="774" t="s">
        <v>266</v>
      </c>
      <c r="G147" s="773" t="s">
        <v>16</v>
      </c>
      <c r="H147" s="772" t="s">
        <v>3264</v>
      </c>
      <c r="I147" s="774"/>
      <c r="J147" s="776"/>
      <c r="K147" s="776"/>
      <c r="L147" s="776"/>
      <c r="M147" s="776"/>
      <c r="N147" s="776"/>
      <c r="O147" s="772" t="s">
        <v>4593</v>
      </c>
      <c r="P147" s="801"/>
      <c r="Q147" s="801"/>
      <c r="R147" s="801"/>
      <c r="S147" s="801"/>
      <c r="T147" s="801">
        <v>1</v>
      </c>
      <c r="U147" s="801"/>
      <c r="V147" s="801"/>
      <c r="W147" s="994"/>
      <c r="X147" s="801"/>
      <c r="AA147" s="201"/>
      <c r="AB147" s="620">
        <v>1</v>
      </c>
    </row>
    <row r="148" spans="1:28" s="923" customFormat="1" ht="409.6" thickBot="1" x14ac:dyDescent="0.3">
      <c r="A148" s="654">
        <v>145</v>
      </c>
      <c r="B148" s="635" t="s">
        <v>3275</v>
      </c>
      <c r="C148" s="635">
        <v>5</v>
      </c>
      <c r="D148" s="635" t="s">
        <v>1498</v>
      </c>
      <c r="E148" s="634" t="s">
        <v>3277</v>
      </c>
      <c r="F148" s="634" t="s">
        <v>3278</v>
      </c>
      <c r="G148" s="634" t="s">
        <v>16</v>
      </c>
      <c r="H148" s="416" t="s">
        <v>3279</v>
      </c>
      <c r="I148" s="635"/>
      <c r="J148" s="636"/>
      <c r="K148" s="636"/>
      <c r="L148" s="636"/>
      <c r="M148" s="636"/>
      <c r="N148" s="634" t="s">
        <v>4518</v>
      </c>
      <c r="O148" s="632" t="s">
        <v>4519</v>
      </c>
      <c r="P148" s="818"/>
      <c r="Q148" s="801">
        <v>1</v>
      </c>
      <c r="R148" s="801"/>
      <c r="S148" s="801"/>
      <c r="T148" s="801"/>
      <c r="U148" s="801"/>
      <c r="V148" s="801"/>
      <c r="W148" s="994"/>
      <c r="X148" s="801"/>
      <c r="AA148" s="201"/>
      <c r="AB148" s="620">
        <v>1</v>
      </c>
    </row>
    <row r="149" spans="1:28" s="923" customFormat="1" ht="126.75" thickBot="1" x14ac:dyDescent="0.3">
      <c r="A149" s="654">
        <f t="shared" si="2"/>
        <v>146</v>
      </c>
      <c r="B149" s="635" t="s">
        <v>3422</v>
      </c>
      <c r="C149" s="635">
        <v>4</v>
      </c>
      <c r="D149" s="635" t="s">
        <v>1606</v>
      </c>
      <c r="E149" s="634" t="s">
        <v>3423</v>
      </c>
      <c r="F149" s="634" t="s">
        <v>3424</v>
      </c>
      <c r="G149" s="634" t="s">
        <v>3068</v>
      </c>
      <c r="H149" s="416" t="s">
        <v>3425</v>
      </c>
      <c r="I149" s="634" t="s">
        <v>3426</v>
      </c>
      <c r="J149" s="636"/>
      <c r="K149" s="636"/>
      <c r="L149" s="636"/>
      <c r="M149" s="636"/>
      <c r="N149" s="634" t="s">
        <v>6083</v>
      </c>
      <c r="O149" s="632" t="s">
        <v>7164</v>
      </c>
      <c r="P149" s="818"/>
      <c r="Q149" s="801">
        <v>1</v>
      </c>
      <c r="R149" s="801"/>
      <c r="S149" s="801"/>
      <c r="T149" s="801"/>
      <c r="U149" s="801"/>
      <c r="V149" s="801"/>
      <c r="W149" s="801"/>
      <c r="X149" s="801"/>
      <c r="AA149" s="620">
        <v>1</v>
      </c>
      <c r="AB149" s="201"/>
    </row>
    <row r="150" spans="1:28" s="923" customFormat="1" ht="221.25" thickBot="1" x14ac:dyDescent="0.3">
      <c r="A150" s="654">
        <f t="shared" si="2"/>
        <v>147</v>
      </c>
      <c r="B150" s="635" t="s">
        <v>3427</v>
      </c>
      <c r="C150" s="635">
        <v>4</v>
      </c>
      <c r="D150" s="635" t="s">
        <v>1606</v>
      </c>
      <c r="E150" s="634" t="s">
        <v>3428</v>
      </c>
      <c r="F150" s="634" t="s">
        <v>3429</v>
      </c>
      <c r="G150" s="634" t="s">
        <v>3068</v>
      </c>
      <c r="H150" s="416" t="s">
        <v>3430</v>
      </c>
      <c r="I150" s="634" t="s">
        <v>3431</v>
      </c>
      <c r="J150" s="636"/>
      <c r="K150" s="636"/>
      <c r="L150" s="636"/>
      <c r="M150" s="636"/>
      <c r="N150" s="634" t="s">
        <v>7045</v>
      </c>
      <c r="O150" s="632" t="s">
        <v>7044</v>
      </c>
      <c r="P150" s="818"/>
      <c r="Q150" s="801">
        <v>1</v>
      </c>
      <c r="R150" s="801"/>
      <c r="S150" s="801"/>
      <c r="T150" s="801"/>
      <c r="U150" s="801"/>
      <c r="V150" s="801"/>
      <c r="W150" s="994"/>
      <c r="X150" s="801"/>
      <c r="AA150" s="620">
        <v>1</v>
      </c>
      <c r="AB150" s="201"/>
    </row>
    <row r="151" spans="1:28" s="923" customFormat="1" ht="95.25" thickBot="1" x14ac:dyDescent="0.3">
      <c r="A151" s="654">
        <f t="shared" si="2"/>
        <v>148</v>
      </c>
      <c r="B151" s="774" t="s">
        <v>3432</v>
      </c>
      <c r="C151" s="774">
        <v>4</v>
      </c>
      <c r="D151" s="774" t="s">
        <v>23</v>
      </c>
      <c r="E151" s="773" t="s">
        <v>3433</v>
      </c>
      <c r="F151" s="773" t="s">
        <v>3434</v>
      </c>
      <c r="G151" s="773" t="s">
        <v>16</v>
      </c>
      <c r="H151" s="413" t="s">
        <v>3435</v>
      </c>
      <c r="I151" s="773"/>
      <c r="J151" s="776"/>
      <c r="K151" s="776"/>
      <c r="L151" s="776"/>
      <c r="M151" s="776"/>
      <c r="N151" s="776"/>
      <c r="O151" s="745" t="s">
        <v>3740</v>
      </c>
      <c r="P151" s="801"/>
      <c r="Q151" s="801"/>
      <c r="R151" s="801"/>
      <c r="S151" s="801"/>
      <c r="T151" s="801">
        <v>1</v>
      </c>
      <c r="U151" s="801"/>
      <c r="V151" s="801"/>
      <c r="W151" s="994"/>
      <c r="X151" s="801"/>
      <c r="AA151" s="201"/>
      <c r="AB151" s="620">
        <v>1</v>
      </c>
    </row>
    <row r="152" spans="1:28" s="923" customFormat="1" ht="95.25" thickBot="1" x14ac:dyDescent="0.3">
      <c r="A152" s="654">
        <f t="shared" si="2"/>
        <v>149</v>
      </c>
      <c r="B152" s="402" t="s">
        <v>3436</v>
      </c>
      <c r="C152" s="402">
        <v>4</v>
      </c>
      <c r="D152" s="402" t="s">
        <v>23</v>
      </c>
      <c r="E152" s="463" t="s">
        <v>3437</v>
      </c>
      <c r="F152" s="463" t="s">
        <v>3434</v>
      </c>
      <c r="G152" s="463" t="s">
        <v>16</v>
      </c>
      <c r="H152" s="464" t="s">
        <v>3438</v>
      </c>
      <c r="I152" s="463"/>
      <c r="J152" s="465"/>
      <c r="K152" s="465"/>
      <c r="L152" s="465"/>
      <c r="M152" s="465"/>
      <c r="N152" s="465"/>
      <c r="O152" s="745" t="s">
        <v>3741</v>
      </c>
      <c r="P152" s="801"/>
      <c r="Q152" s="801"/>
      <c r="R152" s="801"/>
      <c r="S152" s="801"/>
      <c r="T152" s="801">
        <v>1</v>
      </c>
      <c r="U152" s="801"/>
      <c r="V152" s="801"/>
      <c r="W152" s="994"/>
      <c r="X152" s="801"/>
      <c r="AA152" s="201"/>
      <c r="AB152" s="620">
        <v>1</v>
      </c>
    </row>
    <row r="153" spans="1:28" s="923" customFormat="1" ht="95.25" thickBot="1" x14ac:dyDescent="0.3">
      <c r="A153" s="654">
        <f t="shared" si="2"/>
        <v>150</v>
      </c>
      <c r="B153" s="635" t="s">
        <v>3439</v>
      </c>
      <c r="C153" s="635">
        <v>4</v>
      </c>
      <c r="D153" s="635" t="s">
        <v>3440</v>
      </c>
      <c r="E153" s="634" t="s">
        <v>3441</v>
      </c>
      <c r="F153" s="634" t="s">
        <v>3442</v>
      </c>
      <c r="G153" s="634" t="s">
        <v>11</v>
      </c>
      <c r="H153" s="416" t="s">
        <v>3443</v>
      </c>
      <c r="I153" s="634" t="s">
        <v>3444</v>
      </c>
      <c r="J153" s="636"/>
      <c r="K153" s="636"/>
      <c r="L153" s="636"/>
      <c r="M153" s="636"/>
      <c r="N153" s="634" t="s">
        <v>4276</v>
      </c>
      <c r="O153" s="632" t="s">
        <v>4274</v>
      </c>
      <c r="P153" s="818"/>
      <c r="Q153" s="801">
        <v>1</v>
      </c>
      <c r="R153" s="801"/>
      <c r="S153" s="801"/>
      <c r="T153" s="801"/>
      <c r="U153" s="801"/>
      <c r="V153" s="801"/>
      <c r="W153" s="994"/>
      <c r="X153" s="801"/>
      <c r="AA153" s="620">
        <v>1</v>
      </c>
      <c r="AB153" s="201"/>
    </row>
    <row r="154" spans="1:28" s="923" customFormat="1" ht="252.75" thickBot="1" x14ac:dyDescent="0.3">
      <c r="A154" s="654">
        <f t="shared" si="2"/>
        <v>151</v>
      </c>
      <c r="B154" s="774" t="s">
        <v>3445</v>
      </c>
      <c r="C154" s="774">
        <v>5</v>
      </c>
      <c r="D154" s="774" t="s">
        <v>23</v>
      </c>
      <c r="E154" s="773" t="s">
        <v>2042</v>
      </c>
      <c r="F154" s="773" t="s">
        <v>3446</v>
      </c>
      <c r="G154" s="773" t="s">
        <v>16</v>
      </c>
      <c r="H154" s="413" t="s">
        <v>3447</v>
      </c>
      <c r="I154" s="773" t="s">
        <v>3448</v>
      </c>
      <c r="J154" s="776"/>
      <c r="K154" s="776"/>
      <c r="L154" s="776"/>
      <c r="M154" s="776"/>
      <c r="N154" s="776"/>
      <c r="O154" s="772" t="s">
        <v>3600</v>
      </c>
      <c r="P154" s="801"/>
      <c r="Q154" s="801"/>
      <c r="R154" s="801"/>
      <c r="S154" s="801"/>
      <c r="T154" s="801">
        <v>1</v>
      </c>
      <c r="U154" s="801"/>
      <c r="V154" s="801"/>
      <c r="W154" s="994"/>
      <c r="X154" s="801"/>
      <c r="AA154" s="201"/>
      <c r="AB154" s="620">
        <v>1</v>
      </c>
    </row>
    <row r="155" spans="1:28" s="923" customFormat="1" ht="205.5" thickBot="1" x14ac:dyDescent="0.3">
      <c r="A155" s="654">
        <f t="shared" si="2"/>
        <v>152</v>
      </c>
      <c r="B155" s="635" t="s">
        <v>3449</v>
      </c>
      <c r="C155" s="634">
        <v>5</v>
      </c>
      <c r="D155" s="635" t="s">
        <v>23</v>
      </c>
      <c r="E155" s="634" t="s">
        <v>3450</v>
      </c>
      <c r="F155" s="634" t="s">
        <v>1994</v>
      </c>
      <c r="G155" s="634" t="s">
        <v>16</v>
      </c>
      <c r="H155" s="416" t="s">
        <v>3451</v>
      </c>
      <c r="I155" s="634" t="s">
        <v>2439</v>
      </c>
      <c r="J155" s="636"/>
      <c r="K155" s="636"/>
      <c r="L155" s="636"/>
      <c r="M155" s="636"/>
      <c r="N155" s="635" t="s">
        <v>3983</v>
      </c>
      <c r="O155" s="632" t="s">
        <v>4344</v>
      </c>
      <c r="P155" s="801"/>
      <c r="Q155" s="801">
        <v>1</v>
      </c>
      <c r="R155" s="801"/>
      <c r="S155" s="801"/>
      <c r="T155" s="801"/>
      <c r="U155" s="801"/>
      <c r="V155" s="801"/>
      <c r="W155" s="994"/>
      <c r="X155" s="801"/>
      <c r="AA155" s="201"/>
      <c r="AB155" s="620">
        <v>1</v>
      </c>
    </row>
    <row r="156" spans="1:28" s="923" customFormat="1" ht="95.25" thickBot="1" x14ac:dyDescent="0.3">
      <c r="A156" s="654">
        <f t="shared" si="2"/>
        <v>153</v>
      </c>
      <c r="B156" s="774" t="s">
        <v>3452</v>
      </c>
      <c r="C156" s="773" t="s">
        <v>110</v>
      </c>
      <c r="D156" s="773" t="s">
        <v>23</v>
      </c>
      <c r="E156" s="773" t="s">
        <v>3453</v>
      </c>
      <c r="F156" s="773" t="s">
        <v>1262</v>
      </c>
      <c r="G156" s="773" t="s">
        <v>16</v>
      </c>
      <c r="H156" s="413" t="s">
        <v>3454</v>
      </c>
      <c r="I156" s="773"/>
      <c r="J156" s="776"/>
      <c r="K156" s="776"/>
      <c r="L156" s="776"/>
      <c r="M156" s="776"/>
      <c r="N156" s="776"/>
      <c r="O156" s="472" t="s">
        <v>3742</v>
      </c>
      <c r="P156" s="801"/>
      <c r="Q156" s="801"/>
      <c r="R156" s="801"/>
      <c r="S156" s="801"/>
      <c r="T156" s="801">
        <v>1</v>
      </c>
      <c r="U156" s="801"/>
      <c r="V156" s="801"/>
      <c r="W156" s="994"/>
      <c r="X156" s="801"/>
      <c r="AA156" s="201"/>
      <c r="AB156" s="620">
        <v>1</v>
      </c>
    </row>
    <row r="157" spans="1:28" s="923" customFormat="1" ht="95.25" thickBot="1" x14ac:dyDescent="0.3">
      <c r="A157" s="654">
        <f t="shared" si="2"/>
        <v>154</v>
      </c>
      <c r="B157" s="774" t="s">
        <v>3521</v>
      </c>
      <c r="C157" s="773" t="s">
        <v>110</v>
      </c>
      <c r="D157" s="773" t="s">
        <v>23</v>
      </c>
      <c r="E157" s="773" t="s">
        <v>3522</v>
      </c>
      <c r="F157" s="773" t="s">
        <v>1262</v>
      </c>
      <c r="G157" s="773" t="s">
        <v>16</v>
      </c>
      <c r="H157" s="413" t="s">
        <v>3454</v>
      </c>
      <c r="I157" s="773"/>
      <c r="J157" s="776"/>
      <c r="K157" s="776"/>
      <c r="L157" s="776"/>
      <c r="M157" s="776"/>
      <c r="N157" s="776"/>
      <c r="O157" s="472" t="s">
        <v>3581</v>
      </c>
      <c r="P157" s="801"/>
      <c r="Q157" s="801"/>
      <c r="R157" s="801"/>
      <c r="S157" s="801"/>
      <c r="T157" s="801">
        <v>1</v>
      </c>
      <c r="U157" s="801"/>
      <c r="V157" s="801"/>
      <c r="W157" s="994"/>
      <c r="X157" s="801"/>
      <c r="AA157" s="201"/>
      <c r="AB157" s="620">
        <v>1</v>
      </c>
    </row>
    <row r="158" spans="1:28" s="923" customFormat="1" ht="174" thickBot="1" x14ac:dyDescent="0.3">
      <c r="A158" s="654">
        <f t="shared" si="2"/>
        <v>155</v>
      </c>
      <c r="B158" s="635" t="s">
        <v>3558</v>
      </c>
      <c r="C158" s="634">
        <v>4</v>
      </c>
      <c r="D158" s="634" t="s">
        <v>23</v>
      </c>
      <c r="E158" s="634" t="s">
        <v>774</v>
      </c>
      <c r="F158" s="634" t="s">
        <v>173</v>
      </c>
      <c r="G158" s="634" t="s">
        <v>16</v>
      </c>
      <c r="H158" s="416" t="s">
        <v>3559</v>
      </c>
      <c r="I158" s="634"/>
      <c r="J158" s="636"/>
      <c r="K158" s="636"/>
      <c r="L158" s="636"/>
      <c r="M158" s="636"/>
      <c r="N158" s="635" t="s">
        <v>2983</v>
      </c>
      <c r="O158" s="632" t="s">
        <v>7115</v>
      </c>
      <c r="P158" s="818"/>
      <c r="Q158" s="801">
        <v>1</v>
      </c>
      <c r="R158" s="801"/>
      <c r="S158" s="801"/>
      <c r="T158" s="801"/>
      <c r="U158" s="801"/>
      <c r="V158" s="801"/>
      <c r="W158" s="994"/>
      <c r="X158" s="801"/>
      <c r="AA158" s="201"/>
      <c r="AB158" s="620">
        <v>1</v>
      </c>
    </row>
    <row r="159" spans="1:28" s="923" customFormat="1" ht="237" thickBot="1" x14ac:dyDescent="0.3">
      <c r="A159" s="654">
        <v>156</v>
      </c>
      <c r="B159" s="635" t="s">
        <v>3673</v>
      </c>
      <c r="C159" s="634">
        <v>5</v>
      </c>
      <c r="D159" s="634" t="s">
        <v>1498</v>
      </c>
      <c r="E159" s="634" t="s">
        <v>3674</v>
      </c>
      <c r="F159" s="634" t="s">
        <v>3675</v>
      </c>
      <c r="G159" s="634" t="s">
        <v>11</v>
      </c>
      <c r="H159" s="416" t="s">
        <v>3676</v>
      </c>
      <c r="I159" s="634"/>
      <c r="J159" s="636"/>
      <c r="K159" s="636"/>
      <c r="L159" s="636"/>
      <c r="M159" s="636"/>
      <c r="N159" s="634" t="s">
        <v>4518</v>
      </c>
      <c r="O159" s="632" t="s">
        <v>4520</v>
      </c>
      <c r="P159" s="818"/>
      <c r="Q159" s="801">
        <v>1</v>
      </c>
      <c r="R159" s="801"/>
      <c r="S159" s="801"/>
      <c r="T159" s="801"/>
      <c r="U159" s="801"/>
      <c r="V159" s="801"/>
      <c r="W159" s="994"/>
      <c r="X159" s="801"/>
      <c r="AA159" s="620">
        <v>1</v>
      </c>
      <c r="AB159" s="201"/>
    </row>
    <row r="160" spans="1:28" s="923" customFormat="1" ht="174" thickBot="1" x14ac:dyDescent="0.3">
      <c r="A160" s="654">
        <f t="shared" si="2"/>
        <v>157</v>
      </c>
      <c r="B160" s="635" t="s">
        <v>3681</v>
      </c>
      <c r="C160" s="634">
        <v>4</v>
      </c>
      <c r="D160" s="634" t="s">
        <v>344</v>
      </c>
      <c r="E160" s="634" t="s">
        <v>3682</v>
      </c>
      <c r="F160" s="634" t="s">
        <v>628</v>
      </c>
      <c r="G160" s="634" t="s">
        <v>16</v>
      </c>
      <c r="H160" s="416" t="s">
        <v>3683</v>
      </c>
      <c r="I160" s="634"/>
      <c r="J160" s="636"/>
      <c r="K160" s="636"/>
      <c r="L160" s="636"/>
      <c r="M160" s="636"/>
      <c r="N160" s="635" t="s">
        <v>3743</v>
      </c>
      <c r="O160" s="632" t="s">
        <v>7172</v>
      </c>
      <c r="P160" s="801"/>
      <c r="Q160" s="801">
        <v>1</v>
      </c>
      <c r="R160" s="801"/>
      <c r="S160" s="801"/>
      <c r="T160" s="801"/>
      <c r="U160" s="801"/>
      <c r="V160" s="801"/>
      <c r="W160" s="994"/>
      <c r="X160" s="801">
        <v>1</v>
      </c>
      <c r="AA160" s="201"/>
      <c r="AB160" s="620">
        <v>1</v>
      </c>
    </row>
    <row r="161" spans="1:28" s="923" customFormat="1" ht="268.5" thickBot="1" x14ac:dyDescent="0.3">
      <c r="A161" s="654">
        <f t="shared" si="2"/>
        <v>158</v>
      </c>
      <c r="B161" s="774" t="s">
        <v>3744</v>
      </c>
      <c r="C161" s="773">
        <v>4</v>
      </c>
      <c r="D161" s="773" t="s">
        <v>23</v>
      </c>
      <c r="E161" s="773" t="s">
        <v>3745</v>
      </c>
      <c r="F161" s="773" t="s">
        <v>1543</v>
      </c>
      <c r="G161" s="773" t="s">
        <v>16</v>
      </c>
      <c r="H161" s="772" t="s">
        <v>3746</v>
      </c>
      <c r="I161" s="773" t="s">
        <v>3747</v>
      </c>
      <c r="J161" s="776"/>
      <c r="K161" s="776"/>
      <c r="L161" s="776"/>
      <c r="M161" s="776"/>
      <c r="N161" s="776"/>
      <c r="O161" s="772" t="s">
        <v>4120</v>
      </c>
      <c r="P161" s="994"/>
      <c r="Q161" s="994"/>
      <c r="R161" s="994"/>
      <c r="S161" s="801"/>
      <c r="T161" s="801">
        <v>1</v>
      </c>
      <c r="U161" s="994"/>
      <c r="V161" s="801"/>
      <c r="W161" s="994"/>
      <c r="X161" s="801"/>
      <c r="AA161" s="201"/>
      <c r="AB161" s="620">
        <v>1</v>
      </c>
    </row>
    <row r="162" spans="1:28" s="923" customFormat="1" ht="205.5" thickBot="1" x14ac:dyDescent="0.3">
      <c r="A162" s="654">
        <f t="shared" si="2"/>
        <v>159</v>
      </c>
      <c r="B162" s="635" t="s">
        <v>3748</v>
      </c>
      <c r="C162" s="634">
        <v>4</v>
      </c>
      <c r="D162" s="634" t="s">
        <v>23</v>
      </c>
      <c r="E162" s="634" t="s">
        <v>3749</v>
      </c>
      <c r="F162" s="634" t="s">
        <v>1543</v>
      </c>
      <c r="G162" s="634" t="s">
        <v>16</v>
      </c>
      <c r="H162" s="632" t="s">
        <v>3750</v>
      </c>
      <c r="I162" s="634"/>
      <c r="J162" s="636"/>
      <c r="K162" s="636"/>
      <c r="L162" s="636"/>
      <c r="M162" s="636"/>
      <c r="N162" s="634" t="s">
        <v>4123</v>
      </c>
      <c r="O162" s="632" t="s">
        <v>4282</v>
      </c>
      <c r="P162" s="818"/>
      <c r="Q162" s="801">
        <v>1</v>
      </c>
      <c r="R162" s="801"/>
      <c r="S162" s="801"/>
      <c r="T162" s="994"/>
      <c r="U162" s="994"/>
      <c r="V162" s="994"/>
      <c r="W162" s="994"/>
      <c r="X162" s="801"/>
      <c r="AA162" s="201"/>
      <c r="AB162" s="620">
        <v>1</v>
      </c>
    </row>
    <row r="163" spans="1:28" s="923" customFormat="1" ht="142.5" thickBot="1" x14ac:dyDescent="0.3">
      <c r="A163" s="654">
        <f t="shared" si="2"/>
        <v>160</v>
      </c>
      <c r="B163" s="635" t="s">
        <v>3799</v>
      </c>
      <c r="C163" s="634">
        <v>4</v>
      </c>
      <c r="D163" s="634" t="s">
        <v>23</v>
      </c>
      <c r="E163" s="634" t="s">
        <v>3800</v>
      </c>
      <c r="F163" s="634" t="s">
        <v>3434</v>
      </c>
      <c r="G163" s="634" t="s">
        <v>16</v>
      </c>
      <c r="H163" s="632" t="s">
        <v>3801</v>
      </c>
      <c r="I163" s="634" t="s">
        <v>2857</v>
      </c>
      <c r="J163" s="636"/>
      <c r="K163" s="636"/>
      <c r="L163" s="636"/>
      <c r="M163" s="636"/>
      <c r="N163" s="634" t="s">
        <v>4193</v>
      </c>
      <c r="O163" s="632" t="s">
        <v>4194</v>
      </c>
      <c r="P163" s="994"/>
      <c r="Q163" s="801">
        <v>1</v>
      </c>
      <c r="R163" s="801"/>
      <c r="S163" s="801"/>
      <c r="T163" s="994"/>
      <c r="U163" s="994"/>
      <c r="V163" s="801"/>
      <c r="W163" s="994"/>
      <c r="X163" s="801"/>
      <c r="AA163" s="201"/>
      <c r="AB163" s="620">
        <v>1</v>
      </c>
    </row>
    <row r="164" spans="1:28" s="923" customFormat="1" ht="409.6" thickBot="1" x14ac:dyDescent="0.3">
      <c r="A164" s="654">
        <f t="shared" si="2"/>
        <v>161</v>
      </c>
      <c r="B164" s="635" t="s">
        <v>3834</v>
      </c>
      <c r="C164" s="634" t="s">
        <v>110</v>
      </c>
      <c r="D164" s="634" t="s">
        <v>23</v>
      </c>
      <c r="E164" s="634" t="s">
        <v>3835</v>
      </c>
      <c r="F164" s="634" t="s">
        <v>2086</v>
      </c>
      <c r="G164" s="634" t="s">
        <v>16</v>
      </c>
      <c r="H164" s="632" t="s">
        <v>3836</v>
      </c>
      <c r="I164" s="634"/>
      <c r="J164" s="636"/>
      <c r="K164" s="636"/>
      <c r="L164" s="636"/>
      <c r="M164" s="636"/>
      <c r="N164" s="634" t="s">
        <v>4124</v>
      </c>
      <c r="O164" s="632" t="s">
        <v>5551</v>
      </c>
      <c r="P164" s="818"/>
      <c r="Q164" s="801">
        <v>1</v>
      </c>
      <c r="R164" s="801"/>
      <c r="S164" s="801"/>
      <c r="T164" s="994"/>
      <c r="U164" s="994"/>
      <c r="V164" s="994"/>
      <c r="W164" s="994"/>
      <c r="X164" s="801"/>
      <c r="AA164" s="201"/>
      <c r="AB164" s="620">
        <v>1</v>
      </c>
    </row>
    <row r="165" spans="1:28" s="923" customFormat="1" ht="158.25" thickBot="1" x14ac:dyDescent="0.3">
      <c r="A165" s="654">
        <f t="shared" si="2"/>
        <v>162</v>
      </c>
      <c r="B165" s="774" t="s">
        <v>3837</v>
      </c>
      <c r="C165" s="773">
        <v>4</v>
      </c>
      <c r="D165" s="773" t="s">
        <v>23</v>
      </c>
      <c r="E165" s="773" t="s">
        <v>3838</v>
      </c>
      <c r="F165" s="773" t="s">
        <v>3839</v>
      </c>
      <c r="G165" s="773" t="s">
        <v>11</v>
      </c>
      <c r="H165" s="772" t="s">
        <v>3840</v>
      </c>
      <c r="I165" s="773" t="s">
        <v>3841</v>
      </c>
      <c r="J165" s="776"/>
      <c r="K165" s="776"/>
      <c r="L165" s="776"/>
      <c r="M165" s="776"/>
      <c r="N165" s="776"/>
      <c r="O165" s="772" t="s">
        <v>4180</v>
      </c>
      <c r="P165" s="994"/>
      <c r="Q165" s="994"/>
      <c r="R165" s="994"/>
      <c r="S165" s="801"/>
      <c r="T165" s="801">
        <v>1</v>
      </c>
      <c r="U165" s="994"/>
      <c r="V165" s="801"/>
      <c r="W165" s="994"/>
      <c r="X165" s="801"/>
      <c r="AA165" s="620">
        <v>1</v>
      </c>
      <c r="AB165" s="201"/>
    </row>
    <row r="166" spans="1:28" s="923" customFormat="1" ht="221.25" thickBot="1" x14ac:dyDescent="0.3">
      <c r="A166" s="654">
        <f t="shared" si="2"/>
        <v>163</v>
      </c>
      <c r="B166" s="635" t="s">
        <v>3851</v>
      </c>
      <c r="C166" s="634">
        <v>4</v>
      </c>
      <c r="D166" s="634" t="s">
        <v>23</v>
      </c>
      <c r="E166" s="634" t="s">
        <v>3852</v>
      </c>
      <c r="F166" s="634" t="s">
        <v>3853</v>
      </c>
      <c r="G166" s="634" t="s">
        <v>11</v>
      </c>
      <c r="H166" s="632" t="s">
        <v>3854</v>
      </c>
      <c r="I166" s="634" t="s">
        <v>3855</v>
      </c>
      <c r="J166" s="636"/>
      <c r="K166" s="636"/>
      <c r="L166" s="636"/>
      <c r="M166" s="636"/>
      <c r="N166" s="634" t="s">
        <v>4195</v>
      </c>
      <c r="O166" s="632" t="s">
        <v>4453</v>
      </c>
      <c r="P166" s="818"/>
      <c r="Q166" s="801">
        <v>1</v>
      </c>
      <c r="R166" s="801"/>
      <c r="S166" s="801"/>
      <c r="T166" s="994"/>
      <c r="U166" s="801"/>
      <c r="V166" s="801"/>
      <c r="W166" s="801"/>
      <c r="X166" s="801"/>
      <c r="AA166" s="620">
        <v>1</v>
      </c>
      <c r="AB166" s="201"/>
    </row>
    <row r="167" spans="1:28" s="923" customFormat="1" ht="95.25" thickBot="1" x14ac:dyDescent="0.3">
      <c r="A167" s="654">
        <f t="shared" si="2"/>
        <v>164</v>
      </c>
      <c r="B167" s="774" t="s">
        <v>3935</v>
      </c>
      <c r="C167" s="773" t="s">
        <v>179</v>
      </c>
      <c r="D167" s="773" t="s">
        <v>344</v>
      </c>
      <c r="E167" s="773" t="s">
        <v>3936</v>
      </c>
      <c r="F167" s="773" t="s">
        <v>3937</v>
      </c>
      <c r="G167" s="773" t="s">
        <v>11</v>
      </c>
      <c r="H167" s="772" t="s">
        <v>3938</v>
      </c>
      <c r="I167" s="773" t="s">
        <v>3939</v>
      </c>
      <c r="J167" s="776"/>
      <c r="K167" s="776"/>
      <c r="L167" s="776"/>
      <c r="M167" s="776"/>
      <c r="N167" s="773" t="s">
        <v>4226</v>
      </c>
      <c r="O167" s="772" t="s">
        <v>4227</v>
      </c>
      <c r="P167" s="994"/>
      <c r="Q167" s="994"/>
      <c r="R167" s="994"/>
      <c r="S167" s="801"/>
      <c r="T167" s="801">
        <v>1</v>
      </c>
      <c r="U167" s="994"/>
      <c r="V167" s="801"/>
      <c r="W167" s="994"/>
      <c r="X167" s="801"/>
      <c r="AA167" s="620">
        <v>1</v>
      </c>
      <c r="AB167" s="201"/>
    </row>
    <row r="168" spans="1:28" s="923" customFormat="1" ht="300" thickBot="1" x14ac:dyDescent="0.3">
      <c r="A168" s="654">
        <f t="shared" si="2"/>
        <v>165</v>
      </c>
      <c r="B168" s="635" t="s">
        <v>3955</v>
      </c>
      <c r="C168" s="634" t="s">
        <v>110</v>
      </c>
      <c r="D168" s="634" t="s">
        <v>23</v>
      </c>
      <c r="E168" s="634" t="s">
        <v>2789</v>
      </c>
      <c r="F168" s="634" t="s">
        <v>362</v>
      </c>
      <c r="G168" s="634" t="s">
        <v>16</v>
      </c>
      <c r="H168" s="632" t="s">
        <v>3956</v>
      </c>
      <c r="I168" s="634"/>
      <c r="J168" s="636"/>
      <c r="K168" s="636"/>
      <c r="L168" s="636"/>
      <c r="M168" s="636"/>
      <c r="N168" s="634" t="s">
        <v>3920</v>
      </c>
      <c r="O168" s="632" t="s">
        <v>5614</v>
      </c>
      <c r="P168" s="818"/>
      <c r="Q168" s="801">
        <v>1</v>
      </c>
      <c r="R168" s="801"/>
      <c r="S168" s="801"/>
      <c r="T168" s="994"/>
      <c r="U168" s="994"/>
      <c r="V168" s="801"/>
      <c r="W168" s="994"/>
      <c r="X168" s="801"/>
      <c r="AA168" s="201"/>
      <c r="AB168" s="620">
        <v>1</v>
      </c>
    </row>
    <row r="169" spans="1:28" s="923" customFormat="1" ht="205.5" thickBot="1" x14ac:dyDescent="0.3">
      <c r="A169" s="654">
        <f t="shared" si="2"/>
        <v>166</v>
      </c>
      <c r="B169" s="774" t="s">
        <v>3965</v>
      </c>
      <c r="C169" s="773" t="s">
        <v>110</v>
      </c>
      <c r="D169" s="773" t="s">
        <v>23</v>
      </c>
      <c r="E169" s="773" t="s">
        <v>2788</v>
      </c>
      <c r="F169" s="773" t="s">
        <v>126</v>
      </c>
      <c r="G169" s="773" t="s">
        <v>16</v>
      </c>
      <c r="H169" s="772" t="s">
        <v>3966</v>
      </c>
      <c r="I169" s="773"/>
      <c r="J169" s="776"/>
      <c r="K169" s="776"/>
      <c r="L169" s="776"/>
      <c r="M169" s="776"/>
      <c r="N169" s="776"/>
      <c r="O169" s="772" t="s">
        <v>4027</v>
      </c>
      <c r="P169" s="994"/>
      <c r="Q169" s="994"/>
      <c r="R169" s="994"/>
      <c r="S169" s="801"/>
      <c r="T169" s="801">
        <v>1</v>
      </c>
      <c r="U169" s="994"/>
      <c r="V169" s="801"/>
      <c r="W169" s="994"/>
      <c r="X169" s="801"/>
      <c r="AA169" s="201"/>
      <c r="AB169" s="620">
        <v>1</v>
      </c>
    </row>
    <row r="170" spans="1:28" s="923" customFormat="1" ht="409.6" thickBot="1" x14ac:dyDescent="0.3">
      <c r="A170" s="654">
        <f t="shared" si="2"/>
        <v>167</v>
      </c>
      <c r="B170" s="815" t="s">
        <v>3967</v>
      </c>
      <c r="C170" s="814">
        <v>4</v>
      </c>
      <c r="D170" s="814" t="s">
        <v>23</v>
      </c>
      <c r="E170" s="814" t="s">
        <v>3968</v>
      </c>
      <c r="F170" s="814" t="s">
        <v>1430</v>
      </c>
      <c r="G170" s="814" t="s">
        <v>16</v>
      </c>
      <c r="H170" s="592" t="s">
        <v>3969</v>
      </c>
      <c r="I170" s="814"/>
      <c r="J170" s="819"/>
      <c r="K170" s="819"/>
      <c r="L170" s="819"/>
      <c r="M170" s="819"/>
      <c r="N170" s="815" t="s">
        <v>4277</v>
      </c>
      <c r="O170" s="759" t="s">
        <v>4278</v>
      </c>
      <c r="P170" s="767">
        <v>1</v>
      </c>
      <c r="Q170" s="994"/>
      <c r="R170" s="801">
        <v>1</v>
      </c>
      <c r="S170" s="801"/>
      <c r="T170" s="994"/>
      <c r="U170" s="994"/>
      <c r="V170" s="801"/>
      <c r="W170" s="994"/>
      <c r="X170" s="801"/>
      <c r="AA170" s="201"/>
      <c r="AB170" s="620">
        <v>1</v>
      </c>
    </row>
    <row r="171" spans="1:28" s="923" customFormat="1" ht="409.6" thickBot="1" x14ac:dyDescent="0.3">
      <c r="A171" s="654">
        <f t="shared" si="2"/>
        <v>168</v>
      </c>
      <c r="B171" s="774" t="s">
        <v>4092</v>
      </c>
      <c r="C171" s="773" t="s">
        <v>110</v>
      </c>
      <c r="D171" s="773" t="s">
        <v>23</v>
      </c>
      <c r="E171" s="773" t="s">
        <v>1573</v>
      </c>
      <c r="F171" s="773" t="s">
        <v>4093</v>
      </c>
      <c r="G171" s="773" t="s">
        <v>11</v>
      </c>
      <c r="H171" s="590" t="s">
        <v>4094</v>
      </c>
      <c r="I171" s="773"/>
      <c r="J171" s="776"/>
      <c r="K171" s="776"/>
      <c r="L171" s="776"/>
      <c r="M171" s="776"/>
      <c r="N171" s="776"/>
      <c r="O171" s="772" t="s">
        <v>4181</v>
      </c>
      <c r="P171" s="994"/>
      <c r="Q171" s="994"/>
      <c r="R171" s="994"/>
      <c r="S171" s="801"/>
      <c r="T171" s="801">
        <v>1</v>
      </c>
      <c r="U171" s="994"/>
      <c r="V171" s="994"/>
      <c r="W171" s="994"/>
      <c r="X171" s="801"/>
      <c r="AA171" s="620">
        <v>1</v>
      </c>
      <c r="AB171" s="201"/>
    </row>
    <row r="172" spans="1:28" s="923" customFormat="1" ht="142.5" thickBot="1" x14ac:dyDescent="0.3">
      <c r="A172" s="654">
        <f t="shared" si="2"/>
        <v>169</v>
      </c>
      <c r="B172" s="635" t="s">
        <v>4095</v>
      </c>
      <c r="C172" s="634">
        <v>4</v>
      </c>
      <c r="D172" s="634" t="s">
        <v>23</v>
      </c>
      <c r="E172" s="634" t="s">
        <v>293</v>
      </c>
      <c r="F172" s="634" t="s">
        <v>1752</v>
      </c>
      <c r="G172" s="634" t="s">
        <v>16</v>
      </c>
      <c r="H172" s="328" t="s">
        <v>4096</v>
      </c>
      <c r="I172" s="634"/>
      <c r="J172" s="636"/>
      <c r="K172" s="636"/>
      <c r="L172" s="636"/>
      <c r="M172" s="636"/>
      <c r="N172" s="635" t="s">
        <v>4279</v>
      </c>
      <c r="O172" s="632" t="s">
        <v>4738</v>
      </c>
      <c r="P172" s="994"/>
      <c r="Q172" s="801">
        <v>1</v>
      </c>
      <c r="R172" s="801"/>
      <c r="S172" s="801"/>
      <c r="T172" s="994"/>
      <c r="U172" s="994"/>
      <c r="V172" s="994"/>
      <c r="W172" s="994"/>
      <c r="X172" s="801"/>
      <c r="AA172" s="201"/>
      <c r="AB172" s="620">
        <v>1</v>
      </c>
    </row>
    <row r="173" spans="1:28" s="923" customFormat="1" ht="126.75" thickBot="1" x14ac:dyDescent="0.3">
      <c r="A173" s="654">
        <f t="shared" si="2"/>
        <v>170</v>
      </c>
      <c r="B173" s="635" t="s">
        <v>4146</v>
      </c>
      <c r="C173" s="634" t="s">
        <v>110</v>
      </c>
      <c r="D173" s="634" t="s">
        <v>23</v>
      </c>
      <c r="E173" s="634" t="s">
        <v>3925</v>
      </c>
      <c r="F173" s="634" t="s">
        <v>126</v>
      </c>
      <c r="G173" s="634" t="s">
        <v>16</v>
      </c>
      <c r="H173" s="328" t="s">
        <v>4147</v>
      </c>
      <c r="I173" s="634"/>
      <c r="J173" s="636"/>
      <c r="K173" s="636"/>
      <c r="L173" s="636"/>
      <c r="M173" s="636"/>
      <c r="N173" s="634" t="s">
        <v>4454</v>
      </c>
      <c r="O173" s="632" t="s">
        <v>7085</v>
      </c>
      <c r="P173" s="622"/>
      <c r="Q173" s="801">
        <v>1</v>
      </c>
      <c r="R173" s="801"/>
      <c r="S173" s="801"/>
      <c r="T173" s="994"/>
      <c r="U173" s="801"/>
      <c r="V173" s="994"/>
      <c r="W173" s="994"/>
      <c r="X173" s="801"/>
      <c r="AA173" s="201"/>
      <c r="AB173" s="620">
        <v>1</v>
      </c>
    </row>
    <row r="174" spans="1:28" s="923" customFormat="1" ht="189.75" thickBot="1" x14ac:dyDescent="0.3">
      <c r="A174" s="654">
        <f t="shared" si="2"/>
        <v>171</v>
      </c>
      <c r="B174" s="635" t="s">
        <v>4155</v>
      </c>
      <c r="C174" s="634">
        <v>5</v>
      </c>
      <c r="D174" s="634" t="s">
        <v>23</v>
      </c>
      <c r="E174" s="634" t="s">
        <v>4156</v>
      </c>
      <c r="F174" s="634" t="s">
        <v>1994</v>
      </c>
      <c r="G174" s="634" t="s">
        <v>16</v>
      </c>
      <c r="H174" s="328" t="s">
        <v>4157</v>
      </c>
      <c r="I174" s="634"/>
      <c r="J174" s="636"/>
      <c r="K174" s="636"/>
      <c r="L174" s="636"/>
      <c r="M174" s="636"/>
      <c r="N174" s="634" t="s">
        <v>4455</v>
      </c>
      <c r="O174" s="632" t="s">
        <v>7086</v>
      </c>
      <c r="P174" s="622"/>
      <c r="Q174" s="801">
        <v>1</v>
      </c>
      <c r="R174" s="801"/>
      <c r="S174" s="801"/>
      <c r="T174" s="994"/>
      <c r="U174" s="994"/>
      <c r="V174" s="994"/>
      <c r="W174" s="994"/>
      <c r="X174" s="801"/>
      <c r="AA174" s="201"/>
      <c r="AB174" s="620">
        <v>1</v>
      </c>
    </row>
    <row r="175" spans="1:28" s="923" customFormat="1" ht="221.25" thickBot="1" x14ac:dyDescent="0.3">
      <c r="A175" s="654">
        <f t="shared" si="2"/>
        <v>172</v>
      </c>
      <c r="B175" s="635" t="s">
        <v>4167</v>
      </c>
      <c r="C175" s="634">
        <v>5</v>
      </c>
      <c r="D175" s="634" t="s">
        <v>23</v>
      </c>
      <c r="E175" s="634" t="s">
        <v>4168</v>
      </c>
      <c r="F175" s="634" t="s">
        <v>1994</v>
      </c>
      <c r="G175" s="634" t="s">
        <v>16</v>
      </c>
      <c r="H175" s="328" t="s">
        <v>4169</v>
      </c>
      <c r="I175" s="634"/>
      <c r="J175" s="636"/>
      <c r="K175" s="636"/>
      <c r="L175" s="636"/>
      <c r="M175" s="636"/>
      <c r="N175" s="634" t="s">
        <v>4343</v>
      </c>
      <c r="O175" s="621" t="s">
        <v>7124</v>
      </c>
      <c r="P175" s="622"/>
      <c r="Q175" s="801">
        <v>1</v>
      </c>
      <c r="R175" s="801"/>
      <c r="S175" s="801"/>
      <c r="T175" s="994"/>
      <c r="U175" s="994"/>
      <c r="V175" s="994"/>
      <c r="W175" s="994"/>
      <c r="X175" s="801"/>
      <c r="AA175" s="201"/>
      <c r="AB175" s="620">
        <v>1</v>
      </c>
    </row>
    <row r="176" spans="1:28" s="923" customFormat="1" ht="206.25" customHeight="1" thickBot="1" x14ac:dyDescent="0.3">
      <c r="A176" s="654">
        <f t="shared" si="2"/>
        <v>173</v>
      </c>
      <c r="B176" s="774" t="s">
        <v>4170</v>
      </c>
      <c r="C176" s="773" t="s">
        <v>110</v>
      </c>
      <c r="D176" s="773" t="s">
        <v>23</v>
      </c>
      <c r="E176" s="773" t="s">
        <v>3737</v>
      </c>
      <c r="F176" s="773" t="s">
        <v>126</v>
      </c>
      <c r="G176" s="773" t="s">
        <v>16</v>
      </c>
      <c r="H176" s="590" t="s">
        <v>4171</v>
      </c>
      <c r="I176" s="773"/>
      <c r="J176" s="776"/>
      <c r="K176" s="776"/>
      <c r="L176" s="776"/>
      <c r="M176" s="776"/>
      <c r="N176" s="776"/>
      <c r="O176" s="745" t="s">
        <v>4415</v>
      </c>
      <c r="P176" s="994"/>
      <c r="Q176" s="994"/>
      <c r="R176" s="994"/>
      <c r="S176" s="801"/>
      <c r="T176" s="801">
        <v>1</v>
      </c>
      <c r="U176" s="994"/>
      <c r="V176" s="994"/>
      <c r="W176" s="994"/>
      <c r="X176" s="801"/>
      <c r="AA176" s="201"/>
      <c r="AB176" s="620">
        <v>1</v>
      </c>
    </row>
    <row r="177" spans="1:28" s="923" customFormat="1" ht="409.6" thickBot="1" x14ac:dyDescent="0.3">
      <c r="A177" s="654">
        <f t="shared" si="2"/>
        <v>174</v>
      </c>
      <c r="B177" s="635" t="s">
        <v>4210</v>
      </c>
      <c r="C177" s="634" t="s">
        <v>110</v>
      </c>
      <c r="D177" s="634" t="s">
        <v>23</v>
      </c>
      <c r="E177" s="634" t="s">
        <v>4211</v>
      </c>
      <c r="F177" s="634" t="s">
        <v>4212</v>
      </c>
      <c r="G177" s="634" t="s">
        <v>16</v>
      </c>
      <c r="H177" s="328" t="s">
        <v>4213</v>
      </c>
      <c r="I177" s="634"/>
      <c r="J177" s="636"/>
      <c r="K177" s="636"/>
      <c r="L177" s="636"/>
      <c r="M177" s="636"/>
      <c r="N177" s="634" t="s">
        <v>4495</v>
      </c>
      <c r="O177" s="621" t="s">
        <v>5615</v>
      </c>
      <c r="P177" s="622"/>
      <c r="Q177" s="801">
        <v>1</v>
      </c>
      <c r="R177" s="801"/>
      <c r="S177" s="801"/>
      <c r="T177" s="994"/>
      <c r="U177" s="994"/>
      <c r="V177" s="994"/>
      <c r="W177" s="994"/>
      <c r="X177" s="801"/>
      <c r="AA177" s="201"/>
      <c r="AB177" s="620">
        <v>1</v>
      </c>
    </row>
    <row r="178" spans="1:28" s="923" customFormat="1" ht="409.6" thickBot="1" x14ac:dyDescent="0.3">
      <c r="A178" s="654">
        <f t="shared" si="2"/>
        <v>175</v>
      </c>
      <c r="B178" s="635" t="s">
        <v>4256</v>
      </c>
      <c r="C178" s="634" t="s">
        <v>110</v>
      </c>
      <c r="D178" s="634" t="s">
        <v>23</v>
      </c>
      <c r="E178" s="634" t="s">
        <v>4257</v>
      </c>
      <c r="F178" s="634" t="s">
        <v>2086</v>
      </c>
      <c r="G178" s="634" t="s">
        <v>16</v>
      </c>
      <c r="H178" s="328" t="s">
        <v>4258</v>
      </c>
      <c r="I178" s="634"/>
      <c r="J178" s="819"/>
      <c r="K178" s="819"/>
      <c r="L178" s="819"/>
      <c r="M178" s="819"/>
      <c r="N178" s="634" t="s">
        <v>5616</v>
      </c>
      <c r="O178" s="621" t="s">
        <v>5617</v>
      </c>
      <c r="P178" s="622"/>
      <c r="Q178" s="801">
        <v>1</v>
      </c>
      <c r="R178" s="801"/>
      <c r="S178" s="801"/>
      <c r="T178" s="994"/>
      <c r="U178" s="994"/>
      <c r="V178" s="994"/>
      <c r="W178" s="994"/>
      <c r="X178" s="801"/>
      <c r="AA178" s="201"/>
      <c r="AB178" s="620">
        <v>1</v>
      </c>
    </row>
    <row r="179" spans="1:28" s="923" customFormat="1" ht="409.6" thickBot="1" x14ac:dyDescent="0.3">
      <c r="A179" s="654">
        <f t="shared" si="2"/>
        <v>176</v>
      </c>
      <c r="B179" s="1404" t="s">
        <v>4262</v>
      </c>
      <c r="C179" s="770">
        <v>62</v>
      </c>
      <c r="D179" s="770" t="s">
        <v>3930</v>
      </c>
      <c r="E179" s="770" t="s">
        <v>4263</v>
      </c>
      <c r="F179" s="770" t="s">
        <v>2894</v>
      </c>
      <c r="G179" s="770" t="s">
        <v>16</v>
      </c>
      <c r="H179" s="591" t="s">
        <v>4264</v>
      </c>
      <c r="I179" s="770" t="s">
        <v>3934</v>
      </c>
      <c r="J179" s="775"/>
      <c r="K179" s="775"/>
      <c r="L179" s="775"/>
      <c r="M179" s="775"/>
      <c r="N179" s="770" t="s">
        <v>6222</v>
      </c>
      <c r="O179" s="744" t="s">
        <v>6223</v>
      </c>
      <c r="P179" s="994"/>
      <c r="Q179" s="994"/>
      <c r="R179" s="994"/>
      <c r="S179" s="801"/>
      <c r="T179" s="801"/>
      <c r="U179" s="994"/>
      <c r="V179" s="801"/>
      <c r="W179" s="994"/>
      <c r="X179" s="801"/>
      <c r="Y179" s="801">
        <v>1</v>
      </c>
      <c r="AA179" s="201"/>
      <c r="AB179" s="620">
        <v>1</v>
      </c>
    </row>
    <row r="180" spans="1:28" s="923" customFormat="1" ht="221.25" thickBot="1" x14ac:dyDescent="0.3">
      <c r="A180" s="654">
        <f t="shared" si="2"/>
        <v>177</v>
      </c>
      <c r="B180" s="1404" t="s">
        <v>4265</v>
      </c>
      <c r="C180" s="770">
        <v>62</v>
      </c>
      <c r="D180" s="770" t="s">
        <v>3930</v>
      </c>
      <c r="E180" s="770" t="s">
        <v>4263</v>
      </c>
      <c r="F180" s="770" t="s">
        <v>2894</v>
      </c>
      <c r="G180" s="770" t="s">
        <v>16</v>
      </c>
      <c r="H180" s="591" t="s">
        <v>4266</v>
      </c>
      <c r="I180" s="770" t="s">
        <v>3934</v>
      </c>
      <c r="J180" s="775"/>
      <c r="K180" s="775"/>
      <c r="L180" s="775"/>
      <c r="M180" s="775"/>
      <c r="N180" s="775"/>
      <c r="O180" s="744" t="s">
        <v>4496</v>
      </c>
      <c r="P180" s="994"/>
      <c r="Q180" s="994"/>
      <c r="R180" s="994"/>
      <c r="S180" s="994"/>
      <c r="T180" s="801"/>
      <c r="U180" s="994"/>
      <c r="V180" s="801"/>
      <c r="W180" s="994"/>
      <c r="X180" s="801"/>
      <c r="Y180" s="801">
        <v>1</v>
      </c>
      <c r="AA180" s="201"/>
      <c r="AB180" s="620">
        <v>1</v>
      </c>
    </row>
    <row r="181" spans="1:28" s="923" customFormat="1" ht="409.6" thickBot="1" x14ac:dyDescent="0.3">
      <c r="A181" s="654">
        <f t="shared" si="2"/>
        <v>178</v>
      </c>
      <c r="B181" s="1398" t="s">
        <v>4267</v>
      </c>
      <c r="C181" s="770">
        <v>28</v>
      </c>
      <c r="D181" s="770" t="s">
        <v>3930</v>
      </c>
      <c r="E181" s="770" t="s">
        <v>4268</v>
      </c>
      <c r="F181" s="770" t="s">
        <v>2894</v>
      </c>
      <c r="G181" s="770" t="s">
        <v>16</v>
      </c>
      <c r="H181" s="591" t="s">
        <v>4269</v>
      </c>
      <c r="I181" s="770"/>
      <c r="J181" s="775"/>
      <c r="K181" s="775"/>
      <c r="L181" s="775"/>
      <c r="M181" s="775"/>
      <c r="N181" s="775"/>
      <c r="O181" s="744" t="s">
        <v>4452</v>
      </c>
      <c r="P181" s="994"/>
      <c r="Q181" s="994"/>
      <c r="R181" s="994"/>
      <c r="S181" s="801"/>
      <c r="T181" s="801"/>
      <c r="U181" s="994"/>
      <c r="V181" s="994"/>
      <c r="W181" s="994"/>
      <c r="X181" s="801"/>
      <c r="Y181" s="801">
        <v>1</v>
      </c>
      <c r="AA181" s="201"/>
      <c r="AB181" s="620">
        <v>1</v>
      </c>
    </row>
    <row r="182" spans="1:28" s="923" customFormat="1" ht="409.6" thickBot="1" x14ac:dyDescent="0.3">
      <c r="A182" s="654">
        <f t="shared" si="2"/>
        <v>179</v>
      </c>
      <c r="B182" s="635" t="s">
        <v>4301</v>
      </c>
      <c r="C182" s="634">
        <v>4</v>
      </c>
      <c r="D182" s="634" t="s">
        <v>1498</v>
      </c>
      <c r="E182" s="634" t="s">
        <v>4302</v>
      </c>
      <c r="F182" s="634" t="s">
        <v>4303</v>
      </c>
      <c r="G182" s="634" t="s">
        <v>11</v>
      </c>
      <c r="H182" s="328" t="s">
        <v>4304</v>
      </c>
      <c r="I182" s="634" t="s">
        <v>4305</v>
      </c>
      <c r="J182" s="636"/>
      <c r="K182" s="636"/>
      <c r="L182" s="636"/>
      <c r="M182" s="636"/>
      <c r="N182" s="634" t="s">
        <v>4497</v>
      </c>
      <c r="O182" s="621" t="s">
        <v>4739</v>
      </c>
      <c r="P182" s="818"/>
      <c r="Q182" s="801">
        <v>1</v>
      </c>
      <c r="R182" s="801"/>
      <c r="S182" s="801"/>
      <c r="T182" s="994"/>
      <c r="U182" s="801"/>
      <c r="V182" s="801"/>
      <c r="W182" s="994"/>
      <c r="X182" s="994"/>
      <c r="AA182" s="620">
        <v>1</v>
      </c>
      <c r="AB182" s="201"/>
    </row>
    <row r="183" spans="1:28" s="923" customFormat="1" ht="111" thickBot="1" x14ac:dyDescent="0.3">
      <c r="A183" s="654">
        <f t="shared" si="2"/>
        <v>180</v>
      </c>
      <c r="B183" s="635" t="s">
        <v>4306</v>
      </c>
      <c r="C183" s="634" t="s">
        <v>110</v>
      </c>
      <c r="D183" s="634" t="s">
        <v>23</v>
      </c>
      <c r="E183" s="634" t="s">
        <v>4307</v>
      </c>
      <c r="F183" s="634" t="s">
        <v>3446</v>
      </c>
      <c r="G183" s="634" t="s">
        <v>16</v>
      </c>
      <c r="H183" s="328" t="s">
        <v>4308</v>
      </c>
      <c r="I183" s="634"/>
      <c r="J183" s="636"/>
      <c r="K183" s="636"/>
      <c r="L183" s="636"/>
      <c r="M183" s="636"/>
      <c r="N183" s="635" t="s">
        <v>4495</v>
      </c>
      <c r="O183" s="621" t="s">
        <v>5618</v>
      </c>
      <c r="P183" s="622"/>
      <c r="Q183" s="801">
        <v>1</v>
      </c>
      <c r="R183" s="801"/>
      <c r="S183" s="801"/>
      <c r="T183" s="994"/>
      <c r="U183" s="994"/>
      <c r="V183" s="994"/>
      <c r="W183" s="994"/>
      <c r="X183" s="994"/>
      <c r="AA183" s="201"/>
      <c r="AB183" s="620">
        <v>1</v>
      </c>
    </row>
    <row r="184" spans="1:28" s="923" customFormat="1" ht="409.6" thickBot="1" x14ac:dyDescent="0.3">
      <c r="A184" s="654">
        <f t="shared" si="2"/>
        <v>181</v>
      </c>
      <c r="B184" s="774" t="s">
        <v>4334</v>
      </c>
      <c r="C184" s="773" t="s">
        <v>110</v>
      </c>
      <c r="D184" s="773" t="s">
        <v>23</v>
      </c>
      <c r="E184" s="773" t="s">
        <v>2788</v>
      </c>
      <c r="F184" s="773" t="s">
        <v>2034</v>
      </c>
      <c r="G184" s="773" t="s">
        <v>16</v>
      </c>
      <c r="H184" s="590" t="s">
        <v>4592</v>
      </c>
      <c r="I184" s="773"/>
      <c r="J184" s="776"/>
      <c r="K184" s="776"/>
      <c r="L184" s="776"/>
      <c r="M184" s="776"/>
      <c r="N184" s="776"/>
      <c r="O184" s="745" t="s">
        <v>4594</v>
      </c>
      <c r="P184" s="994"/>
      <c r="Q184" s="994"/>
      <c r="R184" s="994"/>
      <c r="S184" s="801"/>
      <c r="T184" s="801">
        <v>1</v>
      </c>
      <c r="U184" s="994"/>
      <c r="V184" s="994"/>
      <c r="W184" s="994"/>
      <c r="X184" s="994"/>
      <c r="AA184" s="201"/>
      <c r="AB184" s="620">
        <v>1</v>
      </c>
    </row>
    <row r="185" spans="1:28" s="924" customFormat="1" ht="409.6" thickBot="1" x14ac:dyDescent="0.3">
      <c r="A185" s="654">
        <f t="shared" si="2"/>
        <v>182</v>
      </c>
      <c r="B185" s="635" t="s">
        <v>4380</v>
      </c>
      <c r="C185" s="634">
        <v>4</v>
      </c>
      <c r="D185" s="634" t="s">
        <v>1498</v>
      </c>
      <c r="E185" s="637" t="s">
        <v>4381</v>
      </c>
      <c r="F185" s="634" t="s">
        <v>4382</v>
      </c>
      <c r="G185" s="634" t="s">
        <v>11</v>
      </c>
      <c r="H185" s="639" t="s">
        <v>4383</v>
      </c>
      <c r="I185" s="634" t="s">
        <v>4305</v>
      </c>
      <c r="J185" s="636"/>
      <c r="K185" s="636"/>
      <c r="L185" s="636"/>
      <c r="M185" s="636"/>
      <c r="N185" s="637" t="s">
        <v>4500</v>
      </c>
      <c r="O185" s="621" t="s">
        <v>4740</v>
      </c>
      <c r="P185" s="622"/>
      <c r="Q185" s="818">
        <v>1</v>
      </c>
      <c r="R185" s="818"/>
      <c r="S185" s="818"/>
      <c r="T185" s="995"/>
      <c r="U185" s="818"/>
      <c r="V185" s="818"/>
      <c r="W185" s="995"/>
      <c r="X185" s="995"/>
      <c r="AA185" s="620">
        <v>1</v>
      </c>
      <c r="AB185" s="1521"/>
    </row>
    <row r="186" spans="1:28" s="924" customFormat="1" ht="331.5" thickBot="1" x14ac:dyDescent="0.3">
      <c r="A186" s="654">
        <f t="shared" si="2"/>
        <v>183</v>
      </c>
      <c r="B186" s="774" t="s">
        <v>4394</v>
      </c>
      <c r="C186" s="773" t="s">
        <v>110</v>
      </c>
      <c r="D186" s="773" t="s">
        <v>23</v>
      </c>
      <c r="E186" s="782" t="s">
        <v>4395</v>
      </c>
      <c r="F186" s="783" t="s">
        <v>2034</v>
      </c>
      <c r="G186" s="773" t="s">
        <v>16</v>
      </c>
      <c r="H186" s="784" t="s">
        <v>4396</v>
      </c>
      <c r="I186" s="616"/>
      <c r="J186" s="776"/>
      <c r="K186" s="776"/>
      <c r="L186" s="776"/>
      <c r="M186" s="776"/>
      <c r="N186" s="776"/>
      <c r="O186" s="745" t="s">
        <v>4595</v>
      </c>
      <c r="P186" s="995"/>
      <c r="Q186" s="995"/>
      <c r="R186" s="995"/>
      <c r="S186" s="818"/>
      <c r="T186" s="818">
        <v>1</v>
      </c>
      <c r="U186" s="995"/>
      <c r="V186" s="995"/>
      <c r="W186" s="995"/>
      <c r="X186" s="995"/>
      <c r="AA186" s="1521"/>
      <c r="AB186" s="620">
        <v>1</v>
      </c>
    </row>
    <row r="187" spans="1:28" s="924" customFormat="1" ht="268.5" thickBot="1" x14ac:dyDescent="0.3">
      <c r="A187" s="654">
        <f t="shared" si="2"/>
        <v>184</v>
      </c>
      <c r="B187" s="774" t="s">
        <v>4401</v>
      </c>
      <c r="C187" s="773" t="s">
        <v>110</v>
      </c>
      <c r="D187" s="773" t="s">
        <v>23</v>
      </c>
      <c r="E187" s="782" t="s">
        <v>3737</v>
      </c>
      <c r="F187" s="783" t="s">
        <v>126</v>
      </c>
      <c r="G187" s="773" t="s">
        <v>16</v>
      </c>
      <c r="H187" s="784" t="s">
        <v>4523</v>
      </c>
      <c r="I187" s="616"/>
      <c r="J187" s="776"/>
      <c r="K187" s="776"/>
      <c r="L187" s="776"/>
      <c r="M187" s="776"/>
      <c r="N187" s="776"/>
      <c r="O187" s="745" t="s">
        <v>4596</v>
      </c>
      <c r="P187" s="995"/>
      <c r="Q187" s="995"/>
      <c r="R187" s="995"/>
      <c r="S187" s="818"/>
      <c r="T187" s="818">
        <v>1</v>
      </c>
      <c r="U187" s="818"/>
      <c r="V187" s="818"/>
      <c r="W187" s="995"/>
      <c r="X187" s="995"/>
      <c r="AA187" s="1521"/>
      <c r="AB187" s="620">
        <v>1</v>
      </c>
    </row>
    <row r="188" spans="1:28" s="924" customFormat="1" ht="111" thickBot="1" x14ac:dyDescent="0.3">
      <c r="A188" s="654">
        <f t="shared" si="2"/>
        <v>185</v>
      </c>
      <c r="B188" s="635" t="s">
        <v>4410</v>
      </c>
      <c r="C188" s="634">
        <v>4</v>
      </c>
      <c r="D188" s="634" t="s">
        <v>344</v>
      </c>
      <c r="E188" s="637" t="s">
        <v>4411</v>
      </c>
      <c r="F188" s="634" t="s">
        <v>4412</v>
      </c>
      <c r="G188" s="634" t="s">
        <v>11</v>
      </c>
      <c r="H188" s="639" t="s">
        <v>4413</v>
      </c>
      <c r="I188" s="634" t="s">
        <v>4433</v>
      </c>
      <c r="J188" s="636"/>
      <c r="K188" s="636"/>
      <c r="L188" s="636"/>
      <c r="M188" s="636"/>
      <c r="N188" s="637" t="s">
        <v>4458</v>
      </c>
      <c r="O188" s="621" t="s">
        <v>5066</v>
      </c>
      <c r="P188" s="622"/>
      <c r="Q188" s="818">
        <v>1</v>
      </c>
      <c r="R188" s="818"/>
      <c r="S188" s="818"/>
      <c r="T188" s="818"/>
      <c r="U188" s="818"/>
      <c r="V188" s="818"/>
      <c r="W188" s="995"/>
      <c r="X188" s="995"/>
      <c r="AA188" s="620">
        <v>1</v>
      </c>
      <c r="AB188" s="1521"/>
    </row>
    <row r="189" spans="1:28" s="924" customFormat="1" ht="95.25" thickBot="1" x14ac:dyDescent="0.3">
      <c r="A189" s="654">
        <f t="shared" si="2"/>
        <v>186</v>
      </c>
      <c r="B189" s="635" t="s">
        <v>4421</v>
      </c>
      <c r="C189" s="634">
        <v>4</v>
      </c>
      <c r="D189" s="634" t="s">
        <v>23</v>
      </c>
      <c r="E189" s="637" t="s">
        <v>4422</v>
      </c>
      <c r="F189" s="635" t="s">
        <v>173</v>
      </c>
      <c r="G189" s="634" t="s">
        <v>16</v>
      </c>
      <c r="H189" s="639" t="s">
        <v>4423</v>
      </c>
      <c r="I189" s="634"/>
      <c r="J189" s="636"/>
      <c r="K189" s="636"/>
      <c r="L189" s="636"/>
      <c r="M189" s="636"/>
      <c r="N189" s="637" t="s">
        <v>4800</v>
      </c>
      <c r="O189" s="621" t="s">
        <v>6087</v>
      </c>
      <c r="P189" s="622"/>
      <c r="Q189" s="818">
        <v>1</v>
      </c>
      <c r="R189" s="818"/>
      <c r="S189" s="818"/>
      <c r="T189" s="995"/>
      <c r="U189" s="995"/>
      <c r="V189" s="995"/>
      <c r="W189" s="995"/>
      <c r="X189" s="995"/>
      <c r="AA189" s="1521"/>
      <c r="AB189" s="620">
        <v>1</v>
      </c>
    </row>
    <row r="190" spans="1:28" s="924" customFormat="1" ht="347.25" thickBot="1" x14ac:dyDescent="0.3">
      <c r="A190" s="654">
        <f t="shared" si="2"/>
        <v>187</v>
      </c>
      <c r="B190" s="815" t="s">
        <v>4424</v>
      </c>
      <c r="C190" s="814">
        <v>4</v>
      </c>
      <c r="D190" s="814" t="s">
        <v>23</v>
      </c>
      <c r="E190" s="820" t="s">
        <v>4425</v>
      </c>
      <c r="F190" s="815" t="s">
        <v>4426</v>
      </c>
      <c r="G190" s="814" t="s">
        <v>16</v>
      </c>
      <c r="H190" s="821" t="s">
        <v>4445</v>
      </c>
      <c r="I190" s="814"/>
      <c r="J190" s="819"/>
      <c r="K190" s="819"/>
      <c r="L190" s="819"/>
      <c r="M190" s="819"/>
      <c r="N190" s="820" t="s">
        <v>7127</v>
      </c>
      <c r="O190" s="803" t="s">
        <v>7128</v>
      </c>
      <c r="P190" s="767">
        <v>1</v>
      </c>
      <c r="Q190" s="995"/>
      <c r="R190" s="818">
        <v>1</v>
      </c>
      <c r="S190" s="818"/>
      <c r="T190" s="995"/>
      <c r="U190" s="995"/>
      <c r="V190" s="995"/>
      <c r="W190" s="995"/>
      <c r="X190" s="995"/>
      <c r="AA190" s="1521"/>
      <c r="AB190" s="620">
        <v>1</v>
      </c>
    </row>
    <row r="191" spans="1:28" s="924" customFormat="1" ht="363" thickBot="1" x14ac:dyDescent="0.3">
      <c r="A191" s="654">
        <f t="shared" si="2"/>
        <v>188</v>
      </c>
      <c r="B191" s="774" t="s">
        <v>4477</v>
      </c>
      <c r="C191" s="773">
        <v>4</v>
      </c>
      <c r="D191" s="773" t="s">
        <v>1397</v>
      </c>
      <c r="E191" s="782" t="s">
        <v>4457</v>
      </c>
      <c r="F191" s="774" t="s">
        <v>4478</v>
      </c>
      <c r="G191" s="773" t="s">
        <v>16</v>
      </c>
      <c r="H191" s="784" t="s">
        <v>4479</v>
      </c>
      <c r="I191" s="773"/>
      <c r="J191" s="776"/>
      <c r="K191" s="776"/>
      <c r="L191" s="776"/>
      <c r="M191" s="776"/>
      <c r="N191" s="776"/>
      <c r="O191" s="745" t="s">
        <v>4843</v>
      </c>
      <c r="P191" s="995"/>
      <c r="Q191" s="995"/>
      <c r="R191" s="995"/>
      <c r="S191" s="818"/>
      <c r="T191" s="818">
        <v>1</v>
      </c>
      <c r="U191" s="995"/>
      <c r="V191" s="995"/>
      <c r="W191" s="995"/>
      <c r="X191" s="818">
        <v>1</v>
      </c>
      <c r="AA191" s="1521"/>
      <c r="AB191" s="620">
        <v>1</v>
      </c>
    </row>
    <row r="192" spans="1:28" s="924" customFormat="1" ht="331.5" thickBot="1" x14ac:dyDescent="0.3">
      <c r="A192" s="654">
        <f t="shared" si="2"/>
        <v>189</v>
      </c>
      <c r="B192" s="774" t="s">
        <v>4560</v>
      </c>
      <c r="C192" s="773" t="s">
        <v>110</v>
      </c>
      <c r="D192" s="773" t="s">
        <v>23</v>
      </c>
      <c r="E192" s="782" t="s">
        <v>4561</v>
      </c>
      <c r="F192" s="717" t="s">
        <v>2034</v>
      </c>
      <c r="G192" s="773" t="s">
        <v>16</v>
      </c>
      <c r="H192" s="784" t="s">
        <v>4562</v>
      </c>
      <c r="I192" s="773" t="s">
        <v>4563</v>
      </c>
      <c r="J192" s="499"/>
      <c r="K192" s="499"/>
      <c r="L192" s="499"/>
      <c r="M192" s="499"/>
      <c r="N192" s="776"/>
      <c r="O192" s="745" t="s">
        <v>5987</v>
      </c>
      <c r="P192" s="995"/>
      <c r="Q192" s="995"/>
      <c r="R192" s="995"/>
      <c r="S192" s="818"/>
      <c r="T192" s="818">
        <v>1</v>
      </c>
      <c r="U192" s="995"/>
      <c r="V192" s="818"/>
      <c r="W192" s="995"/>
      <c r="X192" s="995"/>
      <c r="AA192" s="1521"/>
      <c r="AB192" s="620">
        <v>1</v>
      </c>
    </row>
    <row r="193" spans="1:28" s="924" customFormat="1" ht="378.75" thickBot="1" x14ac:dyDescent="0.3">
      <c r="A193" s="654">
        <f t="shared" si="2"/>
        <v>190</v>
      </c>
      <c r="B193" s="635" t="s">
        <v>4635</v>
      </c>
      <c r="C193" s="634">
        <v>4</v>
      </c>
      <c r="D193" s="634" t="s">
        <v>1606</v>
      </c>
      <c r="E193" s="637" t="s">
        <v>4636</v>
      </c>
      <c r="F193" s="823" t="s">
        <v>4637</v>
      </c>
      <c r="G193" s="634" t="s">
        <v>11</v>
      </c>
      <c r="H193" s="639" t="s">
        <v>5899</v>
      </c>
      <c r="I193" s="634" t="s">
        <v>4639</v>
      </c>
      <c r="J193" s="819"/>
      <c r="K193" s="819"/>
      <c r="L193" s="819"/>
      <c r="M193" s="819"/>
      <c r="N193" s="637" t="s">
        <v>6076</v>
      </c>
      <c r="O193" s="621" t="s">
        <v>6077</v>
      </c>
      <c r="P193" s="818"/>
      <c r="Q193" s="818">
        <v>1</v>
      </c>
      <c r="R193" s="818"/>
      <c r="S193" s="818"/>
      <c r="T193" s="995"/>
      <c r="U193" s="818"/>
      <c r="V193" s="818"/>
      <c r="W193" s="995"/>
      <c r="X193" s="995"/>
      <c r="AA193" s="620">
        <v>1</v>
      </c>
      <c r="AB193" s="1521"/>
    </row>
    <row r="194" spans="1:28" s="923" customFormat="1" ht="252.75" thickBot="1" x14ac:dyDescent="0.3">
      <c r="A194" s="654">
        <f t="shared" si="2"/>
        <v>191</v>
      </c>
      <c r="B194" s="850" t="s">
        <v>4676</v>
      </c>
      <c r="C194" s="435" t="s">
        <v>110</v>
      </c>
      <c r="D194" s="435" t="s">
        <v>1015</v>
      </c>
      <c r="E194" s="851" t="s">
        <v>4677</v>
      </c>
      <c r="F194" s="852" t="s">
        <v>768</v>
      </c>
      <c r="G194" s="435" t="s">
        <v>16</v>
      </c>
      <c r="H194" s="853" t="s">
        <v>4704</v>
      </c>
      <c r="I194" s="854"/>
      <c r="J194" s="636"/>
      <c r="K194" s="636"/>
      <c r="L194" s="636"/>
      <c r="M194" s="636"/>
      <c r="N194" s="851" t="s">
        <v>4799</v>
      </c>
      <c r="O194" s="621" t="s">
        <v>5162</v>
      </c>
      <c r="P194" s="818"/>
      <c r="Q194" s="801">
        <v>1</v>
      </c>
      <c r="R194" s="801"/>
      <c r="S194" s="801"/>
      <c r="T194" s="994"/>
      <c r="U194" s="994"/>
      <c r="V194" s="994"/>
      <c r="W194" s="994"/>
      <c r="X194" s="994"/>
      <c r="AA194" s="201"/>
      <c r="AB194" s="620">
        <v>1</v>
      </c>
    </row>
    <row r="195" spans="1:28" s="923" customFormat="1" ht="111" thickBot="1" x14ac:dyDescent="0.3">
      <c r="A195" s="654">
        <f t="shared" si="2"/>
        <v>192</v>
      </c>
      <c r="B195" s="850" t="s">
        <v>4694</v>
      </c>
      <c r="C195" s="435">
        <v>4</v>
      </c>
      <c r="D195" s="435" t="s">
        <v>3930</v>
      </c>
      <c r="E195" s="851" t="s">
        <v>4695</v>
      </c>
      <c r="F195" s="852" t="s">
        <v>1140</v>
      </c>
      <c r="G195" s="435" t="s">
        <v>16</v>
      </c>
      <c r="H195" s="853" t="s">
        <v>4706</v>
      </c>
      <c r="I195" s="854"/>
      <c r="J195" s="636"/>
      <c r="K195" s="636"/>
      <c r="L195" s="636"/>
      <c r="M195" s="636"/>
      <c r="N195" s="851" t="s">
        <v>4931</v>
      </c>
      <c r="O195" s="621" t="s">
        <v>7097</v>
      </c>
      <c r="P195" s="818"/>
      <c r="Q195" s="801">
        <v>1</v>
      </c>
      <c r="R195" s="801"/>
      <c r="S195" s="801"/>
      <c r="T195" s="994"/>
      <c r="U195" s="994"/>
      <c r="V195" s="994"/>
      <c r="W195" s="994"/>
      <c r="X195" s="994"/>
      <c r="AA195" s="201"/>
      <c r="AB195" s="620">
        <v>1</v>
      </c>
    </row>
    <row r="196" spans="1:28" s="923" customFormat="1" ht="252.75" thickBot="1" x14ac:dyDescent="0.3">
      <c r="A196" s="781">
        <f t="shared" si="2"/>
        <v>193</v>
      </c>
      <c r="B196" s="774" t="s">
        <v>4697</v>
      </c>
      <c r="C196" s="773" t="s">
        <v>179</v>
      </c>
      <c r="D196" s="773" t="s">
        <v>344</v>
      </c>
      <c r="E196" s="782" t="s">
        <v>4698</v>
      </c>
      <c r="F196" s="750" t="s">
        <v>345</v>
      </c>
      <c r="G196" s="773" t="s">
        <v>16</v>
      </c>
      <c r="H196" s="784" t="s">
        <v>4707</v>
      </c>
      <c r="I196" s="745"/>
      <c r="J196" s="776"/>
      <c r="K196" s="776"/>
      <c r="L196" s="776"/>
      <c r="M196" s="776"/>
      <c r="N196" s="785"/>
      <c r="O196" s="745" t="s">
        <v>4846</v>
      </c>
      <c r="P196" s="994"/>
      <c r="Q196" s="994"/>
      <c r="R196" s="994"/>
      <c r="S196" s="801"/>
      <c r="T196" s="801">
        <v>1</v>
      </c>
      <c r="U196" s="994"/>
      <c r="V196" s="994"/>
      <c r="W196" s="994"/>
      <c r="X196" s="994"/>
      <c r="AA196" s="201"/>
      <c r="AB196" s="620">
        <v>1</v>
      </c>
    </row>
    <row r="197" spans="1:28" s="923" customFormat="1" ht="79.5" thickBot="1" x14ac:dyDescent="0.3">
      <c r="A197" s="781">
        <f t="shared" si="2"/>
        <v>194</v>
      </c>
      <c r="B197" s="774" t="s">
        <v>4710</v>
      </c>
      <c r="C197" s="773">
        <v>4</v>
      </c>
      <c r="D197" s="773" t="s">
        <v>3930</v>
      </c>
      <c r="E197" s="782" t="s">
        <v>2240</v>
      </c>
      <c r="F197" s="783" t="s">
        <v>4711</v>
      </c>
      <c r="G197" s="773" t="s">
        <v>11</v>
      </c>
      <c r="H197" s="784" t="s">
        <v>4712</v>
      </c>
      <c r="I197" s="773" t="s">
        <v>4713</v>
      </c>
      <c r="J197" s="499"/>
      <c r="K197" s="499"/>
      <c r="L197" s="499"/>
      <c r="M197" s="499"/>
      <c r="N197" s="785"/>
      <c r="O197" s="745" t="s">
        <v>5988</v>
      </c>
      <c r="P197" s="994"/>
      <c r="Q197" s="994"/>
      <c r="R197" s="994"/>
      <c r="S197" s="801"/>
      <c r="T197" s="801">
        <v>1</v>
      </c>
      <c r="U197" s="994"/>
      <c r="V197" s="801"/>
      <c r="W197" s="994"/>
      <c r="X197" s="994"/>
      <c r="AA197" s="620">
        <v>1</v>
      </c>
      <c r="AB197" s="201"/>
    </row>
    <row r="198" spans="1:28" s="923" customFormat="1" ht="237" thickBot="1" x14ac:dyDescent="0.3">
      <c r="A198" s="781">
        <f t="shared" ref="A198:A242" si="3">A197+1</f>
        <v>195</v>
      </c>
      <c r="B198" s="635" t="s">
        <v>4754</v>
      </c>
      <c r="C198" s="634">
        <v>4</v>
      </c>
      <c r="D198" s="634" t="s">
        <v>23</v>
      </c>
      <c r="E198" s="637" t="s">
        <v>4755</v>
      </c>
      <c r="F198" s="638" t="s">
        <v>4756</v>
      </c>
      <c r="G198" s="634" t="s">
        <v>16</v>
      </c>
      <c r="H198" s="639" t="s">
        <v>4757</v>
      </c>
      <c r="I198" s="634"/>
      <c r="J198" s="636"/>
      <c r="K198" s="636"/>
      <c r="L198" s="636"/>
      <c r="M198" s="636"/>
      <c r="N198" s="637" t="s">
        <v>4847</v>
      </c>
      <c r="O198" s="621" t="s">
        <v>5067</v>
      </c>
      <c r="P198" s="994"/>
      <c r="Q198" s="801">
        <v>1</v>
      </c>
      <c r="R198" s="801"/>
      <c r="S198" s="801"/>
      <c r="T198" s="994"/>
      <c r="U198" s="994"/>
      <c r="V198" s="994"/>
      <c r="W198" s="994"/>
      <c r="X198" s="994"/>
      <c r="AA198" s="201"/>
      <c r="AB198" s="620">
        <v>1</v>
      </c>
    </row>
    <row r="199" spans="1:28" s="923" customFormat="1" ht="142.5" thickBot="1" x14ac:dyDescent="0.3">
      <c r="A199" s="781">
        <f t="shared" si="3"/>
        <v>196</v>
      </c>
      <c r="B199" s="635" t="s">
        <v>4763</v>
      </c>
      <c r="C199" s="634">
        <v>5</v>
      </c>
      <c r="D199" s="634" t="s">
        <v>23</v>
      </c>
      <c r="E199" s="637" t="s">
        <v>4168</v>
      </c>
      <c r="F199" s="638" t="s">
        <v>3446</v>
      </c>
      <c r="G199" s="634" t="s">
        <v>16</v>
      </c>
      <c r="H199" s="639" t="s">
        <v>4764</v>
      </c>
      <c r="I199" s="634"/>
      <c r="J199" s="636"/>
      <c r="K199" s="636"/>
      <c r="L199" s="636"/>
      <c r="M199" s="636"/>
      <c r="N199" s="637" t="s">
        <v>7198</v>
      </c>
      <c r="O199" s="621" t="s">
        <v>7197</v>
      </c>
      <c r="P199" s="994"/>
      <c r="Q199" s="801">
        <v>1</v>
      </c>
      <c r="R199" s="801"/>
      <c r="S199" s="801"/>
      <c r="T199" s="994"/>
      <c r="U199" s="994"/>
      <c r="V199" s="994"/>
      <c r="W199" s="994"/>
      <c r="X199" s="801">
        <v>1</v>
      </c>
      <c r="AA199" s="201"/>
      <c r="AB199" s="620">
        <v>1</v>
      </c>
    </row>
    <row r="200" spans="1:28" s="923" customFormat="1" ht="95.25" thickBot="1" x14ac:dyDescent="0.3">
      <c r="A200" s="781">
        <f t="shared" si="3"/>
        <v>197</v>
      </c>
      <c r="B200" s="1404" t="s">
        <v>4773</v>
      </c>
      <c r="C200" s="770">
        <v>31</v>
      </c>
      <c r="D200" s="770" t="s">
        <v>344</v>
      </c>
      <c r="E200" s="780" t="s">
        <v>4774</v>
      </c>
      <c r="F200" s="778" t="s">
        <v>4771</v>
      </c>
      <c r="G200" s="770" t="s">
        <v>16</v>
      </c>
      <c r="H200" s="779" t="s">
        <v>4775</v>
      </c>
      <c r="I200" s="770"/>
      <c r="J200" s="775"/>
      <c r="K200" s="775"/>
      <c r="L200" s="775"/>
      <c r="M200" s="775"/>
      <c r="N200" s="780" t="s">
        <v>4848</v>
      </c>
      <c r="O200" s="744" t="s">
        <v>5054</v>
      </c>
      <c r="P200" s="994"/>
      <c r="Q200" s="801"/>
      <c r="R200" s="801"/>
      <c r="S200" s="801"/>
      <c r="T200" s="994"/>
      <c r="U200" s="994"/>
      <c r="V200" s="994"/>
      <c r="W200" s="994"/>
      <c r="X200" s="994"/>
      <c r="Y200" s="801">
        <v>1</v>
      </c>
      <c r="AA200" s="201"/>
      <c r="AB200" s="620">
        <v>1</v>
      </c>
    </row>
    <row r="201" spans="1:28" s="923" customFormat="1" ht="158.25" thickBot="1" x14ac:dyDescent="0.3">
      <c r="A201" s="781">
        <f t="shared" si="3"/>
        <v>198</v>
      </c>
      <c r="B201" s="774" t="s">
        <v>4790</v>
      </c>
      <c r="C201" s="773">
        <v>4</v>
      </c>
      <c r="D201" s="773" t="s">
        <v>344</v>
      </c>
      <c r="E201" s="782" t="s">
        <v>2655</v>
      </c>
      <c r="F201" s="783" t="s">
        <v>1262</v>
      </c>
      <c r="G201" s="773" t="s">
        <v>16</v>
      </c>
      <c r="H201" s="784" t="s">
        <v>4791</v>
      </c>
      <c r="I201" s="773"/>
      <c r="J201" s="776"/>
      <c r="K201" s="776"/>
      <c r="L201" s="776"/>
      <c r="M201" s="776"/>
      <c r="N201" s="785"/>
      <c r="O201" s="772" t="s">
        <v>4860</v>
      </c>
      <c r="P201" s="994"/>
      <c r="Q201" s="994"/>
      <c r="R201" s="994"/>
      <c r="S201" s="801"/>
      <c r="T201" s="801">
        <v>1</v>
      </c>
      <c r="U201" s="994"/>
      <c r="V201" s="994"/>
      <c r="W201" s="994"/>
      <c r="X201" s="994"/>
      <c r="AA201" s="201"/>
      <c r="AB201" s="620">
        <v>1</v>
      </c>
    </row>
    <row r="202" spans="1:28" s="923" customFormat="1" ht="252.75" thickBot="1" x14ac:dyDescent="0.3">
      <c r="A202" s="781">
        <f t="shared" si="3"/>
        <v>199</v>
      </c>
      <c r="B202" s="774" t="s">
        <v>4810</v>
      </c>
      <c r="C202" s="773" t="s">
        <v>110</v>
      </c>
      <c r="D202" s="773" t="s">
        <v>23</v>
      </c>
      <c r="E202" s="782" t="s">
        <v>4811</v>
      </c>
      <c r="F202" s="783" t="s">
        <v>266</v>
      </c>
      <c r="G202" s="773" t="s">
        <v>16</v>
      </c>
      <c r="H202" s="784" t="s">
        <v>3539</v>
      </c>
      <c r="I202" s="773"/>
      <c r="J202" s="776"/>
      <c r="K202" s="776"/>
      <c r="L202" s="776"/>
      <c r="M202" s="776"/>
      <c r="N202" s="785"/>
      <c r="O202" s="772" t="s">
        <v>4833</v>
      </c>
      <c r="P202" s="994"/>
      <c r="Q202" s="994"/>
      <c r="R202" s="994"/>
      <c r="S202" s="994"/>
      <c r="T202" s="801">
        <v>1</v>
      </c>
      <c r="U202" s="994"/>
      <c r="V202" s="994"/>
      <c r="W202" s="994"/>
      <c r="X202" s="994"/>
      <c r="AA202" s="201"/>
      <c r="AB202" s="620">
        <v>1</v>
      </c>
    </row>
    <row r="203" spans="1:28" s="923" customFormat="1" ht="315.75" thickBot="1" x14ac:dyDescent="0.3">
      <c r="A203" s="781">
        <f t="shared" si="3"/>
        <v>200</v>
      </c>
      <c r="B203" s="635" t="s">
        <v>4812</v>
      </c>
      <c r="C203" s="634" t="s">
        <v>585</v>
      </c>
      <c r="D203" s="634" t="s">
        <v>344</v>
      </c>
      <c r="E203" s="637" t="s">
        <v>4813</v>
      </c>
      <c r="F203" s="638" t="s">
        <v>4814</v>
      </c>
      <c r="G203" s="634" t="s">
        <v>11</v>
      </c>
      <c r="H203" s="639" t="s">
        <v>4815</v>
      </c>
      <c r="I203" s="634"/>
      <c r="J203" s="636"/>
      <c r="K203" s="636"/>
      <c r="L203" s="636"/>
      <c r="M203" s="636"/>
      <c r="N203" s="637" t="s">
        <v>4861</v>
      </c>
      <c r="O203" s="621" t="s">
        <v>5622</v>
      </c>
      <c r="P203" s="818"/>
      <c r="Q203" s="801">
        <v>1</v>
      </c>
      <c r="R203" s="801"/>
      <c r="S203" s="801"/>
      <c r="T203" s="994"/>
      <c r="U203" s="994"/>
      <c r="V203" s="994"/>
      <c r="W203" s="994"/>
      <c r="X203" s="994"/>
      <c r="AA203" s="620">
        <v>1</v>
      </c>
      <c r="AB203" s="201"/>
    </row>
    <row r="204" spans="1:28" s="923" customFormat="1" ht="237" thickBot="1" x14ac:dyDescent="0.3">
      <c r="A204" s="781">
        <f t="shared" si="3"/>
        <v>201</v>
      </c>
      <c r="B204" s="1404" t="s">
        <v>4821</v>
      </c>
      <c r="C204" s="770">
        <v>64</v>
      </c>
      <c r="D204" s="770" t="s">
        <v>344</v>
      </c>
      <c r="E204" s="780" t="s">
        <v>4822</v>
      </c>
      <c r="F204" s="778" t="s">
        <v>4823</v>
      </c>
      <c r="G204" s="770" t="s">
        <v>11</v>
      </c>
      <c r="H204" s="779" t="s">
        <v>4824</v>
      </c>
      <c r="I204" s="770"/>
      <c r="J204" s="775"/>
      <c r="K204" s="775"/>
      <c r="L204" s="775"/>
      <c r="M204" s="775"/>
      <c r="N204" s="780" t="s">
        <v>4862</v>
      </c>
      <c r="O204" s="744" t="s">
        <v>5758</v>
      </c>
      <c r="P204" s="818"/>
      <c r="Q204" s="801"/>
      <c r="R204" s="801"/>
      <c r="S204" s="801"/>
      <c r="T204" s="994"/>
      <c r="U204" s="994"/>
      <c r="V204" s="994"/>
      <c r="W204" s="994"/>
      <c r="X204" s="994"/>
      <c r="Y204" s="801">
        <v>1</v>
      </c>
      <c r="AA204" s="620">
        <v>1</v>
      </c>
      <c r="AB204" s="201"/>
    </row>
    <row r="205" spans="1:28" s="923" customFormat="1" ht="189.75" thickBot="1" x14ac:dyDescent="0.3">
      <c r="A205" s="781">
        <f t="shared" si="3"/>
        <v>202</v>
      </c>
      <c r="B205" s="774" t="s">
        <v>4889</v>
      </c>
      <c r="C205" s="773" t="s">
        <v>4890</v>
      </c>
      <c r="D205" s="773" t="s">
        <v>344</v>
      </c>
      <c r="E205" s="782" t="s">
        <v>7031</v>
      </c>
      <c r="F205" s="783" t="s">
        <v>2010</v>
      </c>
      <c r="G205" s="773" t="s">
        <v>16</v>
      </c>
      <c r="H205" s="784" t="s">
        <v>4892</v>
      </c>
      <c r="I205" s="773"/>
      <c r="J205" s="776"/>
      <c r="K205" s="776"/>
      <c r="L205" s="776"/>
      <c r="M205" s="776"/>
      <c r="N205" s="785"/>
      <c r="O205" s="745" t="s">
        <v>5068</v>
      </c>
      <c r="P205" s="994"/>
      <c r="Q205" s="994"/>
      <c r="R205" s="994"/>
      <c r="S205" s="801"/>
      <c r="T205" s="801">
        <v>1</v>
      </c>
      <c r="U205" s="994"/>
      <c r="V205" s="994"/>
      <c r="W205" s="994"/>
      <c r="X205" s="994"/>
      <c r="AA205" s="201"/>
      <c r="AB205" s="620">
        <v>1</v>
      </c>
    </row>
    <row r="206" spans="1:28" s="923" customFormat="1" ht="142.5" thickBot="1" x14ac:dyDescent="0.3">
      <c r="A206" s="781">
        <f t="shared" si="3"/>
        <v>203</v>
      </c>
      <c r="B206" s="774" t="s">
        <v>4896</v>
      </c>
      <c r="C206" s="773">
        <v>5</v>
      </c>
      <c r="D206" s="773" t="s">
        <v>344</v>
      </c>
      <c r="E206" s="782" t="s">
        <v>4897</v>
      </c>
      <c r="F206" s="783" t="s">
        <v>4898</v>
      </c>
      <c r="G206" s="773" t="s">
        <v>16</v>
      </c>
      <c r="H206" s="784" t="s">
        <v>4899</v>
      </c>
      <c r="I206" s="773"/>
      <c r="J206" s="776"/>
      <c r="K206" s="776"/>
      <c r="L206" s="776"/>
      <c r="M206" s="776"/>
      <c r="N206" s="785"/>
      <c r="O206" s="745" t="s">
        <v>5021</v>
      </c>
      <c r="P206" s="994"/>
      <c r="Q206" s="994"/>
      <c r="R206" s="994"/>
      <c r="S206" s="801"/>
      <c r="T206" s="801">
        <v>1</v>
      </c>
      <c r="U206" s="994"/>
      <c r="V206" s="994"/>
      <c r="W206" s="994"/>
      <c r="X206" s="994"/>
      <c r="AA206" s="201"/>
      <c r="AB206" s="620">
        <v>1</v>
      </c>
    </row>
    <row r="207" spans="1:28" s="923" customFormat="1" ht="409.6" thickBot="1" x14ac:dyDescent="0.3">
      <c r="A207" s="781">
        <f t="shared" si="3"/>
        <v>204</v>
      </c>
      <c r="B207" s="635" t="s">
        <v>4904</v>
      </c>
      <c r="C207" s="634">
        <v>5</v>
      </c>
      <c r="D207" s="634" t="s">
        <v>1498</v>
      </c>
      <c r="E207" s="637" t="s">
        <v>4905</v>
      </c>
      <c r="F207" s="638" t="s">
        <v>1262</v>
      </c>
      <c r="G207" s="634" t="s">
        <v>16</v>
      </c>
      <c r="H207" s="639" t="s">
        <v>4906</v>
      </c>
      <c r="I207" s="634" t="s">
        <v>4907</v>
      </c>
      <c r="J207" s="636"/>
      <c r="K207" s="636"/>
      <c r="L207" s="636"/>
      <c r="M207" s="636"/>
      <c r="N207" s="1536" t="s">
        <v>5073</v>
      </c>
      <c r="O207" s="621" t="s">
        <v>7123</v>
      </c>
      <c r="P207" s="818"/>
      <c r="Q207" s="801">
        <v>1</v>
      </c>
      <c r="R207" s="801"/>
      <c r="S207" s="801"/>
      <c r="T207" s="994"/>
      <c r="U207" s="801"/>
      <c r="V207" s="801"/>
      <c r="W207" s="994"/>
      <c r="X207" s="994"/>
      <c r="AA207" s="201"/>
      <c r="AB207" s="620">
        <v>1</v>
      </c>
    </row>
    <row r="208" spans="1:28" s="923" customFormat="1" ht="189.75" thickBot="1" x14ac:dyDescent="0.3">
      <c r="A208" s="781">
        <f t="shared" si="3"/>
        <v>205</v>
      </c>
      <c r="B208" s="635" t="s">
        <v>4912</v>
      </c>
      <c r="C208" s="634">
        <v>4</v>
      </c>
      <c r="D208" s="634" t="s">
        <v>3930</v>
      </c>
      <c r="E208" s="637" t="s">
        <v>4913</v>
      </c>
      <c r="F208" s="638" t="s">
        <v>4914</v>
      </c>
      <c r="G208" s="634" t="s">
        <v>11</v>
      </c>
      <c r="H208" s="639" t="s">
        <v>4915</v>
      </c>
      <c r="I208" s="634" t="s">
        <v>4916</v>
      </c>
      <c r="J208" s="636"/>
      <c r="K208" s="636"/>
      <c r="L208" s="636"/>
      <c r="M208" s="636"/>
      <c r="N208" s="637" t="s">
        <v>6035</v>
      </c>
      <c r="O208" s="632" t="s">
        <v>7046</v>
      </c>
      <c r="P208" s="994"/>
      <c r="Q208" s="801">
        <v>1</v>
      </c>
      <c r="R208" s="801"/>
      <c r="S208" s="801"/>
      <c r="T208" s="994"/>
      <c r="U208" s="801"/>
      <c r="V208" s="801"/>
      <c r="W208" s="994"/>
      <c r="X208" s="994"/>
      <c r="AA208" s="620">
        <v>1</v>
      </c>
      <c r="AB208" s="201"/>
    </row>
    <row r="209" spans="1:28" s="923" customFormat="1" ht="347.25" thickBot="1" x14ac:dyDescent="0.3">
      <c r="A209" s="781">
        <f t="shared" si="3"/>
        <v>206</v>
      </c>
      <c r="B209" s="635" t="s">
        <v>5049</v>
      </c>
      <c r="C209" s="634" t="s">
        <v>110</v>
      </c>
      <c r="D209" s="634" t="s">
        <v>23</v>
      </c>
      <c r="E209" s="637" t="s">
        <v>3737</v>
      </c>
      <c r="F209" s="638" t="s">
        <v>1199</v>
      </c>
      <c r="G209" s="634" t="s">
        <v>16</v>
      </c>
      <c r="H209" s="639" t="s">
        <v>5050</v>
      </c>
      <c r="I209" s="634" t="s">
        <v>4907</v>
      </c>
      <c r="J209" s="636"/>
      <c r="K209" s="636"/>
      <c r="L209" s="636"/>
      <c r="M209" s="636"/>
      <c r="N209" s="637" t="s">
        <v>6043</v>
      </c>
      <c r="O209" s="632" t="s">
        <v>7087</v>
      </c>
      <c r="P209" s="818"/>
      <c r="Q209" s="801">
        <v>1</v>
      </c>
      <c r="R209" s="801"/>
      <c r="S209" s="801"/>
      <c r="T209" s="994"/>
      <c r="U209" s="801"/>
      <c r="V209" s="801"/>
      <c r="W209" s="994"/>
      <c r="X209" s="994"/>
      <c r="AA209" s="201"/>
      <c r="AB209" s="620">
        <v>1</v>
      </c>
    </row>
    <row r="210" spans="1:28" s="923" customFormat="1" ht="95.25" thickBot="1" x14ac:dyDescent="0.3">
      <c r="A210" s="781">
        <f t="shared" si="3"/>
        <v>207</v>
      </c>
      <c r="B210" s="774" t="s">
        <v>5078</v>
      </c>
      <c r="C210" s="773">
        <v>4</v>
      </c>
      <c r="D210" s="773" t="s">
        <v>23</v>
      </c>
      <c r="E210" s="782" t="s">
        <v>5079</v>
      </c>
      <c r="F210" s="783" t="s">
        <v>5080</v>
      </c>
      <c r="G210" s="773" t="s">
        <v>16</v>
      </c>
      <c r="H210" s="784" t="s">
        <v>5081</v>
      </c>
      <c r="I210" s="773" t="s">
        <v>5036</v>
      </c>
      <c r="J210" s="776"/>
      <c r="K210" s="776"/>
      <c r="L210" s="776"/>
      <c r="M210" s="776"/>
      <c r="N210" s="785"/>
      <c r="O210" s="745" t="s">
        <v>5161</v>
      </c>
      <c r="P210" s="994"/>
      <c r="Q210" s="994"/>
      <c r="R210" s="994"/>
      <c r="S210" s="801"/>
      <c r="T210" s="801">
        <v>1</v>
      </c>
      <c r="U210" s="994"/>
      <c r="V210" s="801"/>
      <c r="W210" s="994"/>
      <c r="X210" s="994"/>
      <c r="AA210" s="201"/>
      <c r="AB210" s="620">
        <v>1</v>
      </c>
    </row>
    <row r="211" spans="1:28" s="923" customFormat="1" ht="394.5" thickBot="1" x14ac:dyDescent="0.3">
      <c r="A211" s="781">
        <f t="shared" si="3"/>
        <v>208</v>
      </c>
      <c r="B211" s="635" t="s">
        <v>5088</v>
      </c>
      <c r="C211" s="634">
        <v>4</v>
      </c>
      <c r="D211" s="634" t="s">
        <v>3930</v>
      </c>
      <c r="E211" s="637" t="s">
        <v>5089</v>
      </c>
      <c r="F211" s="638" t="s">
        <v>5090</v>
      </c>
      <c r="G211" s="634" t="s">
        <v>11</v>
      </c>
      <c r="H211" s="639" t="s">
        <v>5091</v>
      </c>
      <c r="I211" s="634" t="s">
        <v>4916</v>
      </c>
      <c r="J211" s="636"/>
      <c r="K211" s="636"/>
      <c r="L211" s="636"/>
      <c r="M211" s="636"/>
      <c r="N211" s="637" t="s">
        <v>6044</v>
      </c>
      <c r="O211" s="632" t="s">
        <v>7047</v>
      </c>
      <c r="P211" s="994"/>
      <c r="Q211" s="801">
        <v>1</v>
      </c>
      <c r="R211" s="801"/>
      <c r="S211" s="801"/>
      <c r="T211" s="994"/>
      <c r="U211" s="801"/>
      <c r="V211" s="801"/>
      <c r="W211" s="994"/>
      <c r="X211" s="994"/>
      <c r="AA211" s="620">
        <v>1</v>
      </c>
      <c r="AB211" s="201"/>
    </row>
    <row r="212" spans="1:28" s="923" customFormat="1" ht="111" thickBot="1" x14ac:dyDescent="0.3">
      <c r="A212" s="781">
        <f t="shared" si="3"/>
        <v>209</v>
      </c>
      <c r="B212" s="774" t="s">
        <v>5108</v>
      </c>
      <c r="C212" s="773">
        <v>4</v>
      </c>
      <c r="D212" s="773" t="s">
        <v>23</v>
      </c>
      <c r="E212" s="782" t="s">
        <v>4847</v>
      </c>
      <c r="F212" s="783" t="s">
        <v>5111</v>
      </c>
      <c r="G212" s="773" t="s">
        <v>16</v>
      </c>
      <c r="H212" s="784" t="s">
        <v>5112</v>
      </c>
      <c r="I212" s="773"/>
      <c r="J212" s="776"/>
      <c r="K212" s="776"/>
      <c r="L212" s="776"/>
      <c r="M212" s="776"/>
      <c r="N212" s="785"/>
      <c r="O212" s="745" t="s">
        <v>5245</v>
      </c>
      <c r="P212" s="994"/>
      <c r="Q212" s="994"/>
      <c r="R212" s="994"/>
      <c r="S212" s="801"/>
      <c r="T212" s="801">
        <v>1</v>
      </c>
      <c r="U212" s="994"/>
      <c r="V212" s="754"/>
      <c r="W212" s="994"/>
      <c r="X212" s="994"/>
      <c r="AA212" s="201"/>
      <c r="AB212" s="620">
        <v>1</v>
      </c>
    </row>
    <row r="213" spans="1:28" s="923" customFormat="1" ht="158.25" thickBot="1" x14ac:dyDescent="0.3">
      <c r="A213" s="781">
        <f t="shared" si="3"/>
        <v>210</v>
      </c>
      <c r="B213" s="774" t="s">
        <v>5253</v>
      </c>
      <c r="C213" s="773">
        <v>33</v>
      </c>
      <c r="D213" s="773" t="s">
        <v>344</v>
      </c>
      <c r="E213" s="782" t="s">
        <v>5254</v>
      </c>
      <c r="F213" s="783" t="s">
        <v>5255</v>
      </c>
      <c r="G213" s="773" t="s">
        <v>16</v>
      </c>
      <c r="H213" s="784" t="s">
        <v>5256</v>
      </c>
      <c r="I213" s="773"/>
      <c r="J213" s="776"/>
      <c r="K213" s="776"/>
      <c r="L213" s="776"/>
      <c r="M213" s="776"/>
      <c r="N213" s="785"/>
      <c r="O213" s="745" t="s">
        <v>5619</v>
      </c>
      <c r="P213" s="994"/>
      <c r="Q213" s="994"/>
      <c r="R213" s="994"/>
      <c r="S213" s="801"/>
      <c r="T213" s="801">
        <v>1</v>
      </c>
      <c r="U213" s="994"/>
      <c r="V213" s="754"/>
      <c r="W213" s="994"/>
      <c r="X213" s="994"/>
      <c r="AA213" s="201"/>
      <c r="AB213" s="620">
        <v>1</v>
      </c>
    </row>
    <row r="214" spans="1:28" s="923" customFormat="1" ht="252.75" thickBot="1" x14ac:dyDescent="0.3">
      <c r="A214" s="781">
        <f t="shared" si="3"/>
        <v>211</v>
      </c>
      <c r="B214" s="635" t="s">
        <v>5287</v>
      </c>
      <c r="C214" s="634" t="s">
        <v>179</v>
      </c>
      <c r="D214" s="634" t="s">
        <v>344</v>
      </c>
      <c r="E214" s="637" t="s">
        <v>5288</v>
      </c>
      <c r="F214" s="638" t="s">
        <v>5289</v>
      </c>
      <c r="G214" s="634" t="s">
        <v>11</v>
      </c>
      <c r="H214" s="639" t="s">
        <v>5290</v>
      </c>
      <c r="I214" s="634" t="s">
        <v>5291</v>
      </c>
      <c r="J214" s="636"/>
      <c r="K214" s="636"/>
      <c r="L214" s="636"/>
      <c r="M214" s="636"/>
      <c r="N214" s="637" t="s">
        <v>6085</v>
      </c>
      <c r="O214" s="632" t="s">
        <v>6084</v>
      </c>
      <c r="P214" s="818"/>
      <c r="Q214" s="801">
        <v>1</v>
      </c>
      <c r="R214" s="801"/>
      <c r="S214" s="801"/>
      <c r="T214" s="994"/>
      <c r="U214" s="801"/>
      <c r="V214" s="801"/>
      <c r="W214" s="994"/>
      <c r="X214" s="994"/>
      <c r="AA214" s="620">
        <v>1</v>
      </c>
      <c r="AB214" s="201"/>
    </row>
    <row r="215" spans="1:28" s="923" customFormat="1" ht="95.25" thickBot="1" x14ac:dyDescent="0.3">
      <c r="A215" s="781">
        <f t="shared" si="3"/>
        <v>212</v>
      </c>
      <c r="B215" s="635" t="s">
        <v>5303</v>
      </c>
      <c r="C215" s="634">
        <v>4</v>
      </c>
      <c r="D215" s="634" t="s">
        <v>344</v>
      </c>
      <c r="E215" s="637" t="s">
        <v>5304</v>
      </c>
      <c r="F215" s="638" t="s">
        <v>5305</v>
      </c>
      <c r="G215" s="634" t="s">
        <v>11</v>
      </c>
      <c r="H215" s="639" t="s">
        <v>5306</v>
      </c>
      <c r="I215" s="634" t="s">
        <v>5302</v>
      </c>
      <c r="J215" s="636"/>
      <c r="K215" s="636"/>
      <c r="L215" s="636"/>
      <c r="M215" s="636"/>
      <c r="N215" s="637" t="s">
        <v>6078</v>
      </c>
      <c r="O215" s="621" t="s">
        <v>7125</v>
      </c>
      <c r="P215" s="818"/>
      <c r="Q215" s="801">
        <v>1</v>
      </c>
      <c r="R215" s="801"/>
      <c r="S215" s="801"/>
      <c r="T215" s="994"/>
      <c r="U215" s="801"/>
      <c r="V215" s="801"/>
      <c r="W215" s="994"/>
      <c r="X215" s="994"/>
      <c r="AA215" s="620">
        <v>1</v>
      </c>
      <c r="AB215" s="201"/>
    </row>
    <row r="216" spans="1:28" s="923" customFormat="1" ht="237" thickBot="1" x14ac:dyDescent="0.3">
      <c r="A216" s="781">
        <f t="shared" si="3"/>
        <v>213</v>
      </c>
      <c r="B216" s="774" t="s">
        <v>5510</v>
      </c>
      <c r="C216" s="773">
        <v>4</v>
      </c>
      <c r="D216" s="773" t="s">
        <v>3930</v>
      </c>
      <c r="E216" s="782" t="s">
        <v>5511</v>
      </c>
      <c r="F216" s="783" t="s">
        <v>5512</v>
      </c>
      <c r="G216" s="773" t="s">
        <v>11</v>
      </c>
      <c r="H216" s="784" t="s">
        <v>5513</v>
      </c>
      <c r="I216" s="773" t="s">
        <v>5514</v>
      </c>
      <c r="J216" s="499"/>
      <c r="K216" s="499"/>
      <c r="L216" s="499"/>
      <c r="M216" s="499"/>
      <c r="N216" s="785"/>
      <c r="O216" s="745" t="s">
        <v>6045</v>
      </c>
      <c r="P216" s="994"/>
      <c r="Q216" s="994"/>
      <c r="R216" s="994"/>
      <c r="S216" s="801"/>
      <c r="T216" s="801">
        <v>1</v>
      </c>
      <c r="U216" s="994"/>
      <c r="V216" s="801"/>
      <c r="W216" s="994"/>
      <c r="X216" s="994"/>
      <c r="AA216" s="620">
        <v>1</v>
      </c>
      <c r="AB216" s="201"/>
    </row>
    <row r="217" spans="1:28" s="923" customFormat="1" ht="363" thickBot="1" x14ac:dyDescent="0.3">
      <c r="A217" s="781">
        <f t="shared" si="3"/>
        <v>214</v>
      </c>
      <c r="B217" s="1398" t="s">
        <v>5539</v>
      </c>
      <c r="C217" s="770">
        <v>30</v>
      </c>
      <c r="D217" s="770" t="s">
        <v>344</v>
      </c>
      <c r="E217" s="780" t="s">
        <v>5540</v>
      </c>
      <c r="F217" s="778" t="s">
        <v>768</v>
      </c>
      <c r="G217" s="770" t="s">
        <v>16</v>
      </c>
      <c r="H217" s="779" t="s">
        <v>5541</v>
      </c>
      <c r="I217" s="770"/>
      <c r="J217" s="775"/>
      <c r="K217" s="775"/>
      <c r="L217" s="775"/>
      <c r="M217" s="775"/>
      <c r="N217" s="786"/>
      <c r="O217" s="771" t="s">
        <v>5689</v>
      </c>
      <c r="P217" s="994"/>
      <c r="Q217" s="994"/>
      <c r="R217" s="994"/>
      <c r="S217" s="818"/>
      <c r="T217" s="818"/>
      <c r="U217" s="994"/>
      <c r="V217" s="754"/>
      <c r="W217" s="994"/>
      <c r="X217" s="994"/>
      <c r="Y217" s="818">
        <v>1</v>
      </c>
      <c r="AA217" s="201"/>
      <c r="AB217" s="620">
        <v>1</v>
      </c>
    </row>
    <row r="218" spans="1:28" s="923" customFormat="1" ht="409.6" thickBot="1" x14ac:dyDescent="0.3">
      <c r="A218" s="781">
        <f t="shared" si="3"/>
        <v>215</v>
      </c>
      <c r="B218" s="1398" t="s">
        <v>5542</v>
      </c>
      <c r="C218" s="770">
        <v>27</v>
      </c>
      <c r="D218" s="770" t="s">
        <v>3930</v>
      </c>
      <c r="E218" s="780" t="s">
        <v>5543</v>
      </c>
      <c r="F218" s="778" t="s">
        <v>4200</v>
      </c>
      <c r="G218" s="770" t="s">
        <v>16</v>
      </c>
      <c r="H218" s="779" t="s">
        <v>5544</v>
      </c>
      <c r="I218" s="770"/>
      <c r="J218" s="775"/>
      <c r="K218" s="775"/>
      <c r="L218" s="775"/>
      <c r="M218" s="775"/>
      <c r="N218" s="786"/>
      <c r="O218" s="771" t="s">
        <v>6046</v>
      </c>
      <c r="P218" s="994"/>
      <c r="Q218" s="994"/>
      <c r="R218" s="994"/>
      <c r="S218" s="818"/>
      <c r="T218" s="818"/>
      <c r="U218" s="994"/>
      <c r="V218" s="754"/>
      <c r="W218" s="994"/>
      <c r="X218" s="994"/>
      <c r="Y218" s="818">
        <v>1</v>
      </c>
      <c r="AA218" s="201"/>
      <c r="AB218" s="620">
        <v>1</v>
      </c>
    </row>
    <row r="219" spans="1:28" s="923" customFormat="1" ht="174" thickBot="1" x14ac:dyDescent="0.3">
      <c r="A219" s="781">
        <f t="shared" si="3"/>
        <v>216</v>
      </c>
      <c r="B219" s="774" t="s">
        <v>5560</v>
      </c>
      <c r="C219" s="773" t="s">
        <v>110</v>
      </c>
      <c r="D219" s="773" t="s">
        <v>23</v>
      </c>
      <c r="E219" s="782" t="s">
        <v>2788</v>
      </c>
      <c r="F219" s="783" t="s">
        <v>5561</v>
      </c>
      <c r="G219" s="773" t="s">
        <v>11</v>
      </c>
      <c r="H219" s="784" t="s">
        <v>5562</v>
      </c>
      <c r="I219" s="773" t="s">
        <v>4907</v>
      </c>
      <c r="J219" s="499"/>
      <c r="K219" s="499"/>
      <c r="L219" s="499"/>
      <c r="M219" s="499"/>
      <c r="N219" s="785"/>
      <c r="O219" s="772" t="s">
        <v>6047</v>
      </c>
      <c r="P219" s="994"/>
      <c r="Q219" s="994"/>
      <c r="R219" s="994"/>
      <c r="S219" s="818"/>
      <c r="T219" s="818">
        <v>1</v>
      </c>
      <c r="U219" s="994"/>
      <c r="V219" s="818"/>
      <c r="W219" s="994"/>
      <c r="X219" s="994"/>
      <c r="AA219" s="620">
        <v>1</v>
      </c>
      <c r="AB219" s="201"/>
    </row>
    <row r="220" spans="1:28" s="923" customFormat="1" ht="111" thickBot="1" x14ac:dyDescent="0.3">
      <c r="A220" s="781">
        <f t="shared" si="3"/>
        <v>217</v>
      </c>
      <c r="B220" s="774" t="s">
        <v>5637</v>
      </c>
      <c r="C220" s="773" t="s">
        <v>110</v>
      </c>
      <c r="D220" s="773" t="s">
        <v>23</v>
      </c>
      <c r="E220" s="782" t="s">
        <v>5638</v>
      </c>
      <c r="F220" s="783" t="s">
        <v>1262</v>
      </c>
      <c r="G220" s="773" t="s">
        <v>16</v>
      </c>
      <c r="H220" s="784" t="s">
        <v>5639</v>
      </c>
      <c r="I220" s="773" t="s">
        <v>4907</v>
      </c>
      <c r="J220" s="499"/>
      <c r="K220" s="499"/>
      <c r="L220" s="499"/>
      <c r="M220" s="499"/>
      <c r="N220" s="785"/>
      <c r="O220" s="772" t="s">
        <v>6048</v>
      </c>
      <c r="P220" s="994"/>
      <c r="Q220" s="994"/>
      <c r="R220" s="994"/>
      <c r="S220" s="818"/>
      <c r="T220" s="818">
        <v>1</v>
      </c>
      <c r="U220" s="994"/>
      <c r="V220" s="818"/>
      <c r="W220" s="994"/>
      <c r="X220" s="994"/>
      <c r="AA220" s="201"/>
      <c r="AB220" s="620">
        <v>1</v>
      </c>
    </row>
    <row r="221" spans="1:28" s="923" customFormat="1" ht="409.6" thickBot="1" x14ac:dyDescent="0.3">
      <c r="A221" s="781">
        <f t="shared" si="3"/>
        <v>218</v>
      </c>
      <c r="B221" s="774" t="s">
        <v>5644</v>
      </c>
      <c r="C221" s="773" t="s">
        <v>110</v>
      </c>
      <c r="D221" s="773" t="s">
        <v>23</v>
      </c>
      <c r="E221" s="782" t="s">
        <v>5645</v>
      </c>
      <c r="F221" s="783" t="s">
        <v>2104</v>
      </c>
      <c r="G221" s="773" t="s">
        <v>16</v>
      </c>
      <c r="H221" s="784" t="s">
        <v>5646</v>
      </c>
      <c r="I221" s="773" t="s">
        <v>4907</v>
      </c>
      <c r="J221" s="499"/>
      <c r="K221" s="499"/>
      <c r="L221" s="499"/>
      <c r="M221" s="499"/>
      <c r="N221" s="785"/>
      <c r="O221" s="772" t="s">
        <v>6049</v>
      </c>
      <c r="P221" s="994"/>
      <c r="Q221" s="994"/>
      <c r="R221" s="994"/>
      <c r="S221" s="818"/>
      <c r="T221" s="818">
        <v>1</v>
      </c>
      <c r="U221" s="994"/>
      <c r="V221" s="818"/>
      <c r="W221" s="994"/>
      <c r="X221" s="994"/>
      <c r="AA221" s="201"/>
      <c r="AB221" s="620">
        <v>1</v>
      </c>
    </row>
    <row r="222" spans="1:28" s="928" customFormat="1" ht="331.5" thickBot="1" x14ac:dyDescent="0.3">
      <c r="A222" s="781">
        <f t="shared" si="3"/>
        <v>219</v>
      </c>
      <c r="B222" s="635" t="s">
        <v>5720</v>
      </c>
      <c r="C222" s="634">
        <v>4</v>
      </c>
      <c r="D222" s="634" t="s">
        <v>23</v>
      </c>
      <c r="E222" s="637" t="s">
        <v>5721</v>
      </c>
      <c r="F222" s="638" t="s">
        <v>469</v>
      </c>
      <c r="G222" s="634" t="s">
        <v>16</v>
      </c>
      <c r="H222" s="1522" t="s">
        <v>5722</v>
      </c>
      <c r="I222" s="635"/>
      <c r="J222" s="636"/>
      <c r="K222" s="636"/>
      <c r="L222" s="636"/>
      <c r="M222" s="636"/>
      <c r="N222" s="637" t="s">
        <v>5989</v>
      </c>
      <c r="O222" s="632" t="s">
        <v>7076</v>
      </c>
      <c r="P222" s="818"/>
      <c r="Q222" s="801">
        <v>1</v>
      </c>
      <c r="R222" s="801"/>
      <c r="S222" s="801"/>
      <c r="T222" s="994"/>
      <c r="U222" s="994"/>
      <c r="V222" s="994"/>
      <c r="W222" s="994"/>
      <c r="X222" s="994"/>
      <c r="AA222" s="201"/>
      <c r="AB222" s="620">
        <v>1</v>
      </c>
    </row>
    <row r="223" spans="1:28" s="928" customFormat="1" ht="409.6" thickBot="1" x14ac:dyDescent="0.3">
      <c r="A223" s="781">
        <f t="shared" si="3"/>
        <v>220</v>
      </c>
      <c r="B223" s="635" t="s">
        <v>5779</v>
      </c>
      <c r="C223" s="634">
        <v>4</v>
      </c>
      <c r="D223" s="634" t="s">
        <v>3930</v>
      </c>
      <c r="E223" s="637" t="s">
        <v>5780</v>
      </c>
      <c r="F223" s="638" t="s">
        <v>5781</v>
      </c>
      <c r="G223" s="634" t="s">
        <v>11</v>
      </c>
      <c r="H223" s="639" t="s">
        <v>5782</v>
      </c>
      <c r="I223" s="635" t="s">
        <v>4907</v>
      </c>
      <c r="J223" s="499"/>
      <c r="K223" s="499"/>
      <c r="L223" s="499"/>
      <c r="M223" s="499"/>
      <c r="N223" s="637" t="s">
        <v>7129</v>
      </c>
      <c r="O223" s="632" t="s">
        <v>7130</v>
      </c>
      <c r="P223" s="818"/>
      <c r="Q223" s="801">
        <v>1</v>
      </c>
      <c r="R223" s="801"/>
      <c r="S223" s="801"/>
      <c r="T223" s="994"/>
      <c r="U223" s="801"/>
      <c r="V223" s="801"/>
      <c r="W223" s="994"/>
      <c r="X223" s="994"/>
      <c r="AA223" s="620">
        <v>1</v>
      </c>
      <c r="AB223" s="201"/>
    </row>
    <row r="224" spans="1:28" s="928" customFormat="1" ht="126.75" thickBot="1" x14ac:dyDescent="0.3">
      <c r="A224" s="781">
        <f t="shared" si="3"/>
        <v>221</v>
      </c>
      <c r="B224" s="635" t="s">
        <v>5799</v>
      </c>
      <c r="C224" s="634">
        <v>4</v>
      </c>
      <c r="D224" s="634" t="s">
        <v>3930</v>
      </c>
      <c r="E224" s="637" t="s">
        <v>5800</v>
      </c>
      <c r="F224" s="638" t="s">
        <v>5788</v>
      </c>
      <c r="G224" s="634" t="s">
        <v>16</v>
      </c>
      <c r="H224" s="639" t="s">
        <v>5801</v>
      </c>
      <c r="I224" s="635"/>
      <c r="J224" s="636"/>
      <c r="K224" s="636"/>
      <c r="L224" s="636"/>
      <c r="M224" s="636"/>
      <c r="N224" s="637" t="s">
        <v>5990</v>
      </c>
      <c r="O224" s="632" t="s">
        <v>7012</v>
      </c>
      <c r="P224" s="818"/>
      <c r="Q224" s="801">
        <v>1</v>
      </c>
      <c r="R224" s="801"/>
      <c r="S224" s="801"/>
      <c r="T224" s="994"/>
      <c r="U224" s="801"/>
      <c r="V224" s="801"/>
      <c r="W224" s="994"/>
      <c r="X224" s="994"/>
      <c r="AA224" s="201"/>
      <c r="AB224" s="620">
        <v>1</v>
      </c>
    </row>
    <row r="225" spans="1:28" s="928" customFormat="1" ht="378.75" thickBot="1" x14ac:dyDescent="0.3">
      <c r="A225" s="781">
        <f t="shared" si="3"/>
        <v>222</v>
      </c>
      <c r="B225" s="635" t="s">
        <v>5802</v>
      </c>
      <c r="C225" s="634">
        <v>4</v>
      </c>
      <c r="D225" s="634" t="s">
        <v>3930</v>
      </c>
      <c r="E225" s="637" t="s">
        <v>5803</v>
      </c>
      <c r="F225" s="638" t="s">
        <v>4405</v>
      </c>
      <c r="G225" s="634" t="s">
        <v>16</v>
      </c>
      <c r="H225" s="639" t="s">
        <v>5804</v>
      </c>
      <c r="I225" s="635"/>
      <c r="J225" s="636"/>
      <c r="K225" s="636"/>
      <c r="L225" s="636"/>
      <c r="M225" s="636"/>
      <c r="N225" s="637" t="s">
        <v>5991</v>
      </c>
      <c r="O225" s="632" t="s">
        <v>7066</v>
      </c>
      <c r="P225" s="994"/>
      <c r="Q225" s="801">
        <v>1</v>
      </c>
      <c r="R225" s="801"/>
      <c r="S225" s="801"/>
      <c r="T225" s="994"/>
      <c r="U225" s="994"/>
      <c r="V225" s="801"/>
      <c r="W225" s="994"/>
      <c r="X225" s="994"/>
      <c r="AA225" s="201"/>
      <c r="AB225" s="620">
        <v>1</v>
      </c>
    </row>
    <row r="226" spans="1:28" s="928" customFormat="1" ht="158.25" thickBot="1" x14ac:dyDescent="0.3">
      <c r="A226" s="781">
        <f t="shared" si="3"/>
        <v>223</v>
      </c>
      <c r="B226" s="635" t="s">
        <v>5805</v>
      </c>
      <c r="C226" s="634" t="s">
        <v>110</v>
      </c>
      <c r="D226" s="634" t="s">
        <v>3930</v>
      </c>
      <c r="E226" s="637" t="s">
        <v>3920</v>
      </c>
      <c r="F226" s="638" t="s">
        <v>3446</v>
      </c>
      <c r="G226" s="634" t="s">
        <v>16</v>
      </c>
      <c r="H226" s="639" t="s">
        <v>5806</v>
      </c>
      <c r="I226" s="635" t="s">
        <v>4907</v>
      </c>
      <c r="J226" s="636"/>
      <c r="K226" s="636"/>
      <c r="L226" s="636"/>
      <c r="M226" s="636"/>
      <c r="N226" s="637" t="s">
        <v>6080</v>
      </c>
      <c r="O226" s="632" t="s">
        <v>7088</v>
      </c>
      <c r="P226" s="994"/>
      <c r="Q226" s="801">
        <v>1</v>
      </c>
      <c r="R226" s="801"/>
      <c r="S226" s="801"/>
      <c r="T226" s="994"/>
      <c r="U226" s="801"/>
      <c r="V226" s="801"/>
      <c r="W226" s="994"/>
      <c r="X226" s="994"/>
      <c r="AA226" s="201"/>
      <c r="AB226" s="620">
        <v>1</v>
      </c>
    </row>
    <row r="227" spans="1:28" s="928" customFormat="1" ht="409.6" thickBot="1" x14ac:dyDescent="0.3">
      <c r="A227" s="781">
        <f t="shared" si="3"/>
        <v>224</v>
      </c>
      <c r="B227" s="635" t="s">
        <v>5810</v>
      </c>
      <c r="C227" s="634" t="s">
        <v>110</v>
      </c>
      <c r="D227" s="634" t="s">
        <v>3930</v>
      </c>
      <c r="E227" s="637" t="s">
        <v>5811</v>
      </c>
      <c r="F227" s="638" t="s">
        <v>5812</v>
      </c>
      <c r="G227" s="634" t="s">
        <v>11</v>
      </c>
      <c r="H227" s="639" t="s">
        <v>5813</v>
      </c>
      <c r="I227" s="635" t="s">
        <v>5036</v>
      </c>
      <c r="J227" s="636"/>
      <c r="K227" s="636"/>
      <c r="L227" s="636"/>
      <c r="M227" s="636"/>
      <c r="N227" s="636"/>
      <c r="O227" s="632" t="s">
        <v>7048</v>
      </c>
      <c r="P227" s="994"/>
      <c r="Q227" s="801">
        <v>1</v>
      </c>
      <c r="R227" s="801"/>
      <c r="S227" s="801"/>
      <c r="T227" s="994"/>
      <c r="U227" s="994"/>
      <c r="V227" s="801"/>
      <c r="W227" s="994"/>
      <c r="X227" s="994"/>
      <c r="AA227" s="620">
        <v>1</v>
      </c>
      <c r="AB227" s="201"/>
    </row>
    <row r="228" spans="1:28" s="928" customFormat="1" ht="331.5" thickBot="1" x14ac:dyDescent="0.3">
      <c r="A228" s="781">
        <f t="shared" si="3"/>
        <v>225</v>
      </c>
      <c r="B228" s="1404" t="s">
        <v>5821</v>
      </c>
      <c r="C228" s="770">
        <v>4</v>
      </c>
      <c r="D228" s="770" t="s">
        <v>3930</v>
      </c>
      <c r="E228" s="780" t="s">
        <v>5822</v>
      </c>
      <c r="F228" s="778" t="s">
        <v>5823</v>
      </c>
      <c r="G228" s="770" t="s">
        <v>11</v>
      </c>
      <c r="H228" s="779" t="s">
        <v>5824</v>
      </c>
      <c r="I228" s="1404" t="s">
        <v>4907</v>
      </c>
      <c r="J228" s="775"/>
      <c r="K228" s="775"/>
      <c r="L228" s="775"/>
      <c r="M228" s="775"/>
      <c r="N228" s="775"/>
      <c r="O228" s="744" t="s">
        <v>6079</v>
      </c>
      <c r="P228" s="994"/>
      <c r="Q228" s="801"/>
      <c r="R228" s="801"/>
      <c r="S228" s="994"/>
      <c r="T228" s="994"/>
      <c r="U228" s="994"/>
      <c r="V228" s="801"/>
      <c r="W228" s="994"/>
      <c r="X228" s="994"/>
      <c r="Y228" s="801">
        <v>1</v>
      </c>
      <c r="AA228" s="620">
        <v>1</v>
      </c>
      <c r="AB228" s="201"/>
    </row>
    <row r="229" spans="1:28" s="955" customFormat="1" ht="284.25" thickBot="1" x14ac:dyDescent="0.3">
      <c r="A229" s="781">
        <f t="shared" si="3"/>
        <v>226</v>
      </c>
      <c r="B229" s="635" t="s">
        <v>5832</v>
      </c>
      <c r="C229" s="634">
        <v>4</v>
      </c>
      <c r="D229" s="634" t="s">
        <v>3930</v>
      </c>
      <c r="E229" s="637" t="s">
        <v>5833</v>
      </c>
      <c r="F229" s="638" t="s">
        <v>1430</v>
      </c>
      <c r="G229" s="634" t="s">
        <v>16</v>
      </c>
      <c r="H229" s="639" t="s">
        <v>5834</v>
      </c>
      <c r="I229" s="635"/>
      <c r="J229" s="636"/>
      <c r="K229" s="636"/>
      <c r="L229" s="636"/>
      <c r="M229" s="636"/>
      <c r="N229" s="637" t="s">
        <v>4801</v>
      </c>
      <c r="O229" s="632" t="s">
        <v>7126</v>
      </c>
      <c r="P229" s="818"/>
      <c r="Q229" s="801">
        <v>1</v>
      </c>
      <c r="R229" s="801"/>
      <c r="S229" s="801"/>
      <c r="T229" s="994"/>
      <c r="U229" s="994"/>
      <c r="V229" s="994"/>
      <c r="W229" s="994"/>
      <c r="X229" s="994"/>
      <c r="AA229" s="201"/>
      <c r="AB229" s="620">
        <v>1</v>
      </c>
    </row>
    <row r="230" spans="1:28" s="955" customFormat="1" ht="268.5" thickBot="1" x14ac:dyDescent="0.3">
      <c r="A230" s="781">
        <f t="shared" si="3"/>
        <v>227</v>
      </c>
      <c r="B230" s="815" t="s">
        <v>6003</v>
      </c>
      <c r="C230" s="814">
        <v>5</v>
      </c>
      <c r="D230" s="814" t="s">
        <v>4089</v>
      </c>
      <c r="E230" s="820" t="s">
        <v>6004</v>
      </c>
      <c r="F230" s="822" t="s">
        <v>3446</v>
      </c>
      <c r="G230" s="814" t="s">
        <v>16</v>
      </c>
      <c r="H230" s="821" t="s">
        <v>6005</v>
      </c>
      <c r="I230" s="815"/>
      <c r="J230" s="819"/>
      <c r="K230" s="819"/>
      <c r="L230" s="819"/>
      <c r="M230" s="819"/>
      <c r="N230" s="820" t="s">
        <v>7022</v>
      </c>
      <c r="O230" s="759" t="s">
        <v>6224</v>
      </c>
      <c r="P230" s="994"/>
      <c r="Q230" s="994"/>
      <c r="R230" s="994">
        <v>1</v>
      </c>
      <c r="S230" s="801"/>
      <c r="T230" s="994"/>
      <c r="U230" s="994"/>
      <c r="V230" s="994"/>
      <c r="W230" s="994"/>
      <c r="X230" s="994"/>
      <c r="AA230" s="201"/>
      <c r="AB230" s="620">
        <v>1</v>
      </c>
    </row>
    <row r="231" spans="1:28" s="955" customFormat="1" ht="111" thickBot="1" x14ac:dyDescent="0.3">
      <c r="A231" s="781">
        <f t="shared" si="3"/>
        <v>228</v>
      </c>
      <c r="B231" s="774" t="s">
        <v>6006</v>
      </c>
      <c r="C231" s="773" t="s">
        <v>179</v>
      </c>
      <c r="D231" s="773" t="s">
        <v>344</v>
      </c>
      <c r="E231" s="782" t="s">
        <v>6007</v>
      </c>
      <c r="F231" s="783" t="s">
        <v>6008</v>
      </c>
      <c r="G231" s="773" t="s">
        <v>11</v>
      </c>
      <c r="H231" s="784" t="s">
        <v>6009</v>
      </c>
      <c r="I231" s="774" t="s">
        <v>3101</v>
      </c>
      <c r="J231" s="776"/>
      <c r="K231" s="776"/>
      <c r="L231" s="776"/>
      <c r="M231" s="776"/>
      <c r="N231" s="776"/>
      <c r="O231" s="772" t="s">
        <v>6163</v>
      </c>
      <c r="P231" s="994"/>
      <c r="Q231" s="994"/>
      <c r="R231" s="994"/>
      <c r="S231" s="801"/>
      <c r="T231" s="801">
        <v>1</v>
      </c>
      <c r="U231" s="994"/>
      <c r="V231" s="801"/>
      <c r="W231" s="994"/>
      <c r="X231" s="994"/>
      <c r="AA231" s="620">
        <v>1</v>
      </c>
      <c r="AB231" s="201"/>
    </row>
    <row r="232" spans="1:28" s="955" customFormat="1" ht="158.25" thickBot="1" x14ac:dyDescent="0.3">
      <c r="A232" s="781">
        <f t="shared" si="3"/>
        <v>229</v>
      </c>
      <c r="B232" s="635" t="s">
        <v>6015</v>
      </c>
      <c r="C232" s="634" t="s">
        <v>179</v>
      </c>
      <c r="D232" s="634" t="s">
        <v>344</v>
      </c>
      <c r="E232" s="637" t="s">
        <v>6016</v>
      </c>
      <c r="F232" s="638" t="s">
        <v>6020</v>
      </c>
      <c r="G232" s="634" t="s">
        <v>11</v>
      </c>
      <c r="H232" s="639" t="s">
        <v>6021</v>
      </c>
      <c r="I232" s="635" t="s">
        <v>3101</v>
      </c>
      <c r="J232" s="636"/>
      <c r="K232" s="636"/>
      <c r="L232" s="636"/>
      <c r="M232" s="636"/>
      <c r="N232" s="637" t="s">
        <v>6174</v>
      </c>
      <c r="O232" s="632" t="s">
        <v>7010</v>
      </c>
      <c r="P232" s="994"/>
      <c r="Q232" s="801">
        <v>1</v>
      </c>
      <c r="R232" s="801"/>
      <c r="S232" s="801"/>
      <c r="T232" s="994"/>
      <c r="U232" s="801"/>
      <c r="V232" s="801"/>
      <c r="W232" s="994"/>
      <c r="X232" s="994"/>
      <c r="AA232" s="620">
        <v>1</v>
      </c>
      <c r="AB232" s="201"/>
    </row>
    <row r="233" spans="1:28" s="963" customFormat="1" ht="126.75" thickBot="1" x14ac:dyDescent="0.3">
      <c r="A233" s="781">
        <f t="shared" si="3"/>
        <v>230</v>
      </c>
      <c r="B233" s="635" t="s">
        <v>6022</v>
      </c>
      <c r="C233" s="634" t="s">
        <v>179</v>
      </c>
      <c r="D233" s="634" t="s">
        <v>344</v>
      </c>
      <c r="E233" s="637" t="s">
        <v>6023</v>
      </c>
      <c r="F233" s="638" t="s">
        <v>6024</v>
      </c>
      <c r="G233" s="634" t="s">
        <v>11</v>
      </c>
      <c r="H233" s="639" t="s">
        <v>6025</v>
      </c>
      <c r="I233" s="635" t="s">
        <v>3101</v>
      </c>
      <c r="J233" s="636"/>
      <c r="K233" s="636"/>
      <c r="L233" s="636"/>
      <c r="M233" s="636"/>
      <c r="N233" s="636"/>
      <c r="O233" s="632" t="s">
        <v>7011</v>
      </c>
      <c r="P233" s="994"/>
      <c r="Q233" s="801">
        <v>1</v>
      </c>
      <c r="R233" s="994"/>
      <c r="S233" s="801"/>
      <c r="T233" s="994"/>
      <c r="U233" s="994"/>
      <c r="V233" s="801"/>
      <c r="W233" s="994"/>
      <c r="X233" s="994"/>
      <c r="AA233" s="620">
        <v>1</v>
      </c>
      <c r="AB233" s="201"/>
    </row>
    <row r="234" spans="1:28" s="963" customFormat="1" ht="252.75" thickBot="1" x14ac:dyDescent="0.3">
      <c r="A234" s="781">
        <f t="shared" si="3"/>
        <v>231</v>
      </c>
      <c r="B234" s="635" t="s">
        <v>6054</v>
      </c>
      <c r="C234" s="634">
        <v>4</v>
      </c>
      <c r="D234" s="634" t="s">
        <v>23</v>
      </c>
      <c r="E234" s="637" t="s">
        <v>6055</v>
      </c>
      <c r="F234" s="638" t="s">
        <v>3679</v>
      </c>
      <c r="G234" s="634" t="s">
        <v>16</v>
      </c>
      <c r="H234" s="639" t="s">
        <v>6056</v>
      </c>
      <c r="I234" s="635"/>
      <c r="J234" s="636"/>
      <c r="K234" s="636"/>
      <c r="L234" s="636"/>
      <c r="M234" s="636"/>
      <c r="N234" s="637" t="s">
        <v>6175</v>
      </c>
      <c r="O234" s="632" t="s">
        <v>7064</v>
      </c>
      <c r="P234" s="818"/>
      <c r="Q234" s="801">
        <v>1</v>
      </c>
      <c r="R234" s="801"/>
      <c r="S234" s="801"/>
      <c r="T234" s="994"/>
      <c r="U234" s="994"/>
      <c r="V234" s="994"/>
      <c r="W234" s="994"/>
      <c r="X234" s="994"/>
      <c r="AA234" s="201"/>
      <c r="AB234" s="620">
        <v>1</v>
      </c>
    </row>
    <row r="235" spans="1:28" s="971" customFormat="1" ht="331.5" thickBot="1" x14ac:dyDescent="0.3">
      <c r="A235" s="781">
        <f t="shared" si="3"/>
        <v>232</v>
      </c>
      <c r="B235" s="635" t="s">
        <v>6057</v>
      </c>
      <c r="C235" s="634">
        <v>4</v>
      </c>
      <c r="D235" s="634" t="s">
        <v>23</v>
      </c>
      <c r="E235" s="637" t="s">
        <v>6058</v>
      </c>
      <c r="F235" s="638" t="s">
        <v>4405</v>
      </c>
      <c r="G235" s="634" t="s">
        <v>16</v>
      </c>
      <c r="H235" s="639" t="s">
        <v>6059</v>
      </c>
      <c r="I235" s="635"/>
      <c r="J235" s="636"/>
      <c r="K235" s="636"/>
      <c r="L235" s="636"/>
      <c r="M235" s="636"/>
      <c r="N235" s="637" t="s">
        <v>6176</v>
      </c>
      <c r="O235" s="632" t="s">
        <v>7067</v>
      </c>
      <c r="P235" s="818"/>
      <c r="Q235" s="801">
        <v>1</v>
      </c>
      <c r="R235" s="801"/>
      <c r="S235" s="801"/>
      <c r="T235" s="994"/>
      <c r="U235" s="994"/>
      <c r="V235" s="994"/>
      <c r="W235" s="994"/>
      <c r="X235" s="994"/>
      <c r="AA235" s="201"/>
      <c r="AB235" s="620">
        <v>1</v>
      </c>
    </row>
    <row r="236" spans="1:28" s="971" customFormat="1" ht="268.5" thickBot="1" x14ac:dyDescent="0.3">
      <c r="A236" s="781">
        <f t="shared" si="3"/>
        <v>233</v>
      </c>
      <c r="B236" s="635" t="s">
        <v>6097</v>
      </c>
      <c r="C236" s="634">
        <v>4</v>
      </c>
      <c r="D236" s="634" t="s">
        <v>3930</v>
      </c>
      <c r="E236" s="637" t="s">
        <v>6098</v>
      </c>
      <c r="F236" s="638" t="s">
        <v>4021</v>
      </c>
      <c r="G236" s="634" t="s">
        <v>16</v>
      </c>
      <c r="H236" s="639" t="s">
        <v>6099</v>
      </c>
      <c r="I236" s="635"/>
      <c r="J236" s="636"/>
      <c r="K236" s="636"/>
      <c r="L236" s="636"/>
      <c r="M236" s="636"/>
      <c r="N236" s="635" t="s">
        <v>7013</v>
      </c>
      <c r="O236" s="632" t="s">
        <v>7065</v>
      </c>
      <c r="P236" s="818"/>
      <c r="Q236" s="801">
        <v>1</v>
      </c>
      <c r="R236" s="801"/>
      <c r="S236" s="801"/>
      <c r="T236" s="994"/>
      <c r="U236" s="994"/>
      <c r="V236" s="994"/>
      <c r="W236" s="994"/>
      <c r="X236" s="994"/>
      <c r="AA236" s="201"/>
      <c r="AB236" s="620">
        <v>1</v>
      </c>
    </row>
    <row r="237" spans="1:28" s="971" customFormat="1" ht="111" thickBot="1" x14ac:dyDescent="0.3">
      <c r="A237" s="781">
        <f t="shared" si="3"/>
        <v>234</v>
      </c>
      <c r="B237" s="774" t="s">
        <v>6139</v>
      </c>
      <c r="C237" s="773" t="s">
        <v>179</v>
      </c>
      <c r="D237" s="773" t="s">
        <v>344</v>
      </c>
      <c r="E237" s="782" t="s">
        <v>6140</v>
      </c>
      <c r="F237" s="783" t="s">
        <v>6141</v>
      </c>
      <c r="G237" s="773" t="s">
        <v>11</v>
      </c>
      <c r="H237" s="784" t="s">
        <v>6142</v>
      </c>
      <c r="I237" s="773" t="s">
        <v>3101</v>
      </c>
      <c r="J237" s="776"/>
      <c r="K237" s="776"/>
      <c r="L237" s="776"/>
      <c r="M237" s="776"/>
      <c r="N237" s="776"/>
      <c r="O237" s="772" t="s">
        <v>7008</v>
      </c>
      <c r="P237" s="994"/>
      <c r="Q237" s="994"/>
      <c r="R237" s="994"/>
      <c r="S237" s="801"/>
      <c r="T237" s="801">
        <v>1</v>
      </c>
      <c r="U237" s="994"/>
      <c r="V237" s="801"/>
      <c r="W237" s="994"/>
      <c r="X237" s="994"/>
      <c r="AA237" s="620">
        <v>1</v>
      </c>
      <c r="AB237" s="201"/>
    </row>
    <row r="238" spans="1:28" s="971" customFormat="1" ht="174" thickBot="1" x14ac:dyDescent="0.3">
      <c r="A238" s="781">
        <f t="shared" si="3"/>
        <v>235</v>
      </c>
      <c r="B238" s="635" t="s">
        <v>6143</v>
      </c>
      <c r="C238" s="634">
        <v>4</v>
      </c>
      <c r="D238" s="634" t="s">
        <v>3930</v>
      </c>
      <c r="E238" s="637" t="s">
        <v>6144</v>
      </c>
      <c r="F238" s="638" t="s">
        <v>6145</v>
      </c>
      <c r="G238" s="634" t="s">
        <v>11</v>
      </c>
      <c r="H238" s="639" t="s">
        <v>6146</v>
      </c>
      <c r="I238" s="634" t="s">
        <v>3101</v>
      </c>
      <c r="J238" s="636"/>
      <c r="K238" s="636"/>
      <c r="L238" s="636"/>
      <c r="M238" s="636"/>
      <c r="N238" s="637" t="s">
        <v>6078</v>
      </c>
      <c r="O238" s="632" t="s">
        <v>7131</v>
      </c>
      <c r="P238" s="818"/>
      <c r="Q238" s="801">
        <v>1</v>
      </c>
      <c r="R238" s="801"/>
      <c r="S238" s="801"/>
      <c r="T238" s="994"/>
      <c r="U238" s="801"/>
      <c r="V238" s="801"/>
      <c r="W238" s="994"/>
      <c r="X238" s="994"/>
      <c r="AA238" s="620">
        <v>1</v>
      </c>
      <c r="AB238" s="201"/>
    </row>
    <row r="239" spans="1:28" s="916" customFormat="1" ht="174" thickBot="1" x14ac:dyDescent="0.3">
      <c r="A239" s="781">
        <f t="shared" si="3"/>
        <v>236</v>
      </c>
      <c r="B239" s="635" t="s">
        <v>6147</v>
      </c>
      <c r="C239" s="634">
        <v>4</v>
      </c>
      <c r="D239" s="634" t="s">
        <v>23</v>
      </c>
      <c r="E239" s="637" t="s">
        <v>3745</v>
      </c>
      <c r="F239" s="638" t="s">
        <v>6148</v>
      </c>
      <c r="G239" s="634" t="s">
        <v>11</v>
      </c>
      <c r="H239" s="639" t="s">
        <v>6149</v>
      </c>
      <c r="I239" s="634" t="s">
        <v>3101</v>
      </c>
      <c r="J239" s="636"/>
      <c r="K239" s="636"/>
      <c r="L239" s="636"/>
      <c r="M239" s="636"/>
      <c r="N239" s="636"/>
      <c r="O239" s="632" t="s">
        <v>7192</v>
      </c>
      <c r="P239" s="818"/>
      <c r="Q239" s="801">
        <v>1</v>
      </c>
      <c r="R239" s="801"/>
      <c r="S239" s="801"/>
      <c r="T239" s="994"/>
      <c r="U239" s="801"/>
      <c r="V239" s="801"/>
      <c r="W239" s="994"/>
      <c r="X239" s="994"/>
      <c r="AA239" s="620">
        <v>1</v>
      </c>
      <c r="AB239" s="201"/>
    </row>
    <row r="240" spans="1:28" s="1387" customFormat="1" ht="126.75" thickBot="1" x14ac:dyDescent="0.3">
      <c r="A240" s="781">
        <f t="shared" si="3"/>
        <v>237</v>
      </c>
      <c r="B240" s="774" t="s">
        <v>6968</v>
      </c>
      <c r="C240" s="773">
        <v>4</v>
      </c>
      <c r="D240" s="773" t="s">
        <v>3930</v>
      </c>
      <c r="E240" s="782" t="s">
        <v>6144</v>
      </c>
      <c r="F240" s="783" t="s">
        <v>6969</v>
      </c>
      <c r="G240" s="773" t="s">
        <v>11</v>
      </c>
      <c r="H240" s="784" t="s">
        <v>6970</v>
      </c>
      <c r="I240" s="773" t="s">
        <v>3101</v>
      </c>
      <c r="J240" s="776"/>
      <c r="K240" s="776"/>
      <c r="L240" s="776"/>
      <c r="M240" s="776"/>
      <c r="N240" s="776"/>
      <c r="O240" s="772" t="s">
        <v>7009</v>
      </c>
      <c r="R240" s="801"/>
      <c r="T240" s="801">
        <v>1</v>
      </c>
      <c r="V240" s="801"/>
      <c r="AA240" s="620">
        <v>1</v>
      </c>
      <c r="AB240" s="201"/>
    </row>
    <row r="241" spans="1:28" s="1387" customFormat="1" ht="284.25" thickBot="1" x14ac:dyDescent="0.3">
      <c r="A241" s="781">
        <f t="shared" si="3"/>
        <v>238</v>
      </c>
      <c r="B241" s="635" t="s">
        <v>6977</v>
      </c>
      <c r="C241" s="634" t="s">
        <v>110</v>
      </c>
      <c r="D241" s="634" t="s">
        <v>23</v>
      </c>
      <c r="E241" s="637" t="s">
        <v>6080</v>
      </c>
      <c r="F241" s="638" t="s">
        <v>459</v>
      </c>
      <c r="G241" s="634" t="s">
        <v>16</v>
      </c>
      <c r="H241" s="639" t="s">
        <v>6978</v>
      </c>
      <c r="I241" s="634" t="s">
        <v>1025</v>
      </c>
      <c r="J241" s="636"/>
      <c r="K241" s="636"/>
      <c r="L241" s="636"/>
      <c r="M241" s="636"/>
      <c r="N241" s="637" t="s">
        <v>7063</v>
      </c>
      <c r="O241" s="632" t="s">
        <v>7089</v>
      </c>
      <c r="Q241" s="801">
        <v>1</v>
      </c>
      <c r="R241" s="801"/>
      <c r="S241" s="801"/>
      <c r="U241" s="801"/>
      <c r="V241" s="801"/>
      <c r="AA241" s="201"/>
      <c r="AB241" s="620">
        <v>1</v>
      </c>
    </row>
    <row r="242" spans="1:28" s="1387" customFormat="1" ht="174" thickBot="1" x14ac:dyDescent="0.3">
      <c r="A242" s="781">
        <f t="shared" si="3"/>
        <v>239</v>
      </c>
      <c r="B242" s="774" t="s">
        <v>6979</v>
      </c>
      <c r="C242" s="773">
        <v>4</v>
      </c>
      <c r="D242" s="773" t="s">
        <v>23</v>
      </c>
      <c r="E242" s="782" t="s">
        <v>6980</v>
      </c>
      <c r="F242" s="783" t="s">
        <v>1430</v>
      </c>
      <c r="G242" s="773" t="s">
        <v>16</v>
      </c>
      <c r="H242" s="784" t="s">
        <v>6981</v>
      </c>
      <c r="I242" s="773"/>
      <c r="J242" s="776"/>
      <c r="K242" s="776"/>
      <c r="L242" s="776"/>
      <c r="M242" s="776"/>
      <c r="N242" s="776"/>
      <c r="O242" s="772" t="s">
        <v>7062</v>
      </c>
      <c r="R242" s="801"/>
      <c r="S242" s="801"/>
      <c r="T242" s="801">
        <v>1</v>
      </c>
      <c r="AA242" s="201"/>
      <c r="AB242" s="620">
        <v>1</v>
      </c>
    </row>
    <row r="243" spans="1:28" s="916" customFormat="1" x14ac:dyDescent="0.25">
      <c r="A243" s="656"/>
      <c r="B243" s="483"/>
      <c r="C243" s="412"/>
      <c r="D243" s="412"/>
      <c r="E243" s="484"/>
      <c r="F243" s="366"/>
      <c r="G243" s="412"/>
      <c r="H243" s="921"/>
      <c r="I243" s="483"/>
      <c r="J243" s="563"/>
      <c r="K243" s="563"/>
      <c r="L243" s="563"/>
      <c r="M243" s="563"/>
      <c r="N243" s="563"/>
      <c r="O243" s="563"/>
      <c r="P243" s="994"/>
      <c r="Q243" s="994"/>
      <c r="R243" s="994"/>
      <c r="S243" s="994"/>
      <c r="T243" s="994"/>
      <c r="U243" s="994"/>
      <c r="V243" s="994"/>
      <c r="W243" s="994"/>
      <c r="X243" s="994"/>
      <c r="AA243" s="201"/>
      <c r="AB243" s="201"/>
    </row>
    <row r="244" spans="1:28" s="668" customFormat="1" x14ac:dyDescent="0.25">
      <c r="A244" s="656"/>
      <c r="B244" s="483"/>
      <c r="C244" s="412"/>
      <c r="D244" s="412"/>
      <c r="E244" s="484"/>
      <c r="F244" s="366"/>
      <c r="G244" s="412"/>
      <c r="H244" s="921"/>
      <c r="I244" s="483"/>
      <c r="J244" s="563"/>
      <c r="K244" s="563"/>
      <c r="L244" s="563"/>
      <c r="M244" s="563"/>
      <c r="N244" s="563"/>
      <c r="O244" s="563"/>
      <c r="P244" s="994"/>
      <c r="Q244" s="994"/>
      <c r="R244" s="994"/>
      <c r="S244" s="994"/>
      <c r="T244" s="994"/>
      <c r="U244" s="994"/>
      <c r="V244" s="994"/>
      <c r="W244" s="994"/>
      <c r="X244" s="994"/>
      <c r="AA244" s="201"/>
      <c r="AB244" s="201"/>
    </row>
    <row r="245" spans="1:28" s="649" customFormat="1" x14ac:dyDescent="0.25">
      <c r="A245" s="995"/>
      <c r="B245" s="801"/>
      <c r="C245" s="994"/>
      <c r="D245" s="994"/>
      <c r="E245" s="994"/>
      <c r="F245" s="994"/>
      <c r="G245" s="994"/>
      <c r="H245" s="994"/>
      <c r="I245" s="994"/>
      <c r="J245" s="994"/>
      <c r="K245" s="994"/>
      <c r="L245" s="994"/>
      <c r="M245" s="994"/>
      <c r="N245" s="994"/>
      <c r="O245" s="994"/>
      <c r="P245" s="994"/>
      <c r="Q245" s="375"/>
      <c r="R245" s="71"/>
      <c r="S245" s="376"/>
      <c r="T245" s="86"/>
      <c r="U245" s="801"/>
      <c r="V245" s="801"/>
      <c r="W245" s="994"/>
      <c r="X245" s="801"/>
      <c r="AA245" s="201"/>
      <c r="AB245" s="201"/>
    </row>
    <row r="246" spans="1:28" s="186" customFormat="1" ht="20.25" x14ac:dyDescent="0.3">
      <c r="A246" s="995"/>
      <c r="B246" s="375"/>
      <c r="C246" s="1592" t="s">
        <v>7203</v>
      </c>
      <c r="D246" s="1592"/>
      <c r="E246" s="1592"/>
      <c r="F246" s="1592"/>
      <c r="G246" s="1592"/>
      <c r="H246" s="994"/>
      <c r="I246" s="994"/>
      <c r="J246" s="994"/>
      <c r="K246" s="994"/>
      <c r="L246" s="994"/>
      <c r="M246" s="994"/>
      <c r="N246" s="994"/>
      <c r="O246" s="994"/>
      <c r="P246" s="505">
        <f>SUM(P4:P244)</f>
        <v>10</v>
      </c>
      <c r="Q246" s="505">
        <f>SUM(Q4:Q244)</f>
        <v>147</v>
      </c>
      <c r="R246" s="505">
        <f t="shared" ref="R246:Y246" si="4">SUM(R4:R244)</f>
        <v>11</v>
      </c>
      <c r="S246" s="505">
        <f t="shared" si="4"/>
        <v>0</v>
      </c>
      <c r="T246" s="505">
        <f t="shared" si="4"/>
        <v>59</v>
      </c>
      <c r="U246" s="505">
        <f t="shared" si="4"/>
        <v>4</v>
      </c>
      <c r="V246" s="505">
        <f t="shared" si="4"/>
        <v>0</v>
      </c>
      <c r="W246" s="505">
        <f t="shared" si="4"/>
        <v>1</v>
      </c>
      <c r="X246" s="505">
        <f t="shared" si="4"/>
        <v>4</v>
      </c>
      <c r="Y246" s="505">
        <f t="shared" si="4"/>
        <v>21</v>
      </c>
      <c r="Z246" s="367"/>
      <c r="AA246" s="505">
        <f>SUM(AA4:AA242)</f>
        <v>105</v>
      </c>
      <c r="AB246" s="505">
        <f>SUM(AB4:AB242)</f>
        <v>133</v>
      </c>
    </row>
    <row r="247" spans="1:28" s="186" customFormat="1" x14ac:dyDescent="0.25">
      <c r="A247" s="995"/>
      <c r="B247" s="801"/>
      <c r="C247" s="994"/>
      <c r="D247" s="994"/>
      <c r="E247" s="994"/>
      <c r="F247" s="994"/>
      <c r="G247" s="994"/>
      <c r="H247" s="994"/>
      <c r="I247" s="994"/>
      <c r="J247" s="994"/>
      <c r="K247" s="994"/>
      <c r="L247" s="994"/>
      <c r="M247" s="994"/>
      <c r="N247" s="994"/>
      <c r="O247" s="994"/>
      <c r="P247" s="801"/>
      <c r="Q247" s="801"/>
      <c r="R247" s="801"/>
      <c r="S247" s="801"/>
      <c r="T247" s="801"/>
      <c r="U247" s="801"/>
      <c r="V247" s="801"/>
      <c r="W247" s="994"/>
      <c r="X247" s="801"/>
      <c r="Y247" s="367"/>
      <c r="Z247" s="367"/>
      <c r="AA247" s="201"/>
      <c r="AB247" s="201"/>
    </row>
    <row r="248" spans="1:28" s="186" customFormat="1" ht="20.25" x14ac:dyDescent="0.3">
      <c r="A248" s="995"/>
      <c r="B248" s="374"/>
      <c r="C248" s="1592" t="s">
        <v>7204</v>
      </c>
      <c r="D248" s="1592"/>
      <c r="E248" s="1592"/>
      <c r="F248" s="1592"/>
      <c r="G248" s="1592"/>
      <c r="H248" s="994"/>
      <c r="I248" s="994"/>
      <c r="J248" s="994"/>
      <c r="K248" s="994"/>
      <c r="L248" s="994"/>
      <c r="M248" s="994"/>
      <c r="N248" s="994"/>
      <c r="O248" s="994"/>
      <c r="P248" s="801"/>
      <c r="Q248" s="801"/>
      <c r="R248" s="801"/>
      <c r="S248" s="801"/>
      <c r="T248" s="801"/>
      <c r="U248" s="801"/>
      <c r="V248" s="801"/>
      <c r="W248" s="994"/>
      <c r="X248" s="801"/>
      <c r="Y248" s="367"/>
      <c r="Z248" s="367"/>
      <c r="AA248" s="201"/>
      <c r="AB248" s="201"/>
    </row>
    <row r="249" spans="1:28" s="186" customFormat="1" x14ac:dyDescent="0.25">
      <c r="A249" s="995"/>
      <c r="B249" s="801"/>
      <c r="C249" s="994" t="s">
        <v>6164</v>
      </c>
      <c r="D249" s="994"/>
      <c r="E249" s="994"/>
      <c r="F249" s="994"/>
      <c r="G249" s="994"/>
      <c r="H249" s="994"/>
      <c r="I249" s="994"/>
      <c r="J249" s="994"/>
      <c r="K249" s="994"/>
      <c r="L249" s="994"/>
      <c r="M249" s="994"/>
      <c r="N249" s="994"/>
      <c r="O249" s="994"/>
      <c r="P249" s="801"/>
      <c r="Q249" s="801"/>
      <c r="R249" s="801"/>
      <c r="S249" s="801"/>
      <c r="T249" s="801"/>
      <c r="U249" s="801"/>
      <c r="V249" s="801"/>
      <c r="W249" s="994"/>
      <c r="X249" s="801"/>
      <c r="Y249" s="367"/>
      <c r="Z249" s="367"/>
      <c r="AA249" s="201"/>
      <c r="AB249" s="201"/>
    </row>
    <row r="250" spans="1:28" s="186" customFormat="1" ht="20.25" x14ac:dyDescent="0.3">
      <c r="A250" s="995"/>
      <c r="B250" s="376"/>
      <c r="C250" s="1592" t="s">
        <v>7014</v>
      </c>
      <c r="D250" s="1592"/>
      <c r="E250" s="1592"/>
      <c r="F250" s="1592"/>
      <c r="G250" s="1592"/>
      <c r="H250" s="994"/>
      <c r="I250" s="994"/>
      <c r="J250" s="994"/>
      <c r="K250" s="994"/>
      <c r="L250" s="994"/>
      <c r="M250" s="994"/>
      <c r="N250" s="994"/>
      <c r="O250" s="994"/>
      <c r="P250" s="801"/>
      <c r="Q250" s="801"/>
      <c r="R250" s="801"/>
      <c r="S250" s="801"/>
      <c r="T250" s="801"/>
      <c r="U250" s="801"/>
      <c r="V250" s="801"/>
      <c r="W250" s="994"/>
      <c r="X250" s="801"/>
      <c r="Y250" s="367"/>
      <c r="Z250" s="367"/>
      <c r="AA250" s="201"/>
      <c r="AB250" s="201"/>
    </row>
    <row r="251" spans="1:28" s="186" customFormat="1" x14ac:dyDescent="0.25">
      <c r="A251" s="995"/>
      <c r="B251" s="801"/>
      <c r="C251" s="994"/>
      <c r="D251" s="994"/>
      <c r="E251" s="994"/>
      <c r="F251" s="994"/>
      <c r="G251" s="994"/>
      <c r="H251" s="994"/>
      <c r="I251" s="994"/>
      <c r="J251" s="994"/>
      <c r="K251" s="994"/>
      <c r="L251" s="994"/>
      <c r="M251" s="994"/>
      <c r="N251" s="994"/>
      <c r="O251" s="994"/>
      <c r="P251" s="801"/>
      <c r="Q251" s="801"/>
      <c r="R251" s="801"/>
      <c r="S251" s="801"/>
      <c r="T251" s="801"/>
      <c r="U251" s="801"/>
      <c r="V251" s="801"/>
      <c r="W251" s="994"/>
      <c r="X251" s="801"/>
      <c r="Y251" s="367"/>
      <c r="Z251" s="367"/>
      <c r="AA251" s="201"/>
      <c r="AB251" s="201"/>
    </row>
    <row r="252" spans="1:28" ht="20.25" x14ac:dyDescent="0.3">
      <c r="A252" s="995"/>
      <c r="B252" s="403"/>
      <c r="C252" s="1592" t="s">
        <v>7176</v>
      </c>
      <c r="D252" s="1592"/>
      <c r="E252" s="1592"/>
      <c r="F252" s="1592"/>
      <c r="G252" s="1592"/>
      <c r="H252" s="994"/>
      <c r="I252" s="491"/>
      <c r="J252" s="994"/>
      <c r="K252" s="994"/>
      <c r="L252" s="994"/>
      <c r="M252" s="994"/>
      <c r="N252" s="494"/>
      <c r="O252" s="994"/>
      <c r="P252" s="801"/>
      <c r="Q252" s="801"/>
      <c r="R252" s="801"/>
      <c r="S252" s="801"/>
      <c r="T252" s="801"/>
      <c r="U252" s="801"/>
      <c r="V252" s="801"/>
      <c r="W252" s="994"/>
      <c r="X252" s="801"/>
      <c r="Y252" s="367"/>
      <c r="Z252" s="367"/>
    </row>
    <row r="253" spans="1:28" x14ac:dyDescent="0.25">
      <c r="A253" s="995"/>
      <c r="B253" s="801"/>
      <c r="C253" s="994"/>
      <c r="D253" s="994"/>
      <c r="E253" s="994"/>
      <c r="F253" s="994"/>
      <c r="G253" s="994"/>
      <c r="H253" s="994"/>
      <c r="I253" s="994"/>
      <c r="J253" s="994"/>
      <c r="K253" s="994"/>
      <c r="L253" s="994"/>
      <c r="M253" s="994"/>
      <c r="N253" s="994"/>
      <c r="O253" s="994"/>
      <c r="P253" s="994"/>
      <c r="Q253" s="801"/>
      <c r="R253" s="801"/>
      <c r="S253" s="801"/>
      <c r="T253" s="801"/>
      <c r="U253" s="801"/>
      <c r="V253" s="801"/>
      <c r="W253" s="994"/>
      <c r="X253" s="801"/>
      <c r="Y253" s="367"/>
      <c r="Z253" s="367"/>
    </row>
    <row r="254" spans="1:28" x14ac:dyDescent="0.25">
      <c r="A254" s="371"/>
      <c r="B254" s="373"/>
      <c r="C254" s="367"/>
      <c r="D254" s="367"/>
      <c r="E254" s="367"/>
      <c r="F254" s="367"/>
      <c r="G254" s="367"/>
      <c r="H254" s="367"/>
      <c r="I254" s="367"/>
      <c r="J254" s="367"/>
      <c r="K254" s="367"/>
      <c r="L254" s="367"/>
      <c r="M254" s="367"/>
      <c r="N254" s="367"/>
      <c r="O254" s="367"/>
      <c r="P254" s="367"/>
      <c r="Q254" s="373"/>
      <c r="R254" s="373"/>
      <c r="S254" s="373"/>
      <c r="T254" s="373"/>
      <c r="U254" s="373"/>
      <c r="V254" s="373"/>
      <c r="W254" s="367"/>
      <c r="X254" s="373"/>
      <c r="Y254" s="367"/>
      <c r="Z254" s="367"/>
    </row>
    <row r="255" spans="1:28" x14ac:dyDescent="0.25">
      <c r="A255" s="371"/>
      <c r="B255" s="373"/>
      <c r="C255" s="367"/>
      <c r="D255" s="367"/>
      <c r="E255" s="367"/>
      <c r="F255" s="367"/>
      <c r="G255" s="367"/>
      <c r="H255" s="367"/>
      <c r="I255" s="367"/>
      <c r="J255" s="367"/>
      <c r="K255" s="367"/>
      <c r="L255" s="367"/>
      <c r="M255" s="367"/>
      <c r="N255" s="367"/>
      <c r="O255" s="367"/>
      <c r="P255" s="367"/>
      <c r="Q255" s="373"/>
      <c r="R255" s="373"/>
      <c r="S255" s="373"/>
      <c r="T255" s="373"/>
      <c r="U255" s="373"/>
      <c r="V255" s="373"/>
      <c r="W255" s="367"/>
      <c r="X255" s="373"/>
      <c r="Y255" s="367"/>
      <c r="Z255" s="367"/>
    </row>
    <row r="256" spans="1:28" x14ac:dyDescent="0.25">
      <c r="A256" s="371"/>
      <c r="B256" s="373"/>
      <c r="C256" s="367"/>
      <c r="D256" s="367"/>
      <c r="E256" s="367"/>
      <c r="F256" s="367"/>
      <c r="G256" s="367"/>
      <c r="H256" s="367"/>
      <c r="I256" s="367"/>
      <c r="J256" s="367"/>
      <c r="K256" s="367"/>
      <c r="L256" s="367"/>
      <c r="M256" s="367"/>
      <c r="N256" s="367"/>
      <c r="O256" s="367"/>
      <c r="P256" s="367"/>
      <c r="Q256" s="373"/>
      <c r="R256" s="373"/>
      <c r="S256" s="373"/>
      <c r="T256" s="373"/>
      <c r="U256" s="373"/>
      <c r="V256" s="373"/>
      <c r="W256" s="367"/>
      <c r="X256" s="373"/>
      <c r="Y256" s="367"/>
      <c r="Z256" s="367"/>
    </row>
    <row r="257" spans="1:26" x14ac:dyDescent="0.25">
      <c r="A257" s="371"/>
      <c r="B257" s="373"/>
      <c r="C257" s="367"/>
      <c r="D257" s="367"/>
      <c r="E257" s="367"/>
      <c r="F257" s="367"/>
      <c r="G257" s="367"/>
      <c r="H257" s="367"/>
      <c r="I257" s="367"/>
      <c r="J257" s="367"/>
      <c r="K257" s="367"/>
      <c r="L257" s="367"/>
      <c r="M257" s="367"/>
      <c r="N257" s="367"/>
      <c r="O257" s="367"/>
      <c r="P257" s="367"/>
      <c r="Q257" s="373"/>
      <c r="R257" s="373"/>
      <c r="S257" s="373"/>
      <c r="T257" s="373"/>
      <c r="U257" s="373"/>
      <c r="V257" s="373"/>
      <c r="W257" s="367"/>
      <c r="X257" s="373"/>
      <c r="Y257" s="367"/>
      <c r="Z257" s="367"/>
    </row>
    <row r="258" spans="1:26" x14ac:dyDescent="0.25">
      <c r="A258" s="371"/>
      <c r="B258" s="373"/>
      <c r="C258" s="367"/>
      <c r="D258" s="367"/>
      <c r="E258" s="367"/>
      <c r="F258" s="367"/>
      <c r="G258" s="367"/>
      <c r="H258" s="367"/>
      <c r="I258" s="367"/>
      <c r="J258" s="367"/>
      <c r="K258" s="367"/>
      <c r="L258" s="367"/>
      <c r="M258" s="367"/>
      <c r="N258" s="367"/>
      <c r="O258" s="367"/>
      <c r="P258" s="367"/>
      <c r="Q258" s="373"/>
      <c r="R258" s="373"/>
      <c r="S258" s="373"/>
      <c r="T258" s="373"/>
      <c r="U258" s="373"/>
      <c r="V258" s="373"/>
      <c r="W258" s="367"/>
      <c r="X258" s="373"/>
      <c r="Y258" s="367"/>
      <c r="Z258" s="367"/>
    </row>
    <row r="259" spans="1:26" x14ac:dyDescent="0.25">
      <c r="A259" s="371"/>
      <c r="B259" s="373"/>
      <c r="C259" s="367"/>
      <c r="D259" s="367"/>
      <c r="E259" s="367"/>
      <c r="F259" s="367"/>
      <c r="G259" s="367"/>
      <c r="H259" s="367"/>
      <c r="I259" s="367"/>
      <c r="J259" s="367"/>
      <c r="K259" s="367"/>
      <c r="L259" s="367"/>
      <c r="M259" s="367"/>
      <c r="N259" s="367"/>
      <c r="O259" s="367"/>
      <c r="P259" s="367"/>
      <c r="Q259" s="373"/>
      <c r="R259" s="373"/>
      <c r="S259" s="373"/>
      <c r="T259" s="373"/>
      <c r="U259" s="373"/>
      <c r="V259" s="373"/>
      <c r="W259" s="367"/>
      <c r="X259" s="373"/>
      <c r="Y259" s="367"/>
      <c r="Z259" s="367"/>
    </row>
    <row r="260" spans="1:26" x14ac:dyDescent="0.25">
      <c r="A260" s="371"/>
      <c r="B260" s="373"/>
      <c r="C260" s="367"/>
      <c r="D260" s="367"/>
      <c r="E260" s="367"/>
      <c r="F260" s="367"/>
      <c r="G260" s="367"/>
      <c r="H260" s="367"/>
      <c r="I260" s="367"/>
      <c r="J260" s="367"/>
      <c r="K260" s="367"/>
      <c r="L260" s="367"/>
      <c r="M260" s="367"/>
      <c r="N260" s="367"/>
      <c r="O260" s="367"/>
      <c r="P260" s="367"/>
      <c r="Q260" s="373"/>
      <c r="R260" s="373"/>
      <c r="S260" s="373"/>
      <c r="T260" s="373"/>
      <c r="U260" s="373"/>
      <c r="V260" s="373"/>
      <c r="W260" s="367"/>
      <c r="X260" s="373"/>
      <c r="Y260" s="367"/>
      <c r="Z260" s="367"/>
    </row>
    <row r="261" spans="1:26" x14ac:dyDescent="0.25">
      <c r="A261" s="371"/>
      <c r="B261" s="373"/>
      <c r="C261" s="367"/>
      <c r="D261" s="367"/>
      <c r="E261" s="367"/>
      <c r="F261" s="367"/>
      <c r="G261" s="367"/>
      <c r="H261" s="367"/>
      <c r="I261" s="367"/>
      <c r="J261" s="367"/>
      <c r="K261" s="367"/>
      <c r="L261" s="367"/>
      <c r="M261" s="367"/>
      <c r="N261" s="367"/>
      <c r="O261" s="367"/>
      <c r="P261" s="367"/>
      <c r="Q261" s="373"/>
      <c r="R261" s="373"/>
      <c r="S261" s="373"/>
      <c r="T261" s="373"/>
      <c r="U261" s="373"/>
      <c r="V261" s="373"/>
      <c r="W261" s="367"/>
      <c r="X261" s="373"/>
      <c r="Y261" s="367"/>
      <c r="Z261" s="367"/>
    </row>
    <row r="262" spans="1:26" x14ac:dyDescent="0.25">
      <c r="A262" s="371"/>
      <c r="B262" s="373"/>
      <c r="C262" s="367"/>
      <c r="D262" s="367"/>
      <c r="E262" s="367"/>
      <c r="F262" s="367"/>
      <c r="G262" s="367"/>
      <c r="H262" s="367"/>
      <c r="I262" s="367"/>
      <c r="J262" s="367"/>
      <c r="K262" s="367"/>
      <c r="L262" s="367"/>
      <c r="M262" s="367"/>
      <c r="N262" s="367"/>
      <c r="O262" s="367"/>
      <c r="P262" s="367"/>
      <c r="Q262" s="373"/>
      <c r="R262" s="373"/>
      <c r="S262" s="373"/>
      <c r="T262" s="373"/>
      <c r="U262" s="373"/>
      <c r="V262" s="373"/>
      <c r="W262" s="367"/>
      <c r="X262" s="373"/>
      <c r="Y262" s="367"/>
      <c r="Z262" s="367"/>
    </row>
    <row r="263" spans="1:26" x14ac:dyDescent="0.25">
      <c r="A263" s="371"/>
      <c r="B263" s="373"/>
      <c r="C263" s="367"/>
      <c r="D263" s="367"/>
      <c r="E263" s="367"/>
      <c r="F263" s="367"/>
      <c r="G263" s="367"/>
      <c r="H263" s="367"/>
      <c r="I263" s="367"/>
      <c r="J263" s="367"/>
      <c r="K263" s="367"/>
      <c r="L263" s="367"/>
      <c r="M263" s="367"/>
      <c r="N263" s="367"/>
      <c r="O263" s="367"/>
      <c r="P263" s="367"/>
      <c r="Q263" s="373"/>
      <c r="R263" s="373"/>
      <c r="S263" s="373"/>
      <c r="T263" s="373"/>
      <c r="U263" s="373"/>
      <c r="V263" s="373"/>
      <c r="W263" s="367"/>
      <c r="X263" s="373"/>
      <c r="Y263" s="367"/>
      <c r="Z263" s="367"/>
    </row>
    <row r="264" spans="1:26" x14ac:dyDescent="0.25">
      <c r="A264" s="371"/>
      <c r="B264" s="373"/>
      <c r="C264" s="367"/>
      <c r="D264" s="367"/>
      <c r="E264" s="367"/>
      <c r="F264" s="367"/>
      <c r="G264" s="367"/>
      <c r="H264" s="367"/>
      <c r="I264" s="367"/>
      <c r="J264" s="367"/>
      <c r="K264" s="367"/>
      <c r="L264" s="367"/>
      <c r="M264" s="367"/>
      <c r="N264" s="367"/>
      <c r="O264" s="367"/>
      <c r="P264" s="367"/>
      <c r="Q264" s="373"/>
      <c r="R264" s="373"/>
      <c r="S264" s="373"/>
      <c r="T264" s="373"/>
      <c r="U264" s="373"/>
      <c r="V264" s="373"/>
      <c r="W264" s="367"/>
      <c r="X264" s="373"/>
      <c r="Y264" s="367"/>
      <c r="Z264" s="367"/>
    </row>
    <row r="265" spans="1:26" x14ac:dyDescent="0.25">
      <c r="A265" s="371"/>
      <c r="B265" s="373"/>
      <c r="C265" s="367"/>
      <c r="D265" s="367"/>
      <c r="E265" s="367"/>
      <c r="F265" s="367"/>
      <c r="G265" s="367"/>
      <c r="H265" s="367"/>
      <c r="I265" s="367"/>
      <c r="J265" s="367"/>
      <c r="K265" s="367"/>
      <c r="L265" s="367"/>
      <c r="M265" s="367"/>
      <c r="N265" s="367"/>
      <c r="O265" s="367"/>
      <c r="P265" s="367"/>
      <c r="Q265" s="373"/>
      <c r="R265" s="373"/>
      <c r="S265" s="373"/>
      <c r="T265" s="373"/>
      <c r="U265" s="373"/>
      <c r="V265" s="373"/>
      <c r="W265" s="367"/>
      <c r="X265" s="373"/>
      <c r="Y265" s="367"/>
      <c r="Z265" s="367"/>
    </row>
    <row r="266" spans="1:26" x14ac:dyDescent="0.25">
      <c r="A266" s="371"/>
      <c r="B266" s="373"/>
      <c r="C266" s="367"/>
      <c r="D266" s="367"/>
      <c r="E266" s="367"/>
      <c r="F266" s="367"/>
      <c r="G266" s="367"/>
      <c r="H266" s="367"/>
      <c r="I266" s="367"/>
      <c r="J266" s="367"/>
      <c r="K266" s="367"/>
      <c r="L266" s="367"/>
      <c r="M266" s="367"/>
      <c r="N266" s="367"/>
      <c r="O266" s="367"/>
      <c r="P266" s="367"/>
      <c r="Q266" s="373"/>
      <c r="R266" s="373"/>
      <c r="S266" s="373"/>
      <c r="T266" s="373"/>
      <c r="U266" s="373"/>
      <c r="V266" s="373"/>
      <c r="W266" s="367"/>
      <c r="X266" s="373"/>
      <c r="Y266" s="367"/>
      <c r="Z266" s="367"/>
    </row>
  </sheetData>
  <autoFilter ref="A4:O242"/>
  <dataConsolidate/>
  <mergeCells count="25">
    <mergeCell ref="AA1:AA4"/>
    <mergeCell ref="AB1:AB4"/>
    <mergeCell ref="I2:I3"/>
    <mergeCell ref="C248:G248"/>
    <mergeCell ref="J2:M2"/>
    <mergeCell ref="X1:X4"/>
    <mergeCell ref="O2:O3"/>
    <mergeCell ref="N2:N3"/>
    <mergeCell ref="C246:G246"/>
    <mergeCell ref="Y1:Y4"/>
    <mergeCell ref="C250:G250"/>
    <mergeCell ref="C252:G252"/>
    <mergeCell ref="W1:W4"/>
    <mergeCell ref="A1:O1"/>
    <mergeCell ref="P1:P4"/>
    <mergeCell ref="U1:U4"/>
    <mergeCell ref="V1:V4"/>
    <mergeCell ref="A2:A3"/>
    <mergeCell ref="B2:B3"/>
    <mergeCell ref="C2:C3"/>
    <mergeCell ref="D2:D3"/>
    <mergeCell ref="E2:E3"/>
    <mergeCell ref="F2:F3"/>
    <mergeCell ref="G2:G3"/>
    <mergeCell ref="H2:H3"/>
  </mergeCells>
  <dataValidations disablePrompts="1" count="2">
    <dataValidation type="list" allowBlank="1" showInputMessage="1" showErrorMessage="1" sqref="G107">
      <formula1>#REF!</formula1>
    </dataValidation>
    <dataValidation type="list" allowBlank="1" showInputMessage="1" showErrorMessage="1" sqref="I44 I64 I94 I111 I119 I124:I125 I13 I38:I39 I41:I42 I58 I60:I61 I73 I101:I103 G108:G125 I5:I10 I55 I46:I51 I15:I36 I68:I70 I66 I113:I115 I105:I106 I108 G5:G106">
      <formula1>#REF!</formula1>
    </dataValidation>
  </dataValidations>
  <hyperlinks>
    <hyperlink ref="M185" r:id="rId1" display="Рыхлевич А.Ю. № 3237 от 16.10.2019"/>
    <hyperlink ref="M186" r:id="rId2" display="Маркелов М.Ю. №3485 от 08.10.2019"/>
    <hyperlink ref="M187" r:id="rId3" display="Колмакова Н.Ф. №3414 от 05.11.2019 "/>
    <hyperlink ref="M194" r:id="rId4" display="Февралева Л.Н.  №3469 от 08.11.2019"/>
  </hyperlinks>
  <pageMargins left="0.25" right="0.25" top="0.75" bottom="0.75" header="0.3" footer="0.3"/>
  <pageSetup paperSize="9" scale="81" fitToHeight="0" orientation="landscape"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309"/>
  <sheetViews>
    <sheetView zoomScale="60" zoomScaleNormal="60" zoomScalePageLayoutView="55" workbookViewId="0">
      <pane ySplit="4" topLeftCell="A228" activePane="bottomLeft" state="frozen"/>
      <selection pane="bottomLeft" activeCell="C240" sqref="C240"/>
    </sheetView>
  </sheetViews>
  <sheetFormatPr defaultColWidth="9.140625" defaultRowHeight="15.75" x14ac:dyDescent="0.25"/>
  <cols>
    <col min="1" max="1" width="7.42578125" style="18" customWidth="1"/>
    <col min="2" max="2" width="16.7109375" style="24" customWidth="1"/>
    <col min="3" max="3" width="11.85546875" style="167" customWidth="1"/>
    <col min="4" max="4" width="15.5703125" style="167" customWidth="1"/>
    <col min="5" max="5" width="18.28515625" style="167" customWidth="1"/>
    <col min="6" max="6" width="16.28515625" style="167" customWidth="1"/>
    <col min="7" max="7" width="13.140625" style="167" customWidth="1"/>
    <col min="8" max="8" width="61.42578125" style="167" customWidth="1"/>
    <col min="9" max="9" width="15.42578125" style="24" customWidth="1"/>
    <col min="10" max="12" width="20" style="167" hidden="1" customWidth="1"/>
    <col min="13" max="13" width="18.140625" style="167" hidden="1" customWidth="1"/>
    <col min="14" max="14" width="20.7109375" style="167" customWidth="1"/>
    <col min="15" max="15" width="53.140625" style="167" customWidth="1"/>
    <col min="16" max="16" width="9.140625" style="167"/>
    <col min="17" max="22" width="9.140625" style="24"/>
    <col min="23" max="24" width="9.140625" style="167"/>
    <col min="25" max="25" width="9.140625" style="801"/>
    <col min="26" max="27" width="9.140625" style="167"/>
    <col min="28" max="29" width="9.140625" style="201"/>
    <col min="30" max="16384" width="9.140625" style="167"/>
  </cols>
  <sheetData>
    <row r="1" spans="1:29" ht="30" customHeight="1" thickBot="1" x14ac:dyDescent="0.3">
      <c r="A1" s="1595" t="s">
        <v>2490</v>
      </c>
      <c r="B1" s="1595"/>
      <c r="C1" s="1595"/>
      <c r="D1" s="1595"/>
      <c r="E1" s="1595"/>
      <c r="F1" s="1595"/>
      <c r="G1" s="1595"/>
      <c r="H1" s="1595"/>
      <c r="I1" s="1595"/>
      <c r="J1" s="1595"/>
      <c r="K1" s="1595"/>
      <c r="L1" s="1595"/>
      <c r="M1" s="1595"/>
      <c r="N1" s="1595"/>
      <c r="O1" s="1595"/>
      <c r="P1" s="1593" t="s">
        <v>3004</v>
      </c>
      <c r="Q1" s="33"/>
      <c r="R1" s="71"/>
      <c r="S1" s="34"/>
      <c r="T1" s="86"/>
      <c r="U1" s="1583" t="s">
        <v>6221</v>
      </c>
      <c r="V1" s="1588" t="s">
        <v>6221</v>
      </c>
      <c r="W1" s="1583" t="s">
        <v>3821</v>
      </c>
      <c r="X1" s="1590" t="s">
        <v>4281</v>
      </c>
      <c r="Y1" s="1590" t="s">
        <v>5695</v>
      </c>
      <c r="Z1" s="1590" t="s">
        <v>7002</v>
      </c>
      <c r="AB1" s="1587" t="s">
        <v>7069</v>
      </c>
      <c r="AC1" s="1587" t="s">
        <v>7070</v>
      </c>
    </row>
    <row r="2" spans="1:29" ht="25.5" customHeight="1" thickBot="1" x14ac:dyDescent="0.3">
      <c r="A2" s="1551" t="s">
        <v>1027</v>
      </c>
      <c r="B2" s="1551" t="s">
        <v>3</v>
      </c>
      <c r="C2" s="1551" t="s">
        <v>1</v>
      </c>
      <c r="D2" s="1551" t="s">
        <v>2</v>
      </c>
      <c r="E2" s="1551" t="s">
        <v>5</v>
      </c>
      <c r="F2" s="1551" t="s">
        <v>4</v>
      </c>
      <c r="G2" s="1551" t="s">
        <v>10</v>
      </c>
      <c r="H2" s="1551" t="s">
        <v>3494</v>
      </c>
      <c r="I2" s="1551" t="s">
        <v>1021</v>
      </c>
      <c r="J2" s="1574" t="s">
        <v>6</v>
      </c>
      <c r="K2" s="1575"/>
      <c r="L2" s="1575"/>
      <c r="M2" s="1576"/>
      <c r="N2" s="1551" t="s">
        <v>1024</v>
      </c>
      <c r="O2" s="1551" t="s">
        <v>2106</v>
      </c>
      <c r="P2" s="1593"/>
      <c r="Q2" s="33"/>
      <c r="R2" s="71"/>
      <c r="S2" s="34"/>
      <c r="T2" s="86"/>
      <c r="U2" s="1583"/>
      <c r="V2" s="1588"/>
      <c r="W2" s="1583"/>
      <c r="X2" s="1590"/>
      <c r="Y2" s="1590"/>
      <c r="Z2" s="1590"/>
      <c r="AB2" s="1587"/>
      <c r="AC2" s="1587"/>
    </row>
    <row r="3" spans="1:29" ht="55.5" customHeight="1" thickBot="1" x14ac:dyDescent="0.3">
      <c r="A3" s="1552"/>
      <c r="B3" s="1552"/>
      <c r="C3" s="1552"/>
      <c r="D3" s="1552"/>
      <c r="E3" s="1552"/>
      <c r="F3" s="1552"/>
      <c r="G3" s="1552"/>
      <c r="H3" s="1552"/>
      <c r="I3" s="1552"/>
      <c r="J3" s="11" t="s">
        <v>0</v>
      </c>
      <c r="K3" s="11" t="s">
        <v>1022</v>
      </c>
      <c r="L3" s="11" t="s">
        <v>1023</v>
      </c>
      <c r="M3" s="11" t="s">
        <v>394</v>
      </c>
      <c r="N3" s="1552"/>
      <c r="O3" s="1552"/>
      <c r="P3" s="1593"/>
      <c r="Q3" s="33"/>
      <c r="R3" s="71"/>
      <c r="S3" s="34"/>
      <c r="T3" s="86"/>
      <c r="U3" s="1583"/>
      <c r="V3" s="1588"/>
      <c r="W3" s="1583"/>
      <c r="X3" s="1590"/>
      <c r="Y3" s="1590"/>
      <c r="Z3" s="1590"/>
      <c r="AB3" s="1587"/>
      <c r="AC3" s="1587"/>
    </row>
    <row r="4" spans="1:29" ht="16.5" thickBot="1" x14ac:dyDescent="0.3">
      <c r="A4" s="12"/>
      <c r="B4" s="4"/>
      <c r="C4" s="3"/>
      <c r="D4" s="3"/>
      <c r="E4" s="3"/>
      <c r="F4" s="4"/>
      <c r="G4" s="6"/>
      <c r="H4" s="7"/>
      <c r="I4" s="3"/>
      <c r="J4" s="5"/>
      <c r="K4" s="3"/>
      <c r="L4" s="3"/>
      <c r="M4" s="8"/>
      <c r="N4" s="7"/>
      <c r="O4" s="7"/>
      <c r="P4" s="1593"/>
      <c r="Q4" s="33"/>
      <c r="R4" s="71"/>
      <c r="S4" s="34"/>
      <c r="T4" s="86"/>
      <c r="U4" s="1583"/>
      <c r="V4" s="1588"/>
      <c r="W4" s="1583"/>
      <c r="X4" s="1590"/>
      <c r="Y4" s="1590"/>
      <c r="Z4" s="1590"/>
      <c r="AB4" s="1587"/>
      <c r="AC4" s="1587"/>
    </row>
    <row r="5" spans="1:29" s="368" customFormat="1" ht="63.75" thickBot="1" x14ac:dyDescent="0.3">
      <c r="A5" s="574">
        <v>1</v>
      </c>
      <c r="B5" s="389" t="s">
        <v>18</v>
      </c>
      <c r="C5" s="158" t="s">
        <v>19</v>
      </c>
      <c r="D5" s="389" t="s">
        <v>13</v>
      </c>
      <c r="E5" s="389" t="s">
        <v>20</v>
      </c>
      <c r="F5" s="389" t="s">
        <v>15</v>
      </c>
      <c r="G5" s="389" t="s">
        <v>16</v>
      </c>
      <c r="H5" s="604" t="s">
        <v>21</v>
      </c>
      <c r="I5" s="423" t="s">
        <v>2553</v>
      </c>
      <c r="J5" s="206"/>
      <c r="K5" s="158"/>
      <c r="L5" s="158"/>
      <c r="M5" s="389"/>
      <c r="N5" s="207" t="s">
        <v>2932</v>
      </c>
      <c r="O5" s="389" t="s">
        <v>2933</v>
      </c>
      <c r="Q5" s="368">
        <v>1</v>
      </c>
      <c r="Y5" s="620"/>
      <c r="AB5" s="620"/>
      <c r="AC5" s="620">
        <v>1</v>
      </c>
    </row>
    <row r="6" spans="1:29" s="368" customFormat="1" ht="63.75" thickBot="1" x14ac:dyDescent="0.3">
      <c r="A6" s="574">
        <f t="shared" ref="A6:A37" si="0">A5+1</f>
        <v>2</v>
      </c>
      <c r="B6" s="389" t="s">
        <v>69</v>
      </c>
      <c r="C6" s="389">
        <v>64</v>
      </c>
      <c r="D6" s="389" t="s">
        <v>1201</v>
      </c>
      <c r="E6" s="389" t="s">
        <v>71</v>
      </c>
      <c r="F6" s="389" t="s">
        <v>72</v>
      </c>
      <c r="G6" s="389" t="s">
        <v>16</v>
      </c>
      <c r="H6" s="604" t="s">
        <v>73</v>
      </c>
      <c r="I6" s="389" t="s">
        <v>2553</v>
      </c>
      <c r="J6" s="206"/>
      <c r="K6" s="158"/>
      <c r="L6" s="158"/>
      <c r="M6" s="160"/>
      <c r="N6" s="207" t="s">
        <v>2554</v>
      </c>
      <c r="O6" s="389" t="s">
        <v>2933</v>
      </c>
      <c r="Q6" s="368">
        <v>1</v>
      </c>
      <c r="Y6" s="620"/>
      <c r="AB6" s="620"/>
      <c r="AC6" s="620">
        <v>1</v>
      </c>
    </row>
    <row r="7" spans="1:29" s="368" customFormat="1" ht="174" thickBot="1" x14ac:dyDescent="0.3">
      <c r="A7" s="574">
        <f t="shared" si="0"/>
        <v>3</v>
      </c>
      <c r="B7" s="895" t="s">
        <v>2120</v>
      </c>
      <c r="C7" s="895">
        <v>4</v>
      </c>
      <c r="D7" s="895" t="s">
        <v>121</v>
      </c>
      <c r="E7" s="895" t="s">
        <v>122</v>
      </c>
      <c r="F7" s="895" t="s">
        <v>103</v>
      </c>
      <c r="G7" s="895" t="s">
        <v>11</v>
      </c>
      <c r="H7" s="894" t="s">
        <v>123</v>
      </c>
      <c r="I7" s="895" t="s">
        <v>2555</v>
      </c>
      <c r="J7" s="900" t="s">
        <v>393</v>
      </c>
      <c r="K7" s="896"/>
      <c r="L7" s="896"/>
      <c r="M7" s="901" t="s">
        <v>444</v>
      </c>
      <c r="N7" s="904" t="s">
        <v>2934</v>
      </c>
      <c r="O7" s="895" t="s">
        <v>2935</v>
      </c>
      <c r="Y7" s="620">
        <v>1</v>
      </c>
      <c r="AB7" s="620">
        <v>1</v>
      </c>
      <c r="AC7" s="620"/>
    </row>
    <row r="8" spans="1:29" s="368" customFormat="1" ht="142.5" thickBot="1" x14ac:dyDescent="0.3">
      <c r="A8" s="574">
        <f t="shared" si="0"/>
        <v>4</v>
      </c>
      <c r="B8" s="389" t="s">
        <v>2131</v>
      </c>
      <c r="C8" s="158" t="s">
        <v>185</v>
      </c>
      <c r="D8" s="389" t="s">
        <v>480</v>
      </c>
      <c r="E8" s="389" t="s">
        <v>188</v>
      </c>
      <c r="F8" s="389" t="s">
        <v>186</v>
      </c>
      <c r="G8" s="389" t="s">
        <v>16</v>
      </c>
      <c r="H8" s="604" t="s">
        <v>189</v>
      </c>
      <c r="I8" s="389" t="s">
        <v>2556</v>
      </c>
      <c r="J8" s="158"/>
      <c r="K8" s="158"/>
      <c r="L8" s="158"/>
      <c r="M8" s="158"/>
      <c r="N8" s="93" t="s">
        <v>2936</v>
      </c>
      <c r="O8" s="389" t="s">
        <v>3455</v>
      </c>
      <c r="P8" s="406"/>
      <c r="Q8" s="368">
        <v>1</v>
      </c>
      <c r="Y8" s="620"/>
      <c r="AB8" s="620"/>
      <c r="AC8" s="620">
        <v>1</v>
      </c>
    </row>
    <row r="9" spans="1:29" s="368" customFormat="1" ht="91.5" customHeight="1" thickBot="1" x14ac:dyDescent="0.3">
      <c r="A9" s="574">
        <f t="shared" si="0"/>
        <v>5</v>
      </c>
      <c r="B9" s="389" t="s">
        <v>191</v>
      </c>
      <c r="C9" s="389">
        <v>4</v>
      </c>
      <c r="D9" s="389" t="s">
        <v>1201</v>
      </c>
      <c r="E9" s="389" t="s">
        <v>208</v>
      </c>
      <c r="F9" s="389" t="s">
        <v>72</v>
      </c>
      <c r="G9" s="389" t="s">
        <v>16</v>
      </c>
      <c r="H9" s="604" t="s">
        <v>209</v>
      </c>
      <c r="I9" s="389" t="s">
        <v>2553</v>
      </c>
      <c r="J9" s="158"/>
      <c r="K9" s="158"/>
      <c r="L9" s="158"/>
      <c r="M9" s="158"/>
      <c r="N9" s="207" t="s">
        <v>2557</v>
      </c>
      <c r="O9" s="389" t="s">
        <v>2937</v>
      </c>
      <c r="Q9" s="368">
        <v>1</v>
      </c>
      <c r="Y9" s="620"/>
      <c r="AB9" s="620"/>
      <c r="AC9" s="620">
        <v>1</v>
      </c>
    </row>
    <row r="10" spans="1:29" s="368" customFormat="1" ht="79.5" thickBot="1" x14ac:dyDescent="0.3">
      <c r="A10" s="574">
        <f t="shared" si="0"/>
        <v>6</v>
      </c>
      <c r="B10" s="389" t="s">
        <v>207</v>
      </c>
      <c r="C10" s="389">
        <v>4</v>
      </c>
      <c r="D10" s="389" t="s">
        <v>1201</v>
      </c>
      <c r="E10" s="389" t="s">
        <v>210</v>
      </c>
      <c r="F10" s="389" t="s">
        <v>72</v>
      </c>
      <c r="G10" s="389" t="s">
        <v>16</v>
      </c>
      <c r="H10" s="604" t="s">
        <v>211</v>
      </c>
      <c r="I10" s="389" t="s">
        <v>2553</v>
      </c>
      <c r="J10" s="158"/>
      <c r="K10" s="158"/>
      <c r="L10" s="158"/>
      <c r="M10" s="158"/>
      <c r="N10" s="207" t="s">
        <v>2558</v>
      </c>
      <c r="O10" s="389" t="s">
        <v>2933</v>
      </c>
      <c r="Q10" s="368">
        <v>1</v>
      </c>
      <c r="Y10" s="620"/>
      <c r="AB10" s="620"/>
      <c r="AC10" s="620">
        <v>1</v>
      </c>
    </row>
    <row r="11" spans="1:29" s="368" customFormat="1" ht="205.5" thickBot="1" x14ac:dyDescent="0.3">
      <c r="A11" s="574">
        <f t="shared" si="0"/>
        <v>7</v>
      </c>
      <c r="B11" s="895" t="s">
        <v>2132</v>
      </c>
      <c r="C11" s="895">
        <v>4</v>
      </c>
      <c r="D11" s="895" t="s">
        <v>480</v>
      </c>
      <c r="E11" s="895" t="s">
        <v>1178</v>
      </c>
      <c r="F11" s="895" t="s">
        <v>251</v>
      </c>
      <c r="G11" s="895" t="s">
        <v>16</v>
      </c>
      <c r="H11" s="894" t="s">
        <v>250</v>
      </c>
      <c r="I11" s="895" t="s">
        <v>2282</v>
      </c>
      <c r="J11" s="896"/>
      <c r="K11" s="896"/>
      <c r="L11" s="896"/>
      <c r="M11" s="896"/>
      <c r="N11" s="909" t="s">
        <v>2938</v>
      </c>
      <c r="O11" s="895" t="s">
        <v>2939</v>
      </c>
      <c r="Y11" s="620">
        <v>1</v>
      </c>
      <c r="AB11" s="620"/>
      <c r="AC11" s="620">
        <v>1</v>
      </c>
    </row>
    <row r="12" spans="1:29" s="368" customFormat="1" ht="111" thickBot="1" x14ac:dyDescent="0.3">
      <c r="A12" s="574">
        <f t="shared" si="0"/>
        <v>8</v>
      </c>
      <c r="B12" s="895" t="s">
        <v>2133</v>
      </c>
      <c r="C12" s="895">
        <v>4</v>
      </c>
      <c r="D12" s="895" t="s">
        <v>480</v>
      </c>
      <c r="E12" s="895" t="s">
        <v>254</v>
      </c>
      <c r="F12" s="895" t="s">
        <v>251</v>
      </c>
      <c r="G12" s="895" t="s">
        <v>16</v>
      </c>
      <c r="H12" s="894" t="s">
        <v>253</v>
      </c>
      <c r="I12" s="895" t="s">
        <v>2322</v>
      </c>
      <c r="J12" s="896"/>
      <c r="K12" s="896"/>
      <c r="L12" s="896"/>
      <c r="M12" s="896"/>
      <c r="N12" s="908" t="s">
        <v>2940</v>
      </c>
      <c r="O12" s="895" t="s">
        <v>2941</v>
      </c>
      <c r="Y12" s="620">
        <v>1</v>
      </c>
      <c r="AB12" s="620"/>
      <c r="AC12" s="620">
        <v>1</v>
      </c>
    </row>
    <row r="13" spans="1:29" s="368" customFormat="1" ht="95.25" thickBot="1" x14ac:dyDescent="0.3">
      <c r="A13" s="574">
        <f t="shared" si="0"/>
        <v>9</v>
      </c>
      <c r="B13" s="389" t="s">
        <v>2135</v>
      </c>
      <c r="C13" s="389">
        <v>63</v>
      </c>
      <c r="D13" s="389" t="s">
        <v>281</v>
      </c>
      <c r="E13" s="389" t="s">
        <v>1175</v>
      </c>
      <c r="F13" s="389" t="s">
        <v>283</v>
      </c>
      <c r="G13" s="389" t="s">
        <v>16</v>
      </c>
      <c r="H13" s="604" t="s">
        <v>282</v>
      </c>
      <c r="I13" s="389" t="s">
        <v>2559</v>
      </c>
      <c r="J13" s="158"/>
      <c r="K13" s="158"/>
      <c r="L13" s="158"/>
      <c r="M13" s="158"/>
      <c r="N13" s="208" t="s">
        <v>2942</v>
      </c>
      <c r="O13" s="389" t="s">
        <v>2943</v>
      </c>
      <c r="Q13" s="368">
        <v>1</v>
      </c>
      <c r="Y13" s="620"/>
      <c r="AB13" s="620"/>
      <c r="AC13" s="620">
        <v>1</v>
      </c>
    </row>
    <row r="14" spans="1:29" s="368" customFormat="1" ht="111" thickBot="1" x14ac:dyDescent="0.3">
      <c r="A14" s="574">
        <f t="shared" si="0"/>
        <v>10</v>
      </c>
      <c r="B14" s="389" t="s">
        <v>384</v>
      </c>
      <c r="C14" s="389">
        <v>63</v>
      </c>
      <c r="D14" s="389" t="s">
        <v>281</v>
      </c>
      <c r="E14" s="389" t="s">
        <v>385</v>
      </c>
      <c r="F14" s="389" t="s">
        <v>283</v>
      </c>
      <c r="G14" s="389" t="s">
        <v>16</v>
      </c>
      <c r="H14" s="604" t="s">
        <v>386</v>
      </c>
      <c r="I14" s="423" t="s">
        <v>2560</v>
      </c>
      <c r="J14" s="158"/>
      <c r="K14" s="158"/>
      <c r="L14" s="158"/>
      <c r="M14" s="158"/>
      <c r="N14" s="208" t="s">
        <v>2942</v>
      </c>
      <c r="O14" s="389" t="s">
        <v>2943</v>
      </c>
      <c r="Q14" s="368">
        <v>1</v>
      </c>
      <c r="Y14" s="620"/>
      <c r="AB14" s="620"/>
      <c r="AC14" s="620">
        <v>1</v>
      </c>
    </row>
    <row r="15" spans="1:29" s="368" customFormat="1" ht="189.75" thickBot="1" x14ac:dyDescent="0.3">
      <c r="A15" s="574">
        <f t="shared" si="0"/>
        <v>11</v>
      </c>
      <c r="B15" s="389" t="s">
        <v>411</v>
      </c>
      <c r="C15" s="389" t="s">
        <v>413</v>
      </c>
      <c r="D15" s="389" t="s">
        <v>414</v>
      </c>
      <c r="E15" s="389" t="s">
        <v>415</v>
      </c>
      <c r="F15" s="389" t="s">
        <v>416</v>
      </c>
      <c r="G15" s="389" t="s">
        <v>16</v>
      </c>
      <c r="H15" s="604" t="s">
        <v>412</v>
      </c>
      <c r="I15" s="389" t="s">
        <v>2284</v>
      </c>
      <c r="J15" s="893"/>
      <c r="K15" s="893"/>
      <c r="L15" s="893"/>
      <c r="M15" s="893"/>
      <c r="N15" s="91" t="s">
        <v>1072</v>
      </c>
      <c r="O15" s="389" t="s">
        <v>2944</v>
      </c>
      <c r="Q15" s="368">
        <v>1</v>
      </c>
      <c r="Y15" s="620"/>
      <c r="AB15" s="620"/>
      <c r="AC15" s="620">
        <v>1</v>
      </c>
    </row>
    <row r="16" spans="1:29" s="368" customFormat="1" ht="409.6" thickBot="1" x14ac:dyDescent="0.3">
      <c r="A16" s="574">
        <f t="shared" si="0"/>
        <v>12</v>
      </c>
      <c r="B16" s="895" t="s">
        <v>457</v>
      </c>
      <c r="C16" s="895">
        <v>4</v>
      </c>
      <c r="D16" s="895" t="s">
        <v>480</v>
      </c>
      <c r="E16" s="895" t="s">
        <v>458</v>
      </c>
      <c r="F16" s="895" t="s">
        <v>459</v>
      </c>
      <c r="G16" s="895" t="s">
        <v>16</v>
      </c>
      <c r="H16" s="894" t="s">
        <v>460</v>
      </c>
      <c r="I16" s="895" t="s">
        <v>2299</v>
      </c>
      <c r="J16" s="896"/>
      <c r="K16" s="896"/>
      <c r="L16" s="896"/>
      <c r="M16" s="896"/>
      <c r="N16" s="903" t="s">
        <v>2992</v>
      </c>
      <c r="O16" s="771" t="s">
        <v>2986</v>
      </c>
      <c r="P16" s="622"/>
      <c r="Q16" s="622"/>
      <c r="R16" s="622"/>
      <c r="S16" s="622"/>
      <c r="T16" s="622"/>
      <c r="U16" s="622"/>
      <c r="V16" s="622"/>
      <c r="W16" s="622"/>
      <c r="Y16" s="620">
        <v>1</v>
      </c>
      <c r="AB16" s="620"/>
      <c r="AC16" s="620">
        <v>1</v>
      </c>
    </row>
    <row r="17" spans="1:29" s="368" customFormat="1" ht="169.5" customHeight="1" thickBot="1" x14ac:dyDescent="0.3">
      <c r="A17" s="574">
        <f t="shared" si="0"/>
        <v>13</v>
      </c>
      <c r="B17" s="389" t="s">
        <v>467</v>
      </c>
      <c r="C17" s="389">
        <v>4</v>
      </c>
      <c r="D17" s="389" t="s">
        <v>1201</v>
      </c>
      <c r="E17" s="389" t="s">
        <v>275</v>
      </c>
      <c r="F17" s="389" t="s">
        <v>469</v>
      </c>
      <c r="G17" s="389" t="s">
        <v>16</v>
      </c>
      <c r="H17" s="604" t="s">
        <v>468</v>
      </c>
      <c r="I17" s="389" t="s">
        <v>2553</v>
      </c>
      <c r="J17" s="158"/>
      <c r="K17" s="158"/>
      <c r="L17" s="158"/>
      <c r="M17" s="158"/>
      <c r="N17" s="93" t="s">
        <v>2561</v>
      </c>
      <c r="O17" s="389" t="s">
        <v>2933</v>
      </c>
      <c r="Q17" s="368">
        <v>1</v>
      </c>
      <c r="Y17" s="620"/>
      <c r="AB17" s="620"/>
      <c r="AC17" s="620">
        <v>1</v>
      </c>
    </row>
    <row r="18" spans="1:29" s="368" customFormat="1" ht="189.75" thickBot="1" x14ac:dyDescent="0.3">
      <c r="A18" s="574">
        <f t="shared" si="0"/>
        <v>14</v>
      </c>
      <c r="B18" s="895" t="s">
        <v>489</v>
      </c>
      <c r="C18" s="895">
        <v>4</v>
      </c>
      <c r="D18" s="895" t="s">
        <v>480</v>
      </c>
      <c r="E18" s="895" t="s">
        <v>492</v>
      </c>
      <c r="F18" s="895" t="s">
        <v>416</v>
      </c>
      <c r="G18" s="895" t="s">
        <v>16</v>
      </c>
      <c r="H18" s="894" t="s">
        <v>491</v>
      </c>
      <c r="I18" s="895" t="s">
        <v>2562</v>
      </c>
      <c r="J18" s="896"/>
      <c r="K18" s="896"/>
      <c r="L18" s="896"/>
      <c r="M18" s="896"/>
      <c r="N18" s="904" t="s">
        <v>2945</v>
      </c>
      <c r="O18" s="895" t="s">
        <v>2946</v>
      </c>
      <c r="Y18" s="620">
        <v>1</v>
      </c>
      <c r="AB18" s="620"/>
      <c r="AC18" s="620">
        <v>1</v>
      </c>
    </row>
    <row r="19" spans="1:29" s="368" customFormat="1" ht="189.75" thickBot="1" x14ac:dyDescent="0.3">
      <c r="A19" s="574">
        <f t="shared" si="0"/>
        <v>15</v>
      </c>
      <c r="B19" s="895" t="s">
        <v>490</v>
      </c>
      <c r="C19" s="895">
        <v>4</v>
      </c>
      <c r="D19" s="895" t="s">
        <v>480</v>
      </c>
      <c r="E19" s="895" t="s">
        <v>458</v>
      </c>
      <c r="F19" s="895" t="s">
        <v>416</v>
      </c>
      <c r="G19" s="895" t="s">
        <v>16</v>
      </c>
      <c r="H19" s="894" t="s">
        <v>493</v>
      </c>
      <c r="I19" s="895" t="s">
        <v>2563</v>
      </c>
      <c r="J19" s="896"/>
      <c r="K19" s="896"/>
      <c r="L19" s="896"/>
      <c r="M19" s="896"/>
      <c r="N19" s="904" t="s">
        <v>1310</v>
      </c>
      <c r="O19" s="895" t="s">
        <v>2947</v>
      </c>
      <c r="Y19" s="620">
        <v>1</v>
      </c>
      <c r="AB19" s="620"/>
      <c r="AC19" s="620">
        <v>1</v>
      </c>
    </row>
    <row r="20" spans="1:29" s="368" customFormat="1" ht="44.45" customHeight="1" thickBot="1" x14ac:dyDescent="0.3">
      <c r="A20" s="574">
        <f t="shared" si="0"/>
        <v>16</v>
      </c>
      <c r="B20" s="401" t="s">
        <v>500</v>
      </c>
      <c r="C20" s="401" t="s">
        <v>510</v>
      </c>
      <c r="D20" s="401" t="s">
        <v>504</v>
      </c>
      <c r="E20" s="401" t="s">
        <v>505</v>
      </c>
      <c r="F20" s="401" t="s">
        <v>251</v>
      </c>
      <c r="G20" s="401" t="s">
        <v>16</v>
      </c>
      <c r="H20" s="400" t="s">
        <v>503</v>
      </c>
      <c r="I20" s="401" t="s">
        <v>2553</v>
      </c>
      <c r="J20" s="353"/>
      <c r="K20" s="353"/>
      <c r="L20" s="353"/>
      <c r="M20" s="353"/>
      <c r="N20" s="913" t="s">
        <v>2948</v>
      </c>
      <c r="O20" s="401" t="s">
        <v>2949</v>
      </c>
      <c r="T20" s="620">
        <v>1</v>
      </c>
      <c r="Y20" s="620"/>
      <c r="AB20" s="620"/>
      <c r="AC20" s="620">
        <v>1</v>
      </c>
    </row>
    <row r="21" spans="1:29" s="368" customFormat="1" ht="63.75" thickBot="1" x14ac:dyDescent="0.3">
      <c r="A21" s="574">
        <f t="shared" si="0"/>
        <v>17</v>
      </c>
      <c r="B21" s="401" t="s">
        <v>501</v>
      </c>
      <c r="C21" s="401" t="s">
        <v>510</v>
      </c>
      <c r="D21" s="401" t="s">
        <v>504</v>
      </c>
      <c r="E21" s="401" t="s">
        <v>507</v>
      </c>
      <c r="F21" s="401" t="s">
        <v>251</v>
      </c>
      <c r="G21" s="401" t="s">
        <v>16</v>
      </c>
      <c r="H21" s="400" t="s">
        <v>506</v>
      </c>
      <c r="I21" s="401" t="s">
        <v>2553</v>
      </c>
      <c r="J21" s="353"/>
      <c r="K21" s="353"/>
      <c r="L21" s="353"/>
      <c r="M21" s="353"/>
      <c r="N21" s="913" t="s">
        <v>2950</v>
      </c>
      <c r="O21" s="401" t="s">
        <v>2949</v>
      </c>
      <c r="T21" s="620">
        <v>1</v>
      </c>
      <c r="Y21" s="620"/>
      <c r="AB21" s="620"/>
      <c r="AC21" s="620">
        <v>1</v>
      </c>
    </row>
    <row r="22" spans="1:29" s="368" customFormat="1" ht="63.75" thickBot="1" x14ac:dyDescent="0.3">
      <c r="A22" s="574">
        <f t="shared" si="0"/>
        <v>18</v>
      </c>
      <c r="B22" s="401" t="s">
        <v>502</v>
      </c>
      <c r="C22" s="401" t="s">
        <v>510</v>
      </c>
      <c r="D22" s="401" t="s">
        <v>504</v>
      </c>
      <c r="E22" s="401" t="s">
        <v>509</v>
      </c>
      <c r="F22" s="401" t="s">
        <v>251</v>
      </c>
      <c r="G22" s="401" t="s">
        <v>16</v>
      </c>
      <c r="H22" s="400" t="s">
        <v>508</v>
      </c>
      <c r="I22" s="401" t="s">
        <v>2553</v>
      </c>
      <c r="J22" s="353"/>
      <c r="K22" s="353"/>
      <c r="L22" s="353"/>
      <c r="M22" s="353"/>
      <c r="N22" s="913" t="s">
        <v>2951</v>
      </c>
      <c r="O22" s="401" t="s">
        <v>2949</v>
      </c>
      <c r="T22" s="620">
        <v>1</v>
      </c>
      <c r="Y22" s="620"/>
      <c r="AB22" s="620"/>
      <c r="AC22" s="620">
        <v>1</v>
      </c>
    </row>
    <row r="23" spans="1:29" s="368" customFormat="1" ht="126.75" thickBot="1" x14ac:dyDescent="0.3">
      <c r="A23" s="574">
        <f t="shared" si="0"/>
        <v>19</v>
      </c>
      <c r="B23" s="895" t="s">
        <v>579</v>
      </c>
      <c r="C23" s="895" t="s">
        <v>585</v>
      </c>
      <c r="D23" s="895" t="s">
        <v>587</v>
      </c>
      <c r="E23" s="895" t="s">
        <v>586</v>
      </c>
      <c r="F23" s="895" t="s">
        <v>589</v>
      </c>
      <c r="G23" s="895" t="s">
        <v>11</v>
      </c>
      <c r="H23" s="894" t="s">
        <v>584</v>
      </c>
      <c r="I23" s="898" t="s">
        <v>2564</v>
      </c>
      <c r="J23" s="896"/>
      <c r="K23" s="896"/>
      <c r="L23" s="896"/>
      <c r="M23" s="896"/>
      <c r="N23" s="904" t="s">
        <v>2565</v>
      </c>
      <c r="O23" s="895" t="s">
        <v>2946</v>
      </c>
      <c r="Y23" s="620">
        <v>1</v>
      </c>
      <c r="AB23" s="620">
        <v>1</v>
      </c>
      <c r="AC23" s="620"/>
    </row>
    <row r="24" spans="1:29" s="368" customFormat="1" ht="221.25" thickBot="1" x14ac:dyDescent="0.3">
      <c r="A24" s="574">
        <f t="shared" si="0"/>
        <v>20</v>
      </c>
      <c r="B24" s="389" t="s">
        <v>594</v>
      </c>
      <c r="C24" s="389" t="s">
        <v>413</v>
      </c>
      <c r="D24" s="389" t="s">
        <v>414</v>
      </c>
      <c r="E24" s="389" t="s">
        <v>2177</v>
      </c>
      <c r="F24" s="389" t="s">
        <v>598</v>
      </c>
      <c r="G24" s="389" t="s">
        <v>11</v>
      </c>
      <c r="H24" s="604" t="s">
        <v>596</v>
      </c>
      <c r="I24" s="423" t="s">
        <v>2284</v>
      </c>
      <c r="J24" s="893"/>
      <c r="K24" s="893"/>
      <c r="L24" s="893"/>
      <c r="M24" s="893"/>
      <c r="N24" s="92" t="s">
        <v>1072</v>
      </c>
      <c r="O24" s="389" t="s">
        <v>2952</v>
      </c>
      <c r="Q24" s="368">
        <v>1</v>
      </c>
      <c r="Y24" s="620"/>
      <c r="AB24" s="620">
        <v>1</v>
      </c>
      <c r="AC24" s="620"/>
    </row>
    <row r="25" spans="1:29" s="368" customFormat="1" ht="101.45" customHeight="1" thickBot="1" x14ac:dyDescent="0.3">
      <c r="A25" s="574">
        <f t="shared" si="0"/>
        <v>21</v>
      </c>
      <c r="B25" s="895" t="s">
        <v>2144</v>
      </c>
      <c r="C25" s="895">
        <v>21</v>
      </c>
      <c r="D25" s="895" t="s">
        <v>389</v>
      </c>
      <c r="E25" s="895" t="s">
        <v>1150</v>
      </c>
      <c r="F25" s="895" t="s">
        <v>607</v>
      </c>
      <c r="G25" s="895" t="s">
        <v>11</v>
      </c>
      <c r="H25" s="894" t="s">
        <v>609</v>
      </c>
      <c r="I25" s="898" t="s">
        <v>2566</v>
      </c>
      <c r="J25" s="896"/>
      <c r="K25" s="896"/>
      <c r="L25" s="896"/>
      <c r="M25" s="896"/>
      <c r="N25" s="905" t="s">
        <v>2567</v>
      </c>
      <c r="O25" s="895" t="s">
        <v>2953</v>
      </c>
      <c r="Y25" s="620">
        <v>1</v>
      </c>
      <c r="AB25" s="620">
        <v>1</v>
      </c>
      <c r="AC25" s="620"/>
    </row>
    <row r="26" spans="1:29" s="368" customFormat="1" ht="347.25" thickBot="1" x14ac:dyDescent="0.3">
      <c r="A26" s="574">
        <f t="shared" si="0"/>
        <v>22</v>
      </c>
      <c r="B26" s="895" t="s">
        <v>622</v>
      </c>
      <c r="C26" s="895">
        <v>4</v>
      </c>
      <c r="D26" s="895" t="s">
        <v>480</v>
      </c>
      <c r="E26" s="895" t="s">
        <v>458</v>
      </c>
      <c r="F26" s="895" t="s">
        <v>624</v>
      </c>
      <c r="G26" s="895" t="s">
        <v>11</v>
      </c>
      <c r="H26" s="894" t="s">
        <v>623</v>
      </c>
      <c r="I26" s="895" t="s">
        <v>2286</v>
      </c>
      <c r="J26" s="896"/>
      <c r="K26" s="896"/>
      <c r="L26" s="896"/>
      <c r="M26" s="896"/>
      <c r="N26" s="895"/>
      <c r="O26" s="895" t="s">
        <v>2954</v>
      </c>
      <c r="Y26" s="620">
        <v>1</v>
      </c>
      <c r="AB26" s="620">
        <v>1</v>
      </c>
      <c r="AC26" s="620"/>
    </row>
    <row r="27" spans="1:29" s="368" customFormat="1" ht="331.5" thickBot="1" x14ac:dyDescent="0.3">
      <c r="A27" s="574">
        <f t="shared" si="0"/>
        <v>23</v>
      </c>
      <c r="B27" s="389" t="s">
        <v>635</v>
      </c>
      <c r="C27" s="389">
        <v>4</v>
      </c>
      <c r="D27" s="389" t="s">
        <v>187</v>
      </c>
      <c r="E27" s="389" t="s">
        <v>637</v>
      </c>
      <c r="F27" s="389" t="s">
        <v>72</v>
      </c>
      <c r="G27" s="389" t="s">
        <v>16</v>
      </c>
      <c r="H27" s="604" t="s">
        <v>636</v>
      </c>
      <c r="I27" s="59" t="s">
        <v>2469</v>
      </c>
      <c r="J27" s="158"/>
      <c r="K27" s="158"/>
      <c r="L27" s="158"/>
      <c r="M27" s="158"/>
      <c r="N27" s="91" t="s">
        <v>1070</v>
      </c>
      <c r="O27" s="389" t="s">
        <v>2944</v>
      </c>
      <c r="Q27" s="368">
        <v>1</v>
      </c>
      <c r="Y27" s="620"/>
      <c r="AB27" s="620"/>
      <c r="AC27" s="620">
        <v>1</v>
      </c>
    </row>
    <row r="28" spans="1:29" s="368" customFormat="1" ht="111" thickBot="1" x14ac:dyDescent="0.3">
      <c r="A28" s="574">
        <f t="shared" si="0"/>
        <v>24</v>
      </c>
      <c r="B28" s="895" t="s">
        <v>681</v>
      </c>
      <c r="C28" s="895">
        <v>4</v>
      </c>
      <c r="D28" s="895" t="s">
        <v>70</v>
      </c>
      <c r="E28" s="895" t="s">
        <v>683</v>
      </c>
      <c r="F28" s="895" t="s">
        <v>72</v>
      </c>
      <c r="G28" s="895" t="s">
        <v>16</v>
      </c>
      <c r="H28" s="894" t="s">
        <v>682</v>
      </c>
      <c r="I28" s="895" t="s">
        <v>2553</v>
      </c>
      <c r="J28" s="896"/>
      <c r="K28" s="896"/>
      <c r="L28" s="896"/>
      <c r="M28" s="896"/>
      <c r="N28" s="904" t="s">
        <v>2955</v>
      </c>
      <c r="O28" s="895" t="s">
        <v>3456</v>
      </c>
      <c r="P28" s="406"/>
      <c r="Y28" s="620">
        <v>1</v>
      </c>
      <c r="AB28" s="620"/>
      <c r="AC28" s="620">
        <v>1</v>
      </c>
    </row>
    <row r="29" spans="1:29" s="575" customFormat="1" ht="111" thickBot="1" x14ac:dyDescent="0.3">
      <c r="A29" s="574">
        <f t="shared" si="0"/>
        <v>25</v>
      </c>
      <c r="B29" s="389" t="s">
        <v>852</v>
      </c>
      <c r="C29" s="389">
        <v>4</v>
      </c>
      <c r="D29" s="389" t="s">
        <v>187</v>
      </c>
      <c r="E29" s="389" t="s">
        <v>637</v>
      </c>
      <c r="F29" s="389" t="s">
        <v>72</v>
      </c>
      <c r="G29" s="389" t="s">
        <v>16</v>
      </c>
      <c r="H29" s="604" t="s">
        <v>853</v>
      </c>
      <c r="I29" s="423" t="s">
        <v>2471</v>
      </c>
      <c r="J29" s="158"/>
      <c r="K29" s="158"/>
      <c r="L29" s="158"/>
      <c r="M29" s="158"/>
      <c r="N29" s="93" t="s">
        <v>1070</v>
      </c>
      <c r="O29" s="389" t="s">
        <v>2944</v>
      </c>
      <c r="Q29" s="492">
        <v>1</v>
      </c>
      <c r="R29" s="492"/>
      <c r="S29" s="492"/>
      <c r="T29" s="492"/>
      <c r="U29" s="492"/>
      <c r="V29" s="492"/>
      <c r="Y29" s="801"/>
      <c r="AB29" s="201"/>
      <c r="AC29" s="620">
        <v>1</v>
      </c>
    </row>
    <row r="30" spans="1:29" s="368" customFormat="1" ht="409.6" thickBot="1" x14ac:dyDescent="0.3">
      <c r="A30" s="574">
        <f t="shared" si="0"/>
        <v>26</v>
      </c>
      <c r="B30" s="895" t="s">
        <v>877</v>
      </c>
      <c r="C30" s="895">
        <v>4</v>
      </c>
      <c r="D30" s="895" t="s">
        <v>880</v>
      </c>
      <c r="E30" s="895" t="s">
        <v>879</v>
      </c>
      <c r="F30" s="895" t="s">
        <v>24</v>
      </c>
      <c r="G30" s="895" t="s">
        <v>16</v>
      </c>
      <c r="H30" s="894" t="s">
        <v>878</v>
      </c>
      <c r="I30" s="895" t="s">
        <v>2568</v>
      </c>
      <c r="J30" s="896"/>
      <c r="K30" s="896"/>
      <c r="L30" s="896"/>
      <c r="M30" s="896"/>
      <c r="N30" s="907" t="s">
        <v>1271</v>
      </c>
      <c r="O30" s="895" t="s">
        <v>2956</v>
      </c>
      <c r="Y30" s="620">
        <v>1</v>
      </c>
      <c r="AB30" s="620"/>
      <c r="AC30" s="620">
        <v>1</v>
      </c>
    </row>
    <row r="31" spans="1:29" s="369" customFormat="1" ht="142.5" thickBot="1" x14ac:dyDescent="0.3">
      <c r="A31" s="574">
        <f t="shared" si="0"/>
        <v>27</v>
      </c>
      <c r="B31" s="895" t="s">
        <v>918</v>
      </c>
      <c r="C31" s="895">
        <v>4</v>
      </c>
      <c r="D31" s="895" t="s">
        <v>187</v>
      </c>
      <c r="E31" s="895" t="s">
        <v>1269</v>
      </c>
      <c r="F31" s="895" t="s">
        <v>416</v>
      </c>
      <c r="G31" s="895" t="s">
        <v>16</v>
      </c>
      <c r="H31" s="894" t="s">
        <v>919</v>
      </c>
      <c r="I31" s="895" t="s">
        <v>2299</v>
      </c>
      <c r="J31" s="896"/>
      <c r="K31" s="896"/>
      <c r="L31" s="896"/>
      <c r="M31" s="896"/>
      <c r="N31" s="214" t="s">
        <v>2991</v>
      </c>
      <c r="O31" s="895" t="s">
        <v>4285</v>
      </c>
      <c r="P31" s="622"/>
      <c r="Y31" s="369">
        <v>1</v>
      </c>
      <c r="AC31" s="620">
        <v>1</v>
      </c>
    </row>
    <row r="32" spans="1:29" s="368" customFormat="1" ht="363" thickBot="1" x14ac:dyDescent="0.3">
      <c r="A32" s="574">
        <f t="shared" si="0"/>
        <v>28</v>
      </c>
      <c r="B32" s="389" t="s">
        <v>934</v>
      </c>
      <c r="C32" s="389">
        <v>4</v>
      </c>
      <c r="D32" s="389" t="s">
        <v>389</v>
      </c>
      <c r="E32" s="389" t="s">
        <v>936</v>
      </c>
      <c r="F32" s="389" t="s">
        <v>937</v>
      </c>
      <c r="G32" s="389" t="s">
        <v>11</v>
      </c>
      <c r="H32" s="604" t="s">
        <v>935</v>
      </c>
      <c r="I32" s="423" t="s">
        <v>2471</v>
      </c>
      <c r="J32" s="893"/>
      <c r="K32" s="893"/>
      <c r="L32" s="893"/>
      <c r="M32" s="893"/>
      <c r="N32" s="94" t="s">
        <v>1593</v>
      </c>
      <c r="O32" s="389" t="s">
        <v>2957</v>
      </c>
      <c r="Q32" s="368">
        <v>1</v>
      </c>
      <c r="Y32" s="620"/>
      <c r="AB32" s="620">
        <v>1</v>
      </c>
      <c r="AC32" s="620"/>
    </row>
    <row r="33" spans="1:29" s="368" customFormat="1" ht="205.5" thickBot="1" x14ac:dyDescent="0.3">
      <c r="A33" s="574">
        <f t="shared" si="0"/>
        <v>29</v>
      </c>
      <c r="B33" s="895" t="s">
        <v>980</v>
      </c>
      <c r="C33" s="895">
        <v>4</v>
      </c>
      <c r="D33" s="895" t="s">
        <v>70</v>
      </c>
      <c r="E33" s="895" t="s">
        <v>981</v>
      </c>
      <c r="F33" s="895" t="s">
        <v>72</v>
      </c>
      <c r="G33" s="895" t="s">
        <v>16</v>
      </c>
      <c r="H33" s="894" t="s">
        <v>982</v>
      </c>
      <c r="I33" s="895" t="s">
        <v>2302</v>
      </c>
      <c r="J33" s="896"/>
      <c r="K33" s="896"/>
      <c r="L33" s="896"/>
      <c r="M33" s="896"/>
      <c r="N33" s="895"/>
      <c r="O33" s="895" t="s">
        <v>2958</v>
      </c>
      <c r="Y33" s="620">
        <v>1</v>
      </c>
      <c r="AB33" s="620"/>
      <c r="AC33" s="620">
        <v>1</v>
      </c>
    </row>
    <row r="34" spans="1:29" s="368" customFormat="1" ht="158.25" thickBot="1" x14ac:dyDescent="0.3">
      <c r="A34" s="574">
        <f t="shared" si="0"/>
        <v>30</v>
      </c>
      <c r="B34" s="895" t="s">
        <v>2172</v>
      </c>
      <c r="C34" s="895" t="s">
        <v>1001</v>
      </c>
      <c r="D34" s="895" t="s">
        <v>178</v>
      </c>
      <c r="E34" s="895" t="s">
        <v>1002</v>
      </c>
      <c r="F34" s="895" t="s">
        <v>283</v>
      </c>
      <c r="G34" s="895" t="s">
        <v>16</v>
      </c>
      <c r="H34" s="894" t="s">
        <v>1003</v>
      </c>
      <c r="I34" s="895" t="s">
        <v>2306</v>
      </c>
      <c r="J34" s="896"/>
      <c r="K34" s="896"/>
      <c r="L34" s="896"/>
      <c r="M34" s="896"/>
      <c r="N34" s="907" t="s">
        <v>1368</v>
      </c>
      <c r="O34" s="895" t="s">
        <v>2959</v>
      </c>
      <c r="Y34" s="620">
        <v>1</v>
      </c>
      <c r="AB34" s="620"/>
      <c r="AC34" s="620">
        <v>1</v>
      </c>
    </row>
    <row r="35" spans="1:29" s="368" customFormat="1" ht="95.25" thickBot="1" x14ac:dyDescent="0.3">
      <c r="A35" s="574">
        <f t="shared" si="0"/>
        <v>31</v>
      </c>
      <c r="B35" s="895" t="s">
        <v>1054</v>
      </c>
      <c r="C35" s="895">
        <v>4</v>
      </c>
      <c r="D35" s="895" t="s">
        <v>480</v>
      </c>
      <c r="E35" s="895" t="s">
        <v>879</v>
      </c>
      <c r="F35" s="895" t="s">
        <v>416</v>
      </c>
      <c r="G35" s="895" t="s">
        <v>16</v>
      </c>
      <c r="H35" s="894" t="s">
        <v>1055</v>
      </c>
      <c r="I35" s="895" t="s">
        <v>2568</v>
      </c>
      <c r="J35" s="896"/>
      <c r="K35" s="896"/>
      <c r="L35" s="896"/>
      <c r="M35" s="896"/>
      <c r="N35" s="907" t="s">
        <v>1271</v>
      </c>
      <c r="O35" s="895" t="s">
        <v>2956</v>
      </c>
      <c r="Y35" s="620">
        <v>1</v>
      </c>
      <c r="AB35" s="620"/>
      <c r="AC35" s="620">
        <v>1</v>
      </c>
    </row>
    <row r="36" spans="1:29" s="368" customFormat="1" ht="138.6" customHeight="1" thickBot="1" x14ac:dyDescent="0.3">
      <c r="A36" s="574">
        <f t="shared" si="0"/>
        <v>32</v>
      </c>
      <c r="B36" s="895" t="s">
        <v>1157</v>
      </c>
      <c r="C36" s="895">
        <v>21</v>
      </c>
      <c r="D36" s="895" t="s">
        <v>480</v>
      </c>
      <c r="E36" s="895" t="s">
        <v>1159</v>
      </c>
      <c r="F36" s="895" t="s">
        <v>1160</v>
      </c>
      <c r="G36" s="895" t="s">
        <v>16</v>
      </c>
      <c r="H36" s="894" t="s">
        <v>1158</v>
      </c>
      <c r="I36" s="895" t="s">
        <v>2569</v>
      </c>
      <c r="J36" s="896"/>
      <c r="K36" s="896"/>
      <c r="L36" s="896"/>
      <c r="M36" s="896"/>
      <c r="N36" s="906" t="s">
        <v>2960</v>
      </c>
      <c r="O36" s="895" t="s">
        <v>2961</v>
      </c>
      <c r="P36" s="64"/>
      <c r="Y36" s="620">
        <v>1</v>
      </c>
      <c r="AB36" s="620"/>
      <c r="AC36" s="620">
        <v>1</v>
      </c>
    </row>
    <row r="37" spans="1:29" s="368" customFormat="1" ht="221.25" thickBot="1" x14ac:dyDescent="0.3">
      <c r="A37" s="574">
        <f t="shared" si="0"/>
        <v>33</v>
      </c>
      <c r="B37" s="895" t="s">
        <v>1233</v>
      </c>
      <c r="C37" s="895">
        <v>4</v>
      </c>
      <c r="D37" s="895" t="s">
        <v>389</v>
      </c>
      <c r="E37" s="895" t="s">
        <v>1235</v>
      </c>
      <c r="F37" s="895" t="s">
        <v>1236</v>
      </c>
      <c r="G37" s="895" t="s">
        <v>11</v>
      </c>
      <c r="H37" s="894" t="s">
        <v>1234</v>
      </c>
      <c r="I37" s="895" t="s">
        <v>2570</v>
      </c>
      <c r="J37" s="896"/>
      <c r="K37" s="896"/>
      <c r="L37" s="896"/>
      <c r="M37" s="896"/>
      <c r="N37" s="895" t="s">
        <v>2992</v>
      </c>
      <c r="O37" s="895" t="s">
        <v>4286</v>
      </c>
      <c r="P37" s="622"/>
      <c r="Q37" s="622"/>
      <c r="R37" s="622"/>
      <c r="S37" s="622"/>
      <c r="T37" s="622"/>
      <c r="U37" s="622"/>
      <c r="Y37" s="620">
        <v>1</v>
      </c>
      <c r="AB37" s="620">
        <v>1</v>
      </c>
      <c r="AC37" s="620"/>
    </row>
    <row r="38" spans="1:29" s="368" customFormat="1" ht="95.25" thickBot="1" x14ac:dyDescent="0.3">
      <c r="A38" s="574">
        <f t="shared" ref="A38:A65" si="1">A37+1</f>
        <v>34</v>
      </c>
      <c r="B38" s="895" t="s">
        <v>1307</v>
      </c>
      <c r="C38" s="895">
        <v>4</v>
      </c>
      <c r="D38" s="895" t="s">
        <v>480</v>
      </c>
      <c r="E38" s="895" t="s">
        <v>1310</v>
      </c>
      <c r="F38" s="895" t="s">
        <v>1309</v>
      </c>
      <c r="G38" s="895" t="s">
        <v>16</v>
      </c>
      <c r="H38" s="894" t="s">
        <v>1308</v>
      </c>
      <c r="I38" s="895" t="s">
        <v>2330</v>
      </c>
      <c r="J38" s="896"/>
      <c r="K38" s="896"/>
      <c r="L38" s="896"/>
      <c r="M38" s="896"/>
      <c r="N38" s="214" t="s">
        <v>2992</v>
      </c>
      <c r="O38" s="895" t="s">
        <v>4287</v>
      </c>
      <c r="P38" s="622"/>
      <c r="Q38" s="622"/>
      <c r="Y38" s="620">
        <v>1</v>
      </c>
      <c r="AB38" s="620"/>
      <c r="AC38" s="620">
        <v>1</v>
      </c>
    </row>
    <row r="39" spans="1:29" s="368" customFormat="1" ht="63.75" thickBot="1" x14ac:dyDescent="0.3">
      <c r="A39" s="574">
        <f t="shared" si="1"/>
        <v>35</v>
      </c>
      <c r="B39" s="895" t="s">
        <v>1312</v>
      </c>
      <c r="C39" s="895">
        <v>4</v>
      </c>
      <c r="D39" s="895" t="s">
        <v>1201</v>
      </c>
      <c r="E39" s="895" t="s">
        <v>1314</v>
      </c>
      <c r="F39" s="895" t="s">
        <v>1163</v>
      </c>
      <c r="G39" s="895" t="s">
        <v>16</v>
      </c>
      <c r="H39" s="894" t="s">
        <v>1313</v>
      </c>
      <c r="I39" s="895" t="s">
        <v>2553</v>
      </c>
      <c r="J39" s="896"/>
      <c r="K39" s="896"/>
      <c r="L39" s="896"/>
      <c r="M39" s="896"/>
      <c r="N39" s="904" t="s">
        <v>2571</v>
      </c>
      <c r="O39" s="895" t="s">
        <v>2962</v>
      </c>
      <c r="Y39" s="620">
        <v>1</v>
      </c>
      <c r="AB39" s="620"/>
      <c r="AC39" s="620">
        <v>1</v>
      </c>
    </row>
    <row r="40" spans="1:29" s="368" customFormat="1" ht="79.5" thickBot="1" x14ac:dyDescent="0.3">
      <c r="A40" s="574">
        <f t="shared" si="1"/>
        <v>36</v>
      </c>
      <c r="B40" s="401" t="s">
        <v>1328</v>
      </c>
      <c r="C40" s="401">
        <v>4</v>
      </c>
      <c r="D40" s="401" t="s">
        <v>480</v>
      </c>
      <c r="E40" s="401" t="s">
        <v>1070</v>
      </c>
      <c r="F40" s="401" t="s">
        <v>1309</v>
      </c>
      <c r="G40" s="401" t="s">
        <v>16</v>
      </c>
      <c r="H40" s="400" t="s">
        <v>1329</v>
      </c>
      <c r="I40" s="401" t="s">
        <v>2572</v>
      </c>
      <c r="J40" s="161"/>
      <c r="K40" s="161"/>
      <c r="L40" s="161"/>
      <c r="M40" s="161"/>
      <c r="N40" s="209"/>
      <c r="O40" s="401" t="s">
        <v>3457</v>
      </c>
      <c r="T40" s="368">
        <v>1</v>
      </c>
      <c r="Y40" s="620"/>
      <c r="AB40" s="620"/>
      <c r="AC40" s="620">
        <v>1</v>
      </c>
    </row>
    <row r="41" spans="1:29" s="368" customFormat="1" ht="79.5" thickBot="1" x14ac:dyDescent="0.3">
      <c r="A41" s="574">
        <f t="shared" si="1"/>
        <v>37</v>
      </c>
      <c r="B41" s="401" t="s">
        <v>1333</v>
      </c>
      <c r="C41" s="401" t="s">
        <v>1335</v>
      </c>
      <c r="D41" s="401" t="s">
        <v>480</v>
      </c>
      <c r="E41" s="401" t="s">
        <v>1336</v>
      </c>
      <c r="F41" s="401" t="s">
        <v>1309</v>
      </c>
      <c r="G41" s="401" t="s">
        <v>16</v>
      </c>
      <c r="H41" s="400" t="s">
        <v>1334</v>
      </c>
      <c r="I41" s="209" t="s">
        <v>2553</v>
      </c>
      <c r="J41" s="161"/>
      <c r="K41" s="161"/>
      <c r="L41" s="161"/>
      <c r="M41" s="161"/>
      <c r="N41" s="401"/>
      <c r="O41" s="401" t="s">
        <v>2973</v>
      </c>
      <c r="T41" s="368">
        <v>1</v>
      </c>
      <c r="Y41" s="620"/>
      <c r="AB41" s="620"/>
      <c r="AC41" s="620">
        <v>1</v>
      </c>
    </row>
    <row r="42" spans="1:29" s="368" customFormat="1" ht="189.75" thickBot="1" x14ac:dyDescent="0.3">
      <c r="A42" s="574">
        <f t="shared" si="1"/>
        <v>38</v>
      </c>
      <c r="B42" s="895" t="s">
        <v>1362</v>
      </c>
      <c r="C42" s="895">
        <v>4</v>
      </c>
      <c r="D42" s="895" t="s">
        <v>480</v>
      </c>
      <c r="E42" s="895" t="s">
        <v>458</v>
      </c>
      <c r="F42" s="895" t="s">
        <v>1364</v>
      </c>
      <c r="G42" s="895" t="s">
        <v>16</v>
      </c>
      <c r="H42" s="894" t="s">
        <v>1363</v>
      </c>
      <c r="I42" s="895" t="s">
        <v>2286</v>
      </c>
      <c r="J42" s="896"/>
      <c r="K42" s="896"/>
      <c r="L42" s="896"/>
      <c r="M42" s="896"/>
      <c r="N42" s="75"/>
      <c r="O42" s="771" t="s">
        <v>2816</v>
      </c>
      <c r="Y42" s="620">
        <v>1</v>
      </c>
      <c r="AB42" s="620"/>
      <c r="AC42" s="620">
        <v>1</v>
      </c>
    </row>
    <row r="43" spans="1:29" s="368" customFormat="1" ht="105.6" customHeight="1" thickBot="1" x14ac:dyDescent="0.3">
      <c r="A43" s="574">
        <f t="shared" si="1"/>
        <v>39</v>
      </c>
      <c r="B43" s="389" t="s">
        <v>1381</v>
      </c>
      <c r="C43" s="389">
        <v>16</v>
      </c>
      <c r="D43" s="389" t="s">
        <v>1385</v>
      </c>
      <c r="E43" s="389" t="s">
        <v>2205</v>
      </c>
      <c r="F43" s="389" t="s">
        <v>1383</v>
      </c>
      <c r="G43" s="389" t="s">
        <v>11</v>
      </c>
      <c r="H43" s="604" t="s">
        <v>1382</v>
      </c>
      <c r="I43" s="389" t="s">
        <v>2340</v>
      </c>
      <c r="J43" s="353"/>
      <c r="K43" s="353"/>
      <c r="L43" s="353"/>
      <c r="M43" s="353"/>
      <c r="N43" s="94" t="s">
        <v>2963</v>
      </c>
      <c r="O43" s="389" t="s">
        <v>2964</v>
      </c>
      <c r="Q43" s="368">
        <v>1</v>
      </c>
      <c r="Y43" s="620"/>
      <c r="AB43" s="620">
        <v>1</v>
      </c>
      <c r="AC43" s="620"/>
    </row>
    <row r="44" spans="1:29" s="368" customFormat="1" ht="221.25" thickBot="1" x14ac:dyDescent="0.3">
      <c r="A44" s="574">
        <f t="shared" si="1"/>
        <v>40</v>
      </c>
      <c r="B44" s="401" t="s">
        <v>1445</v>
      </c>
      <c r="C44" s="401">
        <v>4</v>
      </c>
      <c r="D44" s="401" t="s">
        <v>1201</v>
      </c>
      <c r="E44" s="401" t="s">
        <v>7037</v>
      </c>
      <c r="F44" s="401" t="s">
        <v>1430</v>
      </c>
      <c r="G44" s="401" t="s">
        <v>16</v>
      </c>
      <c r="H44" s="400" t="s">
        <v>1446</v>
      </c>
      <c r="I44" s="401" t="s">
        <v>2553</v>
      </c>
      <c r="J44" s="161"/>
      <c r="K44" s="161"/>
      <c r="L44" s="161"/>
      <c r="M44" s="161"/>
      <c r="N44" s="210"/>
      <c r="O44" s="401" t="s">
        <v>2818</v>
      </c>
      <c r="T44" s="368">
        <v>1</v>
      </c>
      <c r="Y44" s="620"/>
      <c r="AB44" s="620"/>
      <c r="AC44" s="620">
        <v>1</v>
      </c>
    </row>
    <row r="45" spans="1:29" s="368" customFormat="1" ht="409.6" thickBot="1" x14ac:dyDescent="0.3">
      <c r="A45" s="574">
        <f t="shared" si="1"/>
        <v>41</v>
      </c>
      <c r="B45" s="895" t="s">
        <v>1501</v>
      </c>
      <c r="C45" s="895">
        <v>5</v>
      </c>
      <c r="D45" s="895" t="s">
        <v>480</v>
      </c>
      <c r="E45" s="895" t="s">
        <v>1503</v>
      </c>
      <c r="F45" s="895" t="s">
        <v>1504</v>
      </c>
      <c r="G45" s="895" t="s">
        <v>11</v>
      </c>
      <c r="H45" s="894" t="s">
        <v>1502</v>
      </c>
      <c r="I45" s="895" t="s">
        <v>2484</v>
      </c>
      <c r="J45" s="896"/>
      <c r="K45" s="896"/>
      <c r="L45" s="896"/>
      <c r="M45" s="896"/>
      <c r="N45" s="910" t="s">
        <v>1592</v>
      </c>
      <c r="O45" s="895" t="s">
        <v>2965</v>
      </c>
      <c r="Y45" s="620">
        <v>1</v>
      </c>
      <c r="AB45" s="620">
        <v>1</v>
      </c>
      <c r="AC45" s="620"/>
    </row>
    <row r="46" spans="1:29" s="368" customFormat="1" ht="142.5" thickBot="1" x14ac:dyDescent="0.3">
      <c r="A46" s="574">
        <f t="shared" si="1"/>
        <v>42</v>
      </c>
      <c r="B46" s="895" t="s">
        <v>1505</v>
      </c>
      <c r="C46" s="895">
        <v>4</v>
      </c>
      <c r="D46" s="895" t="s">
        <v>1201</v>
      </c>
      <c r="E46" s="895" t="s">
        <v>1526</v>
      </c>
      <c r="F46" s="895" t="s">
        <v>1430</v>
      </c>
      <c r="G46" s="895" t="s">
        <v>16</v>
      </c>
      <c r="H46" s="894" t="s">
        <v>1506</v>
      </c>
      <c r="I46" s="895" t="s">
        <v>2553</v>
      </c>
      <c r="J46" s="896"/>
      <c r="K46" s="896"/>
      <c r="L46" s="896"/>
      <c r="M46" s="896"/>
      <c r="N46" s="911" t="s">
        <v>2974</v>
      </c>
      <c r="O46" s="895" t="s">
        <v>2975</v>
      </c>
      <c r="Y46" s="620">
        <v>1</v>
      </c>
      <c r="AB46" s="620"/>
      <c r="AC46" s="620">
        <v>1</v>
      </c>
    </row>
    <row r="47" spans="1:29" s="368" customFormat="1" ht="63.75" thickBot="1" x14ac:dyDescent="0.3">
      <c r="A47" s="574">
        <f t="shared" si="1"/>
        <v>43</v>
      </c>
      <c r="B47" s="389" t="s">
        <v>1515</v>
      </c>
      <c r="C47" s="389">
        <v>4</v>
      </c>
      <c r="D47" s="389" t="s">
        <v>1509</v>
      </c>
      <c r="E47" s="389" t="s">
        <v>1070</v>
      </c>
      <c r="F47" s="389" t="s">
        <v>1364</v>
      </c>
      <c r="G47" s="389" t="s">
        <v>16</v>
      </c>
      <c r="H47" s="604" t="s">
        <v>1516</v>
      </c>
      <c r="I47" s="389" t="s">
        <v>2362</v>
      </c>
      <c r="J47" s="893"/>
      <c r="K47" s="893"/>
      <c r="L47" s="893"/>
      <c r="M47" s="893"/>
      <c r="N47" s="94" t="s">
        <v>1527</v>
      </c>
      <c r="O47" s="389" t="s">
        <v>2966</v>
      </c>
      <c r="Q47" s="368">
        <v>1</v>
      </c>
      <c r="Y47" s="620"/>
      <c r="AB47" s="620"/>
      <c r="AC47" s="620">
        <v>1</v>
      </c>
    </row>
    <row r="48" spans="1:29" s="368" customFormat="1" ht="79.5" thickBot="1" x14ac:dyDescent="0.3">
      <c r="A48" s="574">
        <f t="shared" si="1"/>
        <v>44</v>
      </c>
      <c r="B48" s="895" t="s">
        <v>1517</v>
      </c>
      <c r="C48" s="895">
        <v>4</v>
      </c>
      <c r="D48" s="895" t="s">
        <v>480</v>
      </c>
      <c r="E48" s="895" t="s">
        <v>1310</v>
      </c>
      <c r="F48" s="895" t="s">
        <v>1519</v>
      </c>
      <c r="G48" s="895" t="s">
        <v>11</v>
      </c>
      <c r="H48" s="894" t="s">
        <v>1518</v>
      </c>
      <c r="I48" s="895" t="s">
        <v>2286</v>
      </c>
      <c r="J48" s="896"/>
      <c r="K48" s="896"/>
      <c r="L48" s="896"/>
      <c r="M48" s="896"/>
      <c r="N48" s="75" t="s">
        <v>2992</v>
      </c>
      <c r="O48" s="771" t="s">
        <v>2967</v>
      </c>
      <c r="P48" s="622"/>
      <c r="Y48" s="620">
        <v>1</v>
      </c>
      <c r="AB48" s="620">
        <v>1</v>
      </c>
      <c r="AC48" s="620"/>
    </row>
    <row r="49" spans="1:29" s="368" customFormat="1" ht="205.5" thickBot="1" x14ac:dyDescent="0.3">
      <c r="A49" s="574">
        <f t="shared" si="1"/>
        <v>45</v>
      </c>
      <c r="B49" s="895" t="s">
        <v>1601</v>
      </c>
      <c r="C49" s="895">
        <v>5</v>
      </c>
      <c r="D49" s="895" t="s">
        <v>480</v>
      </c>
      <c r="E49" s="895" t="s">
        <v>1602</v>
      </c>
      <c r="F49" s="895" t="s">
        <v>1364</v>
      </c>
      <c r="G49" s="895" t="s">
        <v>16</v>
      </c>
      <c r="H49" s="894" t="s">
        <v>1603</v>
      </c>
      <c r="I49" s="895" t="s">
        <v>2484</v>
      </c>
      <c r="J49" s="896"/>
      <c r="K49" s="896"/>
      <c r="L49" s="896"/>
      <c r="M49" s="896"/>
      <c r="N49" s="904" t="s">
        <v>1592</v>
      </c>
      <c r="O49" s="895" t="s">
        <v>2965</v>
      </c>
      <c r="Y49" s="620">
        <v>1</v>
      </c>
      <c r="AB49" s="620"/>
      <c r="AC49" s="620">
        <v>1</v>
      </c>
    </row>
    <row r="50" spans="1:29" s="368" customFormat="1" ht="378.75" thickBot="1" x14ac:dyDescent="0.3">
      <c r="A50" s="574">
        <f t="shared" si="1"/>
        <v>46</v>
      </c>
      <c r="B50" s="895" t="s">
        <v>1634</v>
      </c>
      <c r="C50" s="895">
        <v>4</v>
      </c>
      <c r="D50" s="895" t="s">
        <v>1635</v>
      </c>
      <c r="E50" s="895" t="s">
        <v>1636</v>
      </c>
      <c r="F50" s="895" t="s">
        <v>1638</v>
      </c>
      <c r="G50" s="895" t="s">
        <v>11</v>
      </c>
      <c r="H50" s="894" t="s">
        <v>1637</v>
      </c>
      <c r="I50" s="895" t="s">
        <v>2383</v>
      </c>
      <c r="J50" s="896"/>
      <c r="K50" s="896"/>
      <c r="L50" s="896"/>
      <c r="M50" s="896"/>
      <c r="N50" s="75" t="s">
        <v>2993</v>
      </c>
      <c r="O50" s="744" t="s">
        <v>2968</v>
      </c>
      <c r="P50" s="622"/>
      <c r="Y50" s="620">
        <v>1</v>
      </c>
      <c r="AB50" s="620">
        <v>1</v>
      </c>
      <c r="AC50" s="620"/>
    </row>
    <row r="51" spans="1:29" s="368" customFormat="1" ht="205.5" thickBot="1" x14ac:dyDescent="0.3">
      <c r="A51" s="574">
        <f t="shared" si="1"/>
        <v>47</v>
      </c>
      <c r="B51" s="895" t="s">
        <v>1851</v>
      </c>
      <c r="C51" s="895">
        <v>4</v>
      </c>
      <c r="D51" s="895" t="s">
        <v>37</v>
      </c>
      <c r="E51" s="895" t="s">
        <v>1853</v>
      </c>
      <c r="F51" s="895" t="s">
        <v>1543</v>
      </c>
      <c r="G51" s="895" t="s">
        <v>16</v>
      </c>
      <c r="H51" s="894" t="s">
        <v>1852</v>
      </c>
      <c r="I51" s="895" t="s">
        <v>2553</v>
      </c>
      <c r="J51" s="896"/>
      <c r="K51" s="896"/>
      <c r="L51" s="896"/>
      <c r="M51" s="896"/>
      <c r="N51" s="75" t="s">
        <v>2993</v>
      </c>
      <c r="O51" s="744" t="s">
        <v>3458</v>
      </c>
      <c r="P51" s="720"/>
      <c r="Q51" s="171"/>
      <c r="R51" s="171"/>
      <c r="S51" s="171"/>
      <c r="T51" s="171"/>
      <c r="U51" s="171"/>
      <c r="V51" s="171"/>
      <c r="W51" s="109"/>
      <c r="X51" s="109"/>
      <c r="Y51" s="620">
        <v>1</v>
      </c>
      <c r="AB51" s="620"/>
      <c r="AC51" s="620">
        <v>1</v>
      </c>
    </row>
    <row r="52" spans="1:29" s="368" customFormat="1" ht="237" thickBot="1" x14ac:dyDescent="0.3">
      <c r="A52" s="574">
        <f t="shared" si="1"/>
        <v>48</v>
      </c>
      <c r="B52" s="1419" t="s">
        <v>1862</v>
      </c>
      <c r="C52" s="1419">
        <v>16</v>
      </c>
      <c r="D52" s="1419" t="s">
        <v>880</v>
      </c>
      <c r="E52" s="1419" t="s">
        <v>2233</v>
      </c>
      <c r="F52" s="1419" t="s">
        <v>1865</v>
      </c>
      <c r="G52" s="1419" t="s">
        <v>11</v>
      </c>
      <c r="H52" s="1418" t="s">
        <v>1863</v>
      </c>
      <c r="I52" s="1419" t="s">
        <v>2417</v>
      </c>
      <c r="J52" s="1420"/>
      <c r="K52" s="1420"/>
      <c r="L52" s="1420"/>
      <c r="M52" s="1420"/>
      <c r="N52" s="214" t="s">
        <v>2995</v>
      </c>
      <c r="O52" s="744" t="s">
        <v>4802</v>
      </c>
      <c r="P52" s="622"/>
      <c r="Y52" s="620"/>
      <c r="Z52" s="620">
        <v>1</v>
      </c>
      <c r="AB52" s="620">
        <v>1</v>
      </c>
      <c r="AC52" s="620"/>
    </row>
    <row r="53" spans="1:29" s="368" customFormat="1" ht="142.5" thickBot="1" x14ac:dyDescent="0.3">
      <c r="A53" s="574">
        <f t="shared" si="1"/>
        <v>49</v>
      </c>
      <c r="B53" s="895" t="s">
        <v>1914</v>
      </c>
      <c r="C53" s="895" t="s">
        <v>1915</v>
      </c>
      <c r="D53" s="895" t="s">
        <v>880</v>
      </c>
      <c r="E53" s="895" t="s">
        <v>1916</v>
      </c>
      <c r="F53" s="895" t="s">
        <v>1309</v>
      </c>
      <c r="G53" s="895" t="s">
        <v>16</v>
      </c>
      <c r="H53" s="894" t="s">
        <v>1917</v>
      </c>
      <c r="I53" s="895" t="s">
        <v>2426</v>
      </c>
      <c r="J53" s="896"/>
      <c r="K53" s="896"/>
      <c r="L53" s="896"/>
      <c r="M53" s="896"/>
      <c r="N53" s="75" t="s">
        <v>2996</v>
      </c>
      <c r="O53" s="744" t="s">
        <v>4060</v>
      </c>
      <c r="P53" s="406"/>
      <c r="Y53" s="620">
        <v>1</v>
      </c>
      <c r="AB53" s="620"/>
      <c r="AC53" s="620">
        <v>1</v>
      </c>
    </row>
    <row r="54" spans="1:29" s="368" customFormat="1" ht="174" thickBot="1" x14ac:dyDescent="0.3">
      <c r="A54" s="574">
        <f t="shared" si="1"/>
        <v>50</v>
      </c>
      <c r="B54" s="1419" t="s">
        <v>1929</v>
      </c>
      <c r="C54" s="1419">
        <v>16</v>
      </c>
      <c r="D54" s="1419" t="s">
        <v>880</v>
      </c>
      <c r="E54" s="1421" t="s">
        <v>2233</v>
      </c>
      <c r="F54" s="1419" t="s">
        <v>1931</v>
      </c>
      <c r="G54" s="1419" t="s">
        <v>11</v>
      </c>
      <c r="H54" s="1418" t="s">
        <v>1930</v>
      </c>
      <c r="I54" s="1419" t="s">
        <v>2417</v>
      </c>
      <c r="J54" s="1420"/>
      <c r="K54" s="1420"/>
      <c r="L54" s="1420"/>
      <c r="M54" s="1420"/>
      <c r="N54" s="214" t="s">
        <v>2995</v>
      </c>
      <c r="O54" s="744" t="s">
        <v>4803</v>
      </c>
      <c r="P54" s="622"/>
      <c r="Q54" s="620"/>
      <c r="Y54" s="620"/>
      <c r="Z54" s="620">
        <v>1</v>
      </c>
      <c r="AB54" s="620">
        <v>1</v>
      </c>
      <c r="AC54" s="620"/>
    </row>
    <row r="55" spans="1:29" s="368" customFormat="1" ht="363" thickBot="1" x14ac:dyDescent="0.3">
      <c r="A55" s="574">
        <f t="shared" si="1"/>
        <v>51</v>
      </c>
      <c r="B55" s="389" t="s">
        <v>1945</v>
      </c>
      <c r="C55" s="389" t="s">
        <v>1335</v>
      </c>
      <c r="D55" s="389" t="s">
        <v>100</v>
      </c>
      <c r="E55" s="354" t="s">
        <v>2235</v>
      </c>
      <c r="F55" s="389" t="s">
        <v>1948</v>
      </c>
      <c r="G55" s="389" t="s">
        <v>11</v>
      </c>
      <c r="H55" s="604" t="s">
        <v>1947</v>
      </c>
      <c r="I55" s="389" t="s">
        <v>2431</v>
      </c>
      <c r="J55" s="158"/>
      <c r="K55" s="158"/>
      <c r="L55" s="158"/>
      <c r="M55" s="158"/>
      <c r="N55" s="634" t="s">
        <v>2997</v>
      </c>
      <c r="O55" s="621" t="s">
        <v>4044</v>
      </c>
      <c r="P55" s="406"/>
      <c r="Q55" s="368">
        <v>1</v>
      </c>
      <c r="Y55" s="620"/>
      <c r="AB55" s="620">
        <v>1</v>
      </c>
      <c r="AC55" s="620"/>
    </row>
    <row r="56" spans="1:29" s="368" customFormat="1" ht="126.75" thickBot="1" x14ac:dyDescent="0.3">
      <c r="A56" s="574">
        <f t="shared" si="1"/>
        <v>52</v>
      </c>
      <c r="B56" s="401" t="s">
        <v>1949</v>
      </c>
      <c r="C56" s="401" t="s">
        <v>1335</v>
      </c>
      <c r="D56" s="401" t="s">
        <v>880</v>
      </c>
      <c r="E56" s="190" t="s">
        <v>2236</v>
      </c>
      <c r="F56" s="401" t="s">
        <v>1952</v>
      </c>
      <c r="G56" s="401" t="s">
        <v>11</v>
      </c>
      <c r="H56" s="400" t="s">
        <v>1950</v>
      </c>
      <c r="I56" s="401" t="s">
        <v>2432</v>
      </c>
      <c r="J56" s="161"/>
      <c r="K56" s="161"/>
      <c r="L56" s="161"/>
      <c r="M56" s="161"/>
      <c r="N56" s="402"/>
      <c r="O56" s="745" t="s">
        <v>2838</v>
      </c>
      <c r="T56" s="368">
        <v>1</v>
      </c>
      <c r="Y56" s="620"/>
      <c r="AB56" s="620">
        <v>1</v>
      </c>
      <c r="AC56" s="620"/>
    </row>
    <row r="57" spans="1:29" s="368" customFormat="1" ht="331.5" thickBot="1" x14ac:dyDescent="0.3">
      <c r="A57" s="574">
        <f t="shared" si="1"/>
        <v>53</v>
      </c>
      <c r="B57" s="800" t="s">
        <v>1953</v>
      </c>
      <c r="C57" s="800" t="s">
        <v>1956</v>
      </c>
      <c r="D57" s="800" t="s">
        <v>880</v>
      </c>
      <c r="E57" s="162" t="s">
        <v>7051</v>
      </c>
      <c r="F57" s="800" t="s">
        <v>1957</v>
      </c>
      <c r="G57" s="800" t="s">
        <v>11</v>
      </c>
      <c r="H57" s="386" t="s">
        <v>1954</v>
      </c>
      <c r="I57" s="800" t="s">
        <v>2433</v>
      </c>
      <c r="J57" s="893"/>
      <c r="K57" s="893"/>
      <c r="L57" s="893"/>
      <c r="M57" s="893"/>
      <c r="N57" s="388" t="s">
        <v>7143</v>
      </c>
      <c r="O57" s="817" t="s">
        <v>7144</v>
      </c>
      <c r="P57" s="404">
        <v>1</v>
      </c>
      <c r="R57" s="368">
        <v>1</v>
      </c>
      <c r="U57" s="368">
        <v>1</v>
      </c>
      <c r="Y57" s="620"/>
      <c r="AB57" s="620">
        <v>1</v>
      </c>
      <c r="AC57" s="620"/>
    </row>
    <row r="58" spans="1:29" s="368" customFormat="1" ht="174" thickBot="1" x14ac:dyDescent="0.3">
      <c r="A58" s="574">
        <f t="shared" si="1"/>
        <v>54</v>
      </c>
      <c r="B58" s="1525" t="s">
        <v>1958</v>
      </c>
      <c r="C58" s="1525" t="s">
        <v>1962</v>
      </c>
      <c r="D58" s="1525" t="s">
        <v>1397</v>
      </c>
      <c r="E58" s="1527" t="s">
        <v>3585</v>
      </c>
      <c r="F58" s="1525" t="s">
        <v>1935</v>
      </c>
      <c r="G58" s="1525" t="s">
        <v>16</v>
      </c>
      <c r="H58" s="1524" t="s">
        <v>1961</v>
      </c>
      <c r="I58" s="1525"/>
      <c r="J58" s="1526"/>
      <c r="K58" s="1526"/>
      <c r="L58" s="1526"/>
      <c r="M58" s="1526"/>
      <c r="N58" s="1525" t="s">
        <v>7040</v>
      </c>
      <c r="O58" s="744" t="s">
        <v>6160</v>
      </c>
      <c r="P58" s="622"/>
      <c r="Y58" s="620"/>
      <c r="Z58" s="620">
        <v>1</v>
      </c>
      <c r="AB58" s="620"/>
      <c r="AC58" s="620">
        <v>1</v>
      </c>
    </row>
    <row r="59" spans="1:29" s="368" customFormat="1" ht="331.5" thickBot="1" x14ac:dyDescent="0.3">
      <c r="A59" s="574">
        <f t="shared" si="1"/>
        <v>55</v>
      </c>
      <c r="B59" s="895" t="s">
        <v>1959</v>
      </c>
      <c r="C59" s="895">
        <v>4</v>
      </c>
      <c r="D59" s="895" t="s">
        <v>880</v>
      </c>
      <c r="E59" s="897" t="s">
        <v>2237</v>
      </c>
      <c r="F59" s="895" t="s">
        <v>1964</v>
      </c>
      <c r="G59" s="895" t="s">
        <v>11</v>
      </c>
      <c r="H59" s="894" t="s">
        <v>1963</v>
      </c>
      <c r="I59" s="895" t="s">
        <v>2434</v>
      </c>
      <c r="J59" s="896"/>
      <c r="K59" s="896"/>
      <c r="L59" s="896"/>
      <c r="M59" s="896"/>
      <c r="N59" s="214" t="s">
        <v>2994</v>
      </c>
      <c r="O59" s="744" t="s">
        <v>4501</v>
      </c>
      <c r="P59" s="622"/>
      <c r="Y59" s="620">
        <v>1</v>
      </c>
      <c r="AB59" s="620">
        <v>1</v>
      </c>
      <c r="AC59" s="620"/>
    </row>
    <row r="60" spans="1:29" s="368" customFormat="1" ht="409.6" thickBot="1" x14ac:dyDescent="0.3">
      <c r="A60" s="574">
        <f t="shared" si="1"/>
        <v>56</v>
      </c>
      <c r="B60" s="389" t="s">
        <v>1987</v>
      </c>
      <c r="C60" s="389" t="s">
        <v>1335</v>
      </c>
      <c r="D60" s="389" t="s">
        <v>100</v>
      </c>
      <c r="E60" s="354" t="s">
        <v>2245</v>
      </c>
      <c r="F60" s="389" t="s">
        <v>1990</v>
      </c>
      <c r="G60" s="389" t="s">
        <v>11</v>
      </c>
      <c r="H60" s="604" t="s">
        <v>1988</v>
      </c>
      <c r="I60" s="389"/>
      <c r="J60" s="158"/>
      <c r="K60" s="158"/>
      <c r="L60" s="158"/>
      <c r="M60" s="158"/>
      <c r="N60" s="623" t="s">
        <v>2787</v>
      </c>
      <c r="O60" s="621" t="s">
        <v>3459</v>
      </c>
      <c r="P60" s="406"/>
      <c r="Q60" s="368">
        <v>1</v>
      </c>
      <c r="Y60" s="620"/>
      <c r="AB60" s="620">
        <v>1</v>
      </c>
      <c r="AC60" s="620"/>
    </row>
    <row r="61" spans="1:29" s="368" customFormat="1" ht="126.75" thickBot="1" x14ac:dyDescent="0.3">
      <c r="A61" s="574">
        <f t="shared" si="1"/>
        <v>57</v>
      </c>
      <c r="B61" s="389" t="s">
        <v>1995</v>
      </c>
      <c r="C61" s="389">
        <v>16</v>
      </c>
      <c r="D61" s="389" t="s">
        <v>100</v>
      </c>
      <c r="E61" s="354" t="s">
        <v>1997</v>
      </c>
      <c r="F61" s="389" t="s">
        <v>1998</v>
      </c>
      <c r="G61" s="389" t="s">
        <v>11</v>
      </c>
      <c r="H61" s="604" t="s">
        <v>1996</v>
      </c>
      <c r="I61" s="389" t="s">
        <v>2440</v>
      </c>
      <c r="J61" s="158"/>
      <c r="K61" s="158"/>
      <c r="L61" s="158"/>
      <c r="M61" s="158"/>
      <c r="N61" s="634" t="s">
        <v>2246</v>
      </c>
      <c r="O61" s="621" t="s">
        <v>7098</v>
      </c>
      <c r="P61" s="720"/>
      <c r="Q61" s="754">
        <v>1</v>
      </c>
      <c r="R61" s="171"/>
      <c r="S61" s="171"/>
      <c r="T61" s="171"/>
      <c r="U61" s="171"/>
      <c r="V61" s="171"/>
      <c r="W61" s="109"/>
      <c r="X61" s="109"/>
      <c r="Y61" s="620"/>
      <c r="AB61" s="620">
        <v>1</v>
      </c>
      <c r="AC61" s="620"/>
    </row>
    <row r="62" spans="1:29" s="368" customFormat="1" ht="315.75" thickBot="1" x14ac:dyDescent="0.3">
      <c r="A62" s="574">
        <f t="shared" si="1"/>
        <v>58</v>
      </c>
      <c r="B62" s="389" t="s">
        <v>2003</v>
      </c>
      <c r="C62" s="389" t="s">
        <v>1335</v>
      </c>
      <c r="D62" s="389" t="s">
        <v>880</v>
      </c>
      <c r="E62" s="354" t="s">
        <v>2238</v>
      </c>
      <c r="F62" s="389" t="s">
        <v>2005</v>
      </c>
      <c r="G62" s="389" t="s">
        <v>11</v>
      </c>
      <c r="H62" s="604" t="s">
        <v>2004</v>
      </c>
      <c r="I62" s="389" t="s">
        <v>2442</v>
      </c>
      <c r="J62" s="158"/>
      <c r="K62" s="158"/>
      <c r="L62" s="158"/>
      <c r="M62" s="158"/>
      <c r="N62" s="634" t="s">
        <v>2998</v>
      </c>
      <c r="O62" s="621" t="s">
        <v>4232</v>
      </c>
      <c r="P62" s="406"/>
      <c r="Q62" s="368">
        <v>1</v>
      </c>
      <c r="Y62" s="620"/>
      <c r="AB62" s="620">
        <v>1</v>
      </c>
      <c r="AC62" s="620"/>
    </row>
    <row r="63" spans="1:29" s="368" customFormat="1" ht="394.5" thickBot="1" x14ac:dyDescent="0.3">
      <c r="A63" s="574">
        <f t="shared" si="1"/>
        <v>59</v>
      </c>
      <c r="B63" s="895" t="s">
        <v>2024</v>
      </c>
      <c r="C63" s="895">
        <v>4</v>
      </c>
      <c r="D63" s="895" t="s">
        <v>880</v>
      </c>
      <c r="E63" s="897" t="s">
        <v>2239</v>
      </c>
      <c r="F63" s="895" t="s">
        <v>2026</v>
      </c>
      <c r="G63" s="895" t="s">
        <v>16</v>
      </c>
      <c r="H63" s="894" t="s">
        <v>2025</v>
      </c>
      <c r="I63" s="895" t="s">
        <v>2445</v>
      </c>
      <c r="J63" s="896"/>
      <c r="K63" s="896"/>
      <c r="L63" s="896"/>
      <c r="M63" s="896"/>
      <c r="N63" s="75"/>
      <c r="O63" s="744" t="s">
        <v>2840</v>
      </c>
      <c r="Y63" s="620">
        <v>1</v>
      </c>
      <c r="AB63" s="620"/>
      <c r="AC63" s="620">
        <v>1</v>
      </c>
    </row>
    <row r="64" spans="1:29" s="368" customFormat="1" ht="95.25" thickBot="1" x14ac:dyDescent="0.3">
      <c r="A64" s="574">
        <f t="shared" si="1"/>
        <v>60</v>
      </c>
      <c r="B64" s="423" t="s">
        <v>2049</v>
      </c>
      <c r="C64" s="423">
        <v>22</v>
      </c>
      <c r="D64" s="423" t="s">
        <v>880</v>
      </c>
      <c r="E64" s="211" t="s">
        <v>2051</v>
      </c>
      <c r="F64" s="423" t="s">
        <v>186</v>
      </c>
      <c r="G64" s="423" t="s">
        <v>16</v>
      </c>
      <c r="H64" s="95" t="s">
        <v>2050</v>
      </c>
      <c r="I64" s="389" t="s">
        <v>2450</v>
      </c>
      <c r="J64" s="893"/>
      <c r="K64" s="893"/>
      <c r="L64" s="893"/>
      <c r="M64" s="893"/>
      <c r="N64" s="93" t="s">
        <v>2248</v>
      </c>
      <c r="O64" s="621" t="s">
        <v>2970</v>
      </c>
      <c r="Q64" s="368">
        <v>1</v>
      </c>
      <c r="Y64" s="620"/>
      <c r="AB64" s="620"/>
      <c r="AC64" s="620">
        <v>1</v>
      </c>
    </row>
    <row r="65" spans="1:29" s="368" customFormat="1" ht="126.75" thickBot="1" x14ac:dyDescent="0.3">
      <c r="A65" s="574">
        <f t="shared" si="1"/>
        <v>61</v>
      </c>
      <c r="B65" s="895" t="s">
        <v>2071</v>
      </c>
      <c r="C65" s="895">
        <v>4</v>
      </c>
      <c r="D65" s="895" t="s">
        <v>880</v>
      </c>
      <c r="E65" s="897" t="s">
        <v>2072</v>
      </c>
      <c r="F65" s="895" t="s">
        <v>459</v>
      </c>
      <c r="G65" s="895" t="s">
        <v>16</v>
      </c>
      <c r="H65" s="894" t="s">
        <v>2073</v>
      </c>
      <c r="I65" s="895" t="s">
        <v>2455</v>
      </c>
      <c r="J65" s="896"/>
      <c r="K65" s="896"/>
      <c r="L65" s="896"/>
      <c r="M65" s="896"/>
      <c r="N65" s="214" t="s">
        <v>2999</v>
      </c>
      <c r="O65" s="895" t="s">
        <v>3917</v>
      </c>
      <c r="P65" s="406"/>
      <c r="Y65" s="620">
        <v>1</v>
      </c>
      <c r="AB65" s="620"/>
      <c r="AC65" s="620">
        <v>1</v>
      </c>
    </row>
    <row r="66" spans="1:29" s="368" customFormat="1" ht="252.75" thickBot="1" x14ac:dyDescent="0.3">
      <c r="A66" s="574">
        <v>62</v>
      </c>
      <c r="B66" s="389" t="s">
        <v>2074</v>
      </c>
      <c r="C66" s="389" t="s">
        <v>110</v>
      </c>
      <c r="D66" s="389" t="s">
        <v>480</v>
      </c>
      <c r="E66" s="354" t="s">
        <v>2076</v>
      </c>
      <c r="F66" s="389" t="s">
        <v>186</v>
      </c>
      <c r="G66" s="389" t="s">
        <v>16</v>
      </c>
      <c r="H66" s="604" t="s">
        <v>2075</v>
      </c>
      <c r="I66" s="355" t="s">
        <v>2553</v>
      </c>
      <c r="J66" s="353"/>
      <c r="K66" s="353"/>
      <c r="L66" s="353"/>
      <c r="M66" s="353"/>
      <c r="N66" s="389" t="s">
        <v>3000</v>
      </c>
      <c r="O66" s="389" t="s">
        <v>4354</v>
      </c>
      <c r="P66" s="406"/>
      <c r="Q66" s="368">
        <v>1</v>
      </c>
      <c r="Y66" s="620"/>
      <c r="AB66" s="620"/>
      <c r="AC66" s="620">
        <v>1</v>
      </c>
    </row>
    <row r="67" spans="1:29" s="368" customFormat="1" ht="409.6" thickBot="1" x14ac:dyDescent="0.3">
      <c r="A67" s="574">
        <f t="shared" ref="A67:A98" si="2">A66+1</f>
        <v>63</v>
      </c>
      <c r="B67" s="401" t="s">
        <v>2090</v>
      </c>
      <c r="C67" s="401">
        <v>4</v>
      </c>
      <c r="D67" s="401" t="s">
        <v>1397</v>
      </c>
      <c r="E67" s="190" t="s">
        <v>2093</v>
      </c>
      <c r="F67" s="401" t="s">
        <v>2092</v>
      </c>
      <c r="G67" s="401" t="s">
        <v>16</v>
      </c>
      <c r="H67" s="400" t="s">
        <v>2091</v>
      </c>
      <c r="I67" s="401" t="s">
        <v>2458</v>
      </c>
      <c r="J67" s="161"/>
      <c r="K67" s="161"/>
      <c r="L67" s="161"/>
      <c r="M67" s="161"/>
      <c r="N67" s="402"/>
      <c r="O67" s="745" t="s">
        <v>2971</v>
      </c>
      <c r="T67" s="368">
        <v>1</v>
      </c>
      <c r="Y67" s="620"/>
      <c r="AB67" s="620"/>
      <c r="AC67" s="620">
        <v>1</v>
      </c>
    </row>
    <row r="68" spans="1:29" s="575" customFormat="1" ht="409.6" thickBot="1" x14ac:dyDescent="0.3">
      <c r="A68" s="574">
        <f t="shared" si="2"/>
        <v>64</v>
      </c>
      <c r="B68" s="895" t="s">
        <v>2702</v>
      </c>
      <c r="C68" s="895">
        <v>4</v>
      </c>
      <c r="D68" s="895" t="s">
        <v>880</v>
      </c>
      <c r="E68" s="897" t="s">
        <v>2724</v>
      </c>
      <c r="F68" s="895" t="s">
        <v>2720</v>
      </c>
      <c r="G68" s="895" t="s">
        <v>11</v>
      </c>
      <c r="H68" s="894" t="s">
        <v>2721</v>
      </c>
      <c r="I68" s="895" t="s">
        <v>2722</v>
      </c>
      <c r="J68" s="775"/>
      <c r="K68" s="775"/>
      <c r="L68" s="775"/>
      <c r="M68" s="775"/>
      <c r="N68" s="895" t="s">
        <v>3460</v>
      </c>
      <c r="O68" s="744" t="s">
        <v>4043</v>
      </c>
      <c r="P68" s="818"/>
      <c r="Q68" s="492"/>
      <c r="R68" s="492"/>
      <c r="S68" s="492"/>
      <c r="T68" s="492"/>
      <c r="U68" s="492"/>
      <c r="V68" s="492"/>
      <c r="Y68" s="801">
        <v>1</v>
      </c>
      <c r="AB68" s="620">
        <v>1</v>
      </c>
      <c r="AC68" s="201"/>
    </row>
    <row r="69" spans="1:29" s="575" customFormat="1" ht="221.25" thickBot="1" x14ac:dyDescent="0.3">
      <c r="A69" s="574">
        <f t="shared" si="2"/>
        <v>65</v>
      </c>
      <c r="B69" s="389" t="s">
        <v>2714</v>
      </c>
      <c r="C69" s="389" t="s">
        <v>2767</v>
      </c>
      <c r="D69" s="389" t="s">
        <v>880</v>
      </c>
      <c r="E69" s="354" t="s">
        <v>2766</v>
      </c>
      <c r="F69" s="389" t="s">
        <v>2768</v>
      </c>
      <c r="G69" s="389" t="s">
        <v>11</v>
      </c>
      <c r="H69" s="604" t="s">
        <v>2769</v>
      </c>
      <c r="I69" s="389" t="s">
        <v>2770</v>
      </c>
      <c r="J69" s="636"/>
      <c r="K69" s="636"/>
      <c r="L69" s="636"/>
      <c r="M69" s="636"/>
      <c r="N69" s="389" t="s">
        <v>3001</v>
      </c>
      <c r="O69" s="621" t="s">
        <v>4493</v>
      </c>
      <c r="P69" s="495"/>
      <c r="Q69" s="492">
        <v>1</v>
      </c>
      <c r="R69" s="492"/>
      <c r="S69" s="492"/>
      <c r="T69" s="492"/>
      <c r="U69" s="492"/>
      <c r="V69" s="492"/>
      <c r="Y69" s="801"/>
      <c r="AB69" s="620">
        <v>1</v>
      </c>
      <c r="AC69" s="201"/>
    </row>
    <row r="70" spans="1:29" s="575" customFormat="1" ht="79.5" thickBot="1" x14ac:dyDescent="0.3">
      <c r="A70" s="574">
        <f t="shared" si="2"/>
        <v>66</v>
      </c>
      <c r="B70" s="895" t="s">
        <v>2869</v>
      </c>
      <c r="C70" s="895">
        <v>4</v>
      </c>
      <c r="D70" s="895" t="s">
        <v>880</v>
      </c>
      <c r="E70" s="897" t="s">
        <v>1310</v>
      </c>
      <c r="F70" s="895" t="s">
        <v>1309</v>
      </c>
      <c r="G70" s="895" t="s">
        <v>16</v>
      </c>
      <c r="H70" s="894" t="s">
        <v>2876</v>
      </c>
      <c r="I70" s="895" t="s">
        <v>2877</v>
      </c>
      <c r="J70" s="775"/>
      <c r="K70" s="775"/>
      <c r="L70" s="775"/>
      <c r="M70" s="775"/>
      <c r="N70" s="897" t="s">
        <v>2992</v>
      </c>
      <c r="O70" s="744" t="s">
        <v>3461</v>
      </c>
      <c r="P70" s="818"/>
      <c r="Q70" s="492"/>
      <c r="R70" s="492"/>
      <c r="S70" s="492"/>
      <c r="T70" s="492"/>
      <c r="U70" s="492"/>
      <c r="V70" s="492"/>
      <c r="Y70" s="801">
        <v>1</v>
      </c>
      <c r="AB70" s="201"/>
      <c r="AC70" s="620">
        <v>1</v>
      </c>
    </row>
    <row r="71" spans="1:29" s="575" customFormat="1" ht="409.6" thickBot="1" x14ac:dyDescent="0.3">
      <c r="A71" s="574">
        <f t="shared" si="2"/>
        <v>67</v>
      </c>
      <c r="B71" s="895" t="s">
        <v>2871</v>
      </c>
      <c r="C71" s="895">
        <v>4</v>
      </c>
      <c r="D71" s="895" t="s">
        <v>880</v>
      </c>
      <c r="E71" s="897" t="s">
        <v>2880</v>
      </c>
      <c r="F71" s="895" t="s">
        <v>2881</v>
      </c>
      <c r="G71" s="895" t="s">
        <v>11</v>
      </c>
      <c r="H71" s="894" t="s">
        <v>2882</v>
      </c>
      <c r="I71" s="895" t="s">
        <v>2883</v>
      </c>
      <c r="J71" s="775"/>
      <c r="K71" s="775"/>
      <c r="L71" s="775"/>
      <c r="M71" s="775"/>
      <c r="N71" s="895" t="s">
        <v>3462</v>
      </c>
      <c r="O71" s="744" t="s">
        <v>3463</v>
      </c>
      <c r="P71" s="818"/>
      <c r="Q71" s="492"/>
      <c r="R71" s="492"/>
      <c r="S71" s="492"/>
      <c r="T71" s="492"/>
      <c r="U71" s="492"/>
      <c r="V71" s="492"/>
      <c r="Y71" s="801">
        <v>1</v>
      </c>
      <c r="AB71" s="620">
        <v>1</v>
      </c>
      <c r="AC71" s="201"/>
    </row>
    <row r="72" spans="1:29" s="490" customFormat="1" ht="409.6" thickBot="1" x14ac:dyDescent="0.3">
      <c r="A72" s="574">
        <f t="shared" si="2"/>
        <v>68</v>
      </c>
      <c r="B72" s="401" t="s">
        <v>2897</v>
      </c>
      <c r="C72" s="401" t="s">
        <v>1335</v>
      </c>
      <c r="D72" s="401" t="s">
        <v>880</v>
      </c>
      <c r="E72" s="190" t="s">
        <v>2902</v>
      </c>
      <c r="F72" s="401" t="s">
        <v>2903</v>
      </c>
      <c r="G72" s="401" t="s">
        <v>11</v>
      </c>
      <c r="H72" s="400" t="s">
        <v>2904</v>
      </c>
      <c r="I72" s="401" t="s">
        <v>2905</v>
      </c>
      <c r="J72" s="775"/>
      <c r="K72" s="775"/>
      <c r="L72" s="775"/>
      <c r="M72" s="775"/>
      <c r="N72" s="401"/>
      <c r="O72" s="745" t="s">
        <v>2971</v>
      </c>
      <c r="S72" s="495"/>
      <c r="T72" s="495">
        <v>1</v>
      </c>
      <c r="V72" s="495"/>
      <c r="Y72" s="818"/>
      <c r="AB72" s="620">
        <v>1</v>
      </c>
      <c r="AC72" s="1521"/>
    </row>
    <row r="73" spans="1:29" s="575" customFormat="1" ht="111" thickBot="1" x14ac:dyDescent="0.3">
      <c r="A73" s="574">
        <f t="shared" si="2"/>
        <v>69</v>
      </c>
      <c r="B73" s="389" t="s">
        <v>2898</v>
      </c>
      <c r="C73" s="389" t="s">
        <v>2907</v>
      </c>
      <c r="D73" s="389" t="s">
        <v>121</v>
      </c>
      <c r="E73" s="354" t="s">
        <v>2906</v>
      </c>
      <c r="F73" s="389" t="s">
        <v>2908</v>
      </c>
      <c r="G73" s="389" t="s">
        <v>11</v>
      </c>
      <c r="H73" s="604" t="s">
        <v>2909</v>
      </c>
      <c r="I73" s="355" t="s">
        <v>2553</v>
      </c>
      <c r="J73" s="636"/>
      <c r="K73" s="636"/>
      <c r="L73" s="636"/>
      <c r="M73" s="636"/>
      <c r="N73" s="354" t="s">
        <v>3290</v>
      </c>
      <c r="O73" s="621" t="s">
        <v>4745</v>
      </c>
      <c r="P73" s="633"/>
      <c r="Q73" s="653">
        <v>1</v>
      </c>
      <c r="R73" s="492"/>
      <c r="S73" s="492"/>
      <c r="V73" s="492"/>
      <c r="Y73" s="801"/>
      <c r="AB73" s="620">
        <v>1</v>
      </c>
      <c r="AC73" s="201"/>
    </row>
    <row r="74" spans="1:29" s="575" customFormat="1" ht="126.75" thickBot="1" x14ac:dyDescent="0.3">
      <c r="A74" s="574">
        <f t="shared" si="2"/>
        <v>70</v>
      </c>
      <c r="B74" s="75" t="s">
        <v>3033</v>
      </c>
      <c r="C74" s="214" t="s">
        <v>3153</v>
      </c>
      <c r="D74" s="75" t="s">
        <v>880</v>
      </c>
      <c r="E74" s="214" t="s">
        <v>3035</v>
      </c>
      <c r="F74" s="214" t="s">
        <v>3036</v>
      </c>
      <c r="G74" s="214" t="s">
        <v>3022</v>
      </c>
      <c r="H74" s="215" t="s">
        <v>3037</v>
      </c>
      <c r="I74" s="214" t="s">
        <v>3038</v>
      </c>
      <c r="J74" s="216"/>
      <c r="K74" s="216"/>
      <c r="L74" s="216"/>
      <c r="M74" s="216"/>
      <c r="N74" s="75" t="s">
        <v>3464</v>
      </c>
      <c r="O74" s="895" t="s">
        <v>3730</v>
      </c>
      <c r="P74" s="495"/>
      <c r="Q74" s="492"/>
      <c r="R74" s="492"/>
      <c r="S74" s="492"/>
      <c r="T74" s="492"/>
      <c r="U74" s="492"/>
      <c r="V74" s="492"/>
      <c r="Y74" s="801">
        <v>1</v>
      </c>
      <c r="AB74" s="620">
        <v>1</v>
      </c>
      <c r="AC74" s="201"/>
    </row>
    <row r="75" spans="1:29" s="575" customFormat="1" ht="111" thickBot="1" x14ac:dyDescent="0.3">
      <c r="A75" s="574">
        <f t="shared" si="2"/>
        <v>71</v>
      </c>
      <c r="B75" s="75" t="s">
        <v>3048</v>
      </c>
      <c r="C75" s="75" t="s">
        <v>3049</v>
      </c>
      <c r="D75" s="75" t="s">
        <v>880</v>
      </c>
      <c r="E75" s="75" t="s">
        <v>3050</v>
      </c>
      <c r="F75" s="912" t="s">
        <v>3051</v>
      </c>
      <c r="G75" s="214" t="s">
        <v>3022</v>
      </c>
      <c r="H75" s="215" t="s">
        <v>3052</v>
      </c>
      <c r="I75" s="75"/>
      <c r="J75" s="216"/>
      <c r="K75" s="216"/>
      <c r="L75" s="216"/>
      <c r="M75" s="216"/>
      <c r="N75" s="75" t="s">
        <v>3285</v>
      </c>
      <c r="O75" s="744" t="s">
        <v>4036</v>
      </c>
      <c r="P75" s="495"/>
      <c r="Q75" s="492"/>
      <c r="R75" s="492"/>
      <c r="S75" s="492"/>
      <c r="T75" s="492"/>
      <c r="U75" s="492"/>
      <c r="V75" s="492"/>
      <c r="Y75" s="801">
        <v>1</v>
      </c>
      <c r="AB75" s="620">
        <v>1</v>
      </c>
      <c r="AC75" s="201"/>
    </row>
    <row r="76" spans="1:29" s="575" customFormat="1" ht="111" thickBot="1" x14ac:dyDescent="0.3">
      <c r="A76" s="574">
        <f t="shared" si="2"/>
        <v>72</v>
      </c>
      <c r="B76" s="770" t="s">
        <v>3212</v>
      </c>
      <c r="C76" s="770" t="s">
        <v>3128</v>
      </c>
      <c r="D76" s="899" t="s">
        <v>3130</v>
      </c>
      <c r="E76" s="899" t="s">
        <v>3129</v>
      </c>
      <c r="F76" s="770" t="s">
        <v>3131</v>
      </c>
      <c r="G76" s="770" t="s">
        <v>3068</v>
      </c>
      <c r="H76" s="771" t="s">
        <v>3132</v>
      </c>
      <c r="I76" s="770" t="s">
        <v>3038</v>
      </c>
      <c r="J76" s="775"/>
      <c r="K76" s="775"/>
      <c r="L76" s="775"/>
      <c r="M76" s="775"/>
      <c r="N76" s="899" t="s">
        <v>3586</v>
      </c>
      <c r="O76" s="744" t="s">
        <v>3582</v>
      </c>
      <c r="P76" s="495"/>
      <c r="Q76" s="492"/>
      <c r="R76" s="492"/>
      <c r="S76" s="492"/>
      <c r="T76" s="492"/>
      <c r="U76" s="492"/>
      <c r="V76" s="492"/>
      <c r="Y76" s="801">
        <v>1</v>
      </c>
      <c r="AB76" s="620">
        <v>1</v>
      </c>
      <c r="AC76" s="201"/>
    </row>
    <row r="77" spans="1:29" s="575" customFormat="1" ht="409.6" thickBot="1" x14ac:dyDescent="0.3">
      <c r="A77" s="574">
        <f t="shared" si="2"/>
        <v>73</v>
      </c>
      <c r="B77" s="773" t="s">
        <v>3210</v>
      </c>
      <c r="C77" s="773" t="s">
        <v>3189</v>
      </c>
      <c r="D77" s="774" t="s">
        <v>121</v>
      </c>
      <c r="E77" s="773" t="s">
        <v>3191</v>
      </c>
      <c r="F77" s="773" t="s">
        <v>3192</v>
      </c>
      <c r="G77" s="773" t="s">
        <v>3068</v>
      </c>
      <c r="H77" s="772" t="s">
        <v>3193</v>
      </c>
      <c r="I77" s="773" t="s">
        <v>3194</v>
      </c>
      <c r="J77" s="499"/>
      <c r="K77" s="499"/>
      <c r="L77" s="499"/>
      <c r="M77" s="499"/>
      <c r="N77" s="776"/>
      <c r="O77" s="745" t="s">
        <v>2971</v>
      </c>
      <c r="Q77" s="492"/>
      <c r="R77" s="492"/>
      <c r="S77" s="492"/>
      <c r="T77" s="492">
        <v>1</v>
      </c>
      <c r="U77" s="492"/>
      <c r="V77" s="492"/>
      <c r="Y77" s="801"/>
      <c r="AB77" s="620">
        <v>1</v>
      </c>
      <c r="AC77" s="201"/>
    </row>
    <row r="78" spans="1:29" s="575" customFormat="1" ht="300" thickBot="1" x14ac:dyDescent="0.3">
      <c r="A78" s="574">
        <f t="shared" si="2"/>
        <v>74</v>
      </c>
      <c r="B78" s="635" t="s">
        <v>3195</v>
      </c>
      <c r="C78" s="635" t="s">
        <v>1335</v>
      </c>
      <c r="D78" s="635" t="s">
        <v>2792</v>
      </c>
      <c r="E78" s="634" t="s">
        <v>2235</v>
      </c>
      <c r="F78" s="634" t="s">
        <v>3197</v>
      </c>
      <c r="G78" s="634" t="s">
        <v>3068</v>
      </c>
      <c r="H78" s="632" t="s">
        <v>3196</v>
      </c>
      <c r="I78" s="634" t="s">
        <v>3198</v>
      </c>
      <c r="J78" s="636"/>
      <c r="K78" s="636"/>
      <c r="L78" s="636"/>
      <c r="M78" s="636"/>
      <c r="N78" s="634" t="s">
        <v>2997</v>
      </c>
      <c r="O78" s="621" t="s">
        <v>4045</v>
      </c>
      <c r="Q78" s="492">
        <v>1</v>
      </c>
      <c r="R78" s="492"/>
      <c r="S78" s="492"/>
      <c r="T78" s="492"/>
      <c r="U78" s="492"/>
      <c r="V78" s="492"/>
      <c r="Y78" s="801"/>
      <c r="AB78" s="620">
        <v>1</v>
      </c>
      <c r="AC78" s="201"/>
    </row>
    <row r="79" spans="1:29" s="575" customFormat="1" ht="63.75" thickBot="1" x14ac:dyDescent="0.3">
      <c r="A79" s="574">
        <f t="shared" si="2"/>
        <v>75</v>
      </c>
      <c r="B79" s="899" t="s">
        <v>3214</v>
      </c>
      <c r="C79" s="899">
        <v>4</v>
      </c>
      <c r="D79" s="899" t="s">
        <v>880</v>
      </c>
      <c r="E79" s="770" t="s">
        <v>1310</v>
      </c>
      <c r="F79" s="770" t="s">
        <v>3225</v>
      </c>
      <c r="G79" s="770" t="s">
        <v>3068</v>
      </c>
      <c r="H79" s="771" t="s">
        <v>3226</v>
      </c>
      <c r="I79" s="770" t="s">
        <v>3227</v>
      </c>
      <c r="J79" s="775"/>
      <c r="K79" s="775"/>
      <c r="L79" s="775"/>
      <c r="M79" s="775"/>
      <c r="N79" s="775"/>
      <c r="O79" s="771" t="s">
        <v>3465</v>
      </c>
      <c r="Q79" s="492"/>
      <c r="R79" s="492"/>
      <c r="S79" s="492"/>
      <c r="T79" s="492"/>
      <c r="U79" s="492"/>
      <c r="V79" s="492"/>
      <c r="Y79" s="801">
        <v>1</v>
      </c>
      <c r="AB79" s="620">
        <v>1</v>
      </c>
      <c r="AC79" s="201"/>
    </row>
    <row r="80" spans="1:29" s="575" customFormat="1" ht="347.25" thickBot="1" x14ac:dyDescent="0.3">
      <c r="A80" s="574">
        <f t="shared" si="2"/>
        <v>76</v>
      </c>
      <c r="B80" s="774" t="s">
        <v>3217</v>
      </c>
      <c r="C80" s="774" t="s">
        <v>3235</v>
      </c>
      <c r="D80" s="774" t="s">
        <v>121</v>
      </c>
      <c r="E80" s="773" t="s">
        <v>3236</v>
      </c>
      <c r="F80" s="773" t="s">
        <v>3237</v>
      </c>
      <c r="G80" s="773" t="s">
        <v>3068</v>
      </c>
      <c r="H80" s="772" t="s">
        <v>3238</v>
      </c>
      <c r="I80" s="773" t="s">
        <v>3239</v>
      </c>
      <c r="J80" s="499"/>
      <c r="K80" s="499"/>
      <c r="L80" s="499"/>
      <c r="M80" s="499"/>
      <c r="N80" s="776"/>
      <c r="O80" s="772" t="s">
        <v>4087</v>
      </c>
      <c r="Q80" s="492"/>
      <c r="R80" s="492"/>
      <c r="S80" s="492"/>
      <c r="T80" s="492">
        <v>1</v>
      </c>
      <c r="U80" s="492"/>
      <c r="V80" s="492"/>
      <c r="Y80" s="801"/>
      <c r="AB80" s="620">
        <v>1</v>
      </c>
      <c r="AC80" s="201"/>
    </row>
    <row r="81" spans="1:29" s="575" customFormat="1" ht="142.5" thickBot="1" x14ac:dyDescent="0.3">
      <c r="A81" s="574">
        <f t="shared" si="2"/>
        <v>77</v>
      </c>
      <c r="B81" s="899" t="s">
        <v>3223</v>
      </c>
      <c r="C81" s="899" t="s">
        <v>110</v>
      </c>
      <c r="D81" s="899" t="s">
        <v>3130</v>
      </c>
      <c r="E81" s="770" t="s">
        <v>3260</v>
      </c>
      <c r="F81" s="770" t="s">
        <v>416</v>
      </c>
      <c r="G81" s="770" t="s">
        <v>16</v>
      </c>
      <c r="H81" s="771" t="s">
        <v>3261</v>
      </c>
      <c r="I81" s="770" t="s">
        <v>3262</v>
      </c>
      <c r="J81" s="775"/>
      <c r="K81" s="775"/>
      <c r="L81" s="775"/>
      <c r="M81" s="775"/>
      <c r="N81" s="770" t="s">
        <v>3583</v>
      </c>
      <c r="O81" s="744" t="s">
        <v>4041</v>
      </c>
      <c r="P81" s="818"/>
      <c r="Q81" s="492"/>
      <c r="R81" s="492"/>
      <c r="S81" s="492"/>
      <c r="T81" s="492"/>
      <c r="U81" s="492"/>
      <c r="V81" s="492"/>
      <c r="Y81" s="801">
        <v>1</v>
      </c>
      <c r="AB81" s="201"/>
      <c r="AC81" s="620">
        <v>1</v>
      </c>
    </row>
    <row r="82" spans="1:29" s="575" customFormat="1" ht="126.75" thickBot="1" x14ac:dyDescent="0.3">
      <c r="A82" s="574">
        <f t="shared" si="2"/>
        <v>78</v>
      </c>
      <c r="B82" s="774" t="s">
        <v>3274</v>
      </c>
      <c r="C82" s="774" t="s">
        <v>1962</v>
      </c>
      <c r="D82" s="774" t="s">
        <v>3130</v>
      </c>
      <c r="E82" s="774"/>
      <c r="F82" s="773" t="s">
        <v>3268</v>
      </c>
      <c r="G82" s="773" t="s">
        <v>16</v>
      </c>
      <c r="H82" s="413" t="s">
        <v>3276</v>
      </c>
      <c r="I82" s="774" t="s">
        <v>1025</v>
      </c>
      <c r="J82" s="499"/>
      <c r="K82" s="499"/>
      <c r="L82" s="499"/>
      <c r="M82" s="499"/>
      <c r="N82" s="776"/>
      <c r="O82" s="745" t="s">
        <v>3587</v>
      </c>
      <c r="Q82" s="492"/>
      <c r="R82" s="492"/>
      <c r="S82" s="492"/>
      <c r="T82" s="492">
        <v>1</v>
      </c>
      <c r="U82" s="492"/>
      <c r="V82" s="492"/>
      <c r="Y82" s="801"/>
      <c r="AB82" s="201"/>
      <c r="AC82" s="620">
        <v>1</v>
      </c>
    </row>
    <row r="83" spans="1:29" s="575" customFormat="1" ht="300" thickBot="1" x14ac:dyDescent="0.3">
      <c r="A83" s="574">
        <f t="shared" si="2"/>
        <v>79</v>
      </c>
      <c r="B83" s="1423" t="s">
        <v>5691</v>
      </c>
      <c r="C83" s="1423">
        <v>16</v>
      </c>
      <c r="D83" s="1423" t="s">
        <v>880</v>
      </c>
      <c r="E83" s="770" t="s">
        <v>3319</v>
      </c>
      <c r="F83" s="1423" t="s">
        <v>251</v>
      </c>
      <c r="G83" s="1423" t="s">
        <v>16</v>
      </c>
      <c r="H83" s="218" t="s">
        <v>3320</v>
      </c>
      <c r="I83" s="770" t="s">
        <v>3321</v>
      </c>
      <c r="J83" s="775"/>
      <c r="K83" s="775"/>
      <c r="L83" s="775"/>
      <c r="M83" s="775"/>
      <c r="N83" s="775"/>
      <c r="O83" s="771" t="s">
        <v>3466</v>
      </c>
      <c r="Q83" s="492"/>
      <c r="R83" s="492"/>
      <c r="S83" s="492"/>
      <c r="T83" s="492"/>
      <c r="U83" s="492"/>
      <c r="V83" s="492"/>
      <c r="Y83" s="801"/>
      <c r="Z83" s="801">
        <v>1</v>
      </c>
      <c r="AB83" s="201"/>
      <c r="AC83" s="620">
        <v>1</v>
      </c>
    </row>
    <row r="84" spans="1:29" s="575" customFormat="1" ht="284.25" thickBot="1" x14ac:dyDescent="0.3">
      <c r="A84" s="574">
        <f t="shared" si="2"/>
        <v>80</v>
      </c>
      <c r="B84" s="899" t="s">
        <v>3467</v>
      </c>
      <c r="C84" s="899" t="s">
        <v>110</v>
      </c>
      <c r="D84" s="899" t="s">
        <v>880</v>
      </c>
      <c r="E84" s="770" t="s">
        <v>3468</v>
      </c>
      <c r="F84" s="770" t="s">
        <v>186</v>
      </c>
      <c r="G84" s="770" t="s">
        <v>16</v>
      </c>
      <c r="H84" s="218" t="s">
        <v>3469</v>
      </c>
      <c r="I84" s="770" t="s">
        <v>3470</v>
      </c>
      <c r="J84" s="775"/>
      <c r="K84" s="775"/>
      <c r="L84" s="775"/>
      <c r="M84" s="775"/>
      <c r="N84" s="775"/>
      <c r="O84" s="744" t="s">
        <v>3588</v>
      </c>
      <c r="S84" s="492"/>
      <c r="T84" s="492"/>
      <c r="V84" s="492"/>
      <c r="Y84" s="801">
        <v>1</v>
      </c>
      <c r="AB84" s="201"/>
      <c r="AC84" s="620">
        <v>1</v>
      </c>
    </row>
    <row r="85" spans="1:29" s="575" customFormat="1" ht="205.5" thickBot="1" x14ac:dyDescent="0.3">
      <c r="A85" s="574">
        <f t="shared" si="2"/>
        <v>81</v>
      </c>
      <c r="B85" s="1535" t="s">
        <v>3471</v>
      </c>
      <c r="C85" s="1535">
        <v>32</v>
      </c>
      <c r="D85" s="1535" t="s">
        <v>880</v>
      </c>
      <c r="E85" s="770" t="s">
        <v>3472</v>
      </c>
      <c r="F85" s="770" t="s">
        <v>3473</v>
      </c>
      <c r="G85" s="770" t="s">
        <v>11</v>
      </c>
      <c r="H85" s="218" t="s">
        <v>3474</v>
      </c>
      <c r="I85" s="770" t="s">
        <v>3475</v>
      </c>
      <c r="J85" s="775"/>
      <c r="K85" s="775"/>
      <c r="L85" s="775"/>
      <c r="M85" s="775"/>
      <c r="N85" s="1535" t="s">
        <v>3476</v>
      </c>
      <c r="O85" s="744" t="s">
        <v>4042</v>
      </c>
      <c r="P85" s="818"/>
      <c r="R85" s="492"/>
      <c r="S85" s="492"/>
      <c r="U85" s="492"/>
      <c r="V85" s="492"/>
      <c r="Y85" s="801"/>
      <c r="Z85" s="801">
        <v>1</v>
      </c>
      <c r="AB85" s="620">
        <v>1</v>
      </c>
      <c r="AC85" s="201"/>
    </row>
    <row r="86" spans="1:29" s="575" customFormat="1" ht="158.25" thickBot="1" x14ac:dyDescent="0.3">
      <c r="A86" s="574">
        <f t="shared" si="2"/>
        <v>82</v>
      </c>
      <c r="B86" s="899" t="s">
        <v>3477</v>
      </c>
      <c r="C86" s="770" t="s">
        <v>179</v>
      </c>
      <c r="D86" s="899" t="s">
        <v>3130</v>
      </c>
      <c r="E86" s="770" t="s">
        <v>1368</v>
      </c>
      <c r="F86" s="770" t="s">
        <v>459</v>
      </c>
      <c r="G86" s="770" t="s">
        <v>16</v>
      </c>
      <c r="H86" s="218" t="s">
        <v>3478</v>
      </c>
      <c r="I86" s="770"/>
      <c r="J86" s="775"/>
      <c r="K86" s="775"/>
      <c r="L86" s="775"/>
      <c r="M86" s="775"/>
      <c r="N86" s="775"/>
      <c r="O86" s="744" t="s">
        <v>3589</v>
      </c>
      <c r="S86" s="492"/>
      <c r="T86" s="492"/>
      <c r="Y86" s="801">
        <v>1</v>
      </c>
      <c r="AB86" s="201"/>
      <c r="AC86" s="620">
        <v>1</v>
      </c>
    </row>
    <row r="87" spans="1:29" s="575" customFormat="1" ht="158.25" thickBot="1" x14ac:dyDescent="0.3">
      <c r="A87" s="574">
        <f t="shared" si="2"/>
        <v>83</v>
      </c>
      <c r="B87" s="899" t="s">
        <v>3479</v>
      </c>
      <c r="C87" s="770" t="s">
        <v>179</v>
      </c>
      <c r="D87" s="770" t="s">
        <v>880</v>
      </c>
      <c r="E87" s="770" t="s">
        <v>3480</v>
      </c>
      <c r="F87" s="770" t="s">
        <v>459</v>
      </c>
      <c r="G87" s="770" t="s">
        <v>16</v>
      </c>
      <c r="H87" s="218" t="s">
        <v>3481</v>
      </c>
      <c r="I87" s="770" t="s">
        <v>3482</v>
      </c>
      <c r="J87" s="775"/>
      <c r="K87" s="775"/>
      <c r="L87" s="775"/>
      <c r="M87" s="775"/>
      <c r="N87" s="899" t="s">
        <v>3464</v>
      </c>
      <c r="O87" s="895" t="s">
        <v>3730</v>
      </c>
      <c r="Q87" s="492"/>
      <c r="R87" s="492"/>
      <c r="S87" s="492"/>
      <c r="T87" s="492"/>
      <c r="U87" s="492"/>
      <c r="V87" s="492"/>
      <c r="Y87" s="801">
        <v>1</v>
      </c>
      <c r="AB87" s="201"/>
      <c r="AC87" s="620">
        <v>1</v>
      </c>
    </row>
    <row r="88" spans="1:29" s="575" customFormat="1" ht="300" thickBot="1" x14ac:dyDescent="0.3">
      <c r="A88" s="574">
        <f t="shared" si="2"/>
        <v>84</v>
      </c>
      <c r="B88" s="635" t="s">
        <v>3483</v>
      </c>
      <c r="C88" s="634" t="s">
        <v>1335</v>
      </c>
      <c r="D88" s="634" t="s">
        <v>100</v>
      </c>
      <c r="E88" s="634" t="s">
        <v>3484</v>
      </c>
      <c r="F88" s="634" t="s">
        <v>3485</v>
      </c>
      <c r="G88" s="634" t="s">
        <v>11</v>
      </c>
      <c r="H88" s="416" t="s">
        <v>3486</v>
      </c>
      <c r="I88" s="634" t="s">
        <v>3487</v>
      </c>
      <c r="J88" s="636"/>
      <c r="K88" s="636"/>
      <c r="L88" s="636"/>
      <c r="M88" s="636"/>
      <c r="N88" s="634" t="s">
        <v>4046</v>
      </c>
      <c r="O88" s="621" t="s">
        <v>4045</v>
      </c>
      <c r="Q88" s="492">
        <v>1</v>
      </c>
      <c r="S88" s="492"/>
      <c r="T88" s="492"/>
      <c r="U88" s="492"/>
      <c r="V88" s="492"/>
      <c r="Y88" s="801"/>
      <c r="AB88" s="620">
        <v>1</v>
      </c>
      <c r="AC88" s="201"/>
    </row>
    <row r="89" spans="1:29" s="575" customFormat="1" ht="158.25" thickBot="1" x14ac:dyDescent="0.3">
      <c r="A89" s="574">
        <f t="shared" si="2"/>
        <v>85</v>
      </c>
      <c r="B89" s="899" t="s">
        <v>3508</v>
      </c>
      <c r="C89" s="770" t="s">
        <v>3509</v>
      </c>
      <c r="D89" s="770" t="s">
        <v>880</v>
      </c>
      <c r="E89" s="770" t="s">
        <v>3510</v>
      </c>
      <c r="F89" s="770" t="s">
        <v>1160</v>
      </c>
      <c r="G89" s="770" t="s">
        <v>16</v>
      </c>
      <c r="H89" s="218" t="s">
        <v>3511</v>
      </c>
      <c r="I89" s="770"/>
      <c r="J89" s="775"/>
      <c r="K89" s="775"/>
      <c r="L89" s="775"/>
      <c r="M89" s="775"/>
      <c r="N89" s="899" t="s">
        <v>3590</v>
      </c>
      <c r="O89" s="744" t="s">
        <v>3584</v>
      </c>
      <c r="P89" s="818"/>
      <c r="R89" s="492"/>
      <c r="Y89" s="801"/>
      <c r="Z89" s="801">
        <v>1</v>
      </c>
      <c r="AB89" s="201"/>
      <c r="AC89" s="620">
        <v>1</v>
      </c>
    </row>
    <row r="90" spans="1:29" s="575" customFormat="1" ht="63.75" thickBot="1" x14ac:dyDescent="0.3">
      <c r="A90" s="574">
        <f t="shared" si="2"/>
        <v>86</v>
      </c>
      <c r="B90" s="774" t="s">
        <v>3565</v>
      </c>
      <c r="C90" s="773">
        <v>4</v>
      </c>
      <c r="D90" s="773" t="s">
        <v>880</v>
      </c>
      <c r="E90" s="773" t="s">
        <v>1527</v>
      </c>
      <c r="F90" s="773" t="s">
        <v>459</v>
      </c>
      <c r="G90" s="773" t="s">
        <v>16</v>
      </c>
      <c r="H90" s="413" t="s">
        <v>3566</v>
      </c>
      <c r="I90" s="773" t="s">
        <v>3567</v>
      </c>
      <c r="J90" s="497"/>
      <c r="K90" s="497"/>
      <c r="L90" s="497"/>
      <c r="M90" s="497"/>
      <c r="N90" s="776"/>
      <c r="O90" s="772" t="s">
        <v>3915</v>
      </c>
      <c r="S90" s="492"/>
      <c r="T90" s="492">
        <v>1</v>
      </c>
      <c r="V90" s="492"/>
      <c r="Y90" s="801"/>
      <c r="AB90" s="201"/>
      <c r="AC90" s="620">
        <v>1</v>
      </c>
    </row>
    <row r="91" spans="1:29" s="575" customFormat="1" ht="409.6" thickBot="1" x14ac:dyDescent="0.3">
      <c r="A91" s="574">
        <f t="shared" si="2"/>
        <v>87</v>
      </c>
      <c r="B91" s="1423" t="s">
        <v>3636</v>
      </c>
      <c r="C91" s="770">
        <v>16</v>
      </c>
      <c r="D91" s="770" t="s">
        <v>880</v>
      </c>
      <c r="E91" s="770" t="s">
        <v>3637</v>
      </c>
      <c r="F91" s="770" t="s">
        <v>3638</v>
      </c>
      <c r="G91" s="770" t="s">
        <v>11</v>
      </c>
      <c r="H91" s="218" t="s">
        <v>3639</v>
      </c>
      <c r="I91" s="770" t="s">
        <v>3640</v>
      </c>
      <c r="J91" s="775"/>
      <c r="K91" s="775"/>
      <c r="L91" s="775"/>
      <c r="M91" s="775"/>
      <c r="N91" s="770" t="s">
        <v>2995</v>
      </c>
      <c r="O91" s="744" t="s">
        <v>4804</v>
      </c>
      <c r="P91" s="633"/>
      <c r="Q91" s="653"/>
      <c r="R91" s="492"/>
      <c r="S91" s="492"/>
      <c r="U91" s="492"/>
      <c r="V91" s="492"/>
      <c r="Y91" s="801"/>
      <c r="Z91" s="801">
        <v>1</v>
      </c>
      <c r="AB91" s="620">
        <v>1</v>
      </c>
      <c r="AC91" s="201"/>
    </row>
    <row r="92" spans="1:29" s="575" customFormat="1" ht="111" thickBot="1" x14ac:dyDescent="0.3">
      <c r="A92" s="574">
        <f t="shared" si="2"/>
        <v>88</v>
      </c>
      <c r="B92" s="1423" t="s">
        <v>3697</v>
      </c>
      <c r="C92" s="770">
        <v>16</v>
      </c>
      <c r="D92" s="770" t="s">
        <v>880</v>
      </c>
      <c r="E92" s="770" t="s">
        <v>3698</v>
      </c>
      <c r="F92" s="770" t="s">
        <v>416</v>
      </c>
      <c r="G92" s="770" t="s">
        <v>16</v>
      </c>
      <c r="H92" s="771" t="s">
        <v>3699</v>
      </c>
      <c r="I92" s="770" t="s">
        <v>3700</v>
      </c>
      <c r="J92" s="775"/>
      <c r="K92" s="775"/>
      <c r="L92" s="775"/>
      <c r="M92" s="775"/>
      <c r="N92" s="775"/>
      <c r="O92" s="771" t="s">
        <v>3916</v>
      </c>
      <c r="S92" s="492"/>
      <c r="T92" s="492"/>
      <c r="V92" s="492"/>
      <c r="Y92" s="801"/>
      <c r="Z92" s="801">
        <v>1</v>
      </c>
      <c r="AB92" s="201"/>
      <c r="AC92" s="620">
        <v>1</v>
      </c>
    </row>
    <row r="93" spans="1:29" s="575" customFormat="1" ht="205.5" thickBot="1" x14ac:dyDescent="0.3">
      <c r="A93" s="574">
        <f t="shared" si="2"/>
        <v>89</v>
      </c>
      <c r="B93" s="899" t="s">
        <v>3701</v>
      </c>
      <c r="C93" s="770">
        <v>4</v>
      </c>
      <c r="D93" s="770" t="s">
        <v>880</v>
      </c>
      <c r="E93" s="770" t="s">
        <v>2945</v>
      </c>
      <c r="F93" s="770" t="s">
        <v>416</v>
      </c>
      <c r="G93" s="770" t="s">
        <v>16</v>
      </c>
      <c r="H93" s="771" t="s">
        <v>3702</v>
      </c>
      <c r="I93" s="770" t="s">
        <v>3703</v>
      </c>
      <c r="J93" s="775"/>
      <c r="K93" s="775"/>
      <c r="L93" s="775"/>
      <c r="M93" s="775"/>
      <c r="N93" s="899" t="s">
        <v>2993</v>
      </c>
      <c r="O93" s="744" t="s">
        <v>4040</v>
      </c>
      <c r="P93" s="818"/>
      <c r="R93" s="492"/>
      <c r="S93" s="492"/>
      <c r="U93" s="492"/>
      <c r="V93" s="492"/>
      <c r="Y93" s="801">
        <v>1</v>
      </c>
      <c r="AB93" s="201"/>
      <c r="AC93" s="620">
        <v>1</v>
      </c>
    </row>
    <row r="94" spans="1:29" s="575" customFormat="1" ht="174" thickBot="1" x14ac:dyDescent="0.3">
      <c r="A94" s="574">
        <f t="shared" si="2"/>
        <v>90</v>
      </c>
      <c r="B94" s="774" t="s">
        <v>3776</v>
      </c>
      <c r="C94" s="773" t="s">
        <v>1962</v>
      </c>
      <c r="D94" s="773" t="s">
        <v>880</v>
      </c>
      <c r="E94" s="773"/>
      <c r="F94" s="773" t="s">
        <v>3777</v>
      </c>
      <c r="G94" s="773" t="s">
        <v>16</v>
      </c>
      <c r="H94" s="772" t="s">
        <v>3778</v>
      </c>
      <c r="I94" s="773" t="s">
        <v>1025</v>
      </c>
      <c r="J94" s="499"/>
      <c r="K94" s="499"/>
      <c r="L94" s="499"/>
      <c r="M94" s="499"/>
      <c r="N94" s="776"/>
      <c r="O94" s="745" t="s">
        <v>4034</v>
      </c>
      <c r="S94" s="492"/>
      <c r="T94" s="492">
        <v>1</v>
      </c>
      <c r="V94" s="492"/>
      <c r="Y94" s="801"/>
      <c r="AB94" s="201"/>
      <c r="AC94" s="620">
        <v>1</v>
      </c>
    </row>
    <row r="95" spans="1:29" s="575" customFormat="1" ht="409.6" thickBot="1" x14ac:dyDescent="0.3">
      <c r="A95" s="574">
        <f t="shared" si="2"/>
        <v>91</v>
      </c>
      <c r="B95" s="1423" t="s">
        <v>3779</v>
      </c>
      <c r="C95" s="770">
        <v>16</v>
      </c>
      <c r="D95" s="770" t="s">
        <v>880</v>
      </c>
      <c r="E95" s="770" t="s">
        <v>3319</v>
      </c>
      <c r="F95" s="770" t="s">
        <v>3780</v>
      </c>
      <c r="G95" s="770" t="s">
        <v>16</v>
      </c>
      <c r="H95" s="771" t="s">
        <v>3781</v>
      </c>
      <c r="I95" s="770" t="s">
        <v>3782</v>
      </c>
      <c r="J95" s="775"/>
      <c r="K95" s="775"/>
      <c r="L95" s="775"/>
      <c r="M95" s="775"/>
      <c r="N95" s="770" t="s">
        <v>4809</v>
      </c>
      <c r="O95" s="744" t="s">
        <v>4808</v>
      </c>
      <c r="P95" s="633"/>
      <c r="Q95" s="653"/>
      <c r="R95" s="492"/>
      <c r="S95" s="492"/>
      <c r="U95" s="492"/>
      <c r="V95" s="492"/>
      <c r="Y95" s="801"/>
      <c r="Z95" s="801">
        <v>1</v>
      </c>
      <c r="AB95" s="201"/>
      <c r="AC95" s="620">
        <v>1</v>
      </c>
    </row>
    <row r="96" spans="1:29" s="575" customFormat="1" ht="174" thickBot="1" x14ac:dyDescent="0.3">
      <c r="A96" s="574">
        <f t="shared" si="2"/>
        <v>92</v>
      </c>
      <c r="B96" s="899" t="s">
        <v>3783</v>
      </c>
      <c r="C96" s="770" t="s">
        <v>179</v>
      </c>
      <c r="D96" s="770" t="s">
        <v>880</v>
      </c>
      <c r="E96" s="770" t="s">
        <v>3784</v>
      </c>
      <c r="F96" s="770" t="s">
        <v>1160</v>
      </c>
      <c r="G96" s="770" t="s">
        <v>16</v>
      </c>
      <c r="H96" s="771" t="s">
        <v>3785</v>
      </c>
      <c r="I96" s="770" t="s">
        <v>3786</v>
      </c>
      <c r="J96" s="775"/>
      <c r="K96" s="775"/>
      <c r="L96" s="775"/>
      <c r="M96" s="775"/>
      <c r="N96" s="770" t="s">
        <v>4037</v>
      </c>
      <c r="O96" s="744" t="s">
        <v>4233</v>
      </c>
      <c r="Q96" s="492"/>
      <c r="R96" s="492"/>
      <c r="S96" s="492"/>
      <c r="U96" s="492"/>
      <c r="V96" s="492"/>
      <c r="Y96" s="801">
        <v>1</v>
      </c>
      <c r="AB96" s="201"/>
      <c r="AC96" s="620">
        <v>1</v>
      </c>
    </row>
    <row r="97" spans="1:29" s="575" customFormat="1" ht="111" thickBot="1" x14ac:dyDescent="0.3">
      <c r="A97" s="574">
        <f t="shared" si="2"/>
        <v>93</v>
      </c>
      <c r="B97" s="899" t="s">
        <v>3856</v>
      </c>
      <c r="C97" s="770" t="s">
        <v>585</v>
      </c>
      <c r="D97" s="770" t="s">
        <v>880</v>
      </c>
      <c r="E97" s="770" t="s">
        <v>3857</v>
      </c>
      <c r="F97" s="770" t="s">
        <v>1309</v>
      </c>
      <c r="G97" s="770" t="s">
        <v>16</v>
      </c>
      <c r="H97" s="771" t="s">
        <v>3858</v>
      </c>
      <c r="I97" s="770" t="s">
        <v>3859</v>
      </c>
      <c r="J97" s="775"/>
      <c r="K97" s="775"/>
      <c r="L97" s="775"/>
      <c r="M97" s="775"/>
      <c r="N97" s="770" t="s">
        <v>4039</v>
      </c>
      <c r="O97" s="744" t="s">
        <v>4270</v>
      </c>
      <c r="P97" s="495"/>
      <c r="Q97" s="492"/>
      <c r="R97" s="492"/>
      <c r="S97" s="492"/>
      <c r="U97" s="492"/>
      <c r="V97" s="492"/>
      <c r="Y97" s="801">
        <v>1</v>
      </c>
      <c r="AB97" s="201"/>
      <c r="AC97" s="620">
        <v>1</v>
      </c>
    </row>
    <row r="98" spans="1:29" s="575" customFormat="1" ht="111" thickBot="1" x14ac:dyDescent="0.3">
      <c r="A98" s="574">
        <f t="shared" si="2"/>
        <v>94</v>
      </c>
      <c r="B98" s="899" t="s">
        <v>3961</v>
      </c>
      <c r="C98" s="770" t="s">
        <v>179</v>
      </c>
      <c r="D98" s="770" t="s">
        <v>880</v>
      </c>
      <c r="E98" s="770" t="s">
        <v>3962</v>
      </c>
      <c r="F98" s="770" t="s">
        <v>3780</v>
      </c>
      <c r="G98" s="770" t="s">
        <v>16</v>
      </c>
      <c r="H98" s="771" t="s">
        <v>3963</v>
      </c>
      <c r="I98" s="770" t="s">
        <v>3964</v>
      </c>
      <c r="J98" s="775"/>
      <c r="K98" s="775"/>
      <c r="L98" s="775"/>
      <c r="M98" s="775"/>
      <c r="N98" s="770" t="s">
        <v>4182</v>
      </c>
      <c r="O98" s="744" t="s">
        <v>4177</v>
      </c>
      <c r="P98" s="902"/>
      <c r="R98" s="492"/>
      <c r="S98" s="492"/>
      <c r="U98" s="492"/>
      <c r="V98" s="492"/>
      <c r="Y98" s="801">
        <v>1</v>
      </c>
      <c r="AB98" s="201"/>
      <c r="AC98" s="620">
        <v>1</v>
      </c>
    </row>
    <row r="99" spans="1:29" s="575" customFormat="1" ht="142.5" thickBot="1" x14ac:dyDescent="0.3">
      <c r="A99" s="574">
        <f t="shared" ref="A99:A130" si="3">A98+1</f>
        <v>95</v>
      </c>
      <c r="B99" s="899" t="s">
        <v>3989</v>
      </c>
      <c r="C99" s="770" t="s">
        <v>3710</v>
      </c>
      <c r="D99" s="770" t="s">
        <v>880</v>
      </c>
      <c r="E99" s="770" t="s">
        <v>3990</v>
      </c>
      <c r="F99" s="770" t="s">
        <v>3991</v>
      </c>
      <c r="G99" s="770" t="s">
        <v>11</v>
      </c>
      <c r="H99" s="591" t="s">
        <v>3992</v>
      </c>
      <c r="I99" s="770" t="s">
        <v>3997</v>
      </c>
      <c r="J99" s="775"/>
      <c r="K99" s="775"/>
      <c r="L99" s="775"/>
      <c r="M99" s="775"/>
      <c r="N99" s="775"/>
      <c r="O99" s="744" t="s">
        <v>4178</v>
      </c>
      <c r="S99" s="492"/>
      <c r="T99" s="492"/>
      <c r="V99" s="492"/>
      <c r="Y99" s="801">
        <v>1</v>
      </c>
      <c r="AB99" s="620">
        <v>1</v>
      </c>
      <c r="AC99" s="201"/>
    </row>
    <row r="100" spans="1:29" s="575" customFormat="1" ht="174" thickBot="1" x14ac:dyDescent="0.3">
      <c r="A100" s="574">
        <f t="shared" si="3"/>
        <v>96</v>
      </c>
      <c r="B100" s="899" t="s">
        <v>4006</v>
      </c>
      <c r="C100" s="770" t="s">
        <v>179</v>
      </c>
      <c r="D100" s="770" t="s">
        <v>3130</v>
      </c>
      <c r="E100" s="770" t="s">
        <v>4007</v>
      </c>
      <c r="F100" s="770" t="s">
        <v>459</v>
      </c>
      <c r="G100" s="770" t="s">
        <v>16</v>
      </c>
      <c r="H100" s="591" t="s">
        <v>4008</v>
      </c>
      <c r="I100" s="770" t="s">
        <v>4009</v>
      </c>
      <c r="J100" s="775"/>
      <c r="K100" s="775"/>
      <c r="L100" s="775"/>
      <c r="M100" s="775"/>
      <c r="N100" s="899" t="s">
        <v>4038</v>
      </c>
      <c r="O100" s="744" t="s">
        <v>4035</v>
      </c>
      <c r="P100" s="818"/>
      <c r="R100" s="492"/>
      <c r="S100" s="492"/>
      <c r="U100" s="492"/>
      <c r="V100" s="492"/>
      <c r="Y100" s="801">
        <v>1</v>
      </c>
      <c r="AB100" s="201"/>
      <c r="AC100" s="620">
        <v>1</v>
      </c>
    </row>
    <row r="101" spans="1:29" s="575" customFormat="1" ht="111" thickBot="1" x14ac:dyDescent="0.3">
      <c r="A101" s="574">
        <f t="shared" si="3"/>
        <v>97</v>
      </c>
      <c r="B101" s="899" t="s">
        <v>4013</v>
      </c>
      <c r="C101" s="770" t="s">
        <v>179</v>
      </c>
      <c r="D101" s="770" t="s">
        <v>880</v>
      </c>
      <c r="E101" s="770" t="s">
        <v>4014</v>
      </c>
      <c r="F101" s="770" t="s">
        <v>3780</v>
      </c>
      <c r="G101" s="770" t="s">
        <v>16</v>
      </c>
      <c r="H101" s="591" t="s">
        <v>4015</v>
      </c>
      <c r="I101" s="770" t="s">
        <v>4009</v>
      </c>
      <c r="J101" s="775"/>
      <c r="K101" s="775"/>
      <c r="L101" s="775"/>
      <c r="M101" s="775"/>
      <c r="N101" s="770" t="s">
        <v>4184</v>
      </c>
      <c r="O101" s="770" t="s">
        <v>4183</v>
      </c>
      <c r="P101" s="818"/>
      <c r="R101" s="492"/>
      <c r="S101" s="492"/>
      <c r="U101" s="492"/>
      <c r="V101" s="492"/>
      <c r="Y101" s="801">
        <v>1</v>
      </c>
      <c r="AB101" s="201"/>
      <c r="AC101" s="620">
        <v>1</v>
      </c>
    </row>
    <row r="102" spans="1:29" s="575" customFormat="1" ht="95.25" thickBot="1" x14ac:dyDescent="0.3">
      <c r="A102" s="574">
        <f t="shared" si="3"/>
        <v>98</v>
      </c>
      <c r="B102" s="899" t="s">
        <v>4016</v>
      </c>
      <c r="C102" s="770" t="s">
        <v>179</v>
      </c>
      <c r="D102" s="770" t="s">
        <v>880</v>
      </c>
      <c r="E102" s="770" t="s">
        <v>4017</v>
      </c>
      <c r="F102" s="770" t="s">
        <v>459</v>
      </c>
      <c r="G102" s="770" t="s">
        <v>16</v>
      </c>
      <c r="H102" s="591" t="s">
        <v>4018</v>
      </c>
      <c r="I102" s="770" t="s">
        <v>4019</v>
      </c>
      <c r="J102" s="775"/>
      <c r="K102" s="775"/>
      <c r="L102" s="775"/>
      <c r="M102" s="775"/>
      <c r="N102" s="770" t="s">
        <v>4234</v>
      </c>
      <c r="O102" s="744" t="s">
        <v>4235</v>
      </c>
      <c r="P102" s="495"/>
      <c r="Q102" s="492"/>
      <c r="R102" s="492"/>
      <c r="S102" s="492"/>
      <c r="U102" s="492"/>
      <c r="V102" s="492"/>
      <c r="Y102" s="801">
        <v>1</v>
      </c>
      <c r="AB102" s="201"/>
      <c r="AC102" s="620">
        <v>1</v>
      </c>
    </row>
    <row r="103" spans="1:29" s="891" customFormat="1" ht="126.75" thickBot="1" x14ac:dyDescent="0.3">
      <c r="A103" s="889">
        <f t="shared" si="3"/>
        <v>99</v>
      </c>
      <c r="B103" s="899" t="s">
        <v>4020</v>
      </c>
      <c r="C103" s="770">
        <v>4</v>
      </c>
      <c r="D103" s="770" t="s">
        <v>23</v>
      </c>
      <c r="E103" s="770" t="s">
        <v>3749</v>
      </c>
      <c r="F103" s="770" t="s">
        <v>4021</v>
      </c>
      <c r="G103" s="770" t="s">
        <v>16</v>
      </c>
      <c r="H103" s="591" t="s">
        <v>4022</v>
      </c>
      <c r="I103" s="770"/>
      <c r="J103" s="775"/>
      <c r="K103" s="775"/>
      <c r="L103" s="775"/>
      <c r="M103" s="775"/>
      <c r="N103" s="770" t="s">
        <v>4522</v>
      </c>
      <c r="O103" s="771" t="s">
        <v>5687</v>
      </c>
      <c r="P103" s="818"/>
      <c r="Q103" s="801"/>
      <c r="R103" s="801"/>
      <c r="S103" s="801"/>
      <c r="X103" s="801"/>
      <c r="Y103" s="801">
        <v>1</v>
      </c>
      <c r="AB103" s="201"/>
      <c r="AC103" s="620">
        <v>1</v>
      </c>
    </row>
    <row r="104" spans="1:29" s="575" customFormat="1" ht="205.5" thickBot="1" x14ac:dyDescent="0.3">
      <c r="A104" s="889">
        <f t="shared" si="3"/>
        <v>100</v>
      </c>
      <c r="B104" s="899" t="s">
        <v>4079</v>
      </c>
      <c r="C104" s="770">
        <v>4</v>
      </c>
      <c r="D104" s="770" t="s">
        <v>121</v>
      </c>
      <c r="E104" s="770" t="s">
        <v>4080</v>
      </c>
      <c r="F104" s="770" t="s">
        <v>459</v>
      </c>
      <c r="G104" s="770" t="s">
        <v>16</v>
      </c>
      <c r="H104" s="591" t="s">
        <v>4081</v>
      </c>
      <c r="I104" s="770" t="s">
        <v>4082</v>
      </c>
      <c r="J104" s="775"/>
      <c r="K104" s="775"/>
      <c r="L104" s="775"/>
      <c r="M104" s="775"/>
      <c r="N104" s="770" t="s">
        <v>4185</v>
      </c>
      <c r="O104" s="895" t="s">
        <v>4179</v>
      </c>
      <c r="R104" s="492"/>
      <c r="S104" s="492"/>
      <c r="U104" s="492"/>
      <c r="V104" s="492"/>
      <c r="Y104" s="801">
        <v>1</v>
      </c>
      <c r="AB104" s="201"/>
      <c r="AC104" s="620">
        <v>1</v>
      </c>
    </row>
    <row r="105" spans="1:29" s="575" customFormat="1" ht="409.6" thickBot="1" x14ac:dyDescent="0.3">
      <c r="A105" s="889">
        <f t="shared" si="3"/>
        <v>101</v>
      </c>
      <c r="B105" s="635" t="s">
        <v>4088</v>
      </c>
      <c r="C105" s="634">
        <v>4</v>
      </c>
      <c r="D105" s="634" t="s">
        <v>4089</v>
      </c>
      <c r="E105" s="634" t="s">
        <v>4090</v>
      </c>
      <c r="F105" s="634" t="s">
        <v>1752</v>
      </c>
      <c r="G105" s="634" t="s">
        <v>16</v>
      </c>
      <c r="H105" s="328" t="s">
        <v>4091</v>
      </c>
      <c r="I105" s="634"/>
      <c r="J105" s="636"/>
      <c r="K105" s="636"/>
      <c r="L105" s="636"/>
      <c r="M105" s="636"/>
      <c r="N105" s="635" t="s">
        <v>5683</v>
      </c>
      <c r="O105" s="621" t="s">
        <v>5759</v>
      </c>
      <c r="P105" s="818"/>
      <c r="Q105" s="801">
        <v>1</v>
      </c>
      <c r="R105" s="492"/>
      <c r="S105" s="492"/>
      <c r="Y105" s="801"/>
      <c r="AB105" s="201"/>
      <c r="AC105" s="620">
        <v>1</v>
      </c>
    </row>
    <row r="106" spans="1:29" s="575" customFormat="1" ht="142.5" thickBot="1" x14ac:dyDescent="0.3">
      <c r="A106" s="574">
        <f t="shared" si="3"/>
        <v>102</v>
      </c>
      <c r="B106" s="635" t="s">
        <v>4110</v>
      </c>
      <c r="C106" s="634">
        <v>4</v>
      </c>
      <c r="D106" s="634" t="s">
        <v>37</v>
      </c>
      <c r="E106" s="634" t="s">
        <v>4111</v>
      </c>
      <c r="F106" s="634" t="s">
        <v>1752</v>
      </c>
      <c r="G106" s="634" t="s">
        <v>16</v>
      </c>
      <c r="H106" s="328" t="s">
        <v>4112</v>
      </c>
      <c r="I106" s="634"/>
      <c r="J106" s="636"/>
      <c r="K106" s="636"/>
      <c r="L106" s="636"/>
      <c r="M106" s="636"/>
      <c r="N106" s="635" t="s">
        <v>5683</v>
      </c>
      <c r="O106" s="632" t="s">
        <v>5760</v>
      </c>
      <c r="P106" s="720"/>
      <c r="Q106" s="801">
        <v>1</v>
      </c>
      <c r="R106" s="492"/>
      <c r="S106" s="171"/>
      <c r="V106" s="171"/>
      <c r="X106" s="492"/>
      <c r="Y106" s="801"/>
      <c r="AB106" s="201"/>
      <c r="AC106" s="620">
        <v>1</v>
      </c>
    </row>
    <row r="107" spans="1:29" s="575" customFormat="1" ht="363" thickBot="1" x14ac:dyDescent="0.3">
      <c r="A107" s="574">
        <f t="shared" si="3"/>
        <v>103</v>
      </c>
      <c r="B107" s="899" t="s">
        <v>4158</v>
      </c>
      <c r="C107" s="770" t="s">
        <v>1915</v>
      </c>
      <c r="D107" s="770" t="s">
        <v>37</v>
      </c>
      <c r="E107" s="770" t="s">
        <v>4159</v>
      </c>
      <c r="F107" s="770" t="s">
        <v>4160</v>
      </c>
      <c r="G107" s="770" t="s">
        <v>11</v>
      </c>
      <c r="H107" s="591" t="s">
        <v>4161</v>
      </c>
      <c r="I107" s="770"/>
      <c r="J107" s="775"/>
      <c r="K107" s="775"/>
      <c r="L107" s="775"/>
      <c r="M107" s="775"/>
      <c r="N107" s="775"/>
      <c r="O107" s="744" t="s">
        <v>2510</v>
      </c>
      <c r="Q107" s="801"/>
      <c r="R107" s="492"/>
      <c r="S107" s="171"/>
      <c r="X107" s="492"/>
      <c r="Y107" s="801">
        <v>1</v>
      </c>
      <c r="AB107" s="620">
        <v>1</v>
      </c>
      <c r="AC107" s="201"/>
    </row>
    <row r="108" spans="1:29" s="575" customFormat="1" ht="409.6" thickBot="1" x14ac:dyDescent="0.3">
      <c r="A108" s="574">
        <f t="shared" si="3"/>
        <v>104</v>
      </c>
      <c r="B108" s="635" t="s">
        <v>4203</v>
      </c>
      <c r="C108" s="634">
        <v>22</v>
      </c>
      <c r="D108" s="634" t="s">
        <v>121</v>
      </c>
      <c r="E108" s="634" t="s">
        <v>2248</v>
      </c>
      <c r="F108" s="634" t="s">
        <v>4204</v>
      </c>
      <c r="G108" s="634" t="s">
        <v>11</v>
      </c>
      <c r="H108" s="328" t="s">
        <v>4205</v>
      </c>
      <c r="I108" s="634" t="s">
        <v>4206</v>
      </c>
      <c r="J108" s="636"/>
      <c r="K108" s="636"/>
      <c r="L108" s="636"/>
      <c r="M108" s="636"/>
      <c r="N108" s="634" t="s">
        <v>4663</v>
      </c>
      <c r="O108" s="621" t="s">
        <v>4956</v>
      </c>
      <c r="P108" s="818"/>
      <c r="Q108" s="801">
        <v>1</v>
      </c>
      <c r="R108" s="631"/>
      <c r="S108" s="492"/>
      <c r="U108" s="631"/>
      <c r="V108" s="492"/>
      <c r="Y108" s="801"/>
      <c r="AB108" s="620">
        <v>1</v>
      </c>
      <c r="AC108" s="201"/>
    </row>
    <row r="109" spans="1:29" s="490" customFormat="1" ht="315.75" thickBot="1" x14ac:dyDescent="0.3">
      <c r="A109" s="574">
        <f t="shared" si="3"/>
        <v>105</v>
      </c>
      <c r="B109" s="899" t="s">
        <v>4361</v>
      </c>
      <c r="C109" s="770" t="s">
        <v>110</v>
      </c>
      <c r="D109" s="770" t="s">
        <v>3130</v>
      </c>
      <c r="E109" s="780" t="s">
        <v>4362</v>
      </c>
      <c r="F109" s="778" t="s">
        <v>459</v>
      </c>
      <c r="G109" s="770" t="s">
        <v>16</v>
      </c>
      <c r="H109" s="779" t="s">
        <v>4363</v>
      </c>
      <c r="I109" s="770" t="s">
        <v>3997</v>
      </c>
      <c r="J109" s="775"/>
      <c r="K109" s="775"/>
      <c r="L109" s="775"/>
      <c r="M109" s="775"/>
      <c r="N109" s="899" t="s">
        <v>4502</v>
      </c>
      <c r="O109" s="895" t="s">
        <v>4179</v>
      </c>
      <c r="R109" s="495"/>
      <c r="S109" s="492"/>
      <c r="U109" s="492"/>
      <c r="V109" s="492"/>
      <c r="Y109" s="818">
        <v>1</v>
      </c>
      <c r="AB109" s="1521"/>
      <c r="AC109" s="620">
        <v>1</v>
      </c>
    </row>
    <row r="110" spans="1:29" s="490" customFormat="1" ht="363" thickBot="1" x14ac:dyDescent="0.3">
      <c r="A110" s="574">
        <f t="shared" si="3"/>
        <v>106</v>
      </c>
      <c r="B110" s="635" t="s">
        <v>4372</v>
      </c>
      <c r="C110" s="634" t="s">
        <v>4373</v>
      </c>
      <c r="D110" s="634" t="s">
        <v>1201</v>
      </c>
      <c r="E110" s="637" t="s">
        <v>4374</v>
      </c>
      <c r="F110" s="638" t="s">
        <v>1597</v>
      </c>
      <c r="G110" s="634" t="s">
        <v>16</v>
      </c>
      <c r="H110" s="639" t="s">
        <v>4375</v>
      </c>
      <c r="I110" s="640"/>
      <c r="J110" s="636"/>
      <c r="K110" s="636"/>
      <c r="L110" s="636"/>
      <c r="M110" s="636"/>
      <c r="N110" s="634" t="s">
        <v>4494</v>
      </c>
      <c r="O110" s="621" t="s">
        <v>4609</v>
      </c>
      <c r="Q110" s="631">
        <v>1</v>
      </c>
      <c r="R110" s="582"/>
      <c r="S110" s="492"/>
      <c r="Y110" s="818"/>
      <c r="AB110" s="1521"/>
      <c r="AC110" s="620">
        <v>1</v>
      </c>
    </row>
    <row r="111" spans="1:29" s="490" customFormat="1" ht="174" thickBot="1" x14ac:dyDescent="0.3">
      <c r="A111" s="574">
        <f t="shared" si="3"/>
        <v>107</v>
      </c>
      <c r="B111" s="899" t="s">
        <v>4387</v>
      </c>
      <c r="C111" s="770" t="s">
        <v>110</v>
      </c>
      <c r="D111" s="770" t="s">
        <v>880</v>
      </c>
      <c r="E111" s="780" t="s">
        <v>4388</v>
      </c>
      <c r="F111" s="778" t="s">
        <v>251</v>
      </c>
      <c r="G111" s="770" t="s">
        <v>16</v>
      </c>
      <c r="H111" s="779" t="s">
        <v>4389</v>
      </c>
      <c r="I111" s="770" t="s">
        <v>4431</v>
      </c>
      <c r="J111" s="775"/>
      <c r="K111" s="775"/>
      <c r="L111" s="775"/>
      <c r="M111" s="775"/>
      <c r="N111" s="775"/>
      <c r="O111" s="895" t="s">
        <v>2973</v>
      </c>
      <c r="S111" s="492"/>
      <c r="T111" s="495"/>
      <c r="V111" s="492"/>
      <c r="Y111" s="818">
        <v>1</v>
      </c>
      <c r="AB111" s="1521"/>
      <c r="AC111" s="620">
        <v>1</v>
      </c>
    </row>
    <row r="112" spans="1:29" s="490" customFormat="1" ht="79.5" thickBot="1" x14ac:dyDescent="0.3">
      <c r="A112" s="578">
        <f t="shared" si="3"/>
        <v>108</v>
      </c>
      <c r="B112" s="899" t="s">
        <v>4464</v>
      </c>
      <c r="C112" s="770" t="s">
        <v>19</v>
      </c>
      <c r="D112" s="770" t="s">
        <v>880</v>
      </c>
      <c r="E112" s="780" t="s">
        <v>4465</v>
      </c>
      <c r="F112" s="899" t="s">
        <v>4466</v>
      </c>
      <c r="G112" s="770" t="s">
        <v>16</v>
      </c>
      <c r="H112" s="779" t="s">
        <v>4467</v>
      </c>
      <c r="I112" s="770" t="s">
        <v>4468</v>
      </c>
      <c r="J112" s="775"/>
      <c r="K112" s="775"/>
      <c r="L112" s="775"/>
      <c r="M112" s="775"/>
      <c r="N112" s="780" t="s">
        <v>4805</v>
      </c>
      <c r="O112" s="895" t="s">
        <v>4587</v>
      </c>
      <c r="R112" s="598"/>
      <c r="S112" s="495"/>
      <c r="U112" s="598"/>
      <c r="V112" s="495"/>
      <c r="Y112" s="818">
        <v>1</v>
      </c>
      <c r="AB112" s="1521"/>
      <c r="AC112" s="620">
        <v>1</v>
      </c>
    </row>
    <row r="113" spans="1:29" s="490" customFormat="1" ht="284.25" thickBot="1" x14ac:dyDescent="0.3">
      <c r="A113" s="578">
        <f t="shared" si="3"/>
        <v>109</v>
      </c>
      <c r="B113" s="899" t="s">
        <v>4469</v>
      </c>
      <c r="C113" s="770">
        <v>4</v>
      </c>
      <c r="D113" s="770" t="s">
        <v>880</v>
      </c>
      <c r="E113" s="780" t="s">
        <v>4470</v>
      </c>
      <c r="F113" s="899" t="s">
        <v>459</v>
      </c>
      <c r="G113" s="770" t="s">
        <v>16</v>
      </c>
      <c r="H113" s="779" t="s">
        <v>4471</v>
      </c>
      <c r="I113" s="770" t="s">
        <v>4472</v>
      </c>
      <c r="J113" s="775"/>
      <c r="K113" s="775"/>
      <c r="L113" s="775"/>
      <c r="M113" s="775"/>
      <c r="N113" s="775"/>
      <c r="O113" s="744" t="s">
        <v>4599</v>
      </c>
      <c r="S113" s="495"/>
      <c r="T113" s="598"/>
      <c r="V113" s="495"/>
      <c r="Y113" s="818">
        <v>1</v>
      </c>
      <c r="AB113" s="1521"/>
      <c r="AC113" s="620">
        <v>1</v>
      </c>
    </row>
    <row r="114" spans="1:29" s="490" customFormat="1" ht="95.25" thickBot="1" x14ac:dyDescent="0.3">
      <c r="A114" s="578">
        <f t="shared" si="3"/>
        <v>110</v>
      </c>
      <c r="B114" s="899" t="s">
        <v>4480</v>
      </c>
      <c r="C114" s="770">
        <v>16</v>
      </c>
      <c r="D114" s="770" t="s">
        <v>880</v>
      </c>
      <c r="E114" s="780" t="s">
        <v>4481</v>
      </c>
      <c r="F114" s="899" t="s">
        <v>3780</v>
      </c>
      <c r="G114" s="770" t="s">
        <v>16</v>
      </c>
      <c r="H114" s="779" t="s">
        <v>4482</v>
      </c>
      <c r="I114" s="770"/>
      <c r="J114" s="775"/>
      <c r="K114" s="775"/>
      <c r="L114" s="775"/>
      <c r="M114" s="775"/>
      <c r="N114" s="770" t="s">
        <v>5157</v>
      </c>
      <c r="O114" s="895" t="s">
        <v>4588</v>
      </c>
      <c r="R114" s="598"/>
      <c r="S114" s="495"/>
      <c r="Y114" s="818">
        <v>1</v>
      </c>
      <c r="AB114" s="1521"/>
      <c r="AC114" s="620">
        <v>1</v>
      </c>
    </row>
    <row r="115" spans="1:29" s="490" customFormat="1" ht="95.25" thickBot="1" x14ac:dyDescent="0.3">
      <c r="A115" s="578">
        <f t="shared" si="3"/>
        <v>111</v>
      </c>
      <c r="B115" s="635" t="s">
        <v>4483</v>
      </c>
      <c r="C115" s="634" t="s">
        <v>3049</v>
      </c>
      <c r="D115" s="634" t="s">
        <v>880</v>
      </c>
      <c r="E115" s="637" t="s">
        <v>4484</v>
      </c>
      <c r="F115" s="635" t="s">
        <v>3780</v>
      </c>
      <c r="G115" s="634" t="s">
        <v>16</v>
      </c>
      <c r="H115" s="639" t="s">
        <v>4485</v>
      </c>
      <c r="I115" s="634"/>
      <c r="J115" s="499"/>
      <c r="K115" s="499"/>
      <c r="L115" s="499"/>
      <c r="M115" s="499"/>
      <c r="N115" s="635" t="s">
        <v>5158</v>
      </c>
      <c r="O115" s="621" t="s">
        <v>5159</v>
      </c>
      <c r="P115" s="818"/>
      <c r="Q115" s="818">
        <v>1</v>
      </c>
      <c r="R115" s="598"/>
      <c r="S115" s="495"/>
      <c r="Y115" s="818"/>
      <c r="AB115" s="1521"/>
      <c r="AC115" s="620">
        <v>1</v>
      </c>
    </row>
    <row r="116" spans="1:29" s="490" customFormat="1" ht="79.5" thickBot="1" x14ac:dyDescent="0.3">
      <c r="A116" s="578">
        <f t="shared" si="3"/>
        <v>112</v>
      </c>
      <c r="B116" s="899" t="s">
        <v>4486</v>
      </c>
      <c r="C116" s="770" t="s">
        <v>585</v>
      </c>
      <c r="D116" s="770" t="s">
        <v>880</v>
      </c>
      <c r="E116" s="780" t="s">
        <v>4039</v>
      </c>
      <c r="F116" s="899" t="s">
        <v>251</v>
      </c>
      <c r="G116" s="770" t="s">
        <v>16</v>
      </c>
      <c r="H116" s="779" t="s">
        <v>4487</v>
      </c>
      <c r="I116" s="770" t="s">
        <v>3859</v>
      </c>
      <c r="J116" s="775"/>
      <c r="K116" s="775"/>
      <c r="L116" s="775"/>
      <c r="M116" s="775"/>
      <c r="N116" s="780" t="s">
        <v>4806</v>
      </c>
      <c r="O116" s="895" t="s">
        <v>4589</v>
      </c>
      <c r="R116" s="598"/>
      <c r="S116" s="495"/>
      <c r="U116" s="598"/>
      <c r="V116" s="495"/>
      <c r="Y116" s="818">
        <v>1</v>
      </c>
      <c r="AB116" s="1521"/>
      <c r="AC116" s="620">
        <v>1</v>
      </c>
    </row>
    <row r="117" spans="1:29" s="490" customFormat="1" ht="142.5" thickBot="1" x14ac:dyDescent="0.3">
      <c r="A117" s="611">
        <f t="shared" si="3"/>
        <v>113</v>
      </c>
      <c r="B117" s="774" t="s">
        <v>4564</v>
      </c>
      <c r="C117" s="773" t="s">
        <v>19</v>
      </c>
      <c r="D117" s="773" t="s">
        <v>880</v>
      </c>
      <c r="E117" s="782" t="s">
        <v>4565</v>
      </c>
      <c r="F117" s="717" t="s">
        <v>251</v>
      </c>
      <c r="G117" s="773" t="s">
        <v>16</v>
      </c>
      <c r="H117" s="784" t="s">
        <v>4566</v>
      </c>
      <c r="I117" s="773"/>
      <c r="J117" s="776"/>
      <c r="K117" s="776"/>
      <c r="L117" s="776"/>
      <c r="M117" s="776"/>
      <c r="N117" s="776"/>
      <c r="O117" s="745" t="s">
        <v>4834</v>
      </c>
      <c r="S117" s="598"/>
      <c r="T117" s="700">
        <v>1</v>
      </c>
      <c r="Y117" s="818"/>
      <c r="AB117" s="1521"/>
      <c r="AC117" s="620">
        <v>1</v>
      </c>
    </row>
    <row r="118" spans="1:29" s="490" customFormat="1" ht="142.5" thickBot="1" x14ac:dyDescent="0.3">
      <c r="A118" s="611">
        <f t="shared" si="3"/>
        <v>114</v>
      </c>
      <c r="B118" s="899" t="s">
        <v>4574</v>
      </c>
      <c r="C118" s="770">
        <v>4</v>
      </c>
      <c r="D118" s="770" t="s">
        <v>880</v>
      </c>
      <c r="E118" s="780" t="s">
        <v>4575</v>
      </c>
      <c r="F118" s="740" t="s">
        <v>459</v>
      </c>
      <c r="G118" s="770" t="s">
        <v>16</v>
      </c>
      <c r="H118" s="779" t="s">
        <v>4576</v>
      </c>
      <c r="I118" s="770" t="s">
        <v>4577</v>
      </c>
      <c r="J118" s="775"/>
      <c r="K118" s="775"/>
      <c r="L118" s="775"/>
      <c r="M118" s="775"/>
      <c r="N118" s="775"/>
      <c r="O118" s="744" t="s">
        <v>4835</v>
      </c>
      <c r="S118" s="598"/>
      <c r="T118" s="700"/>
      <c r="V118" s="598"/>
      <c r="Y118" s="818">
        <v>1</v>
      </c>
      <c r="AB118" s="1521"/>
      <c r="AC118" s="620">
        <v>1</v>
      </c>
    </row>
    <row r="119" spans="1:29" s="490" customFormat="1" ht="142.5" thickBot="1" x14ac:dyDescent="0.3">
      <c r="A119" s="611">
        <f t="shared" si="3"/>
        <v>115</v>
      </c>
      <c r="B119" s="899" t="s">
        <v>4578</v>
      </c>
      <c r="C119" s="770">
        <v>4</v>
      </c>
      <c r="D119" s="770" t="s">
        <v>880</v>
      </c>
      <c r="E119" s="780" t="s">
        <v>4579</v>
      </c>
      <c r="F119" s="740" t="s">
        <v>459</v>
      </c>
      <c r="G119" s="770" t="s">
        <v>16</v>
      </c>
      <c r="H119" s="779" t="s">
        <v>4580</v>
      </c>
      <c r="I119" s="770" t="s">
        <v>4577</v>
      </c>
      <c r="J119" s="775"/>
      <c r="K119" s="775"/>
      <c r="L119" s="775"/>
      <c r="M119" s="775"/>
      <c r="N119" s="780" t="s">
        <v>4837</v>
      </c>
      <c r="O119" s="744" t="s">
        <v>4836</v>
      </c>
      <c r="P119" s="818"/>
      <c r="R119" s="707"/>
      <c r="S119" s="598"/>
      <c r="U119" s="707"/>
      <c r="V119" s="598"/>
      <c r="Y119" s="818">
        <v>1</v>
      </c>
      <c r="AB119" s="1521"/>
      <c r="AC119" s="620">
        <v>1</v>
      </c>
    </row>
    <row r="120" spans="1:29" s="490" customFormat="1" ht="95.25" thickBot="1" x14ac:dyDescent="0.3">
      <c r="A120" s="889">
        <f t="shared" si="3"/>
        <v>116</v>
      </c>
      <c r="B120" s="899" t="s">
        <v>4581</v>
      </c>
      <c r="C120" s="770">
        <v>21</v>
      </c>
      <c r="D120" s="770" t="s">
        <v>880</v>
      </c>
      <c r="E120" s="780" t="s">
        <v>4582</v>
      </c>
      <c r="F120" s="740" t="s">
        <v>459</v>
      </c>
      <c r="G120" s="770" t="s">
        <v>16</v>
      </c>
      <c r="H120" s="779" t="s">
        <v>4583</v>
      </c>
      <c r="I120" s="770"/>
      <c r="J120" s="775"/>
      <c r="K120" s="775"/>
      <c r="L120" s="775"/>
      <c r="M120" s="775"/>
      <c r="N120" s="899" t="s">
        <v>4662</v>
      </c>
      <c r="O120" s="744" t="s">
        <v>4661</v>
      </c>
      <c r="P120" s="818"/>
      <c r="R120" s="633"/>
      <c r="S120" s="598"/>
      <c r="Y120" s="818">
        <v>1</v>
      </c>
      <c r="AB120" s="1521"/>
      <c r="AC120" s="620">
        <v>1</v>
      </c>
    </row>
    <row r="121" spans="1:29" s="892" customFormat="1" ht="189.75" thickBot="1" x14ac:dyDescent="0.3">
      <c r="A121" s="889">
        <f t="shared" si="3"/>
        <v>117</v>
      </c>
      <c r="B121" s="899" t="s">
        <v>4612</v>
      </c>
      <c r="C121" s="770">
        <v>4</v>
      </c>
      <c r="D121" s="770" t="s">
        <v>23</v>
      </c>
      <c r="E121" s="780" t="s">
        <v>4613</v>
      </c>
      <c r="F121" s="740" t="s">
        <v>1543</v>
      </c>
      <c r="G121" s="770" t="s">
        <v>16</v>
      </c>
      <c r="H121" s="779" t="s">
        <v>4614</v>
      </c>
      <c r="I121" s="770"/>
      <c r="J121" s="775"/>
      <c r="K121" s="775"/>
      <c r="L121" s="775"/>
      <c r="M121" s="775"/>
      <c r="N121" s="780" t="s">
        <v>4844</v>
      </c>
      <c r="O121" s="744" t="s">
        <v>5686</v>
      </c>
      <c r="P121" s="818"/>
      <c r="Q121" s="818"/>
      <c r="R121" s="818"/>
      <c r="S121" s="818"/>
      <c r="Y121" s="818">
        <v>1</v>
      </c>
      <c r="AB121" s="1521"/>
      <c r="AC121" s="620">
        <v>1</v>
      </c>
    </row>
    <row r="122" spans="1:29" s="892" customFormat="1" ht="126.75" thickBot="1" x14ac:dyDescent="0.3">
      <c r="A122" s="889">
        <f t="shared" si="3"/>
        <v>118</v>
      </c>
      <c r="B122" s="899" t="s">
        <v>4615</v>
      </c>
      <c r="C122" s="770">
        <v>4</v>
      </c>
      <c r="D122" s="770" t="s">
        <v>23</v>
      </c>
      <c r="E122" s="780" t="s">
        <v>4123</v>
      </c>
      <c r="F122" s="740" t="s">
        <v>4616</v>
      </c>
      <c r="G122" s="770" t="s">
        <v>16</v>
      </c>
      <c r="H122" s="779" t="s">
        <v>4617</v>
      </c>
      <c r="I122" s="770"/>
      <c r="J122" s="775"/>
      <c r="K122" s="775"/>
      <c r="L122" s="775"/>
      <c r="M122" s="775"/>
      <c r="N122" s="780" t="s">
        <v>4522</v>
      </c>
      <c r="O122" s="744" t="s">
        <v>5685</v>
      </c>
      <c r="P122" s="818"/>
      <c r="Q122" s="818"/>
      <c r="R122" s="818"/>
      <c r="S122" s="818"/>
      <c r="Y122" s="818">
        <v>1</v>
      </c>
      <c r="AB122" s="1521"/>
      <c r="AC122" s="620">
        <v>1</v>
      </c>
    </row>
    <row r="123" spans="1:29" s="490" customFormat="1" ht="158.25" thickBot="1" x14ac:dyDescent="0.3">
      <c r="A123" s="889">
        <f t="shared" si="3"/>
        <v>119</v>
      </c>
      <c r="B123" s="774" t="s">
        <v>4649</v>
      </c>
      <c r="C123" s="773">
        <v>4</v>
      </c>
      <c r="D123" s="773" t="s">
        <v>1396</v>
      </c>
      <c r="E123" s="782" t="s">
        <v>4650</v>
      </c>
      <c r="F123" s="717" t="s">
        <v>4478</v>
      </c>
      <c r="G123" s="773" t="s">
        <v>16</v>
      </c>
      <c r="H123" s="784" t="s">
        <v>4651</v>
      </c>
      <c r="I123" s="773"/>
      <c r="J123" s="776"/>
      <c r="K123" s="776"/>
      <c r="L123" s="776"/>
      <c r="M123" s="776"/>
      <c r="N123" s="776"/>
      <c r="O123" s="745" t="s">
        <v>4838</v>
      </c>
      <c r="T123" s="633">
        <v>1</v>
      </c>
      <c r="Y123" s="818"/>
      <c r="AB123" s="1521"/>
      <c r="AC123" s="620">
        <v>1</v>
      </c>
    </row>
    <row r="124" spans="1:29" s="649" customFormat="1" ht="252.75" thickBot="1" x14ac:dyDescent="0.3">
      <c r="A124" s="642">
        <f t="shared" si="3"/>
        <v>120</v>
      </c>
      <c r="B124" s="635" t="s">
        <v>4681</v>
      </c>
      <c r="C124" s="634" t="s">
        <v>19</v>
      </c>
      <c r="D124" s="634" t="s">
        <v>880</v>
      </c>
      <c r="E124" s="637" t="s">
        <v>4726</v>
      </c>
      <c r="F124" s="833" t="s">
        <v>4683</v>
      </c>
      <c r="G124" s="634" t="s">
        <v>16</v>
      </c>
      <c r="H124" s="639" t="s">
        <v>4684</v>
      </c>
      <c r="I124" s="637"/>
      <c r="J124" s="636"/>
      <c r="K124" s="636"/>
      <c r="L124" s="636"/>
      <c r="M124" s="636"/>
      <c r="N124" s="637" t="s">
        <v>5053</v>
      </c>
      <c r="O124" s="621" t="s">
        <v>5052</v>
      </c>
      <c r="Q124" s="818">
        <v>1</v>
      </c>
      <c r="S124" s="633"/>
      <c r="Y124" s="801"/>
      <c r="AB124" s="201"/>
      <c r="AC124" s="620">
        <v>1</v>
      </c>
    </row>
    <row r="125" spans="1:29" s="684" customFormat="1" ht="111" thickBot="1" x14ac:dyDescent="0.3">
      <c r="A125" s="683">
        <f t="shared" si="3"/>
        <v>121</v>
      </c>
      <c r="B125" s="899" t="s">
        <v>4758</v>
      </c>
      <c r="C125" s="770" t="s">
        <v>1915</v>
      </c>
      <c r="D125" s="770" t="s">
        <v>880</v>
      </c>
      <c r="E125" s="780" t="s">
        <v>2996</v>
      </c>
      <c r="F125" s="778" t="s">
        <v>4759</v>
      </c>
      <c r="G125" s="770" t="s">
        <v>16</v>
      </c>
      <c r="H125" s="779" t="s">
        <v>4760</v>
      </c>
      <c r="I125" s="770"/>
      <c r="J125" s="775"/>
      <c r="K125" s="775"/>
      <c r="L125" s="775"/>
      <c r="M125" s="775"/>
      <c r="N125" s="780" t="s">
        <v>4924</v>
      </c>
      <c r="O125" s="744" t="s">
        <v>4923</v>
      </c>
      <c r="P125" s="818"/>
      <c r="R125" s="766"/>
      <c r="S125" s="633"/>
      <c r="Y125" s="801">
        <v>1</v>
      </c>
      <c r="AB125" s="201"/>
      <c r="AC125" s="620">
        <v>1</v>
      </c>
    </row>
    <row r="126" spans="1:29" s="684" customFormat="1" ht="126.75" thickBot="1" x14ac:dyDescent="0.3">
      <c r="A126" s="683">
        <f t="shared" si="3"/>
        <v>122</v>
      </c>
      <c r="B126" s="899" t="s">
        <v>4769</v>
      </c>
      <c r="C126" s="770">
        <v>4</v>
      </c>
      <c r="D126" s="770" t="s">
        <v>1201</v>
      </c>
      <c r="E126" s="780" t="s">
        <v>4770</v>
      </c>
      <c r="F126" s="778" t="s">
        <v>4771</v>
      </c>
      <c r="G126" s="770" t="s">
        <v>16</v>
      </c>
      <c r="H126" s="779" t="s">
        <v>4772</v>
      </c>
      <c r="I126" s="770"/>
      <c r="J126" s="775"/>
      <c r="K126" s="775"/>
      <c r="L126" s="775"/>
      <c r="M126" s="775"/>
      <c r="N126" s="899" t="s">
        <v>2992</v>
      </c>
      <c r="O126" s="744" t="s">
        <v>4856</v>
      </c>
      <c r="P126" s="818"/>
      <c r="R126" s="765"/>
      <c r="S126" s="633"/>
      <c r="Y126" s="801">
        <v>1</v>
      </c>
      <c r="AB126" s="201"/>
      <c r="AC126" s="620">
        <v>1</v>
      </c>
    </row>
    <row r="127" spans="1:29" s="684" customFormat="1" ht="126.75" thickBot="1" x14ac:dyDescent="0.3">
      <c r="A127" s="683">
        <f t="shared" si="3"/>
        <v>123</v>
      </c>
      <c r="B127" s="899" t="s">
        <v>4776</v>
      </c>
      <c r="C127" s="770">
        <v>4</v>
      </c>
      <c r="D127" s="770" t="s">
        <v>1201</v>
      </c>
      <c r="E127" s="780" t="s">
        <v>4777</v>
      </c>
      <c r="F127" s="778" t="s">
        <v>4771</v>
      </c>
      <c r="G127" s="770" t="s">
        <v>16</v>
      </c>
      <c r="H127" s="779" t="s">
        <v>4778</v>
      </c>
      <c r="I127" s="770"/>
      <c r="J127" s="775"/>
      <c r="K127" s="775"/>
      <c r="L127" s="775"/>
      <c r="M127" s="775"/>
      <c r="N127" s="780" t="s">
        <v>4857</v>
      </c>
      <c r="O127" s="744" t="s">
        <v>4856</v>
      </c>
      <c r="P127" s="818"/>
      <c r="R127" s="765"/>
      <c r="S127" s="633"/>
      <c r="Y127" s="801">
        <v>1</v>
      </c>
      <c r="AB127" s="201"/>
      <c r="AC127" s="620">
        <v>1</v>
      </c>
    </row>
    <row r="128" spans="1:29" s="684" customFormat="1" ht="221.25" thickBot="1" x14ac:dyDescent="0.3">
      <c r="A128" s="683">
        <f t="shared" si="3"/>
        <v>124</v>
      </c>
      <c r="B128" s="899" t="s">
        <v>4779</v>
      </c>
      <c r="C128" s="770" t="s">
        <v>585</v>
      </c>
      <c r="D128" s="770" t="s">
        <v>880</v>
      </c>
      <c r="E128" s="780" t="s">
        <v>4780</v>
      </c>
      <c r="F128" s="778" t="s">
        <v>4781</v>
      </c>
      <c r="G128" s="770" t="s">
        <v>16</v>
      </c>
      <c r="H128" s="779" t="s">
        <v>4782</v>
      </c>
      <c r="I128" s="770"/>
      <c r="J128" s="775"/>
      <c r="K128" s="775"/>
      <c r="L128" s="775"/>
      <c r="M128" s="775"/>
      <c r="N128" s="786"/>
      <c r="O128" s="744" t="s">
        <v>4839</v>
      </c>
      <c r="S128" s="633"/>
      <c r="T128" s="718"/>
      <c r="Y128" s="801">
        <v>1</v>
      </c>
      <c r="AB128" s="201"/>
      <c r="AC128" s="620">
        <v>1</v>
      </c>
    </row>
    <row r="129" spans="1:29" s="684" customFormat="1" ht="237" thickBot="1" x14ac:dyDescent="0.3">
      <c r="A129" s="683">
        <f t="shared" si="3"/>
        <v>125</v>
      </c>
      <c r="B129" s="899" t="s">
        <v>4783</v>
      </c>
      <c r="C129" s="770" t="s">
        <v>179</v>
      </c>
      <c r="D129" s="770" t="s">
        <v>880</v>
      </c>
      <c r="E129" s="780" t="s">
        <v>4784</v>
      </c>
      <c r="F129" s="778" t="s">
        <v>4781</v>
      </c>
      <c r="G129" s="770" t="s">
        <v>16</v>
      </c>
      <c r="H129" s="779" t="s">
        <v>4785</v>
      </c>
      <c r="I129" s="770"/>
      <c r="J129" s="775"/>
      <c r="K129" s="775"/>
      <c r="L129" s="775"/>
      <c r="M129" s="775"/>
      <c r="N129" s="770" t="s">
        <v>4858</v>
      </c>
      <c r="O129" s="744" t="s">
        <v>4856</v>
      </c>
      <c r="P129" s="818"/>
      <c r="R129" s="766"/>
      <c r="S129" s="633"/>
      <c r="Y129" s="801">
        <v>1</v>
      </c>
      <c r="AB129" s="201"/>
      <c r="AC129" s="620">
        <v>1</v>
      </c>
    </row>
    <row r="130" spans="1:29" s="696" customFormat="1" ht="409.6" thickBot="1" x14ac:dyDescent="0.3">
      <c r="A130" s="763">
        <f t="shared" si="3"/>
        <v>126</v>
      </c>
      <c r="B130" s="1423" t="s">
        <v>4830</v>
      </c>
      <c r="C130" s="770">
        <v>64</v>
      </c>
      <c r="D130" s="770" t="s">
        <v>1201</v>
      </c>
      <c r="E130" s="780" t="s">
        <v>4831</v>
      </c>
      <c r="F130" s="778" t="s">
        <v>4756</v>
      </c>
      <c r="G130" s="770" t="s">
        <v>16</v>
      </c>
      <c r="H130" s="779" t="s">
        <v>4832</v>
      </c>
      <c r="I130" s="770"/>
      <c r="J130" s="775"/>
      <c r="K130" s="775"/>
      <c r="L130" s="775"/>
      <c r="M130" s="775"/>
      <c r="N130" s="770" t="s">
        <v>7041</v>
      </c>
      <c r="O130" s="744" t="s">
        <v>5160</v>
      </c>
      <c r="R130" s="766"/>
      <c r="S130" s="633"/>
      <c r="T130" s="766"/>
      <c r="Y130" s="818"/>
      <c r="Z130" s="818">
        <v>1</v>
      </c>
      <c r="AB130" s="201"/>
      <c r="AC130" s="620">
        <v>1</v>
      </c>
    </row>
    <row r="131" spans="1:29" s="764" customFormat="1" ht="158.25" thickBot="1" x14ac:dyDescent="0.3">
      <c r="A131" s="763">
        <f t="shared" ref="A131:A162" si="4">A130+1</f>
        <v>127</v>
      </c>
      <c r="B131" s="774" t="s">
        <v>4853</v>
      </c>
      <c r="C131" s="773">
        <v>4</v>
      </c>
      <c r="D131" s="773" t="s">
        <v>1397</v>
      </c>
      <c r="E131" s="782" t="s">
        <v>4854</v>
      </c>
      <c r="F131" s="783" t="s">
        <v>2894</v>
      </c>
      <c r="G131" s="773" t="s">
        <v>16</v>
      </c>
      <c r="H131" s="784" t="s">
        <v>4855</v>
      </c>
      <c r="I131" s="773"/>
      <c r="J131" s="499"/>
      <c r="K131" s="499"/>
      <c r="L131" s="499"/>
      <c r="M131" s="499"/>
      <c r="N131" s="773" t="s">
        <v>7038</v>
      </c>
      <c r="O131" s="745" t="s">
        <v>5059</v>
      </c>
      <c r="S131" s="735"/>
      <c r="T131" s="818">
        <v>1</v>
      </c>
      <c r="Y131" s="801"/>
      <c r="AB131" s="201"/>
      <c r="AC131" s="620">
        <v>1</v>
      </c>
    </row>
    <row r="132" spans="1:29" s="795" customFormat="1" ht="409.6" thickBot="1" x14ac:dyDescent="0.3">
      <c r="A132" s="794">
        <f t="shared" si="4"/>
        <v>128</v>
      </c>
      <c r="B132" s="899" t="s">
        <v>4876</v>
      </c>
      <c r="C132" s="770">
        <v>4</v>
      </c>
      <c r="D132" s="770" t="s">
        <v>2792</v>
      </c>
      <c r="E132" s="780" t="s">
        <v>4877</v>
      </c>
      <c r="F132" s="778" t="s">
        <v>4878</v>
      </c>
      <c r="G132" s="770" t="s">
        <v>16</v>
      </c>
      <c r="H132" s="779" t="s">
        <v>4879</v>
      </c>
      <c r="I132" s="770" t="s">
        <v>4789</v>
      </c>
      <c r="J132" s="775"/>
      <c r="K132" s="775"/>
      <c r="L132" s="775"/>
      <c r="M132" s="775"/>
      <c r="N132" s="770" t="s">
        <v>5022</v>
      </c>
      <c r="O132" s="771" t="s">
        <v>4954</v>
      </c>
      <c r="P132" s="818"/>
      <c r="R132" s="818"/>
      <c r="S132" s="766"/>
      <c r="U132" s="818"/>
      <c r="V132" s="766"/>
      <c r="Y132" s="801">
        <v>1</v>
      </c>
      <c r="AB132" s="201"/>
      <c r="AC132" s="620">
        <v>1</v>
      </c>
    </row>
    <row r="133" spans="1:29" s="795" customFormat="1" ht="95.25" thickBot="1" x14ac:dyDescent="0.3">
      <c r="A133" s="794">
        <f t="shared" si="4"/>
        <v>129</v>
      </c>
      <c r="B133" s="940" t="s">
        <v>4893</v>
      </c>
      <c r="C133" s="770">
        <v>5</v>
      </c>
      <c r="D133" s="770" t="s">
        <v>2792</v>
      </c>
      <c r="E133" s="780" t="s">
        <v>4894</v>
      </c>
      <c r="F133" s="778" t="s">
        <v>4771</v>
      </c>
      <c r="G133" s="770" t="s">
        <v>16</v>
      </c>
      <c r="H133" s="779" t="s">
        <v>4895</v>
      </c>
      <c r="I133" s="770"/>
      <c r="J133" s="775"/>
      <c r="K133" s="775"/>
      <c r="L133" s="775"/>
      <c r="M133" s="775"/>
      <c r="N133" s="780" t="s">
        <v>5058</v>
      </c>
      <c r="O133" s="744" t="s">
        <v>4923</v>
      </c>
      <c r="P133" s="818"/>
      <c r="R133" s="818"/>
      <c r="S133" s="766"/>
      <c r="Y133" s="818">
        <v>1</v>
      </c>
      <c r="AB133" s="201"/>
      <c r="AC133" s="620">
        <v>1</v>
      </c>
    </row>
    <row r="134" spans="1:29" s="795" customFormat="1" ht="111" thickBot="1" x14ac:dyDescent="0.3">
      <c r="A134" s="794">
        <f t="shared" si="4"/>
        <v>130</v>
      </c>
      <c r="B134" s="899" t="s">
        <v>4900</v>
      </c>
      <c r="C134" s="770">
        <v>33</v>
      </c>
      <c r="D134" s="770" t="s">
        <v>2792</v>
      </c>
      <c r="E134" s="780" t="s">
        <v>4901</v>
      </c>
      <c r="F134" s="778" t="s">
        <v>459</v>
      </c>
      <c r="G134" s="770" t="s">
        <v>16</v>
      </c>
      <c r="H134" s="779" t="s">
        <v>4902</v>
      </c>
      <c r="I134" s="770" t="s">
        <v>4903</v>
      </c>
      <c r="J134" s="775"/>
      <c r="K134" s="775"/>
      <c r="L134" s="775"/>
      <c r="M134" s="775"/>
      <c r="N134" s="780" t="s">
        <v>4955</v>
      </c>
      <c r="O134" s="744" t="s">
        <v>4954</v>
      </c>
      <c r="P134" s="818"/>
      <c r="R134" s="818"/>
      <c r="S134" s="766"/>
      <c r="U134" s="818"/>
      <c r="V134" s="766"/>
      <c r="Y134" s="801">
        <v>1</v>
      </c>
      <c r="AB134" s="201"/>
      <c r="AC134" s="620">
        <v>1</v>
      </c>
    </row>
    <row r="135" spans="1:29" s="813" customFormat="1" ht="221.25" thickBot="1" x14ac:dyDescent="0.3">
      <c r="A135" s="811">
        <f t="shared" si="4"/>
        <v>131</v>
      </c>
      <c r="B135" s="899" t="s">
        <v>4942</v>
      </c>
      <c r="C135" s="770">
        <v>33</v>
      </c>
      <c r="D135" s="770" t="s">
        <v>2792</v>
      </c>
      <c r="E135" s="780" t="s">
        <v>4943</v>
      </c>
      <c r="F135" s="778" t="s">
        <v>4756</v>
      </c>
      <c r="G135" s="770" t="s">
        <v>16</v>
      </c>
      <c r="H135" s="779" t="s">
        <v>4944</v>
      </c>
      <c r="I135" s="770"/>
      <c r="J135" s="775"/>
      <c r="K135" s="775"/>
      <c r="L135" s="775"/>
      <c r="M135" s="775"/>
      <c r="N135" s="780" t="s">
        <v>5145</v>
      </c>
      <c r="O135" s="771" t="s">
        <v>5144</v>
      </c>
      <c r="P135" s="818"/>
      <c r="R135" s="818"/>
      <c r="S135" s="766"/>
      <c r="Y135" s="801">
        <v>1</v>
      </c>
      <c r="AB135" s="201"/>
      <c r="AC135" s="620">
        <v>1</v>
      </c>
    </row>
    <row r="136" spans="1:29" s="826" customFormat="1" ht="409.6" thickBot="1" x14ac:dyDescent="0.3">
      <c r="A136" s="824">
        <f t="shared" si="4"/>
        <v>132</v>
      </c>
      <c r="B136" s="899" t="s">
        <v>4967</v>
      </c>
      <c r="C136" s="770">
        <v>4</v>
      </c>
      <c r="D136" s="770" t="s">
        <v>2792</v>
      </c>
      <c r="E136" s="780" t="s">
        <v>4968</v>
      </c>
      <c r="F136" s="778" t="s">
        <v>4781</v>
      </c>
      <c r="G136" s="770" t="s">
        <v>16</v>
      </c>
      <c r="H136" s="779" t="s">
        <v>4969</v>
      </c>
      <c r="I136" s="770"/>
      <c r="J136" s="775"/>
      <c r="K136" s="775"/>
      <c r="L136" s="775"/>
      <c r="M136" s="775"/>
      <c r="N136" s="780" t="s">
        <v>5147</v>
      </c>
      <c r="O136" s="771" t="s">
        <v>5146</v>
      </c>
      <c r="P136" s="818"/>
      <c r="R136" s="818"/>
      <c r="S136" s="818"/>
      <c r="V136" s="754"/>
      <c r="Y136" s="801">
        <v>1</v>
      </c>
      <c r="AB136" s="201"/>
      <c r="AC136" s="620">
        <v>1</v>
      </c>
    </row>
    <row r="137" spans="1:29" s="826" customFormat="1" ht="126.75" thickBot="1" x14ac:dyDescent="0.3">
      <c r="A137" s="824">
        <f t="shared" si="4"/>
        <v>133</v>
      </c>
      <c r="B137" s="1423" t="s">
        <v>4970</v>
      </c>
      <c r="C137" s="770">
        <v>30</v>
      </c>
      <c r="D137" s="770" t="s">
        <v>2792</v>
      </c>
      <c r="E137" s="780" t="s">
        <v>4971</v>
      </c>
      <c r="F137" s="778" t="s">
        <v>4781</v>
      </c>
      <c r="G137" s="770" t="s">
        <v>16</v>
      </c>
      <c r="H137" s="779" t="s">
        <v>4972</v>
      </c>
      <c r="I137" s="770"/>
      <c r="J137" s="775"/>
      <c r="K137" s="775"/>
      <c r="L137" s="775"/>
      <c r="M137" s="775"/>
      <c r="N137" s="780" t="s">
        <v>5148</v>
      </c>
      <c r="O137" s="771" t="s">
        <v>5959</v>
      </c>
      <c r="P137" s="818"/>
      <c r="R137" s="818"/>
      <c r="S137" s="818"/>
      <c r="V137" s="754"/>
      <c r="Y137" s="818">
        <v>1</v>
      </c>
      <c r="AB137" s="201"/>
      <c r="AC137" s="620">
        <v>1</v>
      </c>
    </row>
    <row r="138" spans="1:29" s="826" customFormat="1" ht="174" thickBot="1" x14ac:dyDescent="0.3">
      <c r="A138" s="824">
        <f t="shared" si="4"/>
        <v>134</v>
      </c>
      <c r="B138" s="899" t="s">
        <v>4973</v>
      </c>
      <c r="C138" s="770" t="s">
        <v>179</v>
      </c>
      <c r="D138" s="770" t="s">
        <v>2792</v>
      </c>
      <c r="E138" s="780" t="s">
        <v>4974</v>
      </c>
      <c r="F138" s="778" t="s">
        <v>251</v>
      </c>
      <c r="G138" s="770" t="s">
        <v>16</v>
      </c>
      <c r="H138" s="779" t="s">
        <v>4975</v>
      </c>
      <c r="I138" s="770" t="s">
        <v>4976</v>
      </c>
      <c r="J138" s="775"/>
      <c r="K138" s="775"/>
      <c r="L138" s="775"/>
      <c r="M138" s="775"/>
      <c r="N138" s="786"/>
      <c r="O138" s="771" t="s">
        <v>5149</v>
      </c>
      <c r="S138" s="818"/>
      <c r="T138" s="818"/>
      <c r="V138" s="818"/>
      <c r="Y138" s="801">
        <v>1</v>
      </c>
      <c r="AB138" s="201"/>
      <c r="AC138" s="620">
        <v>1</v>
      </c>
    </row>
    <row r="139" spans="1:29" s="826" customFormat="1" ht="221.25" thickBot="1" x14ac:dyDescent="0.3">
      <c r="A139" s="824">
        <f t="shared" si="4"/>
        <v>135</v>
      </c>
      <c r="B139" s="899" t="s">
        <v>4977</v>
      </c>
      <c r="C139" s="770" t="s">
        <v>110</v>
      </c>
      <c r="D139" s="770" t="s">
        <v>2792</v>
      </c>
      <c r="E139" s="780" t="s">
        <v>3583</v>
      </c>
      <c r="F139" s="778" t="s">
        <v>4759</v>
      </c>
      <c r="G139" s="770" t="s">
        <v>16</v>
      </c>
      <c r="H139" s="779" t="s">
        <v>4978</v>
      </c>
      <c r="I139" s="770" t="s">
        <v>4976</v>
      </c>
      <c r="J139" s="775"/>
      <c r="K139" s="775"/>
      <c r="L139" s="775"/>
      <c r="M139" s="775"/>
      <c r="N139" s="780" t="s">
        <v>5151</v>
      </c>
      <c r="O139" s="771" t="s">
        <v>5150</v>
      </c>
      <c r="P139" s="818"/>
      <c r="R139" s="818"/>
      <c r="S139" s="818"/>
      <c r="V139" s="818"/>
      <c r="Y139" s="801">
        <v>1</v>
      </c>
      <c r="AB139" s="201"/>
      <c r="AC139" s="620">
        <v>1</v>
      </c>
    </row>
    <row r="140" spans="1:29" s="826" customFormat="1" ht="189.75" thickBot="1" x14ac:dyDescent="0.3">
      <c r="A140" s="824">
        <f t="shared" si="4"/>
        <v>136</v>
      </c>
      <c r="B140" s="899" t="s">
        <v>4984</v>
      </c>
      <c r="C140" s="770">
        <v>4</v>
      </c>
      <c r="D140" s="770" t="s">
        <v>2792</v>
      </c>
      <c r="E140" s="780" t="s">
        <v>4985</v>
      </c>
      <c r="F140" s="778" t="s">
        <v>4950</v>
      </c>
      <c r="G140" s="770" t="s">
        <v>16</v>
      </c>
      <c r="H140" s="779" t="s">
        <v>4986</v>
      </c>
      <c r="I140" s="770" t="s">
        <v>4987</v>
      </c>
      <c r="J140" s="775"/>
      <c r="K140" s="775"/>
      <c r="L140" s="775"/>
      <c r="M140" s="775"/>
      <c r="N140" s="899" t="s">
        <v>5153</v>
      </c>
      <c r="O140" s="771" t="s">
        <v>5152</v>
      </c>
      <c r="P140" s="818"/>
      <c r="R140" s="818"/>
      <c r="S140" s="818"/>
      <c r="V140" s="818"/>
      <c r="Y140" s="801">
        <v>1</v>
      </c>
      <c r="AB140" s="201"/>
      <c r="AC140" s="620">
        <v>1</v>
      </c>
    </row>
    <row r="141" spans="1:29" s="826" customFormat="1" ht="394.5" thickBot="1" x14ac:dyDescent="0.3">
      <c r="A141" s="824">
        <f t="shared" si="4"/>
        <v>137</v>
      </c>
      <c r="B141" s="940" t="s">
        <v>4988</v>
      </c>
      <c r="C141" s="770">
        <v>5</v>
      </c>
      <c r="D141" s="770" t="s">
        <v>2792</v>
      </c>
      <c r="E141" s="780" t="s">
        <v>4894</v>
      </c>
      <c r="F141" s="778" t="s">
        <v>4898</v>
      </c>
      <c r="G141" s="770" t="s">
        <v>16</v>
      </c>
      <c r="H141" s="779" t="s">
        <v>4989</v>
      </c>
      <c r="I141" s="770"/>
      <c r="J141" s="775"/>
      <c r="K141" s="775"/>
      <c r="L141" s="775"/>
      <c r="M141" s="775"/>
      <c r="N141" s="780" t="s">
        <v>5154</v>
      </c>
      <c r="O141" s="771" t="s">
        <v>5150</v>
      </c>
      <c r="P141" s="818"/>
      <c r="R141" s="818"/>
      <c r="S141" s="818"/>
      <c r="V141" s="754"/>
      <c r="Y141" s="818">
        <v>1</v>
      </c>
      <c r="AB141" s="201"/>
      <c r="AC141" s="620">
        <v>1</v>
      </c>
    </row>
    <row r="142" spans="1:29" s="832" customFormat="1" ht="268.5" thickBot="1" x14ac:dyDescent="0.3">
      <c r="A142" s="830">
        <f t="shared" si="4"/>
        <v>138</v>
      </c>
      <c r="B142" s="899" t="s">
        <v>5028</v>
      </c>
      <c r="C142" s="770">
        <v>4</v>
      </c>
      <c r="D142" s="770" t="s">
        <v>121</v>
      </c>
      <c r="E142" s="780" t="s">
        <v>5203</v>
      </c>
      <c r="F142" s="778" t="s">
        <v>459</v>
      </c>
      <c r="G142" s="770" t="s">
        <v>16</v>
      </c>
      <c r="H142" s="779" t="s">
        <v>5030</v>
      </c>
      <c r="I142" s="770" t="s">
        <v>4789</v>
      </c>
      <c r="J142" s="775"/>
      <c r="K142" s="775"/>
      <c r="L142" s="775"/>
      <c r="M142" s="775"/>
      <c r="N142" s="780" t="s">
        <v>5202</v>
      </c>
      <c r="O142" s="771" t="s">
        <v>5150</v>
      </c>
      <c r="P142" s="818"/>
      <c r="R142" s="818"/>
      <c r="S142" s="818"/>
      <c r="U142" s="818"/>
      <c r="V142" s="818"/>
      <c r="Y142" s="801">
        <v>1</v>
      </c>
      <c r="AB142" s="201"/>
      <c r="AC142" s="620">
        <v>1</v>
      </c>
    </row>
    <row r="143" spans="1:29" s="832" customFormat="1" ht="63.75" thickBot="1" x14ac:dyDescent="0.3">
      <c r="A143" s="830">
        <f t="shared" si="4"/>
        <v>139</v>
      </c>
      <c r="B143" s="899" t="s">
        <v>5031</v>
      </c>
      <c r="C143" s="770">
        <v>33</v>
      </c>
      <c r="D143" s="770" t="s">
        <v>5051</v>
      </c>
      <c r="E143" s="780" t="s">
        <v>4943</v>
      </c>
      <c r="F143" s="778" t="s">
        <v>4771</v>
      </c>
      <c r="G143" s="770" t="s">
        <v>16</v>
      </c>
      <c r="H143" s="779" t="s">
        <v>5032</v>
      </c>
      <c r="I143" s="770"/>
      <c r="J143" s="775"/>
      <c r="K143" s="775"/>
      <c r="L143" s="775"/>
      <c r="M143" s="775"/>
      <c r="N143" s="786"/>
      <c r="O143" s="771" t="s">
        <v>5204</v>
      </c>
      <c r="S143" s="818"/>
      <c r="T143" s="818"/>
      <c r="V143" s="754"/>
      <c r="Y143" s="801">
        <v>1</v>
      </c>
      <c r="AB143" s="201"/>
      <c r="AC143" s="620">
        <v>1</v>
      </c>
    </row>
    <row r="144" spans="1:29" s="841" customFormat="1" ht="158.25" thickBot="1" x14ac:dyDescent="0.3">
      <c r="A144" s="839">
        <f t="shared" si="4"/>
        <v>140</v>
      </c>
      <c r="B144" s="1423" t="s">
        <v>5076</v>
      </c>
      <c r="C144" s="770">
        <v>4</v>
      </c>
      <c r="D144" s="770" t="s">
        <v>1397</v>
      </c>
      <c r="E144" s="780" t="s">
        <v>4457</v>
      </c>
      <c r="F144" s="778" t="s">
        <v>1430</v>
      </c>
      <c r="G144" s="770" t="s">
        <v>16</v>
      </c>
      <c r="H144" s="779" t="s">
        <v>5077</v>
      </c>
      <c r="I144" s="770"/>
      <c r="J144" s="775"/>
      <c r="K144" s="775"/>
      <c r="L144" s="775"/>
      <c r="M144" s="775"/>
      <c r="N144" s="780" t="s">
        <v>4456</v>
      </c>
      <c r="O144" s="771" t="s">
        <v>5960</v>
      </c>
      <c r="P144" s="818"/>
      <c r="R144" s="818"/>
      <c r="S144" s="818"/>
      <c r="V144" s="754"/>
      <c r="X144" s="818"/>
      <c r="Y144" s="818">
        <v>1</v>
      </c>
      <c r="AB144" s="201"/>
      <c r="AC144" s="620">
        <v>1</v>
      </c>
    </row>
    <row r="145" spans="1:29" s="844" customFormat="1" ht="111" thickBot="1" x14ac:dyDescent="0.3">
      <c r="A145" s="842">
        <f t="shared" si="4"/>
        <v>141</v>
      </c>
      <c r="B145" s="899" t="s">
        <v>5107</v>
      </c>
      <c r="C145" s="770" t="s">
        <v>179</v>
      </c>
      <c r="D145" s="770" t="s">
        <v>2792</v>
      </c>
      <c r="E145" s="780" t="s">
        <v>1368</v>
      </c>
      <c r="F145" s="778" t="s">
        <v>459</v>
      </c>
      <c r="G145" s="770" t="s">
        <v>16</v>
      </c>
      <c r="H145" s="779" t="s">
        <v>5109</v>
      </c>
      <c r="I145" s="770" t="s">
        <v>5110</v>
      </c>
      <c r="J145" s="775"/>
      <c r="K145" s="775"/>
      <c r="L145" s="775"/>
      <c r="M145" s="775"/>
      <c r="N145" s="780" t="s">
        <v>5376</v>
      </c>
      <c r="O145" s="771" t="s">
        <v>5239</v>
      </c>
      <c r="P145" s="818"/>
      <c r="R145" s="818"/>
      <c r="S145" s="818"/>
      <c r="U145" s="818"/>
      <c r="V145" s="818"/>
      <c r="Y145" s="801">
        <v>1</v>
      </c>
      <c r="AB145" s="201"/>
      <c r="AC145" s="620">
        <v>1</v>
      </c>
    </row>
    <row r="146" spans="1:29" s="891" customFormat="1" ht="409.6" thickBot="1" x14ac:dyDescent="0.3">
      <c r="A146" s="889">
        <f t="shared" si="4"/>
        <v>142</v>
      </c>
      <c r="B146" s="899" t="s">
        <v>5121</v>
      </c>
      <c r="C146" s="770">
        <v>31</v>
      </c>
      <c r="D146" s="770" t="s">
        <v>344</v>
      </c>
      <c r="E146" s="780" t="s">
        <v>4848</v>
      </c>
      <c r="F146" s="778" t="s">
        <v>4392</v>
      </c>
      <c r="G146" s="770" t="s">
        <v>16</v>
      </c>
      <c r="H146" s="779" t="s">
        <v>5122</v>
      </c>
      <c r="I146" s="770"/>
      <c r="J146" s="775"/>
      <c r="K146" s="775"/>
      <c r="L146" s="775"/>
      <c r="M146" s="775"/>
      <c r="N146" s="780" t="s">
        <v>5246</v>
      </c>
      <c r="O146" s="744" t="s">
        <v>5688</v>
      </c>
      <c r="P146" s="818"/>
      <c r="Q146" s="801"/>
      <c r="R146" s="801"/>
      <c r="S146" s="801"/>
      <c r="V146" s="754"/>
      <c r="Y146" s="801"/>
      <c r="Z146" s="801">
        <v>1</v>
      </c>
      <c r="AB146" s="201"/>
      <c r="AC146" s="620">
        <v>1</v>
      </c>
    </row>
    <row r="147" spans="1:29" s="844" customFormat="1" ht="237" thickBot="1" x14ac:dyDescent="0.3">
      <c r="A147" s="889">
        <f t="shared" si="4"/>
        <v>143</v>
      </c>
      <c r="B147" s="899" t="s">
        <v>5123</v>
      </c>
      <c r="C147" s="770" t="s">
        <v>110</v>
      </c>
      <c r="D147" s="770" t="s">
        <v>2792</v>
      </c>
      <c r="E147" s="780" t="s">
        <v>5124</v>
      </c>
      <c r="F147" s="778" t="s">
        <v>4771</v>
      </c>
      <c r="G147" s="770" t="s">
        <v>16</v>
      </c>
      <c r="H147" s="779" t="s">
        <v>5125</v>
      </c>
      <c r="I147" s="770"/>
      <c r="J147" s="775"/>
      <c r="K147" s="775"/>
      <c r="L147" s="775"/>
      <c r="M147" s="775"/>
      <c r="N147" s="770" t="s">
        <v>5241</v>
      </c>
      <c r="O147" s="771" t="s">
        <v>5240</v>
      </c>
      <c r="P147" s="818"/>
      <c r="Q147" s="902"/>
      <c r="R147" s="818"/>
      <c r="S147" s="818"/>
      <c r="V147" s="754"/>
      <c r="Y147" s="801">
        <v>1</v>
      </c>
      <c r="AB147" s="201"/>
      <c r="AC147" s="620">
        <v>1</v>
      </c>
    </row>
    <row r="148" spans="1:29" s="844" customFormat="1" ht="331.5" thickBot="1" x14ac:dyDescent="0.3">
      <c r="A148" s="842">
        <f t="shared" si="4"/>
        <v>144</v>
      </c>
      <c r="B148" s="899" t="s">
        <v>5126</v>
      </c>
      <c r="C148" s="770" t="s">
        <v>110</v>
      </c>
      <c r="D148" s="770" t="s">
        <v>2792</v>
      </c>
      <c r="E148" s="780" t="s">
        <v>5127</v>
      </c>
      <c r="F148" s="778" t="s">
        <v>4771</v>
      </c>
      <c r="G148" s="770" t="s">
        <v>16</v>
      </c>
      <c r="H148" s="779" t="s">
        <v>5128</v>
      </c>
      <c r="I148" s="770"/>
      <c r="J148" s="775"/>
      <c r="K148" s="775"/>
      <c r="L148" s="775"/>
      <c r="M148" s="775"/>
      <c r="N148" s="786"/>
      <c r="O148" s="771" t="s">
        <v>3152</v>
      </c>
      <c r="S148" s="818"/>
      <c r="V148" s="754"/>
      <c r="Y148" s="801">
        <v>1</v>
      </c>
      <c r="AB148" s="201"/>
      <c r="AC148" s="620">
        <v>1</v>
      </c>
    </row>
    <row r="149" spans="1:29" s="844" customFormat="1" ht="174" thickBot="1" x14ac:dyDescent="0.3">
      <c r="A149" s="842">
        <f t="shared" si="4"/>
        <v>145</v>
      </c>
      <c r="B149" s="899" t="s">
        <v>5129</v>
      </c>
      <c r="C149" s="770" t="s">
        <v>110</v>
      </c>
      <c r="D149" s="770" t="s">
        <v>2792</v>
      </c>
      <c r="E149" s="780" t="s">
        <v>5130</v>
      </c>
      <c r="F149" s="778" t="s">
        <v>4771</v>
      </c>
      <c r="G149" s="770" t="s">
        <v>16</v>
      </c>
      <c r="H149" s="779" t="s">
        <v>5131</v>
      </c>
      <c r="I149" s="770"/>
      <c r="J149" s="775"/>
      <c r="K149" s="775"/>
      <c r="L149" s="775"/>
      <c r="M149" s="775"/>
      <c r="N149" s="770" t="s">
        <v>5243</v>
      </c>
      <c r="O149" s="771" t="s">
        <v>5242</v>
      </c>
      <c r="P149" s="902"/>
      <c r="Q149" s="902"/>
      <c r="R149" s="818"/>
      <c r="S149" s="818"/>
      <c r="V149" s="754"/>
      <c r="Y149" s="801">
        <v>1</v>
      </c>
      <c r="AB149" s="201"/>
      <c r="AC149" s="620">
        <v>1</v>
      </c>
    </row>
    <row r="150" spans="1:29" s="844" customFormat="1" ht="252.75" thickBot="1" x14ac:dyDescent="0.3">
      <c r="A150" s="842">
        <f t="shared" si="4"/>
        <v>146</v>
      </c>
      <c r="B150" s="774" t="s">
        <v>5140</v>
      </c>
      <c r="C150" s="773">
        <v>22</v>
      </c>
      <c r="D150" s="773" t="s">
        <v>121</v>
      </c>
      <c r="E150" s="782" t="s">
        <v>4663</v>
      </c>
      <c r="F150" s="783" t="s">
        <v>5141</v>
      </c>
      <c r="G150" s="773" t="s">
        <v>11</v>
      </c>
      <c r="H150" s="784" t="s">
        <v>5142</v>
      </c>
      <c r="I150" s="773" t="s">
        <v>4789</v>
      </c>
      <c r="J150" s="776"/>
      <c r="K150" s="776"/>
      <c r="L150" s="776"/>
      <c r="M150" s="776"/>
      <c r="N150" s="785"/>
      <c r="O150" s="772" t="s">
        <v>5149</v>
      </c>
      <c r="S150" s="818"/>
      <c r="T150" s="818">
        <v>1</v>
      </c>
      <c r="V150" s="754"/>
      <c r="Y150" s="801"/>
      <c r="AB150" s="620">
        <v>1</v>
      </c>
      <c r="AC150" s="201"/>
    </row>
    <row r="151" spans="1:29" s="849" customFormat="1" ht="95.25" thickBot="1" x14ac:dyDescent="0.3">
      <c r="A151" s="847">
        <f t="shared" si="4"/>
        <v>147</v>
      </c>
      <c r="B151" s="635" t="s">
        <v>5172</v>
      </c>
      <c r="C151" s="634">
        <v>22</v>
      </c>
      <c r="D151" s="634" t="s">
        <v>1201</v>
      </c>
      <c r="E151" s="637" t="s">
        <v>5173</v>
      </c>
      <c r="F151" s="638" t="s">
        <v>4392</v>
      </c>
      <c r="G151" s="634" t="s">
        <v>16</v>
      </c>
      <c r="H151" s="639" t="s">
        <v>5174</v>
      </c>
      <c r="I151" s="634"/>
      <c r="J151" s="636"/>
      <c r="K151" s="636"/>
      <c r="L151" s="636"/>
      <c r="M151" s="636"/>
      <c r="N151" s="637" t="s">
        <v>5675</v>
      </c>
      <c r="O151" s="632" t="s">
        <v>7028</v>
      </c>
      <c r="Q151" s="818">
        <v>1</v>
      </c>
      <c r="R151" s="818"/>
      <c r="S151" s="818"/>
      <c r="V151" s="754"/>
      <c r="Y151" s="801"/>
      <c r="AB151" s="201"/>
      <c r="AC151" s="620">
        <v>1</v>
      </c>
    </row>
    <row r="152" spans="1:29" s="849" customFormat="1" ht="394.5" thickBot="1" x14ac:dyDescent="0.3">
      <c r="A152" s="847">
        <f t="shared" si="4"/>
        <v>148</v>
      </c>
      <c r="B152" s="635" t="s">
        <v>5178</v>
      </c>
      <c r="C152" s="634" t="s">
        <v>3235</v>
      </c>
      <c r="D152" s="634" t="s">
        <v>2792</v>
      </c>
      <c r="E152" s="637" t="s">
        <v>5179</v>
      </c>
      <c r="F152" s="638" t="s">
        <v>5180</v>
      </c>
      <c r="G152" s="634" t="s">
        <v>16</v>
      </c>
      <c r="H152" s="639" t="s">
        <v>5181</v>
      </c>
      <c r="I152" s="634" t="s">
        <v>4907</v>
      </c>
      <c r="J152" s="636"/>
      <c r="K152" s="636"/>
      <c r="L152" s="636"/>
      <c r="M152" s="636"/>
      <c r="N152" s="635" t="s">
        <v>5724</v>
      </c>
      <c r="O152" s="632" t="s">
        <v>7186</v>
      </c>
      <c r="P152" s="818"/>
      <c r="Q152" s="818">
        <v>1</v>
      </c>
      <c r="R152" s="818"/>
      <c r="S152" s="818"/>
      <c r="U152" s="818"/>
      <c r="V152" s="818"/>
      <c r="Y152" s="801"/>
      <c r="AB152" s="201"/>
      <c r="AC152" s="620">
        <v>1</v>
      </c>
    </row>
    <row r="153" spans="1:29" s="849" customFormat="1" ht="142.5" thickBot="1" x14ac:dyDescent="0.3">
      <c r="A153" s="847">
        <f t="shared" si="4"/>
        <v>149</v>
      </c>
      <c r="B153" s="635" t="s">
        <v>5186</v>
      </c>
      <c r="C153" s="634">
        <v>32</v>
      </c>
      <c r="D153" s="634" t="s">
        <v>2792</v>
      </c>
      <c r="E153" s="637" t="s">
        <v>5187</v>
      </c>
      <c r="F153" s="638" t="s">
        <v>5180</v>
      </c>
      <c r="G153" s="634" t="s">
        <v>16</v>
      </c>
      <c r="H153" s="639" t="s">
        <v>5188</v>
      </c>
      <c r="I153" s="634" t="s">
        <v>5036</v>
      </c>
      <c r="J153" s="636"/>
      <c r="K153" s="636"/>
      <c r="L153" s="636"/>
      <c r="M153" s="636"/>
      <c r="N153" s="834"/>
      <c r="O153" s="632" t="s">
        <v>7084</v>
      </c>
      <c r="Q153" s="818">
        <v>1</v>
      </c>
      <c r="S153" s="818"/>
      <c r="T153" s="818"/>
      <c r="V153" s="818"/>
      <c r="Y153" s="801"/>
      <c r="AB153" s="201"/>
      <c r="AC153" s="620">
        <v>1</v>
      </c>
    </row>
    <row r="154" spans="1:29" s="849" customFormat="1" ht="409.6" thickBot="1" x14ac:dyDescent="0.3">
      <c r="A154" s="847">
        <f t="shared" si="4"/>
        <v>150</v>
      </c>
      <c r="B154" s="635" t="s">
        <v>5189</v>
      </c>
      <c r="C154" s="634" t="s">
        <v>5190</v>
      </c>
      <c r="D154" s="634" t="s">
        <v>2792</v>
      </c>
      <c r="E154" s="637" t="s">
        <v>5191</v>
      </c>
      <c r="F154" s="638" t="s">
        <v>5180</v>
      </c>
      <c r="G154" s="634" t="s">
        <v>16</v>
      </c>
      <c r="H154" s="639" t="s">
        <v>5192</v>
      </c>
      <c r="I154" s="634" t="s">
        <v>5036</v>
      </c>
      <c r="J154" s="636"/>
      <c r="K154" s="636"/>
      <c r="L154" s="636"/>
      <c r="M154" s="636"/>
      <c r="N154" s="635" t="s">
        <v>6086</v>
      </c>
      <c r="O154" s="632" t="s">
        <v>7145</v>
      </c>
      <c r="P154" s="818"/>
      <c r="Q154" s="818">
        <v>1</v>
      </c>
      <c r="R154" s="818"/>
      <c r="S154" s="818"/>
      <c r="U154" s="818"/>
      <c r="V154" s="818"/>
      <c r="Y154" s="801"/>
      <c r="AB154" s="201"/>
      <c r="AC154" s="620">
        <v>1</v>
      </c>
    </row>
    <row r="155" spans="1:29" s="849" customFormat="1" ht="394.5" thickBot="1" x14ac:dyDescent="0.3">
      <c r="A155" s="847">
        <f t="shared" si="4"/>
        <v>151</v>
      </c>
      <c r="B155" s="635" t="s">
        <v>5193</v>
      </c>
      <c r="C155" s="634" t="s">
        <v>5116</v>
      </c>
      <c r="D155" s="634" t="s">
        <v>2792</v>
      </c>
      <c r="E155" s="637" t="s">
        <v>5194</v>
      </c>
      <c r="F155" s="638" t="s">
        <v>5180</v>
      </c>
      <c r="G155" s="634" t="s">
        <v>16</v>
      </c>
      <c r="H155" s="639" t="s">
        <v>5195</v>
      </c>
      <c r="I155" s="634" t="s">
        <v>4907</v>
      </c>
      <c r="J155" s="636"/>
      <c r="K155" s="636"/>
      <c r="L155" s="636"/>
      <c r="M155" s="636"/>
      <c r="N155" s="635" t="s">
        <v>5377</v>
      </c>
      <c r="O155" s="632" t="s">
        <v>7185</v>
      </c>
      <c r="P155" s="818"/>
      <c r="Q155" s="818">
        <v>1</v>
      </c>
      <c r="R155" s="818"/>
      <c r="S155" s="818"/>
      <c r="U155" s="818"/>
      <c r="V155" s="818"/>
      <c r="Y155" s="801"/>
      <c r="AB155" s="201"/>
      <c r="AC155" s="620">
        <v>1</v>
      </c>
    </row>
    <row r="156" spans="1:29" s="849" customFormat="1" ht="252.75" thickBot="1" x14ac:dyDescent="0.3">
      <c r="A156" s="847">
        <f t="shared" si="4"/>
        <v>152</v>
      </c>
      <c r="B156" s="635" t="s">
        <v>5196</v>
      </c>
      <c r="C156" s="634" t="s">
        <v>5197</v>
      </c>
      <c r="D156" s="634" t="s">
        <v>2792</v>
      </c>
      <c r="E156" s="637" t="s">
        <v>5198</v>
      </c>
      <c r="F156" s="638" t="s">
        <v>5180</v>
      </c>
      <c r="G156" s="634" t="s">
        <v>16</v>
      </c>
      <c r="H156" s="639" t="s">
        <v>5199</v>
      </c>
      <c r="I156" s="634" t="s">
        <v>5036</v>
      </c>
      <c r="J156" s="636"/>
      <c r="K156" s="636"/>
      <c r="L156" s="636"/>
      <c r="M156" s="636"/>
      <c r="N156" s="635" t="s">
        <v>5378</v>
      </c>
      <c r="O156" s="632" t="s">
        <v>7191</v>
      </c>
      <c r="P156" s="818"/>
      <c r="Q156" s="818">
        <v>1</v>
      </c>
      <c r="R156" s="818"/>
      <c r="S156" s="818"/>
      <c r="U156" s="818"/>
      <c r="V156" s="818"/>
      <c r="Y156" s="801"/>
      <c r="AB156" s="201"/>
      <c r="AC156" s="620">
        <v>1</v>
      </c>
    </row>
    <row r="157" spans="1:29" s="857" customFormat="1" ht="409.6" thickBot="1" x14ac:dyDescent="0.3">
      <c r="A157" s="855">
        <f t="shared" si="4"/>
        <v>153</v>
      </c>
      <c r="B157" s="635" t="s">
        <v>5210</v>
      </c>
      <c r="C157" s="634">
        <v>22</v>
      </c>
      <c r="D157" s="634" t="s">
        <v>2792</v>
      </c>
      <c r="E157" s="637" t="s">
        <v>5173</v>
      </c>
      <c r="F157" s="638" t="s">
        <v>4756</v>
      </c>
      <c r="G157" s="634" t="s">
        <v>16</v>
      </c>
      <c r="H157" s="639" t="s">
        <v>5211</v>
      </c>
      <c r="I157" s="634"/>
      <c r="J157" s="636"/>
      <c r="K157" s="636"/>
      <c r="L157" s="636"/>
      <c r="M157" s="636"/>
      <c r="N157" s="637" t="s">
        <v>5675</v>
      </c>
      <c r="O157" s="632" t="s">
        <v>7190</v>
      </c>
      <c r="P157" s="818"/>
      <c r="Q157" s="818">
        <v>1</v>
      </c>
      <c r="R157" s="818"/>
      <c r="S157" s="818"/>
      <c r="V157" s="754"/>
      <c r="Y157" s="801"/>
      <c r="AB157" s="201"/>
      <c r="AC157" s="620">
        <v>1</v>
      </c>
    </row>
    <row r="158" spans="1:29" s="857" customFormat="1" ht="63.75" thickBot="1" x14ac:dyDescent="0.3">
      <c r="A158" s="855">
        <f t="shared" si="4"/>
        <v>154</v>
      </c>
      <c r="B158" s="899" t="s">
        <v>5212</v>
      </c>
      <c r="C158" s="770">
        <v>61</v>
      </c>
      <c r="D158" s="770" t="s">
        <v>2792</v>
      </c>
      <c r="E158" s="780" t="s">
        <v>4182</v>
      </c>
      <c r="F158" s="778" t="s">
        <v>4950</v>
      </c>
      <c r="G158" s="770" t="s">
        <v>16</v>
      </c>
      <c r="H158" s="779" t="s">
        <v>5213</v>
      </c>
      <c r="I158" s="770" t="s">
        <v>4907</v>
      </c>
      <c r="J158" s="775"/>
      <c r="K158" s="775"/>
      <c r="L158" s="775"/>
      <c r="M158" s="775"/>
      <c r="N158" s="780" t="s">
        <v>5473</v>
      </c>
      <c r="O158" s="771" t="s">
        <v>5472</v>
      </c>
      <c r="P158" s="818"/>
      <c r="Q158" s="902"/>
      <c r="R158" s="818"/>
      <c r="S158" s="818"/>
      <c r="T158" s="902"/>
      <c r="U158" s="818"/>
      <c r="V158" s="818"/>
      <c r="Y158" s="801">
        <v>1</v>
      </c>
      <c r="AB158" s="201"/>
      <c r="AC158" s="620">
        <v>1</v>
      </c>
    </row>
    <row r="159" spans="1:29" s="876" customFormat="1" ht="205.5" thickBot="1" x14ac:dyDescent="0.3">
      <c r="A159" s="875">
        <f t="shared" si="4"/>
        <v>155</v>
      </c>
      <c r="B159" s="899" t="s">
        <v>5214</v>
      </c>
      <c r="C159" s="770">
        <v>33</v>
      </c>
      <c r="D159" s="770" t="s">
        <v>5481</v>
      </c>
      <c r="E159" s="780" t="s">
        <v>5215</v>
      </c>
      <c r="F159" s="778" t="s">
        <v>5216</v>
      </c>
      <c r="G159" s="770" t="s">
        <v>16</v>
      </c>
      <c r="H159" s="779" t="s">
        <v>5217</v>
      </c>
      <c r="I159" s="770"/>
      <c r="J159" s="775"/>
      <c r="K159" s="775"/>
      <c r="L159" s="775"/>
      <c r="M159" s="775"/>
      <c r="N159" s="780" t="s">
        <v>5480</v>
      </c>
      <c r="O159" s="771" t="s">
        <v>5472</v>
      </c>
      <c r="P159" s="818"/>
      <c r="R159" s="801"/>
      <c r="S159" s="801"/>
      <c r="V159" s="754"/>
      <c r="Y159" s="801">
        <v>1</v>
      </c>
      <c r="AB159" s="201"/>
      <c r="AC159" s="620">
        <v>1</v>
      </c>
    </row>
    <row r="160" spans="1:29" s="857" customFormat="1" ht="409.6" thickBot="1" x14ac:dyDescent="0.3">
      <c r="A160" s="875">
        <f t="shared" si="4"/>
        <v>156</v>
      </c>
      <c r="B160" s="635" t="s">
        <v>5218</v>
      </c>
      <c r="C160" s="634">
        <v>22</v>
      </c>
      <c r="D160" s="634" t="s">
        <v>2792</v>
      </c>
      <c r="E160" s="637" t="s">
        <v>5173</v>
      </c>
      <c r="F160" s="638" t="s">
        <v>4756</v>
      </c>
      <c r="G160" s="634" t="s">
        <v>16</v>
      </c>
      <c r="H160" s="639" t="s">
        <v>5219</v>
      </c>
      <c r="I160" s="634"/>
      <c r="J160" s="636"/>
      <c r="K160" s="636"/>
      <c r="L160" s="636"/>
      <c r="M160" s="636"/>
      <c r="N160" s="637" t="s">
        <v>5675</v>
      </c>
      <c r="O160" s="632" t="s">
        <v>7028</v>
      </c>
      <c r="P160" s="818"/>
      <c r="Q160" s="818">
        <v>1</v>
      </c>
      <c r="R160" s="818"/>
      <c r="S160" s="818"/>
      <c r="V160" s="754"/>
      <c r="Y160" s="801"/>
      <c r="AB160" s="201"/>
      <c r="AC160" s="620">
        <v>1</v>
      </c>
    </row>
    <row r="161" spans="1:29" s="876" customFormat="1" ht="221.25" thickBot="1" x14ac:dyDescent="0.3">
      <c r="A161" s="875">
        <f t="shared" si="4"/>
        <v>157</v>
      </c>
      <c r="B161" s="1535" t="s">
        <v>5250</v>
      </c>
      <c r="C161" s="770">
        <v>4</v>
      </c>
      <c r="D161" s="770" t="s">
        <v>5481</v>
      </c>
      <c r="E161" s="780" t="s">
        <v>5251</v>
      </c>
      <c r="F161" s="778" t="s">
        <v>4771</v>
      </c>
      <c r="G161" s="770" t="s">
        <v>16</v>
      </c>
      <c r="H161" s="779" t="s">
        <v>5252</v>
      </c>
      <c r="I161" s="770"/>
      <c r="J161" s="775"/>
      <c r="K161" s="775"/>
      <c r="L161" s="775"/>
      <c r="M161" s="775"/>
      <c r="N161" s="780" t="s">
        <v>5482</v>
      </c>
      <c r="O161" s="771" t="s">
        <v>5961</v>
      </c>
      <c r="P161" s="818"/>
      <c r="R161" s="801"/>
      <c r="V161" s="754"/>
      <c r="Y161" s="801"/>
      <c r="Z161" s="801">
        <v>1</v>
      </c>
      <c r="AB161" s="201"/>
      <c r="AC161" s="620">
        <v>1</v>
      </c>
    </row>
    <row r="162" spans="1:29" s="866" customFormat="1" ht="252.75" thickBot="1" x14ac:dyDescent="0.3">
      <c r="A162" s="875">
        <f t="shared" si="4"/>
        <v>158</v>
      </c>
      <c r="B162" s="1423" t="s">
        <v>5257</v>
      </c>
      <c r="C162" s="770" t="s">
        <v>1631</v>
      </c>
      <c r="D162" s="770" t="s">
        <v>1397</v>
      </c>
      <c r="E162" s="780" t="s">
        <v>5258</v>
      </c>
      <c r="F162" s="778" t="s">
        <v>1935</v>
      </c>
      <c r="G162" s="770" t="s">
        <v>16</v>
      </c>
      <c r="H162" s="779" t="s">
        <v>5259</v>
      </c>
      <c r="I162" s="770"/>
      <c r="J162" s="775"/>
      <c r="K162" s="775"/>
      <c r="L162" s="775"/>
      <c r="M162" s="775"/>
      <c r="N162" s="786"/>
      <c r="O162" s="771" t="s">
        <v>2971</v>
      </c>
      <c r="S162" s="818"/>
      <c r="T162" s="818"/>
      <c r="V162" s="754"/>
      <c r="Y162" s="818">
        <v>1</v>
      </c>
      <c r="AB162" s="201"/>
      <c r="AC162" s="620">
        <v>1</v>
      </c>
    </row>
    <row r="163" spans="1:29" s="866" customFormat="1" ht="409.6" thickBot="1" x14ac:dyDescent="0.3">
      <c r="A163" s="875">
        <f t="shared" ref="A163:A194" si="5">A162+1</f>
        <v>159</v>
      </c>
      <c r="B163" s="774" t="s">
        <v>5262</v>
      </c>
      <c r="C163" s="773" t="s">
        <v>1962</v>
      </c>
      <c r="D163" s="773" t="s">
        <v>1397</v>
      </c>
      <c r="E163" s="782" t="s">
        <v>7039</v>
      </c>
      <c r="F163" s="783" t="s">
        <v>5264</v>
      </c>
      <c r="G163" s="773" t="s">
        <v>16</v>
      </c>
      <c r="H163" s="784" t="s">
        <v>5265</v>
      </c>
      <c r="I163" s="773"/>
      <c r="J163" s="776"/>
      <c r="K163" s="776"/>
      <c r="L163" s="776"/>
      <c r="M163" s="776"/>
      <c r="N163" s="785"/>
      <c r="O163" s="772" t="s">
        <v>2971</v>
      </c>
      <c r="S163" s="818"/>
      <c r="T163" s="818">
        <v>1</v>
      </c>
      <c r="V163" s="754"/>
      <c r="Y163" s="801"/>
      <c r="AB163" s="201"/>
      <c r="AC163" s="620">
        <v>1</v>
      </c>
    </row>
    <row r="164" spans="1:29" s="866" customFormat="1" ht="237" thickBot="1" x14ac:dyDescent="0.3">
      <c r="A164" s="875">
        <f t="shared" si="5"/>
        <v>160</v>
      </c>
      <c r="B164" s="635" t="s">
        <v>5269</v>
      </c>
      <c r="C164" s="634" t="s">
        <v>2907</v>
      </c>
      <c r="D164" s="634" t="s">
        <v>2792</v>
      </c>
      <c r="E164" s="637" t="s">
        <v>5270</v>
      </c>
      <c r="F164" s="638" t="s">
        <v>5271</v>
      </c>
      <c r="G164" s="634" t="s">
        <v>11</v>
      </c>
      <c r="H164" s="639" t="s">
        <v>5272</v>
      </c>
      <c r="I164" s="634" t="s">
        <v>4907</v>
      </c>
      <c r="J164" s="636"/>
      <c r="K164" s="636"/>
      <c r="L164" s="636"/>
      <c r="M164" s="636"/>
      <c r="N164" s="637" t="s">
        <v>5474</v>
      </c>
      <c r="O164" s="632" t="s">
        <v>6169</v>
      </c>
      <c r="P164" s="818"/>
      <c r="Q164" s="818">
        <v>1</v>
      </c>
      <c r="R164" s="818"/>
      <c r="S164" s="818"/>
      <c r="U164" s="818"/>
      <c r="V164" s="818"/>
      <c r="Y164" s="801"/>
      <c r="AB164" s="620">
        <v>1</v>
      </c>
      <c r="AC164" s="201"/>
    </row>
    <row r="165" spans="1:29" s="869" customFormat="1" ht="315.75" thickBot="1" x14ac:dyDescent="0.3">
      <c r="A165" s="867">
        <f t="shared" si="5"/>
        <v>161</v>
      </c>
      <c r="B165" s="635" t="s">
        <v>5282</v>
      </c>
      <c r="C165" s="634" t="s">
        <v>1335</v>
      </c>
      <c r="D165" s="634" t="s">
        <v>100</v>
      </c>
      <c r="E165" s="637" t="s">
        <v>5283</v>
      </c>
      <c r="F165" s="638" t="s">
        <v>5284</v>
      </c>
      <c r="G165" s="634" t="s">
        <v>11</v>
      </c>
      <c r="H165" s="639" t="s">
        <v>5285</v>
      </c>
      <c r="I165" s="634" t="s">
        <v>5286</v>
      </c>
      <c r="J165" s="636"/>
      <c r="K165" s="636"/>
      <c r="L165" s="636"/>
      <c r="M165" s="636"/>
      <c r="N165" s="637" t="s">
        <v>6171</v>
      </c>
      <c r="O165" s="621" t="s">
        <v>6170</v>
      </c>
      <c r="Q165" s="818">
        <v>1</v>
      </c>
      <c r="S165" s="818"/>
      <c r="T165" s="818"/>
      <c r="V165" s="818"/>
      <c r="Y165" s="801"/>
      <c r="AB165" s="620">
        <v>1</v>
      </c>
      <c r="AC165" s="201"/>
    </row>
    <row r="166" spans="1:29" s="869" customFormat="1" ht="189.75" thickBot="1" x14ac:dyDescent="0.3">
      <c r="A166" s="867">
        <f t="shared" si="5"/>
        <v>162</v>
      </c>
      <c r="B166" s="899" t="s">
        <v>5294</v>
      </c>
      <c r="C166" s="770" t="s">
        <v>19</v>
      </c>
      <c r="D166" s="770" t="s">
        <v>2792</v>
      </c>
      <c r="E166" s="780" t="s">
        <v>4465</v>
      </c>
      <c r="F166" s="778" t="s">
        <v>459</v>
      </c>
      <c r="G166" s="770" t="s">
        <v>16</v>
      </c>
      <c r="H166" s="779" t="s">
        <v>5295</v>
      </c>
      <c r="I166" s="770" t="s">
        <v>4907</v>
      </c>
      <c r="J166" s="775"/>
      <c r="K166" s="775"/>
      <c r="L166" s="775"/>
      <c r="M166" s="775"/>
      <c r="N166" s="780" t="s">
        <v>4805</v>
      </c>
      <c r="O166" s="771" t="s">
        <v>5475</v>
      </c>
      <c r="R166" s="818"/>
      <c r="S166" s="818"/>
      <c r="U166" s="818"/>
      <c r="V166" s="818"/>
      <c r="Y166" s="801">
        <v>1</v>
      </c>
      <c r="Z166" s="801"/>
      <c r="AB166" s="201"/>
      <c r="AC166" s="620">
        <v>1</v>
      </c>
    </row>
    <row r="167" spans="1:29" s="869" customFormat="1" ht="126.75" thickBot="1" x14ac:dyDescent="0.3">
      <c r="A167" s="964">
        <f t="shared" si="5"/>
        <v>163</v>
      </c>
      <c r="B167" s="965" t="s">
        <v>5296</v>
      </c>
      <c r="C167" s="770" t="s">
        <v>1335</v>
      </c>
      <c r="D167" s="770" t="s">
        <v>2792</v>
      </c>
      <c r="E167" s="780" t="s">
        <v>5297</v>
      </c>
      <c r="F167" s="778" t="s">
        <v>459</v>
      </c>
      <c r="G167" s="770" t="s">
        <v>16</v>
      </c>
      <c r="H167" s="779" t="s">
        <v>5298</v>
      </c>
      <c r="I167" s="770"/>
      <c r="J167" s="819"/>
      <c r="K167" s="819"/>
      <c r="L167" s="819"/>
      <c r="M167" s="819"/>
      <c r="N167" s="780" t="s">
        <v>5725</v>
      </c>
      <c r="O167" s="771" t="s">
        <v>6074</v>
      </c>
      <c r="P167" s="818"/>
      <c r="R167" s="818"/>
      <c r="S167" s="818"/>
      <c r="V167" s="754"/>
      <c r="Y167" s="818"/>
      <c r="Z167" s="818">
        <v>1</v>
      </c>
      <c r="AB167" s="201"/>
      <c r="AC167" s="620">
        <v>1</v>
      </c>
    </row>
    <row r="168" spans="1:29" s="869" customFormat="1" ht="347.25" thickBot="1" x14ac:dyDescent="0.3">
      <c r="A168" s="867">
        <f t="shared" si="5"/>
        <v>164</v>
      </c>
      <c r="B168" s="635" t="s">
        <v>5323</v>
      </c>
      <c r="C168" s="634" t="s">
        <v>1335</v>
      </c>
      <c r="D168" s="634" t="s">
        <v>100</v>
      </c>
      <c r="E168" s="637" t="s">
        <v>5324</v>
      </c>
      <c r="F168" s="638" t="s">
        <v>5325</v>
      </c>
      <c r="G168" s="634" t="s">
        <v>11</v>
      </c>
      <c r="H168" s="639" t="s">
        <v>5326</v>
      </c>
      <c r="I168" s="634" t="s">
        <v>5327</v>
      </c>
      <c r="J168" s="636"/>
      <c r="K168" s="636"/>
      <c r="L168" s="636"/>
      <c r="M168" s="636"/>
      <c r="N168" s="637" t="s">
        <v>5605</v>
      </c>
      <c r="O168" s="632" t="s">
        <v>7080</v>
      </c>
      <c r="P168" s="818"/>
      <c r="Q168" s="818">
        <v>1</v>
      </c>
      <c r="R168" s="818"/>
      <c r="S168" s="818"/>
      <c r="U168" s="818"/>
      <c r="V168" s="818"/>
      <c r="Y168" s="801"/>
      <c r="AB168" s="620">
        <v>1</v>
      </c>
      <c r="AC168" s="201"/>
    </row>
    <row r="169" spans="1:29" s="869" customFormat="1" ht="189.75" thickBot="1" x14ac:dyDescent="0.3">
      <c r="A169" s="867">
        <f t="shared" si="5"/>
        <v>165</v>
      </c>
      <c r="B169" s="635" t="s">
        <v>5328</v>
      </c>
      <c r="C169" s="634">
        <v>16</v>
      </c>
      <c r="D169" s="634" t="s">
        <v>100</v>
      </c>
      <c r="E169" s="637" t="s">
        <v>5329</v>
      </c>
      <c r="F169" s="638" t="s">
        <v>5330</v>
      </c>
      <c r="G169" s="634" t="s">
        <v>16</v>
      </c>
      <c r="H169" s="639" t="s">
        <v>5331</v>
      </c>
      <c r="I169" s="634" t="s">
        <v>4907</v>
      </c>
      <c r="J169" s="636"/>
      <c r="K169" s="636"/>
      <c r="L169" s="636"/>
      <c r="M169" s="636"/>
      <c r="N169" s="637" t="s">
        <v>7139</v>
      </c>
      <c r="O169" s="632" t="s">
        <v>7140</v>
      </c>
      <c r="P169" s="818"/>
      <c r="Q169" s="818">
        <v>1</v>
      </c>
      <c r="R169" s="818"/>
      <c r="S169" s="818"/>
      <c r="U169" s="818"/>
      <c r="V169" s="818"/>
      <c r="Y169" s="801"/>
      <c r="AB169" s="201"/>
      <c r="AC169" s="620">
        <v>1</v>
      </c>
    </row>
    <row r="170" spans="1:29" s="869" customFormat="1" ht="363" thickBot="1" x14ac:dyDescent="0.3">
      <c r="A170" s="867">
        <f t="shared" si="5"/>
        <v>166</v>
      </c>
      <c r="B170" s="635" t="s">
        <v>5332</v>
      </c>
      <c r="C170" s="634" t="s">
        <v>5190</v>
      </c>
      <c r="D170" s="634" t="s">
        <v>100</v>
      </c>
      <c r="E170" s="637" t="s">
        <v>5333</v>
      </c>
      <c r="F170" s="638" t="s">
        <v>5330</v>
      </c>
      <c r="G170" s="634" t="s">
        <v>16</v>
      </c>
      <c r="H170" s="639" t="s">
        <v>5334</v>
      </c>
      <c r="I170" s="634" t="s">
        <v>4907</v>
      </c>
      <c r="J170" s="636"/>
      <c r="K170" s="636"/>
      <c r="L170" s="636"/>
      <c r="M170" s="636"/>
      <c r="N170" s="637" t="s">
        <v>5476</v>
      </c>
      <c r="O170" s="632" t="s">
        <v>7102</v>
      </c>
      <c r="P170" s="818"/>
      <c r="Q170" s="818">
        <v>1</v>
      </c>
      <c r="R170" s="818"/>
      <c r="S170" s="818"/>
      <c r="U170" s="818"/>
      <c r="V170" s="818"/>
      <c r="Y170" s="801"/>
      <c r="AB170" s="201"/>
      <c r="AC170" s="620">
        <v>1</v>
      </c>
    </row>
    <row r="171" spans="1:29" s="869" customFormat="1" ht="221.25" thickBot="1" x14ac:dyDescent="0.3">
      <c r="A171" s="867">
        <f t="shared" si="5"/>
        <v>167</v>
      </c>
      <c r="B171" s="774" t="s">
        <v>5335</v>
      </c>
      <c r="C171" s="773" t="s">
        <v>110</v>
      </c>
      <c r="D171" s="773" t="s">
        <v>100</v>
      </c>
      <c r="E171" s="782" t="s">
        <v>5336</v>
      </c>
      <c r="F171" s="783" t="s">
        <v>5330</v>
      </c>
      <c r="G171" s="773" t="s">
        <v>16</v>
      </c>
      <c r="H171" s="784" t="s">
        <v>5337</v>
      </c>
      <c r="I171" s="773"/>
      <c r="J171" s="776"/>
      <c r="K171" s="776"/>
      <c r="L171" s="776"/>
      <c r="M171" s="776"/>
      <c r="N171" s="785"/>
      <c r="O171" s="772" t="s">
        <v>5149</v>
      </c>
      <c r="S171" s="818"/>
      <c r="T171" s="818">
        <v>1</v>
      </c>
      <c r="V171" s="754"/>
      <c r="Y171" s="801"/>
      <c r="AB171" s="201"/>
      <c r="AC171" s="620">
        <v>1</v>
      </c>
    </row>
    <row r="172" spans="1:29" s="869" customFormat="1" ht="378.75" thickBot="1" x14ac:dyDescent="0.3">
      <c r="A172" s="867">
        <f t="shared" si="5"/>
        <v>168</v>
      </c>
      <c r="B172" s="635" t="s">
        <v>5338</v>
      </c>
      <c r="C172" s="634" t="s">
        <v>5197</v>
      </c>
      <c r="D172" s="634" t="s">
        <v>100</v>
      </c>
      <c r="E172" s="637" t="s">
        <v>5339</v>
      </c>
      <c r="F172" s="638" t="s">
        <v>5330</v>
      </c>
      <c r="G172" s="634" t="s">
        <v>16</v>
      </c>
      <c r="H172" s="639" t="s">
        <v>5340</v>
      </c>
      <c r="I172" s="634" t="s">
        <v>5036</v>
      </c>
      <c r="J172" s="636"/>
      <c r="K172" s="636"/>
      <c r="L172" s="636"/>
      <c r="M172" s="636"/>
      <c r="N172" s="637" t="s">
        <v>5477</v>
      </c>
      <c r="O172" s="632" t="s">
        <v>7102</v>
      </c>
      <c r="P172" s="818"/>
      <c r="Q172" s="818">
        <v>1</v>
      </c>
      <c r="R172" s="818"/>
      <c r="S172" s="818"/>
      <c r="U172" s="818"/>
      <c r="V172" s="818"/>
      <c r="Y172" s="801"/>
      <c r="AB172" s="201"/>
      <c r="AC172" s="620">
        <v>1</v>
      </c>
    </row>
    <row r="173" spans="1:29" s="869" customFormat="1" ht="347.25" thickBot="1" x14ac:dyDescent="0.3">
      <c r="A173" s="867">
        <f t="shared" si="5"/>
        <v>169</v>
      </c>
      <c r="B173" s="635" t="s">
        <v>5341</v>
      </c>
      <c r="C173" s="634" t="s">
        <v>3235</v>
      </c>
      <c r="D173" s="634" t="s">
        <v>100</v>
      </c>
      <c r="E173" s="637" t="s">
        <v>5342</v>
      </c>
      <c r="F173" s="638" t="s">
        <v>5330</v>
      </c>
      <c r="G173" s="634" t="s">
        <v>16</v>
      </c>
      <c r="H173" s="639" t="s">
        <v>5343</v>
      </c>
      <c r="I173" s="634" t="s">
        <v>4907</v>
      </c>
      <c r="J173" s="636"/>
      <c r="K173" s="636"/>
      <c r="L173" s="636"/>
      <c r="M173" s="636"/>
      <c r="N173" s="637" t="s">
        <v>5478</v>
      </c>
      <c r="O173" s="632" t="s">
        <v>7102</v>
      </c>
      <c r="P173" s="818"/>
      <c r="Q173" s="818">
        <v>1</v>
      </c>
      <c r="R173" s="818"/>
      <c r="S173" s="818"/>
      <c r="U173" s="818"/>
      <c r="V173" s="818"/>
      <c r="Y173" s="801"/>
      <c r="AB173" s="201"/>
      <c r="AC173" s="620">
        <v>1</v>
      </c>
    </row>
    <row r="174" spans="1:29" s="869" customFormat="1" ht="111" thickBot="1" x14ac:dyDescent="0.3">
      <c r="A174" s="867">
        <f t="shared" si="5"/>
        <v>170</v>
      </c>
      <c r="B174" s="635" t="s">
        <v>5344</v>
      </c>
      <c r="C174" s="634" t="s">
        <v>388</v>
      </c>
      <c r="D174" s="634" t="s">
        <v>100</v>
      </c>
      <c r="E174" s="637" t="s">
        <v>5345</v>
      </c>
      <c r="F174" s="638" t="s">
        <v>5330</v>
      </c>
      <c r="G174" s="634" t="s">
        <v>16</v>
      </c>
      <c r="H174" s="639" t="s">
        <v>5346</v>
      </c>
      <c r="I174" s="634" t="s">
        <v>5036</v>
      </c>
      <c r="J174" s="636"/>
      <c r="K174" s="636"/>
      <c r="L174" s="636"/>
      <c r="M174" s="636"/>
      <c r="N174" s="637" t="s">
        <v>5726</v>
      </c>
      <c r="O174" s="632" t="s">
        <v>7099</v>
      </c>
      <c r="P174" s="1530"/>
      <c r="Q174" s="818">
        <v>1</v>
      </c>
      <c r="R174" s="818"/>
      <c r="S174" s="818"/>
      <c r="U174" s="818"/>
      <c r="V174" s="818"/>
      <c r="Y174" s="801"/>
      <c r="AB174" s="201"/>
      <c r="AC174" s="620">
        <v>1</v>
      </c>
    </row>
    <row r="175" spans="1:29" s="869" customFormat="1" ht="189.75" thickBot="1" x14ac:dyDescent="0.3">
      <c r="A175" s="867">
        <f t="shared" si="5"/>
        <v>171</v>
      </c>
      <c r="B175" s="635" t="s">
        <v>5347</v>
      </c>
      <c r="C175" s="634">
        <v>4</v>
      </c>
      <c r="D175" s="634" t="s">
        <v>100</v>
      </c>
      <c r="E175" s="637" t="s">
        <v>5348</v>
      </c>
      <c r="F175" s="638" t="s">
        <v>5330</v>
      </c>
      <c r="G175" s="634" t="s">
        <v>16</v>
      </c>
      <c r="H175" s="639" t="s">
        <v>5331</v>
      </c>
      <c r="I175" s="634"/>
      <c r="J175" s="636"/>
      <c r="K175" s="636"/>
      <c r="L175" s="636"/>
      <c r="M175" s="636"/>
      <c r="N175" s="637" t="s">
        <v>5676</v>
      </c>
      <c r="O175" s="632" t="s">
        <v>6158</v>
      </c>
      <c r="Q175" s="818">
        <v>1</v>
      </c>
      <c r="R175" s="818"/>
      <c r="S175" s="818"/>
      <c r="V175" s="754"/>
      <c r="Y175" s="801"/>
      <c r="AB175" s="201"/>
      <c r="AC175" s="620">
        <v>1</v>
      </c>
    </row>
    <row r="176" spans="1:29" s="869" customFormat="1" ht="315.75" thickBot="1" x14ac:dyDescent="0.3">
      <c r="A176" s="867">
        <f t="shared" si="5"/>
        <v>172</v>
      </c>
      <c r="B176" s="635" t="s">
        <v>5349</v>
      </c>
      <c r="C176" s="634" t="s">
        <v>5116</v>
      </c>
      <c r="D176" s="634" t="s">
        <v>100</v>
      </c>
      <c r="E176" s="637" t="s">
        <v>5350</v>
      </c>
      <c r="F176" s="638" t="s">
        <v>5330</v>
      </c>
      <c r="G176" s="634" t="s">
        <v>16</v>
      </c>
      <c r="H176" s="639" t="s">
        <v>5351</v>
      </c>
      <c r="I176" s="634" t="s">
        <v>4907</v>
      </c>
      <c r="J176" s="636"/>
      <c r="K176" s="636"/>
      <c r="L176" s="636"/>
      <c r="M176" s="636"/>
      <c r="N176" s="637" t="s">
        <v>5479</v>
      </c>
      <c r="O176" s="632" t="s">
        <v>7102</v>
      </c>
      <c r="P176" s="818"/>
      <c r="Q176" s="818">
        <v>1</v>
      </c>
      <c r="R176" s="818"/>
      <c r="S176" s="818"/>
      <c r="U176" s="818"/>
      <c r="V176" s="818"/>
      <c r="Y176" s="801"/>
      <c r="AB176" s="201"/>
      <c r="AC176" s="620">
        <v>1</v>
      </c>
    </row>
    <row r="177" spans="1:29" s="869" customFormat="1" ht="189.75" thickBot="1" x14ac:dyDescent="0.3">
      <c r="A177" s="867">
        <f t="shared" si="5"/>
        <v>173</v>
      </c>
      <c r="B177" s="635" t="s">
        <v>5352</v>
      </c>
      <c r="C177" s="634">
        <v>34</v>
      </c>
      <c r="D177" s="634" t="s">
        <v>100</v>
      </c>
      <c r="E177" s="637" t="s">
        <v>5353</v>
      </c>
      <c r="F177" s="638" t="s">
        <v>5330</v>
      </c>
      <c r="G177" s="634" t="s">
        <v>16</v>
      </c>
      <c r="H177" s="639" t="s">
        <v>5331</v>
      </c>
      <c r="I177" s="634" t="s">
        <v>5036</v>
      </c>
      <c r="J177" s="636"/>
      <c r="K177" s="636"/>
      <c r="L177" s="636"/>
      <c r="M177" s="636"/>
      <c r="N177" s="637" t="s">
        <v>7141</v>
      </c>
      <c r="O177" s="632" t="s">
        <v>7140</v>
      </c>
      <c r="P177" s="818"/>
      <c r="Q177" s="818">
        <v>1</v>
      </c>
      <c r="R177" s="818"/>
      <c r="S177" s="818"/>
      <c r="U177" s="818"/>
      <c r="V177" s="818"/>
      <c r="Y177" s="801"/>
      <c r="AB177" s="201"/>
      <c r="AC177" s="620">
        <v>1</v>
      </c>
    </row>
    <row r="178" spans="1:29" s="869" customFormat="1" ht="189.75" thickBot="1" x14ac:dyDescent="0.3">
      <c r="A178" s="867">
        <f t="shared" si="5"/>
        <v>174</v>
      </c>
      <c r="B178" s="635" t="s">
        <v>5357</v>
      </c>
      <c r="C178" s="634">
        <v>4</v>
      </c>
      <c r="D178" s="634" t="s">
        <v>100</v>
      </c>
      <c r="E178" s="637" t="s">
        <v>5348</v>
      </c>
      <c r="F178" s="638" t="s">
        <v>5358</v>
      </c>
      <c r="G178" s="634" t="s">
        <v>11</v>
      </c>
      <c r="H178" s="639" t="s">
        <v>5359</v>
      </c>
      <c r="I178" s="634" t="s">
        <v>4907</v>
      </c>
      <c r="J178" s="636"/>
      <c r="K178" s="636"/>
      <c r="L178" s="636"/>
      <c r="M178" s="636"/>
      <c r="N178" s="637" t="s">
        <v>5676</v>
      </c>
      <c r="O178" s="632" t="s">
        <v>6159</v>
      </c>
      <c r="Q178" s="818">
        <v>1</v>
      </c>
      <c r="R178" s="818"/>
      <c r="S178" s="818"/>
      <c r="U178" s="818"/>
      <c r="V178" s="818"/>
      <c r="Y178" s="801"/>
      <c r="AB178" s="620">
        <v>1</v>
      </c>
      <c r="AC178" s="201"/>
    </row>
    <row r="179" spans="1:29" s="869" customFormat="1" ht="174" thickBot="1" x14ac:dyDescent="0.3">
      <c r="A179" s="867">
        <f t="shared" si="5"/>
        <v>175</v>
      </c>
      <c r="B179" s="774" t="s">
        <v>5363</v>
      </c>
      <c r="C179" s="773" t="s">
        <v>1335</v>
      </c>
      <c r="D179" s="773" t="s">
        <v>100</v>
      </c>
      <c r="E179" s="782" t="s">
        <v>5364</v>
      </c>
      <c r="F179" s="783" t="s">
        <v>5365</v>
      </c>
      <c r="G179" s="773" t="s">
        <v>16</v>
      </c>
      <c r="H179" s="784" t="s">
        <v>5366</v>
      </c>
      <c r="I179" s="773" t="s">
        <v>4907</v>
      </c>
      <c r="J179" s="776"/>
      <c r="K179" s="776"/>
      <c r="L179" s="776"/>
      <c r="M179" s="776"/>
      <c r="N179" s="785"/>
      <c r="O179" s="772" t="s">
        <v>5727</v>
      </c>
      <c r="S179" s="818"/>
      <c r="T179" s="818">
        <v>1</v>
      </c>
      <c r="V179" s="818"/>
      <c r="Y179" s="801"/>
      <c r="AB179" s="201"/>
      <c r="AC179" s="620">
        <v>1</v>
      </c>
    </row>
    <row r="180" spans="1:29" s="869" customFormat="1" ht="284.25" thickBot="1" x14ac:dyDescent="0.3">
      <c r="A180" s="867">
        <f t="shared" si="5"/>
        <v>176</v>
      </c>
      <c r="B180" s="815" t="s">
        <v>5367</v>
      </c>
      <c r="C180" s="814" t="s">
        <v>1335</v>
      </c>
      <c r="D180" s="814" t="s">
        <v>2792</v>
      </c>
      <c r="E180" s="820" t="s">
        <v>7081</v>
      </c>
      <c r="F180" s="822" t="s">
        <v>4950</v>
      </c>
      <c r="G180" s="814" t="s">
        <v>16</v>
      </c>
      <c r="H180" s="821" t="s">
        <v>5369</v>
      </c>
      <c r="I180" s="814" t="s">
        <v>4907</v>
      </c>
      <c r="J180" s="819"/>
      <c r="K180" s="819"/>
      <c r="L180" s="819"/>
      <c r="M180" s="819"/>
      <c r="N180" s="814" t="s">
        <v>7083</v>
      </c>
      <c r="O180" s="759" t="s">
        <v>7082</v>
      </c>
      <c r="P180" s="767">
        <v>1</v>
      </c>
      <c r="R180" s="818">
        <v>1</v>
      </c>
      <c r="S180" s="818"/>
      <c r="U180" s="818">
        <v>1</v>
      </c>
      <c r="V180" s="818"/>
      <c r="Y180" s="801"/>
      <c r="AB180" s="201"/>
      <c r="AC180" s="620">
        <v>1</v>
      </c>
    </row>
    <row r="181" spans="1:29" s="869" customFormat="1" ht="347.25" thickBot="1" x14ac:dyDescent="0.3">
      <c r="A181" s="867">
        <f t="shared" si="5"/>
        <v>177</v>
      </c>
      <c r="B181" s="815" t="s">
        <v>5370</v>
      </c>
      <c r="C181" s="814" t="s">
        <v>1335</v>
      </c>
      <c r="D181" s="814" t="s">
        <v>100</v>
      </c>
      <c r="E181" s="820" t="s">
        <v>5981</v>
      </c>
      <c r="F181" s="822" t="s">
        <v>5372</v>
      </c>
      <c r="G181" s="814" t="s">
        <v>16</v>
      </c>
      <c r="H181" s="821" t="s">
        <v>5373</v>
      </c>
      <c r="I181" s="814" t="s">
        <v>4907</v>
      </c>
      <c r="J181" s="819"/>
      <c r="K181" s="819"/>
      <c r="L181" s="819"/>
      <c r="M181" s="819"/>
      <c r="N181" s="820" t="s">
        <v>7105</v>
      </c>
      <c r="O181" s="759" t="s">
        <v>7107</v>
      </c>
      <c r="R181" s="818">
        <v>1</v>
      </c>
      <c r="S181" s="818"/>
      <c r="U181" s="818">
        <v>1</v>
      </c>
      <c r="V181" s="818"/>
      <c r="Y181" s="801"/>
      <c r="AB181" s="201"/>
      <c r="AC181" s="620">
        <v>1</v>
      </c>
    </row>
    <row r="182" spans="1:29" s="869" customFormat="1" ht="409.6" thickBot="1" x14ac:dyDescent="0.3">
      <c r="A182" s="867">
        <f t="shared" si="5"/>
        <v>178</v>
      </c>
      <c r="B182" s="635" t="s">
        <v>5374</v>
      </c>
      <c r="C182" s="634">
        <v>5</v>
      </c>
      <c r="D182" s="634" t="s">
        <v>2792</v>
      </c>
      <c r="E182" s="637" t="s">
        <v>5058</v>
      </c>
      <c r="F182" s="638" t="s">
        <v>4392</v>
      </c>
      <c r="G182" s="634" t="s">
        <v>16</v>
      </c>
      <c r="H182" s="639" t="s">
        <v>5375</v>
      </c>
      <c r="I182" s="634" t="s">
        <v>4907</v>
      </c>
      <c r="J182" s="636"/>
      <c r="K182" s="636"/>
      <c r="L182" s="636"/>
      <c r="M182" s="636"/>
      <c r="N182" s="834"/>
      <c r="O182" s="632" t="s">
        <v>5677</v>
      </c>
      <c r="Q182" s="818">
        <v>1</v>
      </c>
      <c r="S182" s="818"/>
      <c r="V182" s="818"/>
      <c r="Y182" s="801"/>
      <c r="AB182" s="201"/>
      <c r="AC182" s="620">
        <v>1</v>
      </c>
    </row>
    <row r="183" spans="1:29" s="872" customFormat="1" ht="189.75" thickBot="1" x14ac:dyDescent="0.3">
      <c r="A183" s="870">
        <f t="shared" si="5"/>
        <v>179</v>
      </c>
      <c r="B183" s="635" t="s">
        <v>5380</v>
      </c>
      <c r="C183" s="634" t="s">
        <v>3235</v>
      </c>
      <c r="D183" s="634" t="s">
        <v>100</v>
      </c>
      <c r="E183" s="637" t="s">
        <v>5381</v>
      </c>
      <c r="F183" s="638" t="s">
        <v>5382</v>
      </c>
      <c r="G183" s="634" t="s">
        <v>11</v>
      </c>
      <c r="H183" s="639" t="s">
        <v>5383</v>
      </c>
      <c r="I183" s="634" t="s">
        <v>4907</v>
      </c>
      <c r="J183" s="636"/>
      <c r="K183" s="636"/>
      <c r="L183" s="636"/>
      <c r="M183" s="636"/>
      <c r="N183" s="635" t="s">
        <v>5982</v>
      </c>
      <c r="O183" s="632" t="s">
        <v>7104</v>
      </c>
      <c r="Q183" s="818">
        <v>1</v>
      </c>
      <c r="R183" s="818"/>
      <c r="S183" s="818"/>
      <c r="U183" s="818"/>
      <c r="V183" s="818"/>
      <c r="Y183" s="801"/>
      <c r="AB183" s="620">
        <v>1</v>
      </c>
      <c r="AC183" s="201"/>
    </row>
    <row r="184" spans="1:29" s="872" customFormat="1" ht="205.5" thickBot="1" x14ac:dyDescent="0.3">
      <c r="A184" s="870">
        <f t="shared" si="5"/>
        <v>180</v>
      </c>
      <c r="B184" s="899" t="s">
        <v>5407</v>
      </c>
      <c r="C184" s="770" t="s">
        <v>585</v>
      </c>
      <c r="D184" s="770" t="s">
        <v>2792</v>
      </c>
      <c r="E184" s="780" t="s">
        <v>5408</v>
      </c>
      <c r="F184" s="778" t="s">
        <v>4950</v>
      </c>
      <c r="G184" s="770" t="s">
        <v>16</v>
      </c>
      <c r="H184" s="779" t="s">
        <v>5409</v>
      </c>
      <c r="I184" s="770"/>
      <c r="J184" s="775"/>
      <c r="K184" s="775"/>
      <c r="L184" s="775"/>
      <c r="M184" s="775"/>
      <c r="N184" s="780" t="s">
        <v>5606</v>
      </c>
      <c r="O184" s="771" t="s">
        <v>5242</v>
      </c>
      <c r="R184" s="818"/>
      <c r="S184" s="818"/>
      <c r="V184" s="754"/>
      <c r="Y184" s="801">
        <v>1</v>
      </c>
      <c r="AB184" s="201"/>
      <c r="AC184" s="620">
        <v>1</v>
      </c>
    </row>
    <row r="185" spans="1:29" s="872" customFormat="1" ht="409.6" thickBot="1" x14ac:dyDescent="0.3">
      <c r="A185" s="870">
        <f t="shared" si="5"/>
        <v>181</v>
      </c>
      <c r="B185" s="815" t="s">
        <v>5410</v>
      </c>
      <c r="C185" s="814">
        <v>22</v>
      </c>
      <c r="D185" s="814" t="s">
        <v>2792</v>
      </c>
      <c r="E185" s="820" t="s">
        <v>5173</v>
      </c>
      <c r="F185" s="822" t="s">
        <v>4392</v>
      </c>
      <c r="G185" s="814" t="s">
        <v>16</v>
      </c>
      <c r="H185" s="821" t="s">
        <v>5411</v>
      </c>
      <c r="I185" s="814"/>
      <c r="J185" s="819"/>
      <c r="K185" s="819"/>
      <c r="L185" s="819"/>
      <c r="M185" s="819"/>
      <c r="N185" s="820" t="s">
        <v>7030</v>
      </c>
      <c r="O185" s="759" t="s">
        <v>7029</v>
      </c>
      <c r="P185" s="767">
        <v>1</v>
      </c>
      <c r="Q185" s="818"/>
      <c r="R185" s="818">
        <v>1</v>
      </c>
      <c r="S185" s="818"/>
      <c r="V185" s="754"/>
      <c r="W185" s="818">
        <v>1</v>
      </c>
      <c r="Y185" s="801"/>
      <c r="AB185" s="201"/>
      <c r="AC185" s="620">
        <v>1</v>
      </c>
    </row>
    <row r="186" spans="1:29" s="872" customFormat="1" ht="409.6" thickBot="1" x14ac:dyDescent="0.3">
      <c r="A186" s="870">
        <f t="shared" si="5"/>
        <v>182</v>
      </c>
      <c r="B186" s="899" t="s">
        <v>5416</v>
      </c>
      <c r="C186" s="770">
        <v>4</v>
      </c>
      <c r="D186" s="770" t="s">
        <v>2792</v>
      </c>
      <c r="E186" s="780" t="s">
        <v>5417</v>
      </c>
      <c r="F186" s="778" t="s">
        <v>4392</v>
      </c>
      <c r="G186" s="770" t="s">
        <v>16</v>
      </c>
      <c r="H186" s="779" t="s">
        <v>5418</v>
      </c>
      <c r="I186" s="770"/>
      <c r="J186" s="775"/>
      <c r="K186" s="775"/>
      <c r="L186" s="775"/>
      <c r="M186" s="775"/>
      <c r="N186" s="786"/>
      <c r="O186" s="771" t="s">
        <v>3916</v>
      </c>
      <c r="S186" s="818"/>
      <c r="T186" s="818"/>
      <c r="V186" s="754"/>
      <c r="Y186" s="801">
        <v>1</v>
      </c>
      <c r="AB186" s="201"/>
      <c r="AC186" s="620">
        <v>1</v>
      </c>
    </row>
    <row r="187" spans="1:29" s="872" customFormat="1" ht="409.6" thickBot="1" x14ac:dyDescent="0.3">
      <c r="A187" s="870">
        <f t="shared" si="5"/>
        <v>183</v>
      </c>
      <c r="B187" s="635" t="s">
        <v>5430</v>
      </c>
      <c r="C187" s="634" t="s">
        <v>1335</v>
      </c>
      <c r="D187" s="634" t="s">
        <v>100</v>
      </c>
      <c r="E187" s="637" t="s">
        <v>5431</v>
      </c>
      <c r="F187" s="638" t="s">
        <v>5432</v>
      </c>
      <c r="G187" s="634" t="s">
        <v>11</v>
      </c>
      <c r="H187" s="639" t="s">
        <v>5433</v>
      </c>
      <c r="I187" s="634" t="s">
        <v>4907</v>
      </c>
      <c r="J187" s="636"/>
      <c r="K187" s="636"/>
      <c r="L187" s="636"/>
      <c r="M187" s="636"/>
      <c r="N187" s="635" t="s">
        <v>5728</v>
      </c>
      <c r="O187" s="632" t="s">
        <v>7101</v>
      </c>
      <c r="P187" s="818"/>
      <c r="Q187" s="818">
        <v>1</v>
      </c>
      <c r="R187" s="818"/>
      <c r="S187" s="818"/>
      <c r="U187" s="818"/>
      <c r="V187" s="818"/>
      <c r="W187" s="818"/>
      <c r="Y187" s="801"/>
      <c r="AB187" s="620">
        <v>1</v>
      </c>
      <c r="AC187" s="201"/>
    </row>
    <row r="188" spans="1:29" s="872" customFormat="1" ht="237" thickBot="1" x14ac:dyDescent="0.3">
      <c r="A188" s="870">
        <f t="shared" si="5"/>
        <v>184</v>
      </c>
      <c r="B188" s="635" t="s">
        <v>5434</v>
      </c>
      <c r="C188" s="634" t="s">
        <v>5197</v>
      </c>
      <c r="D188" s="634" t="s">
        <v>100</v>
      </c>
      <c r="E188" s="637" t="s">
        <v>5435</v>
      </c>
      <c r="F188" s="638" t="s">
        <v>5216</v>
      </c>
      <c r="G188" s="634" t="s">
        <v>16</v>
      </c>
      <c r="H188" s="639" t="s">
        <v>5436</v>
      </c>
      <c r="I188" s="634" t="s">
        <v>4907</v>
      </c>
      <c r="J188" s="636"/>
      <c r="K188" s="636"/>
      <c r="L188" s="636"/>
      <c r="M188" s="636"/>
      <c r="N188" s="637" t="s">
        <v>5729</v>
      </c>
      <c r="O188" s="632" t="s">
        <v>7106</v>
      </c>
      <c r="P188" s="818"/>
      <c r="Q188" s="818">
        <v>1</v>
      </c>
      <c r="R188" s="818"/>
      <c r="S188" s="818"/>
      <c r="U188" s="818"/>
      <c r="V188" s="818"/>
      <c r="Y188" s="801"/>
      <c r="AB188" s="201"/>
      <c r="AC188" s="620">
        <v>1</v>
      </c>
    </row>
    <row r="189" spans="1:29" s="872" customFormat="1" ht="221.25" thickBot="1" x14ac:dyDescent="0.3">
      <c r="A189" s="870">
        <f t="shared" si="5"/>
        <v>185</v>
      </c>
      <c r="B189" s="774" t="s">
        <v>5437</v>
      </c>
      <c r="C189" s="773" t="s">
        <v>1335</v>
      </c>
      <c r="D189" s="773" t="s">
        <v>100</v>
      </c>
      <c r="E189" s="782" t="s">
        <v>5283</v>
      </c>
      <c r="F189" s="783" t="s">
        <v>5216</v>
      </c>
      <c r="G189" s="773" t="s">
        <v>16</v>
      </c>
      <c r="H189" s="784" t="s">
        <v>5438</v>
      </c>
      <c r="I189" s="773" t="s">
        <v>4907</v>
      </c>
      <c r="J189" s="776"/>
      <c r="K189" s="776"/>
      <c r="L189" s="776"/>
      <c r="M189" s="776"/>
      <c r="N189" s="785"/>
      <c r="O189" s="772" t="s">
        <v>5730</v>
      </c>
      <c r="S189" s="818"/>
      <c r="T189" s="818">
        <v>1</v>
      </c>
      <c r="V189" s="818"/>
      <c r="Y189" s="801"/>
      <c r="AB189" s="201"/>
      <c r="AC189" s="620">
        <v>1</v>
      </c>
    </row>
    <row r="190" spans="1:29" s="872" customFormat="1" ht="284.25" thickBot="1" x14ac:dyDescent="0.3">
      <c r="A190" s="870">
        <f t="shared" si="5"/>
        <v>186</v>
      </c>
      <c r="B190" s="899" t="s">
        <v>5439</v>
      </c>
      <c r="C190" s="770">
        <v>61</v>
      </c>
      <c r="D190" s="770" t="s">
        <v>2792</v>
      </c>
      <c r="E190" s="780" t="s">
        <v>5440</v>
      </c>
      <c r="F190" s="778" t="s">
        <v>251</v>
      </c>
      <c r="G190" s="770" t="s">
        <v>16</v>
      </c>
      <c r="H190" s="779" t="s">
        <v>5441</v>
      </c>
      <c r="I190" s="770" t="s">
        <v>4907</v>
      </c>
      <c r="J190" s="775"/>
      <c r="K190" s="775"/>
      <c r="L190" s="775"/>
      <c r="M190" s="775"/>
      <c r="N190" s="780" t="s">
        <v>5608</v>
      </c>
      <c r="O190" s="771" t="s">
        <v>5607</v>
      </c>
      <c r="R190" s="818"/>
      <c r="S190" s="818"/>
      <c r="U190" s="818"/>
      <c r="V190" s="818"/>
      <c r="Y190" s="801">
        <v>1</v>
      </c>
      <c r="AB190" s="201"/>
      <c r="AC190" s="620">
        <v>1</v>
      </c>
    </row>
    <row r="191" spans="1:29" s="872" customFormat="1" ht="409.6" thickBot="1" x14ac:dyDescent="0.3">
      <c r="A191" s="870">
        <f t="shared" si="5"/>
        <v>187</v>
      </c>
      <c r="B191" s="899" t="s">
        <v>5442</v>
      </c>
      <c r="C191" s="770">
        <v>28</v>
      </c>
      <c r="D191" s="770" t="s">
        <v>2792</v>
      </c>
      <c r="E191" s="780" t="s">
        <v>5443</v>
      </c>
      <c r="F191" s="778" t="s">
        <v>251</v>
      </c>
      <c r="G191" s="770" t="s">
        <v>16</v>
      </c>
      <c r="H191" s="779" t="s">
        <v>5444</v>
      </c>
      <c r="I191" s="770" t="s">
        <v>4907</v>
      </c>
      <c r="J191" s="775"/>
      <c r="K191" s="775"/>
      <c r="L191" s="775"/>
      <c r="M191" s="775"/>
      <c r="N191" s="780" t="s">
        <v>5609</v>
      </c>
      <c r="O191" s="771" t="s">
        <v>5607</v>
      </c>
      <c r="R191" s="818"/>
      <c r="S191" s="818"/>
      <c r="U191" s="818"/>
      <c r="V191" s="818"/>
      <c r="Y191" s="801">
        <v>1</v>
      </c>
      <c r="AB191" s="201"/>
      <c r="AC191" s="620">
        <v>1</v>
      </c>
    </row>
    <row r="192" spans="1:29" s="872" customFormat="1" ht="300" thickBot="1" x14ac:dyDescent="0.3">
      <c r="A192" s="870">
        <f t="shared" si="5"/>
        <v>188</v>
      </c>
      <c r="B192" s="635" t="s">
        <v>5445</v>
      </c>
      <c r="C192" s="634" t="s">
        <v>5190</v>
      </c>
      <c r="D192" s="634" t="s">
        <v>100</v>
      </c>
      <c r="E192" s="637" t="s">
        <v>5446</v>
      </c>
      <c r="F192" s="638" t="s">
        <v>5447</v>
      </c>
      <c r="G192" s="634" t="s">
        <v>11</v>
      </c>
      <c r="H192" s="639" t="s">
        <v>5448</v>
      </c>
      <c r="I192" s="634" t="s">
        <v>4907</v>
      </c>
      <c r="J192" s="636"/>
      <c r="K192" s="636"/>
      <c r="L192" s="636"/>
      <c r="M192" s="636"/>
      <c r="N192" s="635" t="s">
        <v>5983</v>
      </c>
      <c r="O192" s="632" t="s">
        <v>7155</v>
      </c>
      <c r="Q192" s="818">
        <v>1</v>
      </c>
      <c r="R192" s="818"/>
      <c r="S192" s="818"/>
      <c r="U192" s="818"/>
      <c r="V192" s="818"/>
      <c r="Y192" s="801"/>
      <c r="AB192" s="620">
        <v>1</v>
      </c>
      <c r="AC192" s="201"/>
    </row>
    <row r="193" spans="1:29" s="872" customFormat="1" ht="409.6" thickBot="1" x14ac:dyDescent="0.3">
      <c r="A193" s="870">
        <f t="shared" si="5"/>
        <v>189</v>
      </c>
      <c r="B193" s="635" t="s">
        <v>5459</v>
      </c>
      <c r="C193" s="634" t="s">
        <v>5116</v>
      </c>
      <c r="D193" s="634" t="s">
        <v>100</v>
      </c>
      <c r="E193" s="637" t="s">
        <v>5350</v>
      </c>
      <c r="F193" s="638" t="s">
        <v>5460</v>
      </c>
      <c r="G193" s="634" t="s">
        <v>11</v>
      </c>
      <c r="H193" s="639" t="s">
        <v>5461</v>
      </c>
      <c r="I193" s="634" t="s">
        <v>4907</v>
      </c>
      <c r="J193" s="636"/>
      <c r="K193" s="636"/>
      <c r="L193" s="636"/>
      <c r="M193" s="636"/>
      <c r="N193" s="635" t="s">
        <v>5946</v>
      </c>
      <c r="O193" s="632" t="s">
        <v>7103</v>
      </c>
      <c r="Q193" s="818">
        <v>1</v>
      </c>
      <c r="R193" s="818"/>
      <c r="S193" s="818"/>
      <c r="U193" s="818"/>
      <c r="V193" s="818"/>
      <c r="Y193" s="801"/>
      <c r="AB193" s="620">
        <v>1</v>
      </c>
      <c r="AC193" s="201"/>
    </row>
    <row r="194" spans="1:29" s="872" customFormat="1" ht="205.5" thickBot="1" x14ac:dyDescent="0.3">
      <c r="A194" s="870">
        <f t="shared" si="5"/>
        <v>190</v>
      </c>
      <c r="B194" s="774" t="s">
        <v>5462</v>
      </c>
      <c r="C194" s="773" t="s">
        <v>5197</v>
      </c>
      <c r="D194" s="773" t="s">
        <v>100</v>
      </c>
      <c r="E194" s="782" t="s">
        <v>5435</v>
      </c>
      <c r="F194" s="783" t="s">
        <v>5463</v>
      </c>
      <c r="G194" s="773" t="s">
        <v>11</v>
      </c>
      <c r="H194" s="784" t="s">
        <v>5464</v>
      </c>
      <c r="I194" s="773"/>
      <c r="J194" s="776"/>
      <c r="K194" s="776"/>
      <c r="L194" s="776"/>
      <c r="M194" s="776"/>
      <c r="N194" s="785"/>
      <c r="O194" s="772" t="s">
        <v>5731</v>
      </c>
      <c r="S194" s="818"/>
      <c r="T194" s="818">
        <v>1</v>
      </c>
      <c r="V194" s="754"/>
      <c r="Y194" s="801"/>
      <c r="AB194" s="620">
        <v>1</v>
      </c>
      <c r="AC194" s="201"/>
    </row>
    <row r="195" spans="1:29" s="872" customFormat="1" ht="205.5" thickBot="1" x14ac:dyDescent="0.3">
      <c r="A195" s="870">
        <f t="shared" ref="A195:A229" si="6">A194+1</f>
        <v>191</v>
      </c>
      <c r="B195" s="899" t="s">
        <v>5465</v>
      </c>
      <c r="C195" s="770" t="s">
        <v>179</v>
      </c>
      <c r="D195" s="770" t="s">
        <v>2792</v>
      </c>
      <c r="E195" s="780" t="s">
        <v>4184</v>
      </c>
      <c r="F195" s="778" t="s">
        <v>1160</v>
      </c>
      <c r="G195" s="770" t="s">
        <v>16</v>
      </c>
      <c r="H195" s="779" t="s">
        <v>5466</v>
      </c>
      <c r="I195" s="770"/>
      <c r="J195" s="775"/>
      <c r="K195" s="775"/>
      <c r="L195" s="775"/>
      <c r="M195" s="775"/>
      <c r="N195" s="786"/>
      <c r="O195" s="771" t="s">
        <v>5149</v>
      </c>
      <c r="S195" s="818"/>
      <c r="T195" s="818"/>
      <c r="V195" s="754"/>
      <c r="Y195" s="801">
        <v>1</v>
      </c>
      <c r="AB195" s="201"/>
      <c r="AC195" s="620">
        <v>1</v>
      </c>
    </row>
    <row r="196" spans="1:29" s="879" customFormat="1" ht="331.5" thickBot="1" x14ac:dyDescent="0.3">
      <c r="A196" s="877">
        <f t="shared" si="6"/>
        <v>192</v>
      </c>
      <c r="B196" s="774" t="s">
        <v>5489</v>
      </c>
      <c r="C196" s="773" t="s">
        <v>5490</v>
      </c>
      <c r="D196" s="773" t="s">
        <v>2792</v>
      </c>
      <c r="E196" s="782" t="s">
        <v>5491</v>
      </c>
      <c r="F196" s="783" t="s">
        <v>5492</v>
      </c>
      <c r="G196" s="773" t="s">
        <v>11</v>
      </c>
      <c r="H196" s="784" t="s">
        <v>5493</v>
      </c>
      <c r="I196" s="773" t="s">
        <v>4907</v>
      </c>
      <c r="J196" s="776"/>
      <c r="K196" s="776"/>
      <c r="L196" s="776"/>
      <c r="M196" s="776"/>
      <c r="N196" s="785"/>
      <c r="O196" s="772" t="s">
        <v>6075</v>
      </c>
      <c r="R196" s="818"/>
      <c r="S196" s="818"/>
      <c r="T196" s="818">
        <v>1</v>
      </c>
      <c r="U196" s="818"/>
      <c r="V196" s="818"/>
      <c r="Y196" s="801"/>
      <c r="AB196" s="620">
        <v>1</v>
      </c>
      <c r="AC196" s="201"/>
    </row>
    <row r="197" spans="1:29" s="879" customFormat="1" ht="189.75" thickBot="1" x14ac:dyDescent="0.3">
      <c r="A197" s="877">
        <f t="shared" si="6"/>
        <v>193</v>
      </c>
      <c r="B197" s="635" t="s">
        <v>5497</v>
      </c>
      <c r="C197" s="634">
        <v>34</v>
      </c>
      <c r="D197" s="634" t="s">
        <v>100</v>
      </c>
      <c r="E197" s="637" t="s">
        <v>5498</v>
      </c>
      <c r="F197" s="638" t="s">
        <v>5499</v>
      </c>
      <c r="G197" s="634" t="s">
        <v>11</v>
      </c>
      <c r="H197" s="639" t="s">
        <v>5500</v>
      </c>
      <c r="I197" s="634" t="s">
        <v>5501</v>
      </c>
      <c r="J197" s="636"/>
      <c r="K197" s="636"/>
      <c r="L197" s="636"/>
      <c r="M197" s="636"/>
      <c r="N197" s="637" t="s">
        <v>5732</v>
      </c>
      <c r="O197" s="632" t="s">
        <v>7100</v>
      </c>
      <c r="P197" s="818"/>
      <c r="Q197" s="818">
        <v>1</v>
      </c>
      <c r="R197" s="818"/>
      <c r="S197" s="818"/>
      <c r="U197" s="818"/>
      <c r="V197" s="818"/>
      <c r="Y197" s="801"/>
      <c r="AB197" s="620">
        <v>1</v>
      </c>
      <c r="AC197" s="201"/>
    </row>
    <row r="198" spans="1:29" s="879" customFormat="1" ht="409.6" thickBot="1" x14ac:dyDescent="0.3">
      <c r="A198" s="877">
        <f t="shared" si="6"/>
        <v>194</v>
      </c>
      <c r="B198" s="635" t="s">
        <v>5502</v>
      </c>
      <c r="C198" s="634" t="s">
        <v>2907</v>
      </c>
      <c r="D198" s="634" t="s">
        <v>2792</v>
      </c>
      <c r="E198" s="637" t="s">
        <v>5503</v>
      </c>
      <c r="F198" s="638" t="s">
        <v>5504</v>
      </c>
      <c r="G198" s="634" t="s">
        <v>11</v>
      </c>
      <c r="H198" s="639" t="s">
        <v>5505</v>
      </c>
      <c r="I198" s="634" t="s">
        <v>4907</v>
      </c>
      <c r="J198" s="636"/>
      <c r="K198" s="636"/>
      <c r="L198" s="636"/>
      <c r="M198" s="636"/>
      <c r="N198" s="637" t="s">
        <v>5984</v>
      </c>
      <c r="O198" s="632" t="s">
        <v>6167</v>
      </c>
      <c r="P198" s="818"/>
      <c r="Q198" s="818">
        <v>1</v>
      </c>
      <c r="R198" s="818"/>
      <c r="U198" s="818"/>
      <c r="Y198" s="801"/>
      <c r="AB198" s="620">
        <v>1</v>
      </c>
      <c r="AC198" s="201"/>
    </row>
    <row r="199" spans="1:29" s="879" customFormat="1" ht="409.6" thickBot="1" x14ac:dyDescent="0.3">
      <c r="A199" s="877">
        <f t="shared" si="6"/>
        <v>195</v>
      </c>
      <c r="B199" s="635" t="s">
        <v>5506</v>
      </c>
      <c r="C199" s="634">
        <v>34</v>
      </c>
      <c r="D199" s="634" t="s">
        <v>2792</v>
      </c>
      <c r="E199" s="637" t="s">
        <v>5507</v>
      </c>
      <c r="F199" s="638" t="s">
        <v>5508</v>
      </c>
      <c r="G199" s="634" t="s">
        <v>11</v>
      </c>
      <c r="H199" s="639" t="s">
        <v>5509</v>
      </c>
      <c r="I199" s="634" t="s">
        <v>5036</v>
      </c>
      <c r="J199" s="819"/>
      <c r="K199" s="819"/>
      <c r="L199" s="819"/>
      <c r="M199" s="819"/>
      <c r="N199" s="637" t="s">
        <v>7141</v>
      </c>
      <c r="O199" s="632" t="s">
        <v>7140</v>
      </c>
      <c r="P199" s="818"/>
      <c r="Q199" s="818">
        <v>1</v>
      </c>
      <c r="R199" s="818"/>
      <c r="S199" s="818"/>
      <c r="U199" s="818"/>
      <c r="V199" s="818"/>
      <c r="Y199" s="801"/>
      <c r="AB199" s="620">
        <v>1</v>
      </c>
      <c r="AC199" s="201"/>
    </row>
    <row r="200" spans="1:29" s="879" customFormat="1" ht="347.25" thickBot="1" x14ac:dyDescent="0.3">
      <c r="A200" s="877">
        <f t="shared" si="6"/>
        <v>196</v>
      </c>
      <c r="B200" s="774" t="s">
        <v>5515</v>
      </c>
      <c r="C200" s="773" t="s">
        <v>110</v>
      </c>
      <c r="D200" s="773" t="s">
        <v>100</v>
      </c>
      <c r="E200" s="782" t="s">
        <v>5516</v>
      </c>
      <c r="F200" s="783" t="s">
        <v>5517</v>
      </c>
      <c r="G200" s="773" t="s">
        <v>11</v>
      </c>
      <c r="H200" s="784" t="s">
        <v>5518</v>
      </c>
      <c r="I200" s="773"/>
      <c r="J200" s="776"/>
      <c r="K200" s="776"/>
      <c r="L200" s="776"/>
      <c r="M200" s="776"/>
      <c r="N200" s="785"/>
      <c r="O200" s="772" t="s">
        <v>5730</v>
      </c>
      <c r="S200" s="818"/>
      <c r="T200" s="818">
        <v>1</v>
      </c>
      <c r="V200" s="754"/>
      <c r="Y200" s="801"/>
      <c r="AB200" s="620">
        <v>1</v>
      </c>
      <c r="AC200" s="201"/>
    </row>
    <row r="201" spans="1:29" s="879" customFormat="1" ht="409.6" thickBot="1" x14ac:dyDescent="0.3">
      <c r="A201" s="877">
        <f t="shared" si="6"/>
        <v>197</v>
      </c>
      <c r="B201" s="635" t="s">
        <v>5524</v>
      </c>
      <c r="C201" s="634">
        <v>34</v>
      </c>
      <c r="D201" s="634" t="s">
        <v>2792</v>
      </c>
      <c r="E201" s="637" t="s">
        <v>5507</v>
      </c>
      <c r="F201" s="638" t="s">
        <v>5525</v>
      </c>
      <c r="G201" s="634" t="s">
        <v>11</v>
      </c>
      <c r="H201" s="639" t="s">
        <v>5526</v>
      </c>
      <c r="I201" s="634" t="s">
        <v>4789</v>
      </c>
      <c r="J201" s="819"/>
      <c r="K201" s="819"/>
      <c r="L201" s="819"/>
      <c r="M201" s="819"/>
      <c r="N201" s="637" t="s">
        <v>7141</v>
      </c>
      <c r="O201" s="632" t="s">
        <v>7140</v>
      </c>
      <c r="P201" s="818"/>
      <c r="Q201" s="818">
        <v>1</v>
      </c>
      <c r="R201" s="818"/>
      <c r="S201" s="818"/>
      <c r="U201" s="818"/>
      <c r="V201" s="818"/>
      <c r="Y201" s="801"/>
      <c r="AB201" s="620">
        <v>1</v>
      </c>
      <c r="AC201" s="201"/>
    </row>
    <row r="202" spans="1:29" s="879" customFormat="1" ht="300" thickBot="1" x14ac:dyDescent="0.3">
      <c r="A202" s="877">
        <f t="shared" si="6"/>
        <v>198</v>
      </c>
      <c r="B202" s="635" t="s">
        <v>5527</v>
      </c>
      <c r="C202" s="634">
        <v>34</v>
      </c>
      <c r="D202" s="634" t="s">
        <v>2792</v>
      </c>
      <c r="E202" s="637" t="s">
        <v>5528</v>
      </c>
      <c r="F202" s="638" t="s">
        <v>5529</v>
      </c>
      <c r="G202" s="634" t="s">
        <v>11</v>
      </c>
      <c r="H202" s="639" t="s">
        <v>5530</v>
      </c>
      <c r="I202" s="634" t="s">
        <v>4789</v>
      </c>
      <c r="J202" s="636"/>
      <c r="K202" s="636"/>
      <c r="L202" s="636"/>
      <c r="M202" s="636"/>
      <c r="N202" s="637" t="s">
        <v>5733</v>
      </c>
      <c r="O202" s="621" t="s">
        <v>6172</v>
      </c>
      <c r="P202" s="818"/>
      <c r="Q202" s="818">
        <v>1</v>
      </c>
      <c r="R202" s="818"/>
      <c r="S202" s="818"/>
      <c r="U202" s="818"/>
      <c r="V202" s="818"/>
      <c r="Y202" s="801"/>
      <c r="AB202" s="620">
        <v>1</v>
      </c>
      <c r="AC202" s="201"/>
    </row>
    <row r="203" spans="1:29" s="879" customFormat="1" ht="409.6" thickBot="1" x14ac:dyDescent="0.3">
      <c r="A203" s="877">
        <f t="shared" si="6"/>
        <v>199</v>
      </c>
      <c r="B203" s="774" t="s">
        <v>5531</v>
      </c>
      <c r="C203" s="773" t="s">
        <v>1335</v>
      </c>
      <c r="D203" s="773" t="s">
        <v>100</v>
      </c>
      <c r="E203" s="782" t="s">
        <v>5431</v>
      </c>
      <c r="F203" s="783" t="s">
        <v>459</v>
      </c>
      <c r="G203" s="773" t="s">
        <v>16</v>
      </c>
      <c r="H203" s="784" t="s">
        <v>5532</v>
      </c>
      <c r="I203" s="773" t="s">
        <v>4907</v>
      </c>
      <c r="J203" s="776"/>
      <c r="K203" s="776"/>
      <c r="L203" s="776"/>
      <c r="M203" s="776"/>
      <c r="N203" s="785"/>
      <c r="O203" s="772" t="s">
        <v>5734</v>
      </c>
      <c r="S203" s="818"/>
      <c r="T203" s="818">
        <v>1</v>
      </c>
      <c r="V203" s="818"/>
      <c r="Y203" s="801"/>
      <c r="AB203" s="201"/>
      <c r="AC203" s="620">
        <v>1</v>
      </c>
    </row>
    <row r="204" spans="1:29" s="883" customFormat="1" ht="331.5" thickBot="1" x14ac:dyDescent="0.3">
      <c r="A204" s="881">
        <f t="shared" si="6"/>
        <v>200</v>
      </c>
      <c r="B204" s="774" t="s">
        <v>5556</v>
      </c>
      <c r="C204" s="773" t="s">
        <v>110</v>
      </c>
      <c r="D204" s="773" t="s">
        <v>100</v>
      </c>
      <c r="E204" s="782" t="s">
        <v>5557</v>
      </c>
      <c r="F204" s="783" t="s">
        <v>5558</v>
      </c>
      <c r="G204" s="773" t="s">
        <v>11</v>
      </c>
      <c r="H204" s="784" t="s">
        <v>5559</v>
      </c>
      <c r="I204" s="773"/>
      <c r="J204" s="776"/>
      <c r="K204" s="776"/>
      <c r="L204" s="776"/>
      <c r="M204" s="776"/>
      <c r="N204" s="785"/>
      <c r="O204" s="772" t="s">
        <v>5730</v>
      </c>
      <c r="S204" s="818"/>
      <c r="T204" s="818">
        <v>1</v>
      </c>
      <c r="V204" s="754"/>
      <c r="Y204" s="801"/>
      <c r="AB204" s="620">
        <v>1</v>
      </c>
      <c r="AC204" s="201"/>
    </row>
    <row r="205" spans="1:29" s="883" customFormat="1" ht="142.5" thickBot="1" x14ac:dyDescent="0.3">
      <c r="A205" s="881">
        <f t="shared" si="6"/>
        <v>201</v>
      </c>
      <c r="B205" s="635" t="s">
        <v>5566</v>
      </c>
      <c r="C205" s="634" t="s">
        <v>1335</v>
      </c>
      <c r="D205" s="634" t="s">
        <v>100</v>
      </c>
      <c r="E205" s="637" t="s">
        <v>3001</v>
      </c>
      <c r="F205" s="638" t="s">
        <v>5567</v>
      </c>
      <c r="G205" s="634" t="s">
        <v>11</v>
      </c>
      <c r="H205" s="639" t="s">
        <v>5568</v>
      </c>
      <c r="I205" s="634" t="s">
        <v>4907</v>
      </c>
      <c r="J205" s="636"/>
      <c r="K205" s="636"/>
      <c r="L205" s="636"/>
      <c r="M205" s="636"/>
      <c r="N205" s="834"/>
      <c r="O205" s="632" t="s">
        <v>7187</v>
      </c>
      <c r="Q205" s="818">
        <v>1</v>
      </c>
      <c r="S205" s="818"/>
      <c r="T205" s="818"/>
      <c r="V205" s="818"/>
      <c r="Y205" s="801"/>
      <c r="AB205" s="620">
        <v>1</v>
      </c>
      <c r="AC205" s="201"/>
    </row>
    <row r="206" spans="1:29" s="883" customFormat="1" ht="363" thickBot="1" x14ac:dyDescent="0.3">
      <c r="A206" s="881">
        <f t="shared" si="6"/>
        <v>202</v>
      </c>
      <c r="B206" s="899" t="s">
        <v>5579</v>
      </c>
      <c r="C206" s="770">
        <v>4</v>
      </c>
      <c r="D206" s="770" t="s">
        <v>2792</v>
      </c>
      <c r="E206" s="780" t="s">
        <v>5580</v>
      </c>
      <c r="F206" s="778" t="s">
        <v>186</v>
      </c>
      <c r="G206" s="770" t="s">
        <v>16</v>
      </c>
      <c r="H206" s="779" t="s">
        <v>5581</v>
      </c>
      <c r="I206" s="770"/>
      <c r="J206" s="775"/>
      <c r="K206" s="775"/>
      <c r="L206" s="775"/>
      <c r="M206" s="775"/>
      <c r="N206" s="780" t="s">
        <v>5678</v>
      </c>
      <c r="O206" s="771" t="s">
        <v>5242</v>
      </c>
      <c r="R206" s="818"/>
      <c r="S206" s="818"/>
      <c r="V206" s="754"/>
      <c r="Y206" s="801">
        <v>1</v>
      </c>
      <c r="AB206" s="201"/>
      <c r="AC206" s="620">
        <v>1</v>
      </c>
    </row>
    <row r="207" spans="1:29" s="883" customFormat="1" ht="221.25" thickBot="1" x14ac:dyDescent="0.3">
      <c r="A207" s="881">
        <f t="shared" si="6"/>
        <v>203</v>
      </c>
      <c r="B207" s="635" t="s">
        <v>5585</v>
      </c>
      <c r="C207" s="634" t="s">
        <v>1335</v>
      </c>
      <c r="D207" s="634" t="s">
        <v>100</v>
      </c>
      <c r="E207" s="637" t="s">
        <v>5586</v>
      </c>
      <c r="F207" s="638" t="s">
        <v>5587</v>
      </c>
      <c r="G207" s="634" t="s">
        <v>11</v>
      </c>
      <c r="H207" s="639" t="s">
        <v>5588</v>
      </c>
      <c r="I207" s="634"/>
      <c r="J207" s="636"/>
      <c r="K207" s="636"/>
      <c r="L207" s="636"/>
      <c r="M207" s="636"/>
      <c r="N207" s="637" t="s">
        <v>5735</v>
      </c>
      <c r="O207" s="632" t="s">
        <v>7117</v>
      </c>
      <c r="P207" s="818"/>
      <c r="Q207" s="818">
        <v>1</v>
      </c>
      <c r="R207" s="818"/>
      <c r="S207" s="818"/>
      <c r="V207" s="818"/>
      <c r="Y207" s="801"/>
      <c r="AB207" s="620">
        <v>1</v>
      </c>
      <c r="AC207" s="201"/>
    </row>
    <row r="208" spans="1:29" s="883" customFormat="1" ht="347.25" thickBot="1" x14ac:dyDescent="0.3">
      <c r="A208" s="881">
        <f t="shared" si="6"/>
        <v>204</v>
      </c>
      <c r="B208" s="635" t="s">
        <v>5599</v>
      </c>
      <c r="C208" s="634" t="s">
        <v>1335</v>
      </c>
      <c r="D208" s="634" t="s">
        <v>100</v>
      </c>
      <c r="E208" s="637" t="s">
        <v>5586</v>
      </c>
      <c r="F208" s="638" t="s">
        <v>5600</v>
      </c>
      <c r="G208" s="634" t="s">
        <v>11</v>
      </c>
      <c r="H208" s="639" t="s">
        <v>5601</v>
      </c>
      <c r="I208" s="634"/>
      <c r="J208" s="636"/>
      <c r="K208" s="636"/>
      <c r="L208" s="636"/>
      <c r="M208" s="636"/>
      <c r="N208" s="637" t="s">
        <v>5962</v>
      </c>
      <c r="O208" s="632" t="s">
        <v>7118</v>
      </c>
      <c r="P208" s="818"/>
      <c r="Q208" s="818">
        <v>1</v>
      </c>
      <c r="R208" s="818"/>
      <c r="S208" s="818"/>
      <c r="V208" s="754"/>
      <c r="Y208" s="801"/>
      <c r="AB208" s="620">
        <v>1</v>
      </c>
      <c r="AC208" s="201"/>
    </row>
    <row r="209" spans="1:29" s="883" customFormat="1" ht="126.75" thickBot="1" x14ac:dyDescent="0.3">
      <c r="A209" s="881">
        <f t="shared" si="6"/>
        <v>205</v>
      </c>
      <c r="B209" s="899" t="s">
        <v>5602</v>
      </c>
      <c r="C209" s="770">
        <v>27</v>
      </c>
      <c r="D209" s="770" t="s">
        <v>2792</v>
      </c>
      <c r="E209" s="780" t="s">
        <v>5603</v>
      </c>
      <c r="F209" s="778" t="s">
        <v>186</v>
      </c>
      <c r="G209" s="770" t="s">
        <v>16</v>
      </c>
      <c r="H209" s="779" t="s">
        <v>5604</v>
      </c>
      <c r="I209" s="770" t="s">
        <v>4907</v>
      </c>
      <c r="J209" s="775"/>
      <c r="K209" s="775"/>
      <c r="L209" s="775"/>
      <c r="M209" s="775"/>
      <c r="N209" s="786"/>
      <c r="O209" s="771" t="s">
        <v>5679</v>
      </c>
      <c r="S209" s="818"/>
      <c r="T209" s="818"/>
      <c r="V209" s="818"/>
      <c r="Y209" s="801">
        <v>1</v>
      </c>
      <c r="AB209" s="201"/>
      <c r="AC209" s="620">
        <v>1</v>
      </c>
    </row>
    <row r="210" spans="1:29" s="888" customFormat="1" ht="363" thickBot="1" x14ac:dyDescent="0.3">
      <c r="A210" s="886">
        <f t="shared" si="6"/>
        <v>206</v>
      </c>
      <c r="B210" s="774" t="s">
        <v>5640</v>
      </c>
      <c r="C210" s="773" t="s">
        <v>1335</v>
      </c>
      <c r="D210" s="773" t="s">
        <v>100</v>
      </c>
      <c r="E210" s="782" t="s">
        <v>5641</v>
      </c>
      <c r="F210" s="783" t="s">
        <v>5642</v>
      </c>
      <c r="G210" s="773" t="s">
        <v>11</v>
      </c>
      <c r="H210" s="784" t="s">
        <v>5643</v>
      </c>
      <c r="I210" s="773"/>
      <c r="J210" s="776"/>
      <c r="K210" s="776"/>
      <c r="L210" s="776"/>
      <c r="M210" s="776"/>
      <c r="N210" s="785"/>
      <c r="O210" s="772" t="s">
        <v>5730</v>
      </c>
      <c r="S210" s="818"/>
      <c r="T210" s="818">
        <v>1</v>
      </c>
      <c r="V210" s="754"/>
      <c r="Y210" s="801"/>
      <c r="AB210" s="620">
        <v>1</v>
      </c>
      <c r="AC210" s="201"/>
    </row>
    <row r="211" spans="1:29" s="916" customFormat="1" ht="300" thickBot="1" x14ac:dyDescent="0.3">
      <c r="A211" s="914">
        <f t="shared" si="6"/>
        <v>207</v>
      </c>
      <c r="B211" s="915" t="s">
        <v>5698</v>
      </c>
      <c r="C211" s="770">
        <v>4</v>
      </c>
      <c r="D211" s="770" t="s">
        <v>2792</v>
      </c>
      <c r="E211" s="780" t="s">
        <v>5699</v>
      </c>
      <c r="F211" s="778" t="s">
        <v>1160</v>
      </c>
      <c r="G211" s="770" t="s">
        <v>16</v>
      </c>
      <c r="H211" s="920" t="s">
        <v>5700</v>
      </c>
      <c r="I211" s="915"/>
      <c r="J211" s="775"/>
      <c r="K211" s="775"/>
      <c r="L211" s="775"/>
      <c r="M211" s="775"/>
      <c r="N211" s="775"/>
      <c r="O211" s="744" t="s">
        <v>5736</v>
      </c>
      <c r="Y211" s="818">
        <v>1</v>
      </c>
      <c r="AB211" s="201"/>
      <c r="AC211" s="620">
        <v>1</v>
      </c>
    </row>
    <row r="212" spans="1:29" s="916" customFormat="1" ht="409.6" thickBot="1" x14ac:dyDescent="0.3">
      <c r="A212" s="914">
        <f t="shared" si="6"/>
        <v>208</v>
      </c>
      <c r="B212" s="915" t="s">
        <v>5701</v>
      </c>
      <c r="C212" s="770" t="s">
        <v>3383</v>
      </c>
      <c r="D212" s="770" t="s">
        <v>2792</v>
      </c>
      <c r="E212" s="780" t="s">
        <v>5702</v>
      </c>
      <c r="F212" s="778" t="s">
        <v>1160</v>
      </c>
      <c r="G212" s="770" t="s">
        <v>16</v>
      </c>
      <c r="H212" s="920" t="s">
        <v>5703</v>
      </c>
      <c r="I212" s="915" t="s">
        <v>4907</v>
      </c>
      <c r="J212" s="775"/>
      <c r="K212" s="775"/>
      <c r="L212" s="775"/>
      <c r="M212" s="775"/>
      <c r="N212" s="775"/>
      <c r="O212" s="771" t="s">
        <v>5737</v>
      </c>
      <c r="Y212" s="818">
        <v>1</v>
      </c>
      <c r="AB212" s="201"/>
      <c r="AC212" s="620">
        <v>1</v>
      </c>
    </row>
    <row r="213" spans="1:29" s="916" customFormat="1" ht="189.75" thickBot="1" x14ac:dyDescent="0.3">
      <c r="A213" s="926">
        <f t="shared" si="6"/>
        <v>209</v>
      </c>
      <c r="B213" s="915" t="s">
        <v>5717</v>
      </c>
      <c r="C213" s="770" t="s">
        <v>179</v>
      </c>
      <c r="D213" s="770" t="s">
        <v>2792</v>
      </c>
      <c r="E213" s="780" t="s">
        <v>5718</v>
      </c>
      <c r="F213" s="778" t="s">
        <v>1160</v>
      </c>
      <c r="G213" s="770" t="s">
        <v>16</v>
      </c>
      <c r="H213" s="920" t="s">
        <v>5719</v>
      </c>
      <c r="I213" s="915"/>
      <c r="J213" s="775"/>
      <c r="K213" s="775"/>
      <c r="L213" s="775"/>
      <c r="M213" s="775"/>
      <c r="N213" s="775"/>
      <c r="O213" s="771" t="s">
        <v>3152</v>
      </c>
      <c r="Y213" s="818">
        <v>1</v>
      </c>
      <c r="AB213" s="201"/>
      <c r="AC213" s="620">
        <v>1</v>
      </c>
    </row>
    <row r="214" spans="1:29" s="928" customFormat="1" ht="409.6" thickBot="1" x14ac:dyDescent="0.3">
      <c r="A214" s="926">
        <f t="shared" si="6"/>
        <v>210</v>
      </c>
      <c r="B214" s="927" t="s">
        <v>5771</v>
      </c>
      <c r="C214" s="770">
        <v>21</v>
      </c>
      <c r="D214" s="770" t="s">
        <v>2792</v>
      </c>
      <c r="E214" s="780" t="s">
        <v>5772</v>
      </c>
      <c r="F214" s="778" t="s">
        <v>5773</v>
      </c>
      <c r="G214" s="770" t="s">
        <v>11</v>
      </c>
      <c r="H214" s="779" t="s">
        <v>5774</v>
      </c>
      <c r="I214" s="927"/>
      <c r="J214" s="775"/>
      <c r="K214" s="775"/>
      <c r="L214" s="775"/>
      <c r="M214" s="775"/>
      <c r="N214" s="775"/>
      <c r="O214" s="771" t="s">
        <v>3152</v>
      </c>
      <c r="Y214" s="818">
        <v>1</v>
      </c>
      <c r="AB214" s="620">
        <v>1</v>
      </c>
      <c r="AC214" s="201"/>
    </row>
    <row r="215" spans="1:29" s="928" customFormat="1" ht="111" thickBot="1" x14ac:dyDescent="0.3">
      <c r="A215" s="926">
        <f t="shared" si="6"/>
        <v>211</v>
      </c>
      <c r="B215" s="774" t="s">
        <v>5793</v>
      </c>
      <c r="C215" s="773">
        <v>4</v>
      </c>
      <c r="D215" s="773" t="s">
        <v>3930</v>
      </c>
      <c r="E215" s="782" t="s">
        <v>5794</v>
      </c>
      <c r="F215" s="783" t="s">
        <v>4021</v>
      </c>
      <c r="G215" s="773" t="s">
        <v>16</v>
      </c>
      <c r="H215" s="784" t="s">
        <v>5795</v>
      </c>
      <c r="I215" s="774"/>
      <c r="J215" s="776"/>
      <c r="K215" s="776"/>
      <c r="L215" s="776"/>
      <c r="M215" s="776"/>
      <c r="N215" s="776"/>
      <c r="O215" s="772" t="s">
        <v>5730</v>
      </c>
      <c r="S215" s="818"/>
      <c r="T215" s="818">
        <v>1</v>
      </c>
      <c r="AB215" s="201"/>
      <c r="AC215" s="620">
        <v>1</v>
      </c>
    </row>
    <row r="216" spans="1:29" s="928" customFormat="1" ht="126.75" thickBot="1" x14ac:dyDescent="0.3">
      <c r="A216" s="926">
        <f t="shared" si="6"/>
        <v>212</v>
      </c>
      <c r="B216" s="927" t="s">
        <v>5796</v>
      </c>
      <c r="C216" s="770">
        <v>4</v>
      </c>
      <c r="D216" s="770" t="s">
        <v>2792</v>
      </c>
      <c r="E216" s="780" t="s">
        <v>5797</v>
      </c>
      <c r="F216" s="778" t="s">
        <v>5634</v>
      </c>
      <c r="G216" s="770" t="s">
        <v>16</v>
      </c>
      <c r="H216" s="779" t="s">
        <v>5798</v>
      </c>
      <c r="I216" s="927" t="s">
        <v>4907</v>
      </c>
      <c r="J216" s="775"/>
      <c r="K216" s="775"/>
      <c r="L216" s="775"/>
      <c r="M216" s="775"/>
      <c r="N216" s="775"/>
      <c r="O216" s="771" t="s">
        <v>3152</v>
      </c>
      <c r="Y216" s="818">
        <v>1</v>
      </c>
      <c r="AB216" s="201"/>
      <c r="AC216" s="620">
        <v>1</v>
      </c>
    </row>
    <row r="217" spans="1:29" s="928" customFormat="1" ht="158.25" thickBot="1" x14ac:dyDescent="0.3">
      <c r="A217" s="926">
        <f t="shared" si="6"/>
        <v>213</v>
      </c>
      <c r="B217" s="927" t="s">
        <v>5807</v>
      </c>
      <c r="C217" s="770" t="s">
        <v>110</v>
      </c>
      <c r="D217" s="770" t="s">
        <v>2792</v>
      </c>
      <c r="E217" s="780" t="s">
        <v>5808</v>
      </c>
      <c r="F217" s="778" t="s">
        <v>4950</v>
      </c>
      <c r="G217" s="770" t="s">
        <v>16</v>
      </c>
      <c r="H217" s="779" t="s">
        <v>5809</v>
      </c>
      <c r="I217" s="927"/>
      <c r="J217" s="775"/>
      <c r="K217" s="775"/>
      <c r="L217" s="775"/>
      <c r="M217" s="775"/>
      <c r="N217" s="775"/>
      <c r="O217" s="771" t="s">
        <v>3152</v>
      </c>
      <c r="Y217" s="818">
        <v>1</v>
      </c>
      <c r="AB217" s="201"/>
      <c r="AC217" s="620">
        <v>1</v>
      </c>
    </row>
    <row r="218" spans="1:29" s="944" customFormat="1" ht="363" thickBot="1" x14ac:dyDescent="0.3">
      <c r="A218" s="942">
        <f t="shared" si="6"/>
        <v>214</v>
      </c>
      <c r="B218" s="943" t="s">
        <v>5825</v>
      </c>
      <c r="C218" s="770" t="s">
        <v>3383</v>
      </c>
      <c r="D218" s="770" t="s">
        <v>2792</v>
      </c>
      <c r="E218" s="780" t="s">
        <v>5702</v>
      </c>
      <c r="F218" s="778" t="s">
        <v>1597</v>
      </c>
      <c r="G218" s="770" t="s">
        <v>16</v>
      </c>
      <c r="H218" s="779" t="s">
        <v>5826</v>
      </c>
      <c r="I218" s="943" t="s">
        <v>4907</v>
      </c>
      <c r="J218" s="775"/>
      <c r="K218" s="775"/>
      <c r="L218" s="775"/>
      <c r="M218" s="775"/>
      <c r="N218" s="775"/>
      <c r="O218" s="771" t="s">
        <v>3152</v>
      </c>
      <c r="S218" s="818"/>
      <c r="Y218" s="818">
        <v>1</v>
      </c>
      <c r="AB218" s="201"/>
      <c r="AC218" s="620">
        <v>1</v>
      </c>
    </row>
    <row r="219" spans="1:29" s="934" customFormat="1" ht="409.6" thickBot="1" x14ac:dyDescent="0.3">
      <c r="A219" s="942">
        <f t="shared" si="6"/>
        <v>215</v>
      </c>
      <c r="B219" s="774" t="s">
        <v>5835</v>
      </c>
      <c r="C219" s="773" t="s">
        <v>110</v>
      </c>
      <c r="D219" s="773" t="s">
        <v>2792</v>
      </c>
      <c r="E219" s="782" t="s">
        <v>5836</v>
      </c>
      <c r="F219" s="783" t="s">
        <v>4756</v>
      </c>
      <c r="G219" s="773" t="s">
        <v>16</v>
      </c>
      <c r="H219" s="784" t="s">
        <v>5837</v>
      </c>
      <c r="I219" s="774"/>
      <c r="J219" s="776"/>
      <c r="K219" s="776"/>
      <c r="L219" s="776"/>
      <c r="M219" s="776"/>
      <c r="N219" s="776"/>
      <c r="O219" s="772" t="s">
        <v>6162</v>
      </c>
      <c r="S219" s="818"/>
      <c r="T219" s="818">
        <v>1</v>
      </c>
      <c r="AB219" s="201"/>
      <c r="AC219" s="620">
        <v>1</v>
      </c>
    </row>
    <row r="220" spans="1:29" s="934" customFormat="1" ht="111" thickBot="1" x14ac:dyDescent="0.3">
      <c r="A220" s="942">
        <f t="shared" si="6"/>
        <v>216</v>
      </c>
      <c r="B220" s="933" t="s">
        <v>5853</v>
      </c>
      <c r="C220" s="770" t="s">
        <v>179</v>
      </c>
      <c r="D220" s="770" t="s">
        <v>2792</v>
      </c>
      <c r="E220" s="780" t="s">
        <v>5854</v>
      </c>
      <c r="F220" s="778" t="s">
        <v>1597</v>
      </c>
      <c r="G220" s="770" t="s">
        <v>16</v>
      </c>
      <c r="H220" s="779" t="s">
        <v>5855</v>
      </c>
      <c r="I220" s="933" t="s">
        <v>3101</v>
      </c>
      <c r="J220" s="775"/>
      <c r="K220" s="775"/>
      <c r="L220" s="775"/>
      <c r="M220" s="775"/>
      <c r="N220" s="775"/>
      <c r="O220" s="771" t="s">
        <v>3152</v>
      </c>
      <c r="Y220" s="818">
        <v>1</v>
      </c>
      <c r="AB220" s="201"/>
      <c r="AC220" s="620">
        <v>1</v>
      </c>
    </row>
    <row r="221" spans="1:29" s="955" customFormat="1" ht="95.25" thickBot="1" x14ac:dyDescent="0.3">
      <c r="A221" s="953">
        <f t="shared" si="6"/>
        <v>217</v>
      </c>
      <c r="B221" s="635" t="s">
        <v>5996</v>
      </c>
      <c r="C221" s="634" t="s">
        <v>1335</v>
      </c>
      <c r="D221" s="634" t="s">
        <v>100</v>
      </c>
      <c r="E221" s="637" t="s">
        <v>5997</v>
      </c>
      <c r="F221" s="638" t="s">
        <v>5998</v>
      </c>
      <c r="G221" s="634" t="s">
        <v>11</v>
      </c>
      <c r="H221" s="639" t="s">
        <v>5999</v>
      </c>
      <c r="I221" s="635" t="s">
        <v>3101</v>
      </c>
      <c r="J221" s="636"/>
      <c r="K221" s="636"/>
      <c r="L221" s="636"/>
      <c r="M221" s="636"/>
      <c r="N221" s="637" t="s">
        <v>6161</v>
      </c>
      <c r="O221" s="632" t="s">
        <v>7102</v>
      </c>
      <c r="P221" s="818"/>
      <c r="Q221" s="818">
        <v>1</v>
      </c>
      <c r="R221" s="818"/>
      <c r="S221" s="818"/>
      <c r="U221" s="818"/>
      <c r="V221" s="818"/>
      <c r="AB221" s="620">
        <v>1</v>
      </c>
      <c r="AC221" s="201"/>
    </row>
    <row r="222" spans="1:29" s="971" customFormat="1" ht="284.25" thickBot="1" x14ac:dyDescent="0.3">
      <c r="A222" s="969">
        <f t="shared" si="6"/>
        <v>218</v>
      </c>
      <c r="B222" s="774" t="s">
        <v>6131</v>
      </c>
      <c r="C222" s="773" t="s">
        <v>3235</v>
      </c>
      <c r="D222" s="773" t="s">
        <v>2792</v>
      </c>
      <c r="E222" s="782" t="s">
        <v>6132</v>
      </c>
      <c r="F222" s="783" t="s">
        <v>6133</v>
      </c>
      <c r="G222" s="773" t="s">
        <v>11</v>
      </c>
      <c r="H222" s="784" t="s">
        <v>6134</v>
      </c>
      <c r="I222" s="773" t="s">
        <v>3101</v>
      </c>
      <c r="J222" s="776"/>
      <c r="K222" s="776"/>
      <c r="L222" s="776"/>
      <c r="M222" s="776"/>
      <c r="N222" s="776"/>
      <c r="O222" s="772" t="s">
        <v>6173</v>
      </c>
      <c r="S222" s="818"/>
      <c r="T222" s="818">
        <v>1</v>
      </c>
      <c r="V222" s="818"/>
      <c r="AB222" s="620">
        <v>1</v>
      </c>
      <c r="AC222" s="201"/>
    </row>
    <row r="223" spans="1:29" s="989" customFormat="1" ht="158.25" thickBot="1" x14ac:dyDescent="0.3">
      <c r="A223" s="987">
        <f t="shared" si="6"/>
        <v>219</v>
      </c>
      <c r="B223" s="988" t="s">
        <v>6194</v>
      </c>
      <c r="C223" s="770">
        <v>4</v>
      </c>
      <c r="D223" s="770" t="s">
        <v>2792</v>
      </c>
      <c r="E223" s="780" t="s">
        <v>2945</v>
      </c>
      <c r="F223" s="778" t="s">
        <v>4759</v>
      </c>
      <c r="G223" s="770" t="s">
        <v>16</v>
      </c>
      <c r="H223" s="779" t="s">
        <v>6195</v>
      </c>
      <c r="I223" s="770" t="s">
        <v>3101</v>
      </c>
      <c r="J223" s="775"/>
      <c r="K223" s="775"/>
      <c r="L223" s="775"/>
      <c r="M223" s="775"/>
      <c r="N223" s="775"/>
      <c r="O223" s="775"/>
      <c r="Y223" s="818">
        <v>1</v>
      </c>
      <c r="AB223" s="201"/>
      <c r="AC223" s="620">
        <v>1</v>
      </c>
    </row>
    <row r="224" spans="1:29" s="989" customFormat="1" ht="32.25" thickBot="1" x14ac:dyDescent="0.3">
      <c r="A224" s="987">
        <f t="shared" si="6"/>
        <v>220</v>
      </c>
      <c r="B224" s="1398" t="s">
        <v>6200</v>
      </c>
      <c r="C224" s="770">
        <v>4</v>
      </c>
      <c r="D224" s="770" t="s">
        <v>2792</v>
      </c>
      <c r="E224" s="780" t="s">
        <v>4932</v>
      </c>
      <c r="F224" s="778" t="s">
        <v>4625</v>
      </c>
      <c r="G224" s="770" t="s">
        <v>16</v>
      </c>
      <c r="H224" s="779" t="s">
        <v>6201</v>
      </c>
      <c r="I224" s="770" t="s">
        <v>1025</v>
      </c>
      <c r="J224" s="775"/>
      <c r="K224" s="775"/>
      <c r="L224" s="775"/>
      <c r="M224" s="775"/>
      <c r="N224" s="775"/>
      <c r="O224" s="226" t="s">
        <v>3152</v>
      </c>
      <c r="S224" s="818"/>
      <c r="Z224" s="818">
        <v>1</v>
      </c>
      <c r="AB224" s="201"/>
      <c r="AC224" s="620">
        <v>1</v>
      </c>
    </row>
    <row r="225" spans="1:29" s="989" customFormat="1" ht="189.75" thickBot="1" x14ac:dyDescent="0.3">
      <c r="A225" s="987">
        <f t="shared" si="6"/>
        <v>221</v>
      </c>
      <c r="B225" s="988" t="s">
        <v>6206</v>
      </c>
      <c r="C225" s="770" t="s">
        <v>3383</v>
      </c>
      <c r="D225" s="770" t="s">
        <v>2792</v>
      </c>
      <c r="E225" s="780" t="s">
        <v>6207</v>
      </c>
      <c r="F225" s="778" t="s">
        <v>1160</v>
      </c>
      <c r="G225" s="770" t="s">
        <v>16</v>
      </c>
      <c r="H225" s="779" t="s">
        <v>6208</v>
      </c>
      <c r="I225" s="770" t="s">
        <v>3101</v>
      </c>
      <c r="J225" s="775"/>
      <c r="K225" s="775"/>
      <c r="L225" s="775"/>
      <c r="M225" s="775"/>
      <c r="N225" s="775"/>
      <c r="O225" s="775"/>
      <c r="Y225" s="818">
        <v>1</v>
      </c>
      <c r="AB225" s="201"/>
      <c r="AC225" s="620">
        <v>1</v>
      </c>
    </row>
    <row r="226" spans="1:29" s="989" customFormat="1" ht="252.75" thickBot="1" x14ac:dyDescent="0.3">
      <c r="A226" s="987">
        <f t="shared" si="6"/>
        <v>222</v>
      </c>
      <c r="B226" s="988" t="s">
        <v>6209</v>
      </c>
      <c r="C226" s="770">
        <v>34</v>
      </c>
      <c r="D226" s="770" t="s">
        <v>2792</v>
      </c>
      <c r="E226" s="780" t="s">
        <v>6210</v>
      </c>
      <c r="F226" s="778" t="s">
        <v>4759</v>
      </c>
      <c r="G226" s="770" t="s">
        <v>16</v>
      </c>
      <c r="H226" s="779" t="s">
        <v>6211</v>
      </c>
      <c r="I226" s="770" t="s">
        <v>3101</v>
      </c>
      <c r="J226" s="775"/>
      <c r="K226" s="775"/>
      <c r="L226" s="775"/>
      <c r="M226" s="775"/>
      <c r="N226" s="775"/>
      <c r="O226" s="775"/>
      <c r="Y226" s="818">
        <v>1</v>
      </c>
      <c r="AB226" s="201"/>
      <c r="AC226" s="620">
        <v>1</v>
      </c>
    </row>
    <row r="227" spans="1:29" s="1387" customFormat="1" ht="95.25" thickBot="1" x14ac:dyDescent="0.3">
      <c r="A227" s="1420">
        <f t="shared" si="6"/>
        <v>223</v>
      </c>
      <c r="B227" s="1386" t="s">
        <v>6961</v>
      </c>
      <c r="C227" s="770">
        <v>4</v>
      </c>
      <c r="D227" s="770" t="s">
        <v>2792</v>
      </c>
      <c r="E227" s="780" t="s">
        <v>6962</v>
      </c>
      <c r="F227" s="778" t="s">
        <v>4950</v>
      </c>
      <c r="G227" s="770" t="s">
        <v>16</v>
      </c>
      <c r="H227" s="779" t="s">
        <v>6963</v>
      </c>
      <c r="I227" s="770" t="s">
        <v>1025</v>
      </c>
      <c r="J227" s="775"/>
      <c r="K227" s="775"/>
      <c r="L227" s="775"/>
      <c r="M227" s="775"/>
      <c r="N227" s="775"/>
      <c r="O227" s="775"/>
      <c r="Y227" s="818">
        <v>1</v>
      </c>
      <c r="AB227" s="201"/>
      <c r="AC227" s="620">
        <v>1</v>
      </c>
    </row>
    <row r="228" spans="1:29" s="1425" customFormat="1" ht="284.25" thickBot="1" x14ac:dyDescent="0.3">
      <c r="A228" s="1420">
        <f t="shared" si="6"/>
        <v>224</v>
      </c>
      <c r="B228" s="1423" t="s">
        <v>6974</v>
      </c>
      <c r="C228" s="770" t="s">
        <v>1335</v>
      </c>
      <c r="D228" s="770" t="s">
        <v>2792</v>
      </c>
      <c r="E228" s="780" t="s">
        <v>6975</v>
      </c>
      <c r="F228" s="778" t="s">
        <v>459</v>
      </c>
      <c r="G228" s="770" t="s">
        <v>16</v>
      </c>
      <c r="H228" s="779" t="s">
        <v>6976</v>
      </c>
      <c r="I228" s="770" t="s">
        <v>1025</v>
      </c>
      <c r="J228" s="775"/>
      <c r="K228" s="775"/>
      <c r="L228" s="775"/>
      <c r="M228" s="775"/>
      <c r="N228" s="775"/>
      <c r="O228" s="771" t="s">
        <v>3152</v>
      </c>
      <c r="S228" s="754"/>
      <c r="V228" s="754"/>
      <c r="Y228" s="754">
        <v>1</v>
      </c>
      <c r="AB228" s="201"/>
      <c r="AC228" s="620">
        <v>1</v>
      </c>
    </row>
    <row r="229" spans="1:29" s="1390" customFormat="1" ht="252.75" thickBot="1" x14ac:dyDescent="0.3">
      <c r="A229" s="1420">
        <f t="shared" si="6"/>
        <v>225</v>
      </c>
      <c r="B229" s="1389" t="s">
        <v>6993</v>
      </c>
      <c r="C229" s="770" t="s">
        <v>179</v>
      </c>
      <c r="D229" s="770" t="s">
        <v>2792</v>
      </c>
      <c r="E229" s="780" t="s">
        <v>6994</v>
      </c>
      <c r="F229" s="778" t="s">
        <v>459</v>
      </c>
      <c r="G229" s="770" t="s">
        <v>16</v>
      </c>
      <c r="H229" s="779" t="s">
        <v>6995</v>
      </c>
      <c r="I229" s="770" t="s">
        <v>1025</v>
      </c>
      <c r="J229" s="775"/>
      <c r="K229" s="775"/>
      <c r="L229" s="775"/>
      <c r="M229" s="775"/>
      <c r="N229" s="775"/>
      <c r="O229" s="775"/>
      <c r="Y229" s="818">
        <v>1</v>
      </c>
      <c r="AB229" s="201"/>
      <c r="AC229" s="620">
        <v>1</v>
      </c>
    </row>
    <row r="230" spans="1:29" s="916" customFormat="1" x14ac:dyDescent="0.25">
      <c r="A230" s="412"/>
      <c r="B230" s="483"/>
      <c r="C230" s="412"/>
      <c r="D230" s="412"/>
      <c r="E230" s="484"/>
      <c r="F230" s="366"/>
      <c r="G230" s="412"/>
      <c r="H230" s="921"/>
      <c r="I230" s="483"/>
      <c r="J230" s="563"/>
      <c r="K230" s="563"/>
      <c r="L230" s="563"/>
      <c r="M230" s="563"/>
      <c r="N230" s="563"/>
      <c r="O230" s="563"/>
      <c r="AB230" s="201"/>
      <c r="AC230" s="201"/>
    </row>
    <row r="231" spans="1:29" s="916" customFormat="1" x14ac:dyDescent="0.25">
      <c r="A231" s="412"/>
      <c r="B231" s="483"/>
      <c r="C231" s="412"/>
      <c r="D231" s="412"/>
      <c r="E231" s="484"/>
      <c r="F231" s="366"/>
      <c r="G231" s="412"/>
      <c r="H231" s="921"/>
      <c r="I231" s="483"/>
      <c r="J231" s="563"/>
      <c r="K231" s="563"/>
      <c r="L231" s="563"/>
      <c r="M231" s="563"/>
      <c r="N231" s="563"/>
      <c r="O231" s="563"/>
      <c r="AB231" s="201"/>
      <c r="AC231" s="201"/>
    </row>
    <row r="232" spans="1:29" s="916" customFormat="1" x14ac:dyDescent="0.25">
      <c r="A232" s="412"/>
      <c r="B232" s="483"/>
      <c r="C232" s="412"/>
      <c r="D232" s="412"/>
      <c r="E232" s="484"/>
      <c r="F232" s="366"/>
      <c r="G232" s="412"/>
      <c r="H232" s="921"/>
      <c r="I232" s="483"/>
      <c r="J232" s="563"/>
      <c r="K232" s="563"/>
      <c r="L232" s="563"/>
      <c r="M232" s="563"/>
      <c r="N232" s="563"/>
      <c r="O232" s="563"/>
      <c r="Q232" s="375"/>
      <c r="R232" s="71"/>
      <c r="S232" s="376"/>
      <c r="T232" s="86"/>
      <c r="AB232" s="201"/>
      <c r="AC232" s="201"/>
    </row>
    <row r="233" spans="1:29" s="186" customFormat="1" ht="20.25" x14ac:dyDescent="0.3">
      <c r="A233" s="18"/>
      <c r="B233" s="33"/>
      <c r="C233" s="1592" t="s">
        <v>7205</v>
      </c>
      <c r="D233" s="1592"/>
      <c r="E233" s="1592"/>
      <c r="F233" s="1592"/>
      <c r="G233" s="1592"/>
      <c r="I233" s="24"/>
      <c r="J233" s="1594"/>
      <c r="K233" s="1594"/>
      <c r="L233" s="1594"/>
      <c r="M233" s="1594"/>
      <c r="P233" s="168">
        <f>SUM(P4:P232)</f>
        <v>3</v>
      </c>
      <c r="Q233" s="505">
        <f t="shared" ref="Q233:X233" si="7">SUM(Q4:Q232)</f>
        <v>66</v>
      </c>
      <c r="R233" s="505">
        <f t="shared" si="7"/>
        <v>4</v>
      </c>
      <c r="S233" s="505">
        <f t="shared" si="7"/>
        <v>0</v>
      </c>
      <c r="T233" s="505">
        <f t="shared" si="7"/>
        <v>31</v>
      </c>
      <c r="U233" s="505">
        <f t="shared" si="7"/>
        <v>3</v>
      </c>
      <c r="V233" s="505">
        <f t="shared" si="7"/>
        <v>0</v>
      </c>
      <c r="W233" s="505">
        <f t="shared" si="7"/>
        <v>1</v>
      </c>
      <c r="X233" s="505">
        <f t="shared" si="7"/>
        <v>0</v>
      </c>
      <c r="Y233" s="505">
        <f>SUM(Y4:Y232)</f>
        <v>110</v>
      </c>
      <c r="Z233" s="505">
        <f>SUM(Z4:Z232)</f>
        <v>14</v>
      </c>
      <c r="AB233" s="505">
        <f>SUM(AB4:AB229)</f>
        <v>63</v>
      </c>
      <c r="AC233" s="505">
        <f>SUM(AC4:AC229)</f>
        <v>162</v>
      </c>
    </row>
    <row r="234" spans="1:29" s="186" customFormat="1" x14ac:dyDescent="0.25">
      <c r="A234" s="18"/>
      <c r="B234" s="24"/>
      <c r="I234" s="24"/>
      <c r="J234" s="1594"/>
      <c r="K234" s="1594"/>
      <c r="L234" s="1594"/>
      <c r="M234" s="1594"/>
      <c r="Q234" s="24"/>
      <c r="R234" s="24"/>
      <c r="S234" s="24"/>
      <c r="T234" s="24"/>
      <c r="U234" s="24"/>
      <c r="V234" s="24"/>
      <c r="Y234" s="801"/>
      <c r="AB234" s="201"/>
      <c r="AC234" s="201"/>
    </row>
    <row r="235" spans="1:29" s="186" customFormat="1" ht="20.25" x14ac:dyDescent="0.3">
      <c r="A235" s="18"/>
      <c r="B235" s="31"/>
      <c r="C235" s="1592" t="s">
        <v>7142</v>
      </c>
      <c r="D235" s="1592"/>
      <c r="E235" s="1592"/>
      <c r="F235" s="1592"/>
      <c r="G235" s="1592"/>
      <c r="I235" s="24"/>
      <c r="J235" s="1594"/>
      <c r="K235" s="1594"/>
      <c r="L235" s="1594"/>
      <c r="M235" s="1594"/>
      <c r="Q235" s="24"/>
      <c r="R235" s="24"/>
      <c r="S235" s="24"/>
      <c r="T235" s="24"/>
      <c r="U235" s="24"/>
      <c r="V235" s="24"/>
      <c r="Y235" s="801"/>
      <c r="AB235" s="201"/>
      <c r="AC235" s="201"/>
    </row>
    <row r="236" spans="1:29" s="186" customFormat="1" x14ac:dyDescent="0.25">
      <c r="A236" s="18"/>
      <c r="B236" s="24"/>
      <c r="I236" s="24"/>
      <c r="J236" s="1594"/>
      <c r="K236" s="1594"/>
      <c r="L236" s="1594"/>
      <c r="M236" s="1594"/>
      <c r="Q236" s="24"/>
      <c r="R236" s="24"/>
      <c r="S236" s="24"/>
      <c r="T236" s="24"/>
      <c r="U236" s="24"/>
      <c r="V236" s="24"/>
      <c r="Y236" s="801"/>
      <c r="AB236" s="201"/>
      <c r="AC236" s="201"/>
    </row>
    <row r="237" spans="1:29" s="186" customFormat="1" ht="20.25" x14ac:dyDescent="0.3">
      <c r="A237" s="18"/>
      <c r="B237" s="34"/>
      <c r="C237" s="1592" t="s">
        <v>7014</v>
      </c>
      <c r="D237" s="1592"/>
      <c r="E237" s="1592"/>
      <c r="F237" s="1592"/>
      <c r="G237" s="1592"/>
      <c r="I237" s="24"/>
      <c r="J237" s="1594"/>
      <c r="K237" s="1594"/>
      <c r="L237" s="1594"/>
      <c r="M237" s="1594"/>
      <c r="Q237" s="24"/>
      <c r="R237" s="24"/>
      <c r="S237" s="24"/>
      <c r="T237" s="24"/>
      <c r="U237" s="24"/>
      <c r="V237" s="24"/>
      <c r="Y237" s="801"/>
      <c r="AB237" s="201"/>
      <c r="AC237" s="201"/>
    </row>
    <row r="238" spans="1:29" s="186" customFormat="1" x14ac:dyDescent="0.25">
      <c r="A238" s="18"/>
      <c r="B238" s="24"/>
      <c r="I238" s="24"/>
      <c r="J238" s="1594"/>
      <c r="K238" s="1594"/>
      <c r="L238" s="1594"/>
      <c r="M238" s="1594"/>
      <c r="Q238" s="24"/>
      <c r="R238" s="24"/>
      <c r="S238" s="24"/>
      <c r="T238" s="24"/>
      <c r="U238" s="24"/>
      <c r="V238" s="24"/>
      <c r="Y238" s="801"/>
      <c r="AB238" s="201"/>
      <c r="AC238" s="201"/>
    </row>
    <row r="239" spans="1:29" s="186" customFormat="1" ht="20.25" x14ac:dyDescent="0.3">
      <c r="A239" s="18"/>
      <c r="B239" s="90"/>
      <c r="C239" s="1592" t="s">
        <v>7206</v>
      </c>
      <c r="D239" s="1592"/>
      <c r="E239" s="1592"/>
      <c r="F239" s="1592"/>
      <c r="G239" s="1592"/>
      <c r="I239" s="19"/>
      <c r="N239" s="84"/>
      <c r="Q239" s="24"/>
      <c r="R239" s="24"/>
      <c r="S239" s="24"/>
      <c r="T239" s="24"/>
      <c r="U239" s="24"/>
      <c r="V239" s="24"/>
      <c r="Y239" s="801"/>
      <c r="AB239" s="201"/>
      <c r="AC239" s="201"/>
    </row>
    <row r="240" spans="1:29" x14ac:dyDescent="0.25">
      <c r="J240" s="1594"/>
      <c r="K240" s="1594"/>
      <c r="L240" s="1594"/>
      <c r="M240" s="1594"/>
    </row>
    <row r="241" spans="10:13" x14ac:dyDescent="0.25">
      <c r="J241" s="1594"/>
      <c r="K241" s="1594"/>
      <c r="L241" s="1594"/>
      <c r="M241" s="1594"/>
    </row>
    <row r="242" spans="10:13" x14ac:dyDescent="0.25">
      <c r="J242" s="1594"/>
      <c r="K242" s="1594"/>
      <c r="L242" s="1594"/>
      <c r="M242" s="1594"/>
    </row>
    <row r="243" spans="10:13" x14ac:dyDescent="0.25">
      <c r="J243" s="1594"/>
      <c r="K243" s="1594"/>
      <c r="L243" s="1594"/>
      <c r="M243" s="1594"/>
    </row>
    <row r="244" spans="10:13" x14ac:dyDescent="0.25">
      <c r="J244" s="1594"/>
      <c r="K244" s="1594"/>
      <c r="L244" s="1594"/>
      <c r="M244" s="1594"/>
    </row>
    <row r="245" spans="10:13" x14ac:dyDescent="0.25">
      <c r="J245" s="1594"/>
      <c r="K245" s="1594"/>
      <c r="L245" s="1594"/>
      <c r="M245" s="1594"/>
    </row>
    <row r="246" spans="10:13" x14ac:dyDescent="0.25">
      <c r="J246" s="1594"/>
      <c r="K246" s="1594"/>
      <c r="L246" s="1594"/>
      <c r="M246" s="1594"/>
    </row>
    <row r="247" spans="10:13" x14ac:dyDescent="0.25">
      <c r="J247" s="1594"/>
      <c r="K247" s="1594"/>
      <c r="L247" s="1594"/>
      <c r="M247" s="1594"/>
    </row>
    <row r="248" spans="10:13" x14ac:dyDescent="0.25">
      <c r="J248" s="1594"/>
      <c r="K248" s="1594"/>
      <c r="L248" s="1594"/>
      <c r="M248" s="1594"/>
    </row>
    <row r="249" spans="10:13" x14ac:dyDescent="0.25">
      <c r="J249" s="1594"/>
      <c r="K249" s="1594"/>
      <c r="L249" s="1594"/>
      <c r="M249" s="1594"/>
    </row>
    <row r="250" spans="10:13" x14ac:dyDescent="0.25">
      <c r="J250" s="1594"/>
      <c r="K250" s="1594"/>
      <c r="L250" s="1594"/>
      <c r="M250" s="1594"/>
    </row>
    <row r="251" spans="10:13" x14ac:dyDescent="0.25">
      <c r="J251" s="1594"/>
      <c r="K251" s="1594"/>
      <c r="L251" s="1594"/>
      <c r="M251" s="1594"/>
    </row>
    <row r="252" spans="10:13" x14ac:dyDescent="0.25">
      <c r="J252" s="1594"/>
      <c r="K252" s="1594"/>
      <c r="L252" s="1594"/>
      <c r="M252" s="1594"/>
    </row>
    <row r="253" spans="10:13" x14ac:dyDescent="0.25">
      <c r="J253" s="1594"/>
      <c r="K253" s="1594"/>
      <c r="L253" s="1594"/>
      <c r="M253" s="1594"/>
    </row>
    <row r="254" spans="10:13" x14ac:dyDescent="0.25">
      <c r="J254" s="1594"/>
      <c r="K254" s="1594"/>
      <c r="L254" s="1594"/>
      <c r="M254" s="1594"/>
    </row>
    <row r="255" spans="10:13" x14ac:dyDescent="0.25">
      <c r="J255" s="1594"/>
      <c r="K255" s="1594"/>
      <c r="L255" s="1594"/>
      <c r="M255" s="1594"/>
    </row>
    <row r="256" spans="10:13" x14ac:dyDescent="0.25">
      <c r="J256" s="1594"/>
      <c r="K256" s="1594"/>
      <c r="L256" s="1594"/>
      <c r="M256" s="1594"/>
    </row>
    <row r="257" spans="10:13" x14ac:dyDescent="0.25">
      <c r="J257" s="1594"/>
      <c r="K257" s="1594"/>
      <c r="L257" s="1594"/>
      <c r="M257" s="1594"/>
    </row>
    <row r="258" spans="10:13" x14ac:dyDescent="0.25">
      <c r="J258" s="1594"/>
      <c r="K258" s="1594"/>
      <c r="L258" s="1594"/>
      <c r="M258" s="1594"/>
    </row>
    <row r="259" spans="10:13" x14ac:dyDescent="0.25">
      <c r="J259" s="1594"/>
      <c r="K259" s="1594"/>
      <c r="L259" s="1594"/>
      <c r="M259" s="1594"/>
    </row>
    <row r="260" spans="10:13" x14ac:dyDescent="0.25">
      <c r="J260" s="1594"/>
      <c r="K260" s="1594"/>
      <c r="L260" s="1594"/>
      <c r="M260" s="1594"/>
    </row>
    <row r="261" spans="10:13" x14ac:dyDescent="0.25">
      <c r="J261" s="1594"/>
      <c r="K261" s="1594"/>
      <c r="L261" s="1594"/>
      <c r="M261" s="1594"/>
    </row>
    <row r="262" spans="10:13" x14ac:dyDescent="0.25">
      <c r="J262" s="1594"/>
      <c r="K262" s="1594"/>
      <c r="L262" s="1594"/>
      <c r="M262" s="1594"/>
    </row>
    <row r="263" spans="10:13" x14ac:dyDescent="0.25">
      <c r="J263" s="1594"/>
      <c r="K263" s="1594"/>
      <c r="L263" s="1594"/>
      <c r="M263" s="1594"/>
    </row>
    <row r="264" spans="10:13" x14ac:dyDescent="0.25">
      <c r="J264" s="1594"/>
      <c r="K264" s="1594"/>
      <c r="L264" s="1594"/>
      <c r="M264" s="1594"/>
    </row>
    <row r="265" spans="10:13" x14ac:dyDescent="0.25">
      <c r="J265" s="1594"/>
      <c r="K265" s="1594"/>
      <c r="L265" s="1594"/>
      <c r="M265" s="1594"/>
    </row>
    <row r="266" spans="10:13" x14ac:dyDescent="0.25">
      <c r="J266" s="1594"/>
      <c r="K266" s="1594"/>
      <c r="L266" s="1594"/>
      <c r="M266" s="1594"/>
    </row>
    <row r="267" spans="10:13" x14ac:dyDescent="0.25">
      <c r="J267" s="1594"/>
      <c r="K267" s="1594"/>
      <c r="L267" s="1594"/>
      <c r="M267" s="1594"/>
    </row>
    <row r="268" spans="10:13" x14ac:dyDescent="0.25">
      <c r="J268" s="1594"/>
      <c r="K268" s="1594"/>
      <c r="L268" s="1594"/>
      <c r="M268" s="1594"/>
    </row>
    <row r="269" spans="10:13" x14ac:dyDescent="0.25">
      <c r="J269" s="1594"/>
      <c r="K269" s="1594"/>
      <c r="L269" s="1594"/>
      <c r="M269" s="1594"/>
    </row>
    <row r="270" spans="10:13" x14ac:dyDescent="0.25">
      <c r="J270" s="1594"/>
      <c r="K270" s="1594"/>
      <c r="L270" s="1594"/>
      <c r="M270" s="1594"/>
    </row>
    <row r="271" spans="10:13" x14ac:dyDescent="0.25">
      <c r="J271" s="1594"/>
      <c r="K271" s="1594"/>
      <c r="L271" s="1594"/>
      <c r="M271" s="1594"/>
    </row>
    <row r="272" spans="10:13" x14ac:dyDescent="0.25">
      <c r="J272" s="1594"/>
      <c r="K272" s="1594"/>
      <c r="L272" s="1594"/>
      <c r="M272" s="1594"/>
    </row>
    <row r="273" spans="10:13" x14ac:dyDescent="0.25">
      <c r="J273" s="1594"/>
      <c r="K273" s="1594"/>
      <c r="L273" s="1594"/>
      <c r="M273" s="1594"/>
    </row>
    <row r="274" spans="10:13" x14ac:dyDescent="0.25">
      <c r="J274" s="1594"/>
      <c r="K274" s="1594"/>
      <c r="L274" s="1594"/>
      <c r="M274" s="1594"/>
    </row>
    <row r="275" spans="10:13" x14ac:dyDescent="0.25">
      <c r="J275" s="1594"/>
      <c r="K275" s="1594"/>
      <c r="L275" s="1594"/>
      <c r="M275" s="1594"/>
    </row>
    <row r="276" spans="10:13" x14ac:dyDescent="0.25">
      <c r="J276" s="1594"/>
      <c r="K276" s="1594"/>
      <c r="L276" s="1594"/>
      <c r="M276" s="1594"/>
    </row>
    <row r="277" spans="10:13" x14ac:dyDescent="0.25">
      <c r="J277" s="1594"/>
      <c r="K277" s="1594"/>
      <c r="L277" s="1594"/>
      <c r="M277" s="1594"/>
    </row>
    <row r="278" spans="10:13" x14ac:dyDescent="0.25">
      <c r="J278" s="1594"/>
      <c r="K278" s="1594"/>
      <c r="L278" s="1594"/>
      <c r="M278" s="1594"/>
    </row>
    <row r="279" spans="10:13" x14ac:dyDescent="0.25">
      <c r="J279" s="1594"/>
      <c r="K279" s="1594"/>
      <c r="L279" s="1594"/>
      <c r="M279" s="1594"/>
    </row>
    <row r="280" spans="10:13" x14ac:dyDescent="0.25">
      <c r="J280" s="1594"/>
      <c r="K280" s="1594"/>
      <c r="L280" s="1594"/>
      <c r="M280" s="1594"/>
    </row>
    <row r="281" spans="10:13" x14ac:dyDescent="0.25">
      <c r="J281" s="1594"/>
      <c r="K281" s="1594"/>
      <c r="L281" s="1594"/>
      <c r="M281" s="1594"/>
    </row>
    <row r="282" spans="10:13" x14ac:dyDescent="0.25">
      <c r="J282" s="1594"/>
      <c r="K282" s="1594"/>
      <c r="L282" s="1594"/>
      <c r="M282" s="1594"/>
    </row>
    <row r="283" spans="10:13" x14ac:dyDescent="0.25">
      <c r="J283" s="1594"/>
      <c r="K283" s="1594"/>
      <c r="L283" s="1594"/>
      <c r="M283" s="1594"/>
    </row>
    <row r="284" spans="10:13" x14ac:dyDescent="0.25">
      <c r="J284" s="1594"/>
      <c r="K284" s="1594"/>
      <c r="L284" s="1594"/>
      <c r="M284" s="1594"/>
    </row>
    <row r="285" spans="10:13" x14ac:dyDescent="0.25">
      <c r="J285" s="1594"/>
      <c r="K285" s="1594"/>
      <c r="L285" s="1594"/>
      <c r="M285" s="1594"/>
    </row>
    <row r="286" spans="10:13" x14ac:dyDescent="0.25">
      <c r="J286" s="1594"/>
      <c r="K286" s="1594"/>
      <c r="L286" s="1594"/>
      <c r="M286" s="1594"/>
    </row>
    <row r="287" spans="10:13" x14ac:dyDescent="0.25">
      <c r="J287" s="1594"/>
      <c r="K287" s="1594"/>
      <c r="L287" s="1594"/>
      <c r="M287" s="1594"/>
    </row>
    <row r="288" spans="10:13" x14ac:dyDescent="0.25">
      <c r="J288" s="1594"/>
      <c r="K288" s="1594"/>
      <c r="L288" s="1594"/>
      <c r="M288" s="1594"/>
    </row>
    <row r="289" spans="10:13" x14ac:dyDescent="0.25">
      <c r="J289" s="1594"/>
      <c r="K289" s="1594"/>
      <c r="L289" s="1594"/>
      <c r="M289" s="1594"/>
    </row>
    <row r="290" spans="10:13" x14ac:dyDescent="0.25">
      <c r="J290" s="1594"/>
      <c r="K290" s="1594"/>
      <c r="L290" s="1594"/>
      <c r="M290" s="1594"/>
    </row>
    <row r="291" spans="10:13" x14ac:dyDescent="0.25">
      <c r="J291" s="1594"/>
      <c r="K291" s="1594"/>
      <c r="L291" s="1594"/>
      <c r="M291" s="1594"/>
    </row>
    <row r="292" spans="10:13" x14ac:dyDescent="0.25">
      <c r="J292" s="1594"/>
      <c r="K292" s="1594"/>
      <c r="L292" s="1594"/>
      <c r="M292" s="1594"/>
    </row>
    <row r="293" spans="10:13" x14ac:dyDescent="0.25">
      <c r="J293" s="1594"/>
      <c r="K293" s="1594"/>
      <c r="L293" s="1594"/>
      <c r="M293" s="1594"/>
    </row>
    <row r="294" spans="10:13" x14ac:dyDescent="0.25">
      <c r="J294" s="1594"/>
      <c r="K294" s="1594"/>
      <c r="L294" s="1594"/>
      <c r="M294" s="1594"/>
    </row>
    <row r="295" spans="10:13" x14ac:dyDescent="0.25">
      <c r="J295" s="1594"/>
      <c r="K295" s="1594"/>
      <c r="L295" s="1594"/>
      <c r="M295" s="1594"/>
    </row>
    <row r="296" spans="10:13" x14ac:dyDescent="0.25">
      <c r="J296" s="1594"/>
      <c r="K296" s="1594"/>
      <c r="L296" s="1594"/>
      <c r="M296" s="1594"/>
    </row>
    <row r="297" spans="10:13" x14ac:dyDescent="0.25">
      <c r="J297" s="1594"/>
      <c r="K297" s="1594"/>
      <c r="L297" s="1594"/>
      <c r="M297" s="1594"/>
    </row>
    <row r="298" spans="10:13" x14ac:dyDescent="0.25">
      <c r="J298" s="1594"/>
      <c r="K298" s="1594"/>
      <c r="L298" s="1594"/>
      <c r="M298" s="1594"/>
    </row>
    <row r="299" spans="10:13" x14ac:dyDescent="0.25">
      <c r="J299" s="1594"/>
      <c r="K299" s="1594"/>
      <c r="L299" s="1594"/>
      <c r="M299" s="1594"/>
    </row>
    <row r="300" spans="10:13" x14ac:dyDescent="0.25">
      <c r="J300" s="1594"/>
      <c r="K300" s="1594"/>
      <c r="L300" s="1594"/>
      <c r="M300" s="1594"/>
    </row>
    <row r="301" spans="10:13" x14ac:dyDescent="0.25">
      <c r="J301" s="1594"/>
      <c r="K301" s="1594"/>
      <c r="L301" s="1594"/>
      <c r="M301" s="1594"/>
    </row>
    <row r="302" spans="10:13" x14ac:dyDescent="0.25">
      <c r="J302" s="1594"/>
      <c r="K302" s="1594"/>
      <c r="L302" s="1594"/>
      <c r="M302" s="1594"/>
    </row>
    <row r="303" spans="10:13" x14ac:dyDescent="0.25">
      <c r="J303" s="1594"/>
      <c r="K303" s="1594"/>
      <c r="L303" s="1594"/>
      <c r="M303" s="1594"/>
    </row>
    <row r="304" spans="10:13" x14ac:dyDescent="0.25">
      <c r="J304" s="1594"/>
      <c r="K304" s="1594"/>
      <c r="L304" s="1594"/>
      <c r="M304" s="1594"/>
    </row>
    <row r="305" spans="10:13" x14ac:dyDescent="0.25">
      <c r="J305" s="1594"/>
      <c r="K305" s="1594"/>
      <c r="L305" s="1594"/>
      <c r="M305" s="1594"/>
    </row>
    <row r="306" spans="10:13" x14ac:dyDescent="0.25">
      <c r="J306" s="1594"/>
      <c r="K306" s="1594"/>
      <c r="L306" s="1594"/>
      <c r="M306" s="1594"/>
    </row>
    <row r="307" spans="10:13" x14ac:dyDescent="0.25">
      <c r="J307" s="1594"/>
      <c r="K307" s="1594"/>
      <c r="L307" s="1594"/>
      <c r="M307" s="1594"/>
    </row>
    <row r="308" spans="10:13" x14ac:dyDescent="0.25">
      <c r="J308" s="1594"/>
      <c r="K308" s="1594"/>
      <c r="L308" s="1594"/>
      <c r="M308" s="1594"/>
    </row>
    <row r="309" spans="10:13" x14ac:dyDescent="0.25">
      <c r="J309" s="1594"/>
      <c r="K309" s="1594"/>
      <c r="L309" s="1594"/>
      <c r="M309" s="1594"/>
    </row>
  </sheetData>
  <autoFilter ref="A4:O229"/>
  <dataConsolidate/>
  <mergeCells count="178">
    <mergeCell ref="AB1:AB4"/>
    <mergeCell ref="AC1:AC4"/>
    <mergeCell ref="C233:G233"/>
    <mergeCell ref="V1:V4"/>
    <mergeCell ref="A2:A3"/>
    <mergeCell ref="B2:B3"/>
    <mergeCell ref="C2:C3"/>
    <mergeCell ref="D2:D3"/>
    <mergeCell ref="E2:E3"/>
    <mergeCell ref="F2:F3"/>
    <mergeCell ref="G2:G3"/>
    <mergeCell ref="H2:H3"/>
    <mergeCell ref="I2:I3"/>
    <mergeCell ref="J2:M2"/>
    <mergeCell ref="Z1:Z4"/>
    <mergeCell ref="Y1:Y4"/>
    <mergeCell ref="X1:X4"/>
    <mergeCell ref="W1:W4"/>
    <mergeCell ref="J240:J241"/>
    <mergeCell ref="K240:K241"/>
    <mergeCell ref="L240:L241"/>
    <mergeCell ref="M240:M241"/>
    <mergeCell ref="N2:N3"/>
    <mergeCell ref="O2:O3"/>
    <mergeCell ref="A1:O1"/>
    <mergeCell ref="P1:P4"/>
    <mergeCell ref="U1:U4"/>
    <mergeCell ref="C237:G237"/>
    <mergeCell ref="J237:J238"/>
    <mergeCell ref="K237:K238"/>
    <mergeCell ref="L237:L238"/>
    <mergeCell ref="M237:M238"/>
    <mergeCell ref="C239:G239"/>
    <mergeCell ref="J233:J234"/>
    <mergeCell ref="K233:K234"/>
    <mergeCell ref="L233:L234"/>
    <mergeCell ref="M233:M234"/>
    <mergeCell ref="C235:G235"/>
    <mergeCell ref="J235:J236"/>
    <mergeCell ref="K235:K236"/>
    <mergeCell ref="L235:L236"/>
    <mergeCell ref="M235:M236"/>
    <mergeCell ref="J246:J247"/>
    <mergeCell ref="K246:K247"/>
    <mergeCell ref="L246:L247"/>
    <mergeCell ref="M246:M247"/>
    <mergeCell ref="J248:J249"/>
    <mergeCell ref="K248:K249"/>
    <mergeCell ref="L248:L249"/>
    <mergeCell ref="M248:M249"/>
    <mergeCell ref="J242:J243"/>
    <mergeCell ref="K242:K243"/>
    <mergeCell ref="L242:L243"/>
    <mergeCell ref="M242:M243"/>
    <mergeCell ref="J244:J245"/>
    <mergeCell ref="K244:K245"/>
    <mergeCell ref="L244:L245"/>
    <mergeCell ref="M244:M245"/>
    <mergeCell ref="J254:J255"/>
    <mergeCell ref="K254:K255"/>
    <mergeCell ref="L254:L255"/>
    <mergeCell ref="M254:M255"/>
    <mergeCell ref="J256:J257"/>
    <mergeCell ref="K256:K257"/>
    <mergeCell ref="L256:L257"/>
    <mergeCell ref="M256:M257"/>
    <mergeCell ref="J250:J251"/>
    <mergeCell ref="K250:K251"/>
    <mergeCell ref="L250:L251"/>
    <mergeCell ref="M250:M251"/>
    <mergeCell ref="J252:J253"/>
    <mergeCell ref="K252:K253"/>
    <mergeCell ref="L252:L253"/>
    <mergeCell ref="M252:M253"/>
    <mergeCell ref="J262:J263"/>
    <mergeCell ref="K262:K263"/>
    <mergeCell ref="L262:L263"/>
    <mergeCell ref="M262:M263"/>
    <mergeCell ref="J264:J265"/>
    <mergeCell ref="K264:K265"/>
    <mergeCell ref="L264:L265"/>
    <mergeCell ref="M264:M265"/>
    <mergeCell ref="J258:J259"/>
    <mergeCell ref="K258:K259"/>
    <mergeCell ref="L258:L259"/>
    <mergeCell ref="M258:M259"/>
    <mergeCell ref="J260:J261"/>
    <mergeCell ref="K260:K261"/>
    <mergeCell ref="L260:L261"/>
    <mergeCell ref="M260:M261"/>
    <mergeCell ref="J270:J271"/>
    <mergeCell ref="K270:K271"/>
    <mergeCell ref="L270:L271"/>
    <mergeCell ref="M270:M271"/>
    <mergeCell ref="J272:J273"/>
    <mergeCell ref="K272:K273"/>
    <mergeCell ref="L272:L273"/>
    <mergeCell ref="M272:M273"/>
    <mergeCell ref="J266:J267"/>
    <mergeCell ref="K266:K267"/>
    <mergeCell ref="L266:L267"/>
    <mergeCell ref="M266:M267"/>
    <mergeCell ref="J268:J269"/>
    <mergeCell ref="K268:K269"/>
    <mergeCell ref="L268:L269"/>
    <mergeCell ref="M268:M269"/>
    <mergeCell ref="J278:J279"/>
    <mergeCell ref="K278:K279"/>
    <mergeCell ref="L278:L279"/>
    <mergeCell ref="M278:M279"/>
    <mergeCell ref="J280:J281"/>
    <mergeCell ref="K280:K281"/>
    <mergeCell ref="L280:L281"/>
    <mergeCell ref="M280:M281"/>
    <mergeCell ref="J274:J275"/>
    <mergeCell ref="K274:K275"/>
    <mergeCell ref="L274:L275"/>
    <mergeCell ref="M274:M275"/>
    <mergeCell ref="J276:J277"/>
    <mergeCell ref="K276:K277"/>
    <mergeCell ref="L276:L277"/>
    <mergeCell ref="M276:M277"/>
    <mergeCell ref="J286:J287"/>
    <mergeCell ref="K286:K287"/>
    <mergeCell ref="L286:L287"/>
    <mergeCell ref="M286:M287"/>
    <mergeCell ref="J288:J289"/>
    <mergeCell ref="K288:K289"/>
    <mergeCell ref="L288:L289"/>
    <mergeCell ref="M288:M289"/>
    <mergeCell ref="J282:J283"/>
    <mergeCell ref="K282:K283"/>
    <mergeCell ref="L282:L283"/>
    <mergeCell ref="M282:M283"/>
    <mergeCell ref="J284:J285"/>
    <mergeCell ref="K284:K285"/>
    <mergeCell ref="L284:L285"/>
    <mergeCell ref="M284:M285"/>
    <mergeCell ref="L294:L295"/>
    <mergeCell ref="J300:J301"/>
    <mergeCell ref="K300:K301"/>
    <mergeCell ref="J290:J291"/>
    <mergeCell ref="K290:K291"/>
    <mergeCell ref="L290:L291"/>
    <mergeCell ref="M290:M291"/>
    <mergeCell ref="J292:J293"/>
    <mergeCell ref="K292:K293"/>
    <mergeCell ref="L292:L293"/>
    <mergeCell ref="M292:M293"/>
    <mergeCell ref="M294:M295"/>
    <mergeCell ref="J296:J297"/>
    <mergeCell ref="K296:K297"/>
    <mergeCell ref="L296:L297"/>
    <mergeCell ref="M296:M297"/>
    <mergeCell ref="J298:J299"/>
    <mergeCell ref="K298:K299"/>
    <mergeCell ref="L298:L299"/>
    <mergeCell ref="M298:M299"/>
    <mergeCell ref="L300:L301"/>
    <mergeCell ref="M300:M301"/>
    <mergeCell ref="J294:J295"/>
    <mergeCell ref="K294:K295"/>
    <mergeCell ref="J306:J307"/>
    <mergeCell ref="K306:K307"/>
    <mergeCell ref="L306:L307"/>
    <mergeCell ref="M306:M307"/>
    <mergeCell ref="J308:J309"/>
    <mergeCell ref="K308:K309"/>
    <mergeCell ref="L308:L309"/>
    <mergeCell ref="M308:M309"/>
    <mergeCell ref="J302:J303"/>
    <mergeCell ref="K302:K303"/>
    <mergeCell ref="L302:L303"/>
    <mergeCell ref="M302:M303"/>
    <mergeCell ref="J304:J305"/>
    <mergeCell ref="K304:K305"/>
    <mergeCell ref="L304:L305"/>
    <mergeCell ref="M304:M305"/>
  </mergeCells>
  <conditionalFormatting sqref="N12">
    <cfRule type="expression" dxfId="1" priority="2">
      <formula>$P14="А"</formula>
    </cfRule>
  </conditionalFormatting>
  <conditionalFormatting sqref="N12">
    <cfRule type="expression" dxfId="0" priority="1">
      <formula>$P12="А"</formula>
    </cfRule>
  </conditionalFormatting>
  <dataValidations disablePrompts="1" count="1">
    <dataValidation type="list" allowBlank="1" showInputMessage="1" showErrorMessage="1" sqref="G5:G67 I39 I9:I10 I28 I6 I58">
      <formula1>#REF!</formula1>
    </dataValidation>
  </dataValidations>
  <hyperlinks>
    <hyperlink ref="J7" r:id="rId1"/>
    <hyperlink ref="M110" r:id="rId2" display="Рыхлевич А.Ю. №3235 от 16.10.2019"/>
  </hyperlinks>
  <pageMargins left="0.25" right="0.25" top="0.75" bottom="0.75" header="0.3" footer="0.3"/>
  <pageSetup paperSize="9" scale="81" fitToHeight="0" orientation="landscape"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G767"/>
  <sheetViews>
    <sheetView zoomScale="60" zoomScaleNormal="60" zoomScalePageLayoutView="55" workbookViewId="0">
      <pane ySplit="4" topLeftCell="A207" activePane="bottomLeft" state="frozen"/>
      <selection pane="bottomLeft" activeCell="O207" sqref="O207"/>
    </sheetView>
  </sheetViews>
  <sheetFormatPr defaultColWidth="9.140625" defaultRowHeight="15.75" x14ac:dyDescent="0.25"/>
  <cols>
    <col min="1" max="1" width="15.7109375" style="1475" customWidth="1"/>
    <col min="2" max="2" width="16.7109375" style="1475" customWidth="1"/>
    <col min="3" max="3" width="10.42578125" style="1475" customWidth="1"/>
    <col min="4" max="4" width="15.5703125" style="1475" customWidth="1"/>
    <col min="5" max="5" width="18.28515625" style="1475" customWidth="1"/>
    <col min="6" max="6" width="16.28515625" style="1475" customWidth="1"/>
    <col min="7" max="7" width="13.140625" style="1475" customWidth="1"/>
    <col min="8" max="8" width="61.42578125" style="1475" customWidth="1"/>
    <col min="9" max="9" width="15.42578125" style="1475" customWidth="1"/>
    <col min="10" max="12" width="20" style="1475" hidden="1" customWidth="1"/>
    <col min="13" max="13" width="18.140625" style="1475" hidden="1" customWidth="1"/>
    <col min="14" max="14" width="20.7109375" style="1475" customWidth="1"/>
    <col min="15" max="15" width="50.7109375" style="1475" customWidth="1"/>
    <col min="16" max="16" width="18.42578125" style="1475" bestFit="1" customWidth="1"/>
    <col min="17" max="28" width="9.140625" style="1475"/>
    <col min="29" max="29" width="9.140625" style="801"/>
    <col min="30" max="30" width="12.5703125" style="801" bestFit="1" customWidth="1"/>
    <col min="31" max="31" width="9.140625" style="1475" customWidth="1"/>
    <col min="32" max="16384" width="9.140625" style="1475"/>
  </cols>
  <sheetData>
    <row r="1" spans="1:33" ht="30" customHeight="1" thickBot="1" x14ac:dyDescent="0.3">
      <c r="A1" s="1595" t="s">
        <v>6225</v>
      </c>
      <c r="B1" s="1595"/>
      <c r="C1" s="1595"/>
      <c r="D1" s="1595"/>
      <c r="E1" s="1595"/>
      <c r="F1" s="1595"/>
      <c r="G1" s="1595"/>
      <c r="H1" s="1595"/>
      <c r="I1" s="1595"/>
      <c r="J1" s="1595"/>
      <c r="K1" s="1595"/>
      <c r="L1" s="1595"/>
      <c r="M1" s="1595"/>
      <c r="N1" s="1595"/>
      <c r="O1" s="1595"/>
      <c r="P1" s="1607" t="s">
        <v>6226</v>
      </c>
      <c r="Q1" s="1608" t="s">
        <v>6227</v>
      </c>
      <c r="R1" s="1609" t="s">
        <v>6228</v>
      </c>
      <c r="S1" s="1599" t="s">
        <v>6229</v>
      </c>
      <c r="T1" s="1603" t="s">
        <v>6230</v>
      </c>
      <c r="U1" s="1598" t="s">
        <v>6231</v>
      </c>
      <c r="V1" s="1599" t="s">
        <v>6232</v>
      </c>
      <c r="W1" s="1482" t="s">
        <v>6233</v>
      </c>
      <c r="X1" s="1600" t="s">
        <v>1025</v>
      </c>
      <c r="Y1" s="1600" t="s">
        <v>40</v>
      </c>
      <c r="Z1" s="1600" t="s">
        <v>6234</v>
      </c>
      <c r="AA1" s="1600" t="s">
        <v>2792</v>
      </c>
      <c r="AB1" s="1600" t="s">
        <v>6235</v>
      </c>
      <c r="AC1" s="1615" t="s">
        <v>5695</v>
      </c>
      <c r="AD1" s="1615" t="s">
        <v>7002</v>
      </c>
      <c r="AF1" s="1615" t="s">
        <v>7069</v>
      </c>
      <c r="AG1" s="1615" t="s">
        <v>7070</v>
      </c>
    </row>
    <row r="2" spans="1:33" ht="25.5" customHeight="1" thickBot="1" x14ac:dyDescent="0.3">
      <c r="A2" s="1596" t="s">
        <v>1027</v>
      </c>
      <c r="B2" s="1596" t="s">
        <v>3</v>
      </c>
      <c r="C2" s="1596" t="s">
        <v>1</v>
      </c>
      <c r="D2" s="1596" t="s">
        <v>2</v>
      </c>
      <c r="E2" s="1596" t="s">
        <v>5</v>
      </c>
      <c r="F2" s="1596" t="s">
        <v>4</v>
      </c>
      <c r="G2" s="1596" t="s">
        <v>10</v>
      </c>
      <c r="H2" s="1596" t="s">
        <v>3494</v>
      </c>
      <c r="I2" s="1596" t="s">
        <v>1021</v>
      </c>
      <c r="J2" s="1604" t="s">
        <v>6</v>
      </c>
      <c r="K2" s="1605"/>
      <c r="L2" s="1605"/>
      <c r="M2" s="1606"/>
      <c r="N2" s="1596" t="s">
        <v>1024</v>
      </c>
      <c r="O2" s="1596" t="s">
        <v>2106</v>
      </c>
      <c r="P2" s="1607"/>
      <c r="Q2" s="1608"/>
      <c r="R2" s="1609"/>
      <c r="S2" s="1599"/>
      <c r="T2" s="1603"/>
      <c r="U2" s="1598"/>
      <c r="V2" s="1599"/>
      <c r="W2" s="1482"/>
      <c r="X2" s="1601"/>
      <c r="Y2" s="1601"/>
      <c r="Z2" s="1601"/>
      <c r="AA2" s="1601"/>
      <c r="AB2" s="1601"/>
      <c r="AC2" s="1615"/>
      <c r="AD2" s="1615"/>
      <c r="AF2" s="1615"/>
      <c r="AG2" s="1615"/>
    </row>
    <row r="3" spans="1:33" ht="55.5" customHeight="1" thickBot="1" x14ac:dyDescent="0.3">
      <c r="A3" s="1597"/>
      <c r="B3" s="1597"/>
      <c r="C3" s="1597"/>
      <c r="D3" s="1597"/>
      <c r="E3" s="1597"/>
      <c r="F3" s="1597"/>
      <c r="G3" s="1597"/>
      <c r="H3" s="1597"/>
      <c r="I3" s="1597"/>
      <c r="J3" s="996" t="s">
        <v>0</v>
      </c>
      <c r="K3" s="996" t="s">
        <v>1022</v>
      </c>
      <c r="L3" s="996" t="s">
        <v>1023</v>
      </c>
      <c r="M3" s="996" t="s">
        <v>394</v>
      </c>
      <c r="N3" s="1597"/>
      <c r="O3" s="1597"/>
      <c r="P3" s="1607"/>
      <c r="Q3" s="1608"/>
      <c r="R3" s="1609"/>
      <c r="S3" s="1599"/>
      <c r="T3" s="1603"/>
      <c r="U3" s="1598"/>
      <c r="V3" s="1599"/>
      <c r="W3" s="1482"/>
      <c r="X3" s="1602"/>
      <c r="Y3" s="1602"/>
      <c r="Z3" s="1602"/>
      <c r="AA3" s="1602"/>
      <c r="AB3" s="1602"/>
      <c r="AC3" s="1615"/>
      <c r="AD3" s="1615"/>
      <c r="AF3" s="1615"/>
      <c r="AG3" s="1615"/>
    </row>
    <row r="4" spans="1:33" ht="23.25" customHeight="1" thickBot="1" x14ac:dyDescent="0.3">
      <c r="A4" s="3"/>
      <c r="B4" s="4"/>
      <c r="C4" s="3"/>
      <c r="D4" s="3"/>
      <c r="E4" s="3"/>
      <c r="F4" s="4"/>
      <c r="G4" s="6"/>
      <c r="H4" s="7"/>
      <c r="I4" s="3"/>
      <c r="J4" s="5"/>
      <c r="K4" s="3"/>
      <c r="L4" s="3"/>
      <c r="M4" s="997"/>
      <c r="N4" s="7"/>
      <c r="O4" s="7"/>
      <c r="P4" s="1607"/>
      <c r="Q4" s="1608"/>
      <c r="R4" s="1609"/>
      <c r="S4" s="1599"/>
      <c r="T4" s="1603"/>
      <c r="U4" s="1598"/>
      <c r="V4" s="1599"/>
      <c r="W4" s="1482"/>
      <c r="X4" s="998"/>
      <c r="Y4" s="998"/>
      <c r="Z4" s="998"/>
      <c r="AA4" s="998"/>
      <c r="AB4" s="998"/>
      <c r="AC4" s="999"/>
      <c r="AD4" s="1426"/>
    </row>
    <row r="5" spans="1:33" s="620" customFormat="1" ht="221.25" thickBot="1" x14ac:dyDescent="0.3">
      <c r="A5" s="1000">
        <v>1</v>
      </c>
      <c r="B5" s="1001" t="s">
        <v>12</v>
      </c>
      <c r="C5" s="1002">
        <v>4</v>
      </c>
      <c r="D5" s="1001" t="s">
        <v>13</v>
      </c>
      <c r="E5" s="1001" t="s">
        <v>14</v>
      </c>
      <c r="F5" s="1001" t="s">
        <v>15</v>
      </c>
      <c r="G5" s="1003" t="s">
        <v>16</v>
      </c>
      <c r="H5" s="1004" t="s">
        <v>17</v>
      </c>
      <c r="I5" s="1003"/>
      <c r="J5" s="1005"/>
      <c r="K5" s="1006"/>
      <c r="L5" s="1006"/>
      <c r="M5" s="1007"/>
      <c r="N5" s="1008" t="s">
        <v>6236</v>
      </c>
      <c r="O5" s="1009" t="s">
        <v>6237</v>
      </c>
      <c r="P5" s="801"/>
      <c r="Q5" s="801">
        <v>1</v>
      </c>
      <c r="R5" s="801"/>
      <c r="S5" s="801"/>
      <c r="T5" s="801"/>
      <c r="U5" s="801"/>
      <c r="V5" s="801"/>
      <c r="W5" s="801"/>
      <c r="X5" s="801"/>
      <c r="Y5" s="801"/>
      <c r="Z5" s="801"/>
      <c r="AA5" s="801">
        <v>1</v>
      </c>
      <c r="AB5" s="801"/>
      <c r="AC5" s="801"/>
      <c r="AD5" s="801"/>
      <c r="AE5" s="801"/>
      <c r="AF5" s="801"/>
      <c r="AG5" s="801">
        <v>1</v>
      </c>
    </row>
    <row r="6" spans="1:33" s="620" customFormat="1" ht="189.75" thickBot="1" x14ac:dyDescent="0.3">
      <c r="A6" s="1000">
        <v>2</v>
      </c>
      <c r="B6" s="238" t="s">
        <v>26</v>
      </c>
      <c r="C6" s="407">
        <v>4</v>
      </c>
      <c r="D6" s="238" t="s">
        <v>1231</v>
      </c>
      <c r="E6" s="238" t="s">
        <v>28</v>
      </c>
      <c r="F6" s="238" t="s">
        <v>15</v>
      </c>
      <c r="G6" s="239" t="s">
        <v>16</v>
      </c>
      <c r="H6" s="240" t="s">
        <v>29</v>
      </c>
      <c r="I6" s="241"/>
      <c r="J6" s="419"/>
      <c r="K6" s="395"/>
      <c r="L6" s="395"/>
      <c r="M6" s="1407"/>
      <c r="N6" s="1427" t="s">
        <v>6238</v>
      </c>
      <c r="O6" s="1428" t="s">
        <v>6239</v>
      </c>
      <c r="P6" s="801"/>
      <c r="Q6" s="801"/>
      <c r="R6" s="801"/>
      <c r="S6" s="801"/>
      <c r="T6" s="801"/>
      <c r="U6" s="801"/>
      <c r="V6" s="801"/>
      <c r="W6" s="801"/>
      <c r="X6" s="801">
        <v>1</v>
      </c>
      <c r="Y6" s="801"/>
      <c r="Z6" s="801"/>
      <c r="AA6" s="801"/>
      <c r="AB6" s="801"/>
      <c r="AC6" s="801"/>
      <c r="AD6" s="801">
        <v>1</v>
      </c>
      <c r="AE6" s="801"/>
      <c r="AF6" s="801"/>
      <c r="AG6" s="801">
        <v>1</v>
      </c>
    </row>
    <row r="7" spans="1:33" s="620" customFormat="1" ht="237" thickBot="1" x14ac:dyDescent="0.3">
      <c r="A7" s="1000">
        <v>3</v>
      </c>
      <c r="B7" s="1001" t="s">
        <v>30</v>
      </c>
      <c r="C7" s="1002">
        <v>4</v>
      </c>
      <c r="D7" s="1001" t="s">
        <v>81</v>
      </c>
      <c r="E7" s="1001" t="s">
        <v>31</v>
      </c>
      <c r="F7" s="1001" t="s">
        <v>15</v>
      </c>
      <c r="G7" s="1003" t="s">
        <v>16</v>
      </c>
      <c r="H7" s="1004" t="s">
        <v>32</v>
      </c>
      <c r="I7" s="1003"/>
      <c r="J7" s="1011"/>
      <c r="K7" s="1006"/>
      <c r="L7" s="1006"/>
      <c r="M7" s="1007"/>
      <c r="N7" s="1008" t="s">
        <v>6240</v>
      </c>
      <c r="O7" s="1009" t="s">
        <v>6237</v>
      </c>
      <c r="P7" s="801"/>
      <c r="Q7" s="801">
        <v>1</v>
      </c>
      <c r="R7" s="801"/>
      <c r="S7" s="801"/>
      <c r="T7" s="801"/>
      <c r="U7" s="801"/>
      <c r="V7" s="801"/>
      <c r="W7" s="801"/>
      <c r="X7" s="801"/>
      <c r="Y7" s="801">
        <v>1</v>
      </c>
      <c r="Z7" s="801"/>
      <c r="AA7" s="801"/>
      <c r="AB7" s="801"/>
      <c r="AC7" s="801"/>
      <c r="AD7" s="801"/>
      <c r="AE7" s="801"/>
      <c r="AF7" s="801"/>
      <c r="AG7" s="801">
        <v>1</v>
      </c>
    </row>
    <row r="8" spans="1:33" s="1542" customFormat="1" ht="221.25" thickBot="1" x14ac:dyDescent="0.3">
      <c r="A8" s="1000">
        <v>4</v>
      </c>
      <c r="B8" s="1012" t="s">
        <v>33</v>
      </c>
      <c r="C8" s="1012">
        <v>4</v>
      </c>
      <c r="D8" s="1013" t="s">
        <v>1232</v>
      </c>
      <c r="E8" s="1013" t="s">
        <v>34</v>
      </c>
      <c r="F8" s="1013" t="s">
        <v>15</v>
      </c>
      <c r="G8" s="1014" t="s">
        <v>16</v>
      </c>
      <c r="H8" s="1015" t="s">
        <v>35</v>
      </c>
      <c r="I8" s="1016"/>
      <c r="J8" s="1017"/>
      <c r="K8" s="1018"/>
      <c r="L8" s="1018"/>
      <c r="M8" s="1019"/>
      <c r="N8" s="1020" t="s">
        <v>6241</v>
      </c>
      <c r="O8" s="1021" t="s">
        <v>6237</v>
      </c>
      <c r="P8" s="801"/>
      <c r="Q8" s="801"/>
      <c r="R8" s="801"/>
      <c r="S8" s="801"/>
      <c r="T8" s="801"/>
      <c r="U8" s="801"/>
      <c r="V8" s="801"/>
      <c r="W8" s="801"/>
      <c r="X8" s="801"/>
      <c r="Y8" s="801"/>
      <c r="Z8" s="801"/>
      <c r="AA8" s="801">
        <v>1</v>
      </c>
      <c r="AB8" s="801"/>
      <c r="AC8" s="801">
        <v>1</v>
      </c>
      <c r="AD8" s="801"/>
      <c r="AE8" s="801"/>
      <c r="AF8" s="801"/>
      <c r="AG8" s="801">
        <v>1</v>
      </c>
    </row>
    <row r="9" spans="1:33" s="1542" customFormat="1" ht="158.25" thickBot="1" x14ac:dyDescent="0.3">
      <c r="A9" s="1000">
        <v>5</v>
      </c>
      <c r="B9" s="1012" t="s">
        <v>36</v>
      </c>
      <c r="C9" s="1012">
        <v>4</v>
      </c>
      <c r="D9" s="1022" t="s">
        <v>37</v>
      </c>
      <c r="E9" s="1022" t="s">
        <v>38</v>
      </c>
      <c r="F9" s="1022" t="s">
        <v>15</v>
      </c>
      <c r="G9" s="1023" t="s">
        <v>16</v>
      </c>
      <c r="H9" s="1024" t="s">
        <v>6242</v>
      </c>
      <c r="I9" s="1025"/>
      <c r="J9" s="1026"/>
      <c r="K9" s="1012"/>
      <c r="L9" s="1012"/>
      <c r="M9" s="1027"/>
      <c r="N9" s="1028"/>
      <c r="O9" s="1029" t="s">
        <v>6243</v>
      </c>
      <c r="P9" s="801"/>
      <c r="Q9" s="801"/>
      <c r="R9" s="801"/>
      <c r="S9" s="801"/>
      <c r="T9" s="801"/>
      <c r="U9" s="801"/>
      <c r="V9" s="801"/>
      <c r="W9" s="801"/>
      <c r="X9" s="801">
        <v>1</v>
      </c>
      <c r="Y9" s="801"/>
      <c r="Z9" s="801"/>
      <c r="AA9" s="801"/>
      <c r="AB9" s="801">
        <v>1</v>
      </c>
      <c r="AC9" s="801"/>
      <c r="AD9" s="801"/>
      <c r="AE9" s="801"/>
      <c r="AF9" s="801"/>
      <c r="AG9" s="801">
        <v>1</v>
      </c>
    </row>
    <row r="10" spans="1:33" s="1542" customFormat="1" ht="174" thickBot="1" x14ac:dyDescent="0.3">
      <c r="A10" s="1000">
        <v>6</v>
      </c>
      <c r="B10" s="1018" t="s">
        <v>44</v>
      </c>
      <c r="C10" s="1018">
        <v>4</v>
      </c>
      <c r="D10" s="1030" t="s">
        <v>37</v>
      </c>
      <c r="E10" s="1030" t="s">
        <v>45</v>
      </c>
      <c r="F10" s="1030" t="s">
        <v>15</v>
      </c>
      <c r="G10" s="1031" t="s">
        <v>16</v>
      </c>
      <c r="H10" s="1032" t="s">
        <v>6244</v>
      </c>
      <c r="I10" s="1033"/>
      <c r="J10" s="1034"/>
      <c r="K10" s="1018"/>
      <c r="L10" s="1018"/>
      <c r="M10" s="1019"/>
      <c r="N10" s="1035" t="s">
        <v>6245</v>
      </c>
      <c r="O10" s="1009" t="s">
        <v>6246</v>
      </c>
      <c r="P10" s="801"/>
      <c r="Q10" s="801">
        <v>1</v>
      </c>
      <c r="R10" s="801"/>
      <c r="S10" s="801"/>
      <c r="T10" s="801"/>
      <c r="U10" s="801"/>
      <c r="V10" s="801"/>
      <c r="W10" s="801"/>
      <c r="X10" s="801">
        <v>1</v>
      </c>
      <c r="Y10" s="801"/>
      <c r="Z10" s="801"/>
      <c r="AA10" s="801"/>
      <c r="AB10" s="801"/>
      <c r="AC10" s="801"/>
      <c r="AD10" s="801"/>
      <c r="AE10" s="801"/>
      <c r="AF10" s="801"/>
      <c r="AG10" s="801">
        <v>1</v>
      </c>
    </row>
    <row r="11" spans="1:33" s="1542" customFormat="1" ht="221.25" thickBot="1" x14ac:dyDescent="0.3">
      <c r="A11" s="1000">
        <v>7</v>
      </c>
      <c r="B11" s="1018" t="s">
        <v>47</v>
      </c>
      <c r="C11" s="1018">
        <v>4</v>
      </c>
      <c r="D11" s="1030" t="s">
        <v>37</v>
      </c>
      <c r="E11" s="1030" t="s">
        <v>48</v>
      </c>
      <c r="F11" s="1030" t="s">
        <v>15</v>
      </c>
      <c r="G11" s="1031" t="s">
        <v>16</v>
      </c>
      <c r="H11" s="1032" t="s">
        <v>6247</v>
      </c>
      <c r="I11" s="1033"/>
      <c r="J11" s="1017"/>
      <c r="K11" s="1018"/>
      <c r="L11" s="1018"/>
      <c r="M11" s="1019"/>
      <c r="N11" s="1008" t="s">
        <v>6248</v>
      </c>
      <c r="O11" s="1009" t="s">
        <v>6249</v>
      </c>
      <c r="P11" s="801"/>
      <c r="Q11" s="801">
        <v>1</v>
      </c>
      <c r="R11" s="801"/>
      <c r="S11" s="801"/>
      <c r="T11" s="801"/>
      <c r="U11" s="801"/>
      <c r="V11" s="801"/>
      <c r="W11" s="801"/>
      <c r="X11" s="801">
        <v>1</v>
      </c>
      <c r="Y11" s="801"/>
      <c r="Z11" s="801"/>
      <c r="AA11" s="801"/>
      <c r="AB11" s="801"/>
      <c r="AC11" s="801"/>
      <c r="AD11" s="801"/>
      <c r="AE11" s="801"/>
      <c r="AF11" s="801"/>
      <c r="AG11" s="801">
        <v>1</v>
      </c>
    </row>
    <row r="12" spans="1:33" s="1542" customFormat="1" ht="126.75" thickBot="1" x14ac:dyDescent="0.3">
      <c r="A12" s="1000">
        <v>8</v>
      </c>
      <c r="B12" s="1018" t="s">
        <v>50</v>
      </c>
      <c r="C12" s="1018">
        <v>4</v>
      </c>
      <c r="D12" s="1030" t="s">
        <v>37</v>
      </c>
      <c r="E12" s="1030" t="s">
        <v>51</v>
      </c>
      <c r="F12" s="1030" t="s">
        <v>15</v>
      </c>
      <c r="G12" s="1031" t="s">
        <v>16</v>
      </c>
      <c r="H12" s="1032" t="s">
        <v>6250</v>
      </c>
      <c r="I12" s="1033"/>
      <c r="J12" s="1017"/>
      <c r="K12" s="1018"/>
      <c r="L12" s="1018"/>
      <c r="M12" s="1019"/>
      <c r="N12" s="1036" t="s">
        <v>6251</v>
      </c>
      <c r="O12" s="1009" t="s">
        <v>6252</v>
      </c>
      <c r="P12" s="801"/>
      <c r="Q12" s="801">
        <v>1</v>
      </c>
      <c r="R12" s="801"/>
      <c r="S12" s="801"/>
      <c r="T12" s="801"/>
      <c r="U12" s="801"/>
      <c r="V12" s="801"/>
      <c r="W12" s="801"/>
      <c r="X12" s="801">
        <v>1</v>
      </c>
      <c r="Y12" s="801"/>
      <c r="Z12" s="801"/>
      <c r="AA12" s="801"/>
      <c r="AB12" s="801"/>
      <c r="AC12" s="801"/>
      <c r="AD12" s="801"/>
      <c r="AE12" s="801"/>
      <c r="AF12" s="801"/>
      <c r="AG12" s="801">
        <v>1</v>
      </c>
    </row>
    <row r="13" spans="1:33" s="1542" customFormat="1" ht="237" thickBot="1" x14ac:dyDescent="0.3">
      <c r="A13" s="1000">
        <v>9</v>
      </c>
      <c r="B13" s="1018" t="s">
        <v>53</v>
      </c>
      <c r="C13" s="1030">
        <v>4</v>
      </c>
      <c r="D13" s="1030" t="s">
        <v>54</v>
      </c>
      <c r="E13" s="1030" t="s">
        <v>55</v>
      </c>
      <c r="F13" s="1030" t="s">
        <v>15</v>
      </c>
      <c r="G13" s="1031" t="s">
        <v>16</v>
      </c>
      <c r="H13" s="1032" t="s">
        <v>6253</v>
      </c>
      <c r="I13" s="1033"/>
      <c r="J13" s="1017"/>
      <c r="K13" s="1018"/>
      <c r="L13" s="1018"/>
      <c r="M13" s="1019"/>
      <c r="N13" s="1008" t="s">
        <v>6254</v>
      </c>
      <c r="O13" s="1009" t="s">
        <v>6255</v>
      </c>
      <c r="P13" s="801"/>
      <c r="Q13" s="801">
        <v>1</v>
      </c>
      <c r="R13" s="801"/>
      <c r="S13" s="801"/>
      <c r="T13" s="801"/>
      <c r="U13" s="801"/>
      <c r="V13" s="801"/>
      <c r="W13" s="801"/>
      <c r="X13" s="801">
        <v>1</v>
      </c>
      <c r="Y13" s="801"/>
      <c r="Z13" s="801"/>
      <c r="AA13" s="801"/>
      <c r="AB13" s="801"/>
      <c r="AC13" s="801"/>
      <c r="AD13" s="801"/>
      <c r="AE13" s="801"/>
      <c r="AF13" s="801"/>
      <c r="AG13" s="801">
        <v>1</v>
      </c>
    </row>
    <row r="14" spans="1:33" s="1542" customFormat="1" ht="142.5" thickBot="1" x14ac:dyDescent="0.3">
      <c r="A14" s="1000">
        <v>10</v>
      </c>
      <c r="B14" s="1018" t="s">
        <v>57</v>
      </c>
      <c r="C14" s="1030">
        <v>4</v>
      </c>
      <c r="D14" s="1030" t="s">
        <v>37</v>
      </c>
      <c r="E14" s="1030" t="s">
        <v>58</v>
      </c>
      <c r="F14" s="1030" t="s">
        <v>15</v>
      </c>
      <c r="G14" s="1031" t="s">
        <v>16</v>
      </c>
      <c r="H14" s="1032" t="s">
        <v>6256</v>
      </c>
      <c r="I14" s="1033"/>
      <c r="J14" s="1017"/>
      <c r="K14" s="1018"/>
      <c r="L14" s="1018"/>
      <c r="M14" s="1019"/>
      <c r="N14" s="1037" t="s">
        <v>6257</v>
      </c>
      <c r="O14" s="1009" t="s">
        <v>6258</v>
      </c>
      <c r="P14" s="801"/>
      <c r="Q14" s="801">
        <v>1</v>
      </c>
      <c r="R14" s="801"/>
      <c r="S14" s="801"/>
      <c r="T14" s="801"/>
      <c r="U14" s="801"/>
      <c r="V14" s="801"/>
      <c r="W14" s="801"/>
      <c r="X14" s="801">
        <v>1</v>
      </c>
      <c r="Y14" s="801"/>
      <c r="Z14" s="801"/>
      <c r="AA14" s="801"/>
      <c r="AB14" s="801"/>
      <c r="AC14" s="801"/>
      <c r="AD14" s="801"/>
      <c r="AE14" s="801"/>
      <c r="AF14" s="801"/>
      <c r="AG14" s="801">
        <v>1</v>
      </c>
    </row>
    <row r="15" spans="1:33" s="1542" customFormat="1" ht="126.75" thickBot="1" x14ac:dyDescent="0.3">
      <c r="A15" s="1000">
        <v>11</v>
      </c>
      <c r="B15" s="1018" t="s">
        <v>6259</v>
      </c>
      <c r="C15" s="1030">
        <v>4</v>
      </c>
      <c r="D15" s="1030" t="s">
        <v>37</v>
      </c>
      <c r="E15" s="1030" t="s">
        <v>6260</v>
      </c>
      <c r="F15" s="1030" t="s">
        <v>15</v>
      </c>
      <c r="G15" s="1031" t="s">
        <v>16</v>
      </c>
      <c r="H15" s="1032" t="s">
        <v>6261</v>
      </c>
      <c r="I15" s="1033"/>
      <c r="J15" s="1017"/>
      <c r="K15" s="1018"/>
      <c r="L15" s="1018"/>
      <c r="M15" s="1019"/>
      <c r="N15" s="1038" t="s">
        <v>6262</v>
      </c>
      <c r="O15" s="1009" t="s">
        <v>6263</v>
      </c>
      <c r="P15" s="801"/>
      <c r="Q15" s="801">
        <v>1</v>
      </c>
      <c r="R15" s="801"/>
      <c r="S15" s="801"/>
      <c r="T15" s="801"/>
      <c r="U15" s="801"/>
      <c r="V15" s="801"/>
      <c r="W15" s="801"/>
      <c r="X15" s="801">
        <v>1</v>
      </c>
      <c r="Y15" s="801"/>
      <c r="Z15" s="801"/>
      <c r="AA15" s="801"/>
      <c r="AB15" s="801"/>
      <c r="AC15" s="801"/>
      <c r="AD15" s="801"/>
      <c r="AE15" s="801"/>
      <c r="AF15" s="801"/>
      <c r="AG15" s="801">
        <v>1</v>
      </c>
    </row>
    <row r="16" spans="1:33" s="1542" customFormat="1" ht="63.75" thickBot="1" x14ac:dyDescent="0.3">
      <c r="A16" s="1000">
        <v>12</v>
      </c>
      <c r="B16" s="1018" t="s">
        <v>63</v>
      </c>
      <c r="C16" s="1030">
        <v>4</v>
      </c>
      <c r="D16" s="1030" t="s">
        <v>37</v>
      </c>
      <c r="E16" s="1030" t="s">
        <v>65</v>
      </c>
      <c r="F16" s="1030" t="s">
        <v>15</v>
      </c>
      <c r="G16" s="1031" t="s">
        <v>16</v>
      </c>
      <c r="H16" s="1032" t="s">
        <v>6264</v>
      </c>
      <c r="I16" s="1033"/>
      <c r="J16" s="1017"/>
      <c r="K16" s="1018"/>
      <c r="L16" s="1018"/>
      <c r="M16" s="1019"/>
      <c r="N16" s="1037" t="s">
        <v>6265</v>
      </c>
      <c r="O16" s="1009" t="s">
        <v>6266</v>
      </c>
      <c r="P16" s="801"/>
      <c r="Q16" s="801">
        <v>1</v>
      </c>
      <c r="R16" s="801"/>
      <c r="S16" s="801"/>
      <c r="T16" s="801"/>
      <c r="U16" s="801"/>
      <c r="V16" s="801"/>
      <c r="W16" s="801"/>
      <c r="X16" s="801">
        <v>1</v>
      </c>
      <c r="Y16" s="801"/>
      <c r="Z16" s="801"/>
      <c r="AA16" s="801"/>
      <c r="AB16" s="801"/>
      <c r="AC16" s="801"/>
      <c r="AD16" s="801"/>
      <c r="AE16" s="801"/>
      <c r="AF16" s="801"/>
      <c r="AG16" s="801">
        <v>1</v>
      </c>
    </row>
    <row r="17" spans="1:33" s="620" customFormat="1" ht="158.25" thickBot="1" x14ac:dyDescent="0.3">
      <c r="A17" s="1000">
        <v>13</v>
      </c>
      <c r="B17" s="1039" t="s">
        <v>64</v>
      </c>
      <c r="C17" s="1039">
        <v>4</v>
      </c>
      <c r="D17" s="1039" t="s">
        <v>37</v>
      </c>
      <c r="E17" s="1039" t="s">
        <v>66</v>
      </c>
      <c r="F17" s="1039" t="s">
        <v>15</v>
      </c>
      <c r="G17" s="1040" t="s">
        <v>16</v>
      </c>
      <c r="H17" s="1041" t="s">
        <v>6267</v>
      </c>
      <c r="I17" s="1042"/>
      <c r="J17" s="1011"/>
      <c r="K17" s="1006"/>
      <c r="L17" s="1006"/>
      <c r="M17" s="1043"/>
      <c r="N17" s="1038" t="s">
        <v>6268</v>
      </c>
      <c r="O17" s="1009" t="s">
        <v>6269</v>
      </c>
      <c r="P17" s="801"/>
      <c r="Q17" s="801">
        <v>1</v>
      </c>
      <c r="R17" s="801"/>
      <c r="S17" s="801"/>
      <c r="T17" s="801"/>
      <c r="U17" s="801"/>
      <c r="V17" s="801"/>
      <c r="W17" s="801"/>
      <c r="X17" s="801">
        <v>1</v>
      </c>
      <c r="Y17" s="801"/>
      <c r="Z17" s="801"/>
      <c r="AA17" s="801"/>
      <c r="AB17" s="801"/>
      <c r="AC17" s="801"/>
      <c r="AD17" s="801"/>
      <c r="AE17" s="801"/>
      <c r="AF17" s="801"/>
      <c r="AG17" s="801">
        <v>1</v>
      </c>
    </row>
    <row r="18" spans="1:33" s="620" customFormat="1" ht="96" customHeight="1" thickBot="1" x14ac:dyDescent="0.3">
      <c r="A18" s="1000">
        <v>14</v>
      </c>
      <c r="B18" s="1044" t="s">
        <v>78</v>
      </c>
      <c r="C18" s="1044">
        <v>4</v>
      </c>
      <c r="D18" s="1044" t="s">
        <v>81</v>
      </c>
      <c r="E18" s="1044" t="s">
        <v>1410</v>
      </c>
      <c r="F18" s="1044" t="s">
        <v>15</v>
      </c>
      <c r="G18" s="1045" t="s">
        <v>16</v>
      </c>
      <c r="H18" s="1046" t="s">
        <v>6270</v>
      </c>
      <c r="I18" s="1045"/>
      <c r="J18" s="1047"/>
      <c r="K18" s="1048"/>
      <c r="L18" s="1048"/>
      <c r="M18" s="1049"/>
      <c r="N18" s="1050" t="s">
        <v>6271</v>
      </c>
      <c r="O18" s="1051" t="s">
        <v>6272</v>
      </c>
      <c r="P18" s="801"/>
      <c r="Q18" s="801">
        <v>1</v>
      </c>
      <c r="R18" s="801"/>
      <c r="S18" s="801"/>
      <c r="T18" s="801"/>
      <c r="U18" s="801"/>
      <c r="V18" s="801"/>
      <c r="W18" s="801"/>
      <c r="X18" s="801"/>
      <c r="Y18" s="801">
        <v>1</v>
      </c>
      <c r="Z18" s="801"/>
      <c r="AA18" s="801"/>
      <c r="AB18" s="801"/>
      <c r="AC18" s="801"/>
      <c r="AD18" s="801"/>
      <c r="AE18" s="801"/>
      <c r="AF18" s="801"/>
      <c r="AG18" s="801">
        <v>1</v>
      </c>
    </row>
    <row r="19" spans="1:33" s="1542" customFormat="1" ht="142.5" thickBot="1" x14ac:dyDescent="0.3">
      <c r="A19" s="1000">
        <v>15</v>
      </c>
      <c r="B19" s="1052" t="s">
        <v>79</v>
      </c>
      <c r="C19" s="1053">
        <v>4</v>
      </c>
      <c r="D19" s="1053" t="s">
        <v>37</v>
      </c>
      <c r="E19" s="1053" t="s">
        <v>84</v>
      </c>
      <c r="F19" s="1053" t="s">
        <v>15</v>
      </c>
      <c r="G19" s="1054" t="s">
        <v>16</v>
      </c>
      <c r="H19" s="1055" t="s">
        <v>6273</v>
      </c>
      <c r="I19" s="1056"/>
      <c r="J19" s="1057"/>
      <c r="K19" s="1052"/>
      <c r="L19" s="1052"/>
      <c r="M19" s="1058"/>
      <c r="N19" s="520"/>
      <c r="O19" s="1059" t="s">
        <v>6274</v>
      </c>
      <c r="P19" s="801"/>
      <c r="Q19" s="801"/>
      <c r="R19" s="801"/>
      <c r="S19" s="801"/>
      <c r="T19" s="801">
        <v>1</v>
      </c>
      <c r="U19" s="801"/>
      <c r="V19" s="801"/>
      <c r="W19" s="801"/>
      <c r="X19" s="801">
        <v>1</v>
      </c>
      <c r="Y19" s="801"/>
      <c r="Z19" s="801"/>
      <c r="AA19" s="801"/>
      <c r="AB19" s="801"/>
      <c r="AC19" s="801"/>
      <c r="AD19" s="801"/>
      <c r="AE19" s="801"/>
      <c r="AF19" s="801"/>
      <c r="AG19" s="801">
        <v>1</v>
      </c>
    </row>
    <row r="20" spans="1:33" s="1542" customFormat="1" ht="363" thickBot="1" x14ac:dyDescent="0.3">
      <c r="A20" s="1000">
        <v>16</v>
      </c>
      <c r="B20" s="1012" t="s">
        <v>80</v>
      </c>
      <c r="C20" s="1013">
        <v>33</v>
      </c>
      <c r="D20" s="1022" t="s">
        <v>86</v>
      </c>
      <c r="E20" s="1022" t="s">
        <v>87</v>
      </c>
      <c r="F20" s="1022" t="s">
        <v>15</v>
      </c>
      <c r="G20" s="1023" t="s">
        <v>16</v>
      </c>
      <c r="H20" s="1024" t="s">
        <v>6275</v>
      </c>
      <c r="I20" s="1025"/>
      <c r="J20" s="1060"/>
      <c r="K20" s="1012"/>
      <c r="L20" s="1012"/>
      <c r="M20" s="1027"/>
      <c r="N20" s="1090"/>
      <c r="O20" s="1483" t="s">
        <v>6276</v>
      </c>
      <c r="P20" s="801"/>
      <c r="Q20" s="801"/>
      <c r="R20" s="801"/>
      <c r="S20" s="801"/>
      <c r="T20" s="801"/>
      <c r="U20" s="801"/>
      <c r="V20" s="801"/>
      <c r="W20" s="801"/>
      <c r="X20" s="801">
        <v>1</v>
      </c>
      <c r="Y20" s="801"/>
      <c r="Z20" s="801"/>
      <c r="AA20" s="801"/>
      <c r="AB20" s="801">
        <v>1</v>
      </c>
      <c r="AC20" s="801"/>
      <c r="AD20" s="801"/>
      <c r="AE20" s="801"/>
      <c r="AF20" s="801"/>
      <c r="AG20" s="801">
        <v>1</v>
      </c>
    </row>
    <row r="21" spans="1:33" s="1542" customFormat="1" ht="409.6" thickBot="1" x14ac:dyDescent="0.3">
      <c r="A21" s="1000">
        <v>17</v>
      </c>
      <c r="B21" s="1018" t="s">
        <v>96</v>
      </c>
      <c r="C21" s="1030">
        <v>5</v>
      </c>
      <c r="D21" s="1030" t="s">
        <v>89</v>
      </c>
      <c r="E21" s="1030" t="s">
        <v>1237</v>
      </c>
      <c r="F21" s="1030" t="s">
        <v>315</v>
      </c>
      <c r="G21" s="1031" t="s">
        <v>11</v>
      </c>
      <c r="H21" s="1032" t="s">
        <v>91</v>
      </c>
      <c r="I21" s="1033"/>
      <c r="J21" s="1017"/>
      <c r="K21" s="1018"/>
      <c r="L21" s="1018"/>
      <c r="M21" s="1019"/>
      <c r="N21" s="1061" t="s">
        <v>6277</v>
      </c>
      <c r="O21" s="1062" t="s">
        <v>6278</v>
      </c>
      <c r="P21" s="801"/>
      <c r="Q21" s="801">
        <v>1</v>
      </c>
      <c r="R21" s="801"/>
      <c r="S21" s="801"/>
      <c r="T21" s="801"/>
      <c r="U21" s="801"/>
      <c r="V21" s="801"/>
      <c r="W21" s="801"/>
      <c r="X21" s="801">
        <v>1</v>
      </c>
      <c r="Y21" s="801"/>
      <c r="Z21" s="801"/>
      <c r="AA21" s="801"/>
      <c r="AB21" s="801"/>
      <c r="AC21" s="801"/>
      <c r="AD21" s="801"/>
      <c r="AE21" s="801"/>
      <c r="AF21" s="801">
        <v>1</v>
      </c>
      <c r="AG21" s="801"/>
    </row>
    <row r="22" spans="1:33" s="620" customFormat="1" ht="111" thickBot="1" x14ac:dyDescent="0.3">
      <c r="A22" s="1000">
        <v>18</v>
      </c>
      <c r="B22" s="1001" t="s">
        <v>6279</v>
      </c>
      <c r="C22" s="1001" t="s">
        <v>110</v>
      </c>
      <c r="D22" s="1001" t="s">
        <v>23</v>
      </c>
      <c r="E22" s="1001" t="s">
        <v>1209</v>
      </c>
      <c r="F22" s="1001" t="s">
        <v>321</v>
      </c>
      <c r="G22" s="1003" t="s">
        <v>11</v>
      </c>
      <c r="H22" s="1004" t="s">
        <v>6280</v>
      </c>
      <c r="I22" s="1010"/>
      <c r="J22" s="1011"/>
      <c r="K22" s="1006"/>
      <c r="L22" s="1006"/>
      <c r="M22" s="1063"/>
      <c r="N22" s="1008" t="s">
        <v>6281</v>
      </c>
      <c r="O22" s="1064" t="s">
        <v>6282</v>
      </c>
      <c r="P22" s="801"/>
      <c r="Q22" s="801">
        <v>1</v>
      </c>
      <c r="R22" s="801"/>
      <c r="S22" s="801"/>
      <c r="T22" s="801"/>
      <c r="U22" s="801"/>
      <c r="V22" s="801"/>
      <c r="W22" s="801"/>
      <c r="X22" s="801"/>
      <c r="Y22" s="801"/>
      <c r="Z22" s="801">
        <v>1</v>
      </c>
      <c r="AA22" s="801"/>
      <c r="AB22" s="801"/>
      <c r="AC22" s="801"/>
      <c r="AD22" s="801"/>
      <c r="AE22" s="801"/>
      <c r="AF22" s="801">
        <v>1</v>
      </c>
      <c r="AG22" s="801"/>
    </row>
    <row r="23" spans="1:33" s="620" customFormat="1" ht="409.6" thickBot="1" x14ac:dyDescent="0.3">
      <c r="A23" s="1000">
        <v>19</v>
      </c>
      <c r="B23" s="1039" t="s">
        <v>2117</v>
      </c>
      <c r="C23" s="1039">
        <v>16</v>
      </c>
      <c r="D23" s="1039" t="s">
        <v>40</v>
      </c>
      <c r="E23" s="1039" t="s">
        <v>1210</v>
      </c>
      <c r="F23" s="1039" t="s">
        <v>323</v>
      </c>
      <c r="G23" s="1040" t="s">
        <v>11</v>
      </c>
      <c r="H23" s="1041" t="s">
        <v>130</v>
      </c>
      <c r="I23" s="1065"/>
      <c r="J23" s="1011"/>
      <c r="K23" s="1006"/>
      <c r="L23" s="1006"/>
      <c r="M23" s="1043"/>
      <c r="N23" s="1008" t="s">
        <v>6283</v>
      </c>
      <c r="O23" s="1066" t="s">
        <v>6284</v>
      </c>
      <c r="P23" s="801"/>
      <c r="Q23" s="801">
        <v>1</v>
      </c>
      <c r="R23" s="801"/>
      <c r="S23" s="801"/>
      <c r="T23" s="801"/>
      <c r="U23" s="801"/>
      <c r="V23" s="801"/>
      <c r="W23" s="801"/>
      <c r="X23" s="801"/>
      <c r="Y23" s="801">
        <v>1</v>
      </c>
      <c r="Z23" s="801"/>
      <c r="AA23" s="801"/>
      <c r="AB23" s="801"/>
      <c r="AC23" s="801"/>
      <c r="AD23" s="801"/>
      <c r="AE23" s="801"/>
      <c r="AF23" s="801">
        <v>1</v>
      </c>
      <c r="AG23" s="801"/>
    </row>
    <row r="24" spans="1:33" s="1542" customFormat="1" ht="31.15" customHeight="1" thickBot="1" x14ac:dyDescent="0.3">
      <c r="A24" s="1000">
        <v>20</v>
      </c>
      <c r="B24" s="1018" t="s">
        <v>157</v>
      </c>
      <c r="C24" s="1030">
        <v>4</v>
      </c>
      <c r="D24" s="1030" t="s">
        <v>83</v>
      </c>
      <c r="E24" s="1030" t="s">
        <v>158</v>
      </c>
      <c r="F24" s="1030" t="s">
        <v>159</v>
      </c>
      <c r="G24" s="1031" t="s">
        <v>16</v>
      </c>
      <c r="H24" s="1032" t="s">
        <v>160</v>
      </c>
      <c r="I24" s="1033"/>
      <c r="J24" s="1017"/>
      <c r="K24" s="1018"/>
      <c r="L24" s="1018"/>
      <c r="M24" s="1067"/>
      <c r="N24" s="1068" t="s">
        <v>6285</v>
      </c>
      <c r="O24" s="1069" t="s">
        <v>6286</v>
      </c>
      <c r="P24" s="801"/>
      <c r="Q24" s="801">
        <v>1</v>
      </c>
      <c r="R24" s="801"/>
      <c r="S24" s="801"/>
      <c r="T24" s="801"/>
      <c r="U24" s="801"/>
      <c r="V24" s="801"/>
      <c r="W24" s="801"/>
      <c r="X24" s="801">
        <v>1</v>
      </c>
      <c r="Y24" s="801"/>
      <c r="Z24" s="801"/>
      <c r="AA24" s="801"/>
      <c r="AB24" s="801"/>
      <c r="AC24" s="801"/>
      <c r="AD24" s="801"/>
      <c r="AE24" s="801"/>
      <c r="AF24" s="801"/>
      <c r="AG24" s="801">
        <v>1</v>
      </c>
    </row>
    <row r="25" spans="1:33" s="1542" customFormat="1" ht="331.5" thickBot="1" x14ac:dyDescent="0.3">
      <c r="A25" s="1000">
        <v>21</v>
      </c>
      <c r="B25" s="1018" t="s">
        <v>161</v>
      </c>
      <c r="C25" s="1030">
        <v>4</v>
      </c>
      <c r="D25" s="1030" t="s">
        <v>89</v>
      </c>
      <c r="E25" s="1030" t="s">
        <v>162</v>
      </c>
      <c r="F25" s="1030" t="s">
        <v>341</v>
      </c>
      <c r="G25" s="1031" t="s">
        <v>11</v>
      </c>
      <c r="H25" s="1032" t="s">
        <v>6287</v>
      </c>
      <c r="I25" s="1033" t="s">
        <v>2465</v>
      </c>
      <c r="J25" s="1017"/>
      <c r="K25" s="1018"/>
      <c r="L25" s="1018"/>
      <c r="M25" s="1019"/>
      <c r="N25" s="1070" t="s">
        <v>6288</v>
      </c>
      <c r="O25" s="1069" t="s">
        <v>6289</v>
      </c>
      <c r="P25" s="801"/>
      <c r="Q25" s="801">
        <v>1</v>
      </c>
      <c r="R25" s="801"/>
      <c r="S25" s="801"/>
      <c r="T25" s="801"/>
      <c r="U25" s="801"/>
      <c r="V25" s="801"/>
      <c r="W25" s="801"/>
      <c r="X25" s="801">
        <v>1</v>
      </c>
      <c r="Y25" s="801"/>
      <c r="Z25" s="801"/>
      <c r="AA25" s="801"/>
      <c r="AB25" s="801"/>
      <c r="AC25" s="801"/>
      <c r="AD25" s="801"/>
      <c r="AE25" s="801"/>
      <c r="AF25" s="801">
        <v>1</v>
      </c>
      <c r="AG25" s="801"/>
    </row>
    <row r="26" spans="1:33" s="1542" customFormat="1" ht="174" thickBot="1" x14ac:dyDescent="0.3">
      <c r="A26" s="1000">
        <v>22</v>
      </c>
      <c r="B26" s="1012" t="s">
        <v>167</v>
      </c>
      <c r="C26" s="1013">
        <v>4</v>
      </c>
      <c r="D26" s="1022" t="s">
        <v>86</v>
      </c>
      <c r="E26" s="1022" t="s">
        <v>1204</v>
      </c>
      <c r="F26" s="1022" t="s">
        <v>165</v>
      </c>
      <c r="G26" s="1023" t="s">
        <v>16</v>
      </c>
      <c r="H26" s="1024" t="s">
        <v>6290</v>
      </c>
      <c r="I26" s="1025"/>
      <c r="J26" s="1060"/>
      <c r="K26" s="1012"/>
      <c r="L26" s="1012"/>
      <c r="M26" s="1071"/>
      <c r="N26" s="1028"/>
      <c r="O26" s="1484" t="s">
        <v>6291</v>
      </c>
      <c r="P26" s="801"/>
      <c r="Q26" s="801"/>
      <c r="R26" s="801"/>
      <c r="S26" s="801"/>
      <c r="T26" s="801"/>
      <c r="U26" s="801"/>
      <c r="V26" s="801"/>
      <c r="W26" s="801"/>
      <c r="X26" s="801">
        <v>1</v>
      </c>
      <c r="Y26" s="801"/>
      <c r="Z26" s="801"/>
      <c r="AA26" s="801"/>
      <c r="AB26" s="801">
        <v>1</v>
      </c>
      <c r="AC26" s="801"/>
      <c r="AD26" s="801"/>
      <c r="AE26" s="801"/>
      <c r="AF26" s="801"/>
      <c r="AG26" s="801">
        <v>1</v>
      </c>
    </row>
    <row r="27" spans="1:33" s="1542" customFormat="1" ht="221.25" thickBot="1" x14ac:dyDescent="0.3">
      <c r="A27" s="1000">
        <v>23</v>
      </c>
      <c r="B27" s="1018" t="s">
        <v>169</v>
      </c>
      <c r="C27" s="1030" t="s">
        <v>119</v>
      </c>
      <c r="D27" s="1030" t="s">
        <v>1203</v>
      </c>
      <c r="E27" s="1030" t="s">
        <v>1205</v>
      </c>
      <c r="F27" s="1030" t="s">
        <v>15</v>
      </c>
      <c r="G27" s="1031" t="s">
        <v>16</v>
      </c>
      <c r="H27" s="1032" t="s">
        <v>170</v>
      </c>
      <c r="I27" s="1033"/>
      <c r="J27" s="1034"/>
      <c r="K27" s="1018"/>
      <c r="L27" s="1018"/>
      <c r="M27" s="1073"/>
      <c r="N27" s="1074" t="s">
        <v>6292</v>
      </c>
      <c r="O27" s="1069" t="s">
        <v>6293</v>
      </c>
      <c r="P27" s="801"/>
      <c r="Q27" s="801">
        <v>1</v>
      </c>
      <c r="R27" s="801"/>
      <c r="S27" s="801"/>
      <c r="T27" s="801"/>
      <c r="U27" s="801"/>
      <c r="V27" s="801"/>
      <c r="W27" s="801"/>
      <c r="X27" s="801">
        <v>1</v>
      </c>
      <c r="Y27" s="801"/>
      <c r="Z27" s="801"/>
      <c r="AA27" s="801"/>
      <c r="AB27" s="801"/>
      <c r="AC27" s="801"/>
      <c r="AD27" s="801"/>
      <c r="AE27" s="801"/>
      <c r="AF27" s="801"/>
      <c r="AG27" s="801">
        <v>1</v>
      </c>
    </row>
    <row r="28" spans="1:33" s="620" customFormat="1" ht="409.6" thickBot="1" x14ac:dyDescent="0.3">
      <c r="A28" s="1000">
        <v>24</v>
      </c>
      <c r="B28" s="1075" t="s">
        <v>175</v>
      </c>
      <c r="C28" s="1075" t="s">
        <v>179</v>
      </c>
      <c r="D28" s="1215" t="s">
        <v>178</v>
      </c>
      <c r="E28" s="1215" t="s">
        <v>177</v>
      </c>
      <c r="F28" s="1215" t="s">
        <v>15</v>
      </c>
      <c r="G28" s="1216" t="s">
        <v>16</v>
      </c>
      <c r="H28" s="1217" t="s">
        <v>6294</v>
      </c>
      <c r="I28" s="1216"/>
      <c r="J28" s="1076"/>
      <c r="K28" s="1077"/>
      <c r="L28" s="1077"/>
      <c r="M28" s="1078"/>
      <c r="N28" s="1485"/>
      <c r="O28" s="1483" t="s">
        <v>6295</v>
      </c>
      <c r="P28" s="801"/>
      <c r="Q28" s="801"/>
      <c r="R28" s="801"/>
      <c r="S28" s="801"/>
      <c r="T28" s="801"/>
      <c r="U28" s="801"/>
      <c r="V28" s="801"/>
      <c r="W28" s="801"/>
      <c r="X28" s="801"/>
      <c r="Y28" s="801"/>
      <c r="Z28" s="801"/>
      <c r="AA28" s="801">
        <v>1</v>
      </c>
      <c r="AB28" s="801">
        <v>1</v>
      </c>
      <c r="AC28" s="801"/>
      <c r="AD28" s="801"/>
      <c r="AE28" s="801"/>
      <c r="AF28" s="801"/>
      <c r="AG28" s="801">
        <v>1</v>
      </c>
    </row>
    <row r="29" spans="1:33" s="1542" customFormat="1" ht="237" thickBot="1" x14ac:dyDescent="0.3">
      <c r="A29" s="1000">
        <v>25</v>
      </c>
      <c r="B29" s="1052" t="s">
        <v>180</v>
      </c>
      <c r="C29" s="1053">
        <v>33</v>
      </c>
      <c r="D29" s="1053" t="s">
        <v>37</v>
      </c>
      <c r="E29" s="1053" t="s">
        <v>87</v>
      </c>
      <c r="F29" s="1053" t="s">
        <v>165</v>
      </c>
      <c r="G29" s="1054" t="s">
        <v>16</v>
      </c>
      <c r="H29" s="1055" t="s">
        <v>6296</v>
      </c>
      <c r="I29" s="1056"/>
      <c r="J29" s="1079"/>
      <c r="K29" s="1052"/>
      <c r="L29" s="1052"/>
      <c r="M29" s="1080"/>
      <c r="N29" s="1081"/>
      <c r="O29" s="1082" t="s">
        <v>6297</v>
      </c>
      <c r="P29" s="801"/>
      <c r="Q29" s="801"/>
      <c r="R29" s="801"/>
      <c r="S29" s="801"/>
      <c r="T29" s="801">
        <v>1</v>
      </c>
      <c r="U29" s="801"/>
      <c r="V29" s="801"/>
      <c r="W29" s="801"/>
      <c r="X29" s="801">
        <v>1</v>
      </c>
      <c r="Y29" s="801"/>
      <c r="Z29" s="801"/>
      <c r="AA29" s="801"/>
      <c r="AB29" s="801"/>
      <c r="AC29" s="801"/>
      <c r="AD29" s="801"/>
      <c r="AE29" s="801"/>
      <c r="AF29" s="801"/>
      <c r="AG29" s="801">
        <v>1</v>
      </c>
    </row>
    <row r="30" spans="1:33" s="1542" customFormat="1" ht="331.5" thickBot="1" x14ac:dyDescent="0.3">
      <c r="A30" s="1000">
        <v>26</v>
      </c>
      <c r="B30" s="1012" t="s">
        <v>182</v>
      </c>
      <c r="C30" s="1013">
        <v>4</v>
      </c>
      <c r="D30" s="1022" t="s">
        <v>37</v>
      </c>
      <c r="E30" s="1022" t="s">
        <v>183</v>
      </c>
      <c r="F30" s="1022" t="s">
        <v>165</v>
      </c>
      <c r="G30" s="1023" t="s">
        <v>16</v>
      </c>
      <c r="H30" s="1024" t="s">
        <v>6298</v>
      </c>
      <c r="I30" s="1025"/>
      <c r="J30" s="1060"/>
      <c r="K30" s="1012"/>
      <c r="L30" s="1012"/>
      <c r="M30" s="1071"/>
      <c r="N30" s="1028"/>
      <c r="O30" s="1083" t="s">
        <v>6299</v>
      </c>
      <c r="P30" s="801"/>
      <c r="Q30" s="801"/>
      <c r="R30" s="801"/>
      <c r="S30" s="801"/>
      <c r="T30" s="801"/>
      <c r="U30" s="801"/>
      <c r="V30" s="801"/>
      <c r="W30" s="801"/>
      <c r="X30" s="801">
        <v>1</v>
      </c>
      <c r="Y30" s="801"/>
      <c r="Z30" s="801"/>
      <c r="AA30" s="801"/>
      <c r="AB30" s="801">
        <v>1</v>
      </c>
      <c r="AC30" s="801"/>
      <c r="AD30" s="801"/>
      <c r="AE30" s="801"/>
      <c r="AF30" s="801"/>
      <c r="AG30" s="801">
        <v>1</v>
      </c>
    </row>
    <row r="31" spans="1:33" s="1542" customFormat="1" ht="221.25" thickBot="1" x14ac:dyDescent="0.3">
      <c r="A31" s="1000">
        <v>27</v>
      </c>
      <c r="B31" s="1052" t="s">
        <v>193</v>
      </c>
      <c r="C31" s="1053">
        <v>4</v>
      </c>
      <c r="D31" s="1022" t="s">
        <v>37</v>
      </c>
      <c r="E31" s="1022" t="s">
        <v>219</v>
      </c>
      <c r="F31" s="1022" t="s">
        <v>165</v>
      </c>
      <c r="G31" s="1023" t="s">
        <v>16</v>
      </c>
      <c r="H31" s="1024" t="s">
        <v>6300</v>
      </c>
      <c r="I31" s="1025"/>
      <c r="J31" s="1079"/>
      <c r="K31" s="1052"/>
      <c r="L31" s="1052"/>
      <c r="M31" s="1080"/>
      <c r="N31" s="1028"/>
      <c r="O31" s="1083" t="s">
        <v>6299</v>
      </c>
      <c r="P31" s="801"/>
      <c r="Q31" s="801"/>
      <c r="R31" s="801"/>
      <c r="S31" s="801"/>
      <c r="T31" s="801"/>
      <c r="U31" s="801"/>
      <c r="V31" s="801"/>
      <c r="W31" s="801"/>
      <c r="X31" s="801">
        <v>1</v>
      </c>
      <c r="Y31" s="801"/>
      <c r="Z31" s="801"/>
      <c r="AA31" s="801"/>
      <c r="AB31" s="801">
        <v>1</v>
      </c>
      <c r="AC31" s="801"/>
      <c r="AD31" s="801"/>
      <c r="AE31" s="801"/>
      <c r="AF31" s="801"/>
      <c r="AG31" s="801">
        <v>1</v>
      </c>
    </row>
    <row r="32" spans="1:33" s="620" customFormat="1" ht="409.6" thickBot="1" x14ac:dyDescent="0.3">
      <c r="A32" s="1000">
        <v>28</v>
      </c>
      <c r="B32" s="1001" t="s">
        <v>194</v>
      </c>
      <c r="C32" s="1001">
        <v>4</v>
      </c>
      <c r="D32" s="1001" t="s">
        <v>344</v>
      </c>
      <c r="E32" s="1001" t="s">
        <v>212</v>
      </c>
      <c r="F32" s="1001" t="s">
        <v>213</v>
      </c>
      <c r="G32" s="1003" t="s">
        <v>16</v>
      </c>
      <c r="H32" s="1004" t="s">
        <v>214</v>
      </c>
      <c r="I32" s="1010" t="s">
        <v>2280</v>
      </c>
      <c r="J32" s="1084"/>
      <c r="K32" s="1085"/>
      <c r="L32" s="1085"/>
      <c r="M32" s="1086"/>
      <c r="N32" s="1087" t="s">
        <v>6301</v>
      </c>
      <c r="O32" s="1069" t="s">
        <v>6302</v>
      </c>
      <c r="P32" s="801"/>
      <c r="Q32" s="801">
        <v>1</v>
      </c>
      <c r="R32" s="801"/>
      <c r="S32" s="801"/>
      <c r="T32" s="801"/>
      <c r="U32" s="801"/>
      <c r="V32" s="801"/>
      <c r="W32" s="801"/>
      <c r="X32" s="801"/>
      <c r="Y32" s="801"/>
      <c r="Z32" s="801">
        <v>1</v>
      </c>
      <c r="AA32" s="801"/>
      <c r="AB32" s="801"/>
      <c r="AC32" s="801"/>
      <c r="AD32" s="801"/>
      <c r="AE32" s="801"/>
      <c r="AF32" s="801"/>
      <c r="AG32" s="801">
        <v>1</v>
      </c>
    </row>
    <row r="33" spans="1:33" s="1542" customFormat="1" ht="252.75" thickBot="1" x14ac:dyDescent="0.3">
      <c r="A33" s="1000">
        <v>29</v>
      </c>
      <c r="B33" s="1018" t="s">
        <v>195</v>
      </c>
      <c r="C33" s="1030">
        <v>4</v>
      </c>
      <c r="D33" s="1030" t="s">
        <v>37</v>
      </c>
      <c r="E33" s="1030" t="s">
        <v>215</v>
      </c>
      <c r="F33" s="1030" t="s">
        <v>213</v>
      </c>
      <c r="G33" s="1031" t="s">
        <v>16</v>
      </c>
      <c r="H33" s="1032" t="s">
        <v>216</v>
      </c>
      <c r="I33" s="1033"/>
      <c r="J33" s="1034"/>
      <c r="K33" s="1018"/>
      <c r="L33" s="1018"/>
      <c r="M33" s="1073"/>
      <c r="N33" s="1074" t="s">
        <v>6303</v>
      </c>
      <c r="O33" s="1069" t="s">
        <v>6304</v>
      </c>
      <c r="P33" s="801"/>
      <c r="Q33" s="801">
        <v>1</v>
      </c>
      <c r="R33" s="801"/>
      <c r="S33" s="801"/>
      <c r="T33" s="801"/>
      <c r="U33" s="801"/>
      <c r="V33" s="801"/>
      <c r="W33" s="801"/>
      <c r="X33" s="801">
        <v>1</v>
      </c>
      <c r="Y33" s="801"/>
      <c r="Z33" s="801"/>
      <c r="AA33" s="801"/>
      <c r="AB33" s="801"/>
      <c r="AC33" s="801"/>
      <c r="AD33" s="801"/>
      <c r="AE33" s="801"/>
      <c r="AF33" s="801"/>
      <c r="AG33" s="801">
        <v>1</v>
      </c>
    </row>
    <row r="34" spans="1:33" s="1542" customFormat="1" ht="126.75" thickBot="1" x14ac:dyDescent="0.3">
      <c r="A34" s="1000">
        <v>30</v>
      </c>
      <c r="B34" s="1081" t="s">
        <v>196</v>
      </c>
      <c r="C34" s="1088">
        <v>4</v>
      </c>
      <c r="D34" s="1022" t="s">
        <v>89</v>
      </c>
      <c r="E34" s="1022" t="s">
        <v>217</v>
      </c>
      <c r="F34" s="1022" t="s">
        <v>165</v>
      </c>
      <c r="G34" s="1023" t="s">
        <v>16</v>
      </c>
      <c r="H34" s="1024" t="s">
        <v>6305</v>
      </c>
      <c r="I34" s="1025"/>
      <c r="J34" s="1079"/>
      <c r="K34" s="1052"/>
      <c r="L34" s="1052"/>
      <c r="M34" s="1080"/>
      <c r="N34" s="1028"/>
      <c r="O34" s="1083" t="s">
        <v>6299</v>
      </c>
      <c r="P34" s="801"/>
      <c r="Q34" s="801"/>
      <c r="R34" s="801"/>
      <c r="S34" s="801"/>
      <c r="T34" s="801"/>
      <c r="U34" s="801"/>
      <c r="V34" s="801"/>
      <c r="W34" s="801"/>
      <c r="X34" s="801">
        <v>1</v>
      </c>
      <c r="Y34" s="801"/>
      <c r="Z34" s="801"/>
      <c r="AA34" s="801"/>
      <c r="AB34" s="801">
        <v>1</v>
      </c>
      <c r="AC34" s="801"/>
      <c r="AD34" s="801"/>
      <c r="AE34" s="801"/>
      <c r="AF34" s="801"/>
      <c r="AG34" s="801">
        <v>1</v>
      </c>
    </row>
    <row r="35" spans="1:33" s="1542" customFormat="1" ht="252.75" thickBot="1" x14ac:dyDescent="0.3">
      <c r="A35" s="1000">
        <v>31</v>
      </c>
      <c r="B35" s="1018" t="s">
        <v>200</v>
      </c>
      <c r="C35" s="1030">
        <v>4</v>
      </c>
      <c r="D35" s="1030" t="s">
        <v>37</v>
      </c>
      <c r="E35" s="1030" t="s">
        <v>225</v>
      </c>
      <c r="F35" s="1030" t="s">
        <v>213</v>
      </c>
      <c r="G35" s="1031" t="s">
        <v>16</v>
      </c>
      <c r="H35" s="1032" t="s">
        <v>224</v>
      </c>
      <c r="I35" s="1033"/>
      <c r="J35" s="1034"/>
      <c r="K35" s="1018"/>
      <c r="L35" s="1018"/>
      <c r="M35" s="1073"/>
      <c r="N35" s="1089" t="s">
        <v>6306</v>
      </c>
      <c r="O35" s="1069" t="s">
        <v>6304</v>
      </c>
      <c r="P35" s="801"/>
      <c r="Q35" s="801">
        <v>1</v>
      </c>
      <c r="R35" s="801"/>
      <c r="S35" s="801"/>
      <c r="T35" s="801"/>
      <c r="U35" s="801"/>
      <c r="V35" s="801"/>
      <c r="W35" s="801"/>
      <c r="X35" s="801">
        <v>1</v>
      </c>
      <c r="Y35" s="801"/>
      <c r="Z35" s="801"/>
      <c r="AA35" s="801"/>
      <c r="AB35" s="801"/>
      <c r="AC35" s="801"/>
      <c r="AD35" s="801"/>
      <c r="AE35" s="801"/>
      <c r="AF35" s="801"/>
      <c r="AG35" s="801">
        <v>1</v>
      </c>
    </row>
    <row r="36" spans="1:33" s="1542" customFormat="1" ht="126.75" thickBot="1" x14ac:dyDescent="0.3">
      <c r="A36" s="1000">
        <v>32</v>
      </c>
      <c r="B36" s="1052" t="s">
        <v>201</v>
      </c>
      <c r="C36" s="1053">
        <v>4</v>
      </c>
      <c r="D36" s="1022" t="s">
        <v>37</v>
      </c>
      <c r="E36" s="1022" t="s">
        <v>228</v>
      </c>
      <c r="F36" s="1022" t="s">
        <v>165</v>
      </c>
      <c r="G36" s="1023" t="s">
        <v>16</v>
      </c>
      <c r="H36" s="1024" t="s">
        <v>6307</v>
      </c>
      <c r="I36" s="1025"/>
      <c r="J36" s="1079"/>
      <c r="K36" s="1052"/>
      <c r="L36" s="1052"/>
      <c r="M36" s="1080"/>
      <c r="N36" s="1090"/>
      <c r="O36" s="1083" t="s">
        <v>6299</v>
      </c>
      <c r="P36" s="801"/>
      <c r="Q36" s="801"/>
      <c r="R36" s="801"/>
      <c r="S36" s="801"/>
      <c r="T36" s="801"/>
      <c r="U36" s="801"/>
      <c r="V36" s="801"/>
      <c r="W36" s="801"/>
      <c r="X36" s="801">
        <v>1</v>
      </c>
      <c r="Y36" s="801"/>
      <c r="Z36" s="801"/>
      <c r="AA36" s="801"/>
      <c r="AB36" s="801">
        <v>1</v>
      </c>
      <c r="AC36" s="801"/>
      <c r="AD36" s="801"/>
      <c r="AE36" s="801"/>
      <c r="AF36" s="801"/>
      <c r="AG36" s="801">
        <v>1</v>
      </c>
    </row>
    <row r="37" spans="1:33" s="1542" customFormat="1" ht="347.25" thickBot="1" x14ac:dyDescent="0.3">
      <c r="A37" s="1000">
        <v>33</v>
      </c>
      <c r="B37" s="1018" t="s">
        <v>204</v>
      </c>
      <c r="C37" s="1030">
        <v>4</v>
      </c>
      <c r="D37" s="1030" t="s">
        <v>37</v>
      </c>
      <c r="E37" s="1030" t="s">
        <v>231</v>
      </c>
      <c r="F37" s="1030" t="s">
        <v>213</v>
      </c>
      <c r="G37" s="1031" t="s">
        <v>16</v>
      </c>
      <c r="H37" s="1032" t="s">
        <v>232</v>
      </c>
      <c r="I37" s="1033"/>
      <c r="J37" s="1034"/>
      <c r="K37" s="1018"/>
      <c r="L37" s="1018"/>
      <c r="M37" s="1073"/>
      <c r="N37" s="1089" t="s">
        <v>6308</v>
      </c>
      <c r="O37" s="1069" t="s">
        <v>6309</v>
      </c>
      <c r="P37" s="801"/>
      <c r="Q37" s="801">
        <v>1</v>
      </c>
      <c r="R37" s="801"/>
      <c r="S37" s="801"/>
      <c r="T37" s="801"/>
      <c r="U37" s="801"/>
      <c r="V37" s="801"/>
      <c r="W37" s="801"/>
      <c r="X37" s="801">
        <v>1</v>
      </c>
      <c r="Y37" s="801"/>
      <c r="Z37" s="801"/>
      <c r="AA37" s="801"/>
      <c r="AB37" s="801"/>
      <c r="AC37" s="801"/>
      <c r="AD37" s="801"/>
      <c r="AE37" s="801"/>
      <c r="AF37" s="801"/>
      <c r="AG37" s="801">
        <v>1</v>
      </c>
    </row>
    <row r="38" spans="1:33" s="1542" customFormat="1" ht="221.25" thickBot="1" x14ac:dyDescent="0.3">
      <c r="A38" s="1000">
        <v>34</v>
      </c>
      <c r="B38" s="1018" t="s">
        <v>205</v>
      </c>
      <c r="C38" s="1030">
        <v>4</v>
      </c>
      <c r="D38" s="1030" t="s">
        <v>37</v>
      </c>
      <c r="E38" s="1030" t="s">
        <v>234</v>
      </c>
      <c r="F38" s="1030" t="s">
        <v>213</v>
      </c>
      <c r="G38" s="1031" t="s">
        <v>16</v>
      </c>
      <c r="H38" s="1032" t="s">
        <v>235</v>
      </c>
      <c r="I38" s="1033"/>
      <c r="J38" s="1034"/>
      <c r="K38" s="1018"/>
      <c r="L38" s="1018"/>
      <c r="M38" s="1073"/>
      <c r="N38" s="1091" t="s">
        <v>6310</v>
      </c>
      <c r="O38" s="1069" t="s">
        <v>6311</v>
      </c>
      <c r="P38" s="801"/>
      <c r="Q38" s="801">
        <v>1</v>
      </c>
      <c r="R38" s="801"/>
      <c r="S38" s="801"/>
      <c r="T38" s="801"/>
      <c r="U38" s="801"/>
      <c r="V38" s="801"/>
      <c r="W38" s="801"/>
      <c r="X38" s="801">
        <v>1</v>
      </c>
      <c r="Y38" s="801"/>
      <c r="Z38" s="801"/>
      <c r="AA38" s="801"/>
      <c r="AB38" s="801"/>
      <c r="AC38" s="801"/>
      <c r="AD38" s="801"/>
      <c r="AE38" s="801"/>
      <c r="AF38" s="801"/>
      <c r="AG38" s="801">
        <v>1</v>
      </c>
    </row>
    <row r="39" spans="1:33" s="1542" customFormat="1" ht="284.25" thickBot="1" x14ac:dyDescent="0.3">
      <c r="A39" s="1000">
        <v>35</v>
      </c>
      <c r="B39" s="1018" t="s">
        <v>206</v>
      </c>
      <c r="C39" s="1030">
        <v>4</v>
      </c>
      <c r="D39" s="1030" t="s">
        <v>37</v>
      </c>
      <c r="E39" s="1030" t="s">
        <v>236</v>
      </c>
      <c r="F39" s="1030" t="s">
        <v>213</v>
      </c>
      <c r="G39" s="1031" t="s">
        <v>16</v>
      </c>
      <c r="H39" s="1032" t="s">
        <v>237</v>
      </c>
      <c r="I39" s="1033"/>
      <c r="J39" s="1034"/>
      <c r="K39" s="1018"/>
      <c r="L39" s="1018"/>
      <c r="M39" s="1073"/>
      <c r="N39" s="1089" t="s">
        <v>6312</v>
      </c>
      <c r="O39" s="1069" t="s">
        <v>6304</v>
      </c>
      <c r="P39" s="801"/>
      <c r="Q39" s="801">
        <v>1</v>
      </c>
      <c r="R39" s="801"/>
      <c r="S39" s="801"/>
      <c r="T39" s="801"/>
      <c r="U39" s="801"/>
      <c r="V39" s="801"/>
      <c r="W39" s="801"/>
      <c r="X39" s="801">
        <v>1</v>
      </c>
      <c r="Y39" s="801"/>
      <c r="Z39" s="801"/>
      <c r="AA39" s="801"/>
      <c r="AB39" s="801"/>
      <c r="AC39" s="801"/>
      <c r="AD39" s="801"/>
      <c r="AE39" s="801"/>
      <c r="AF39" s="801"/>
      <c r="AG39" s="801">
        <v>1</v>
      </c>
    </row>
    <row r="40" spans="1:33" s="1542" customFormat="1" ht="409.6" thickBot="1" x14ac:dyDescent="0.3">
      <c r="A40" s="1000">
        <v>36</v>
      </c>
      <c r="B40" s="1018" t="s">
        <v>238</v>
      </c>
      <c r="C40" s="1030">
        <v>4</v>
      </c>
      <c r="D40" s="1030" t="s">
        <v>37</v>
      </c>
      <c r="E40" s="1030" t="s">
        <v>239</v>
      </c>
      <c r="F40" s="1030" t="s">
        <v>213</v>
      </c>
      <c r="G40" s="1031" t="s">
        <v>16</v>
      </c>
      <c r="H40" s="1032" t="s">
        <v>240</v>
      </c>
      <c r="I40" s="1033"/>
      <c r="J40" s="1034"/>
      <c r="K40" s="1018"/>
      <c r="L40" s="1018"/>
      <c r="M40" s="1073"/>
      <c r="N40" s="1008" t="s">
        <v>6313</v>
      </c>
      <c r="O40" s="1069" t="s">
        <v>6314</v>
      </c>
      <c r="P40" s="801"/>
      <c r="Q40" s="801">
        <v>1</v>
      </c>
      <c r="R40" s="801"/>
      <c r="S40" s="801"/>
      <c r="T40" s="801"/>
      <c r="U40" s="801"/>
      <c r="V40" s="801"/>
      <c r="W40" s="801"/>
      <c r="X40" s="801">
        <v>1</v>
      </c>
      <c r="Y40" s="801"/>
      <c r="Z40" s="801"/>
      <c r="AA40" s="801"/>
      <c r="AB40" s="801"/>
      <c r="AC40" s="801"/>
      <c r="AD40" s="801"/>
      <c r="AE40" s="801"/>
      <c r="AF40" s="801"/>
      <c r="AG40" s="801">
        <v>1</v>
      </c>
    </row>
    <row r="41" spans="1:33" s="620" customFormat="1" ht="409.6" thickBot="1" x14ac:dyDescent="0.3">
      <c r="A41" s="1000">
        <v>37</v>
      </c>
      <c r="B41" s="1092" t="s">
        <v>245</v>
      </c>
      <c r="C41" s="1092">
        <v>4</v>
      </c>
      <c r="D41" s="1215" t="s">
        <v>23</v>
      </c>
      <c r="E41" s="1215" t="s">
        <v>246</v>
      </c>
      <c r="F41" s="1215" t="s">
        <v>243</v>
      </c>
      <c r="G41" s="1216" t="s">
        <v>16</v>
      </c>
      <c r="H41" s="1217" t="s">
        <v>6315</v>
      </c>
      <c r="I41" s="1218"/>
      <c r="J41" s="1096"/>
      <c r="K41" s="1097"/>
      <c r="L41" s="1097"/>
      <c r="M41" s="1098"/>
      <c r="N41" s="1486" t="s">
        <v>6316</v>
      </c>
      <c r="O41" s="1483" t="s">
        <v>6317</v>
      </c>
      <c r="P41" s="801"/>
      <c r="Q41" s="801"/>
      <c r="R41" s="801"/>
      <c r="S41" s="801"/>
      <c r="T41" s="801"/>
      <c r="U41" s="801"/>
      <c r="V41" s="801"/>
      <c r="W41" s="801"/>
      <c r="X41" s="801"/>
      <c r="Y41" s="801"/>
      <c r="Z41" s="801">
        <v>1</v>
      </c>
      <c r="AA41" s="801"/>
      <c r="AB41" s="801">
        <v>1</v>
      </c>
      <c r="AC41" s="801"/>
      <c r="AD41" s="801"/>
      <c r="AE41" s="801"/>
      <c r="AF41" s="801"/>
      <c r="AG41" s="801">
        <v>1</v>
      </c>
    </row>
    <row r="42" spans="1:33" s="620" customFormat="1" ht="409.6" thickBot="1" x14ac:dyDescent="0.3">
      <c r="A42" s="1000">
        <v>38</v>
      </c>
      <c r="B42" s="1001" t="s">
        <v>6318</v>
      </c>
      <c r="C42" s="1001">
        <v>4</v>
      </c>
      <c r="D42" s="1001" t="s">
        <v>1201</v>
      </c>
      <c r="E42" s="1001" t="s">
        <v>273</v>
      </c>
      <c r="F42" s="1001" t="s">
        <v>213</v>
      </c>
      <c r="G42" s="1003" t="s">
        <v>16</v>
      </c>
      <c r="H42" s="1004" t="s">
        <v>6319</v>
      </c>
      <c r="I42" s="1003"/>
      <c r="J42" s="1100"/>
      <c r="K42" s="1002"/>
      <c r="L42" s="1002"/>
      <c r="M42" s="1101"/>
      <c r="N42" s="1008" t="s">
        <v>6320</v>
      </c>
      <c r="O42" s="1069" t="s">
        <v>6321</v>
      </c>
      <c r="P42" s="801"/>
      <c r="Q42" s="801">
        <v>1</v>
      </c>
      <c r="R42" s="801"/>
      <c r="S42" s="801"/>
      <c r="T42" s="801"/>
      <c r="U42" s="801"/>
      <c r="V42" s="801"/>
      <c r="W42" s="801"/>
      <c r="X42" s="801"/>
      <c r="Y42" s="801"/>
      <c r="Z42" s="801"/>
      <c r="AA42" s="801">
        <v>1</v>
      </c>
      <c r="AB42" s="801"/>
      <c r="AC42" s="801"/>
      <c r="AD42" s="801"/>
      <c r="AE42" s="801"/>
      <c r="AF42" s="801"/>
      <c r="AG42" s="801">
        <v>1</v>
      </c>
    </row>
    <row r="43" spans="1:33" s="620" customFormat="1" ht="142.5" thickBot="1" x14ac:dyDescent="0.3">
      <c r="A43" s="1000">
        <v>39</v>
      </c>
      <c r="B43" s="1001" t="s">
        <v>272</v>
      </c>
      <c r="C43" s="1001">
        <v>4</v>
      </c>
      <c r="D43" s="1001" t="s">
        <v>1201</v>
      </c>
      <c r="E43" s="1001" t="s">
        <v>275</v>
      </c>
      <c r="F43" s="1001" t="s">
        <v>213</v>
      </c>
      <c r="G43" s="1003" t="s">
        <v>16</v>
      </c>
      <c r="H43" s="1004" t="s">
        <v>276</v>
      </c>
      <c r="I43" s="1003"/>
      <c r="J43" s="1100"/>
      <c r="K43" s="1002"/>
      <c r="L43" s="1002"/>
      <c r="M43" s="1101"/>
      <c r="N43" s="1008" t="s">
        <v>6322</v>
      </c>
      <c r="O43" s="1069" t="s">
        <v>6323</v>
      </c>
      <c r="P43" s="801"/>
      <c r="Q43" s="801">
        <v>1</v>
      </c>
      <c r="R43" s="801"/>
      <c r="S43" s="801"/>
      <c r="T43" s="801"/>
      <c r="U43" s="801"/>
      <c r="V43" s="801"/>
      <c r="W43" s="801"/>
      <c r="X43" s="801"/>
      <c r="Y43" s="801"/>
      <c r="Z43" s="801"/>
      <c r="AA43" s="801">
        <v>1</v>
      </c>
      <c r="AB43" s="801"/>
      <c r="AC43" s="801"/>
      <c r="AD43" s="801"/>
      <c r="AE43" s="801"/>
      <c r="AF43" s="801"/>
      <c r="AG43" s="801">
        <v>1</v>
      </c>
    </row>
    <row r="44" spans="1:33" s="620" customFormat="1" ht="237" thickBot="1" x14ac:dyDescent="0.3">
      <c r="A44" s="1000">
        <v>40</v>
      </c>
      <c r="B44" s="1039" t="s">
        <v>2136</v>
      </c>
      <c r="C44" s="1039">
        <v>22</v>
      </c>
      <c r="D44" s="1039" t="s">
        <v>178</v>
      </c>
      <c r="E44" s="1039" t="s">
        <v>1174</v>
      </c>
      <c r="F44" s="1039" t="s">
        <v>284</v>
      </c>
      <c r="G44" s="1040" t="s">
        <v>16</v>
      </c>
      <c r="H44" s="1041" t="s">
        <v>285</v>
      </c>
      <c r="I44" s="1038" t="s">
        <v>2283</v>
      </c>
      <c r="J44" s="1102"/>
      <c r="K44" s="1006"/>
      <c r="L44" s="1006"/>
      <c r="M44" s="1103"/>
      <c r="N44" s="1008" t="s">
        <v>6324</v>
      </c>
      <c r="O44" s="1069" t="s">
        <v>6325</v>
      </c>
      <c r="P44" s="801"/>
      <c r="Q44" s="801">
        <v>1</v>
      </c>
      <c r="R44" s="801"/>
      <c r="S44" s="801"/>
      <c r="T44" s="801"/>
      <c r="U44" s="801"/>
      <c r="V44" s="801"/>
      <c r="W44" s="801"/>
      <c r="X44" s="801"/>
      <c r="Y44" s="801"/>
      <c r="Z44" s="801"/>
      <c r="AA44" s="801">
        <v>1</v>
      </c>
      <c r="AB44" s="801"/>
      <c r="AC44" s="801"/>
      <c r="AD44" s="801"/>
      <c r="AE44" s="801"/>
      <c r="AF44" s="801"/>
      <c r="AG44" s="801">
        <v>1</v>
      </c>
    </row>
    <row r="45" spans="1:33" s="620" customFormat="1" ht="409.6" thickBot="1" x14ac:dyDescent="0.3">
      <c r="A45" s="1487">
        <v>41</v>
      </c>
      <c r="B45" s="1092" t="s">
        <v>2138</v>
      </c>
      <c r="C45" s="1092">
        <v>4</v>
      </c>
      <c r="D45" s="1092" t="s">
        <v>23</v>
      </c>
      <c r="E45" s="1092" t="s">
        <v>376</v>
      </c>
      <c r="F45" s="1092" t="s">
        <v>334</v>
      </c>
      <c r="G45" s="1093" t="s">
        <v>11</v>
      </c>
      <c r="H45" s="1094" t="s">
        <v>6326</v>
      </c>
      <c r="I45" s="1095"/>
      <c r="J45" s="1076"/>
      <c r="K45" s="1077"/>
      <c r="L45" s="1077"/>
      <c r="M45" s="1078"/>
      <c r="N45" s="1104" t="s">
        <v>6316</v>
      </c>
      <c r="O45" s="1105" t="s">
        <v>6327</v>
      </c>
      <c r="P45" s="801"/>
      <c r="Q45" s="801"/>
      <c r="R45" s="801"/>
      <c r="S45" s="801"/>
      <c r="T45" s="801">
        <v>1</v>
      </c>
      <c r="U45" s="801"/>
      <c r="V45" s="801"/>
      <c r="W45" s="801"/>
      <c r="X45" s="801"/>
      <c r="Y45" s="801"/>
      <c r="Z45" s="801">
        <v>1</v>
      </c>
      <c r="AA45" s="801"/>
      <c r="AB45" s="801"/>
      <c r="AC45" s="801"/>
      <c r="AD45" s="801"/>
      <c r="AE45" s="801"/>
      <c r="AF45" s="801">
        <v>1</v>
      </c>
      <c r="AG45" s="801"/>
    </row>
    <row r="46" spans="1:33" s="620" customFormat="1" ht="205.5" thickBot="1" x14ac:dyDescent="0.3">
      <c r="A46" s="1000">
        <v>42</v>
      </c>
      <c r="B46" s="1039" t="s">
        <v>297</v>
      </c>
      <c r="C46" s="1039">
        <v>4</v>
      </c>
      <c r="D46" s="1039" t="s">
        <v>655</v>
      </c>
      <c r="E46" s="1039" t="s">
        <v>380</v>
      </c>
      <c r="F46" s="1039" t="s">
        <v>213</v>
      </c>
      <c r="G46" s="1040" t="s">
        <v>16</v>
      </c>
      <c r="H46" s="1041" t="s">
        <v>298</v>
      </c>
      <c r="I46" s="1065"/>
      <c r="J46" s="1102"/>
      <c r="K46" s="1006"/>
      <c r="L46" s="1006"/>
      <c r="M46" s="1103"/>
      <c r="N46" s="1106" t="s">
        <v>6328</v>
      </c>
      <c r="O46" s="1069" t="s">
        <v>6329</v>
      </c>
      <c r="P46" s="801"/>
      <c r="Q46" s="801">
        <v>1</v>
      </c>
      <c r="R46" s="801"/>
      <c r="S46" s="801"/>
      <c r="T46" s="801"/>
      <c r="U46" s="801"/>
      <c r="V46" s="801"/>
      <c r="W46" s="801"/>
      <c r="X46" s="801"/>
      <c r="Y46" s="801"/>
      <c r="Z46" s="801"/>
      <c r="AA46" s="801">
        <v>1</v>
      </c>
      <c r="AB46" s="801"/>
      <c r="AC46" s="801"/>
      <c r="AD46" s="801"/>
      <c r="AE46" s="801"/>
      <c r="AF46" s="801"/>
      <c r="AG46" s="801">
        <v>1</v>
      </c>
    </row>
    <row r="47" spans="1:33" s="620" customFormat="1" ht="205.5" thickBot="1" x14ac:dyDescent="0.3">
      <c r="A47" s="1000">
        <v>43</v>
      </c>
      <c r="B47" s="1001" t="s">
        <v>299</v>
      </c>
      <c r="C47" s="1001">
        <v>4</v>
      </c>
      <c r="D47" s="1001" t="s">
        <v>655</v>
      </c>
      <c r="E47" s="1001" t="s">
        <v>303</v>
      </c>
      <c r="F47" s="1001" t="s">
        <v>213</v>
      </c>
      <c r="G47" s="1003" t="s">
        <v>16</v>
      </c>
      <c r="H47" s="1004" t="s">
        <v>302</v>
      </c>
      <c r="I47" s="1003"/>
      <c r="J47" s="1100"/>
      <c r="K47" s="1002"/>
      <c r="L47" s="1002"/>
      <c r="M47" s="1101"/>
      <c r="N47" s="1038" t="s">
        <v>6330</v>
      </c>
      <c r="O47" s="1069" t="s">
        <v>6331</v>
      </c>
      <c r="P47" s="801"/>
      <c r="Q47" s="801">
        <v>1</v>
      </c>
      <c r="R47" s="801"/>
      <c r="S47" s="801"/>
      <c r="T47" s="801"/>
      <c r="U47" s="801"/>
      <c r="V47" s="801"/>
      <c r="W47" s="801"/>
      <c r="X47" s="801"/>
      <c r="Y47" s="801"/>
      <c r="Z47" s="801"/>
      <c r="AA47" s="801">
        <v>1</v>
      </c>
      <c r="AB47" s="801"/>
      <c r="AC47" s="801"/>
      <c r="AD47" s="801"/>
      <c r="AE47" s="801"/>
      <c r="AF47" s="801"/>
      <c r="AG47" s="801">
        <v>1</v>
      </c>
    </row>
    <row r="48" spans="1:33" s="620" customFormat="1" ht="174" thickBot="1" x14ac:dyDescent="0.3">
      <c r="A48" s="1000">
        <v>44</v>
      </c>
      <c r="B48" s="1001" t="s">
        <v>300</v>
      </c>
      <c r="C48" s="1001">
        <v>4</v>
      </c>
      <c r="D48" s="1001" t="s">
        <v>655</v>
      </c>
      <c r="E48" s="1001" t="s">
        <v>304</v>
      </c>
      <c r="F48" s="1001" t="s">
        <v>213</v>
      </c>
      <c r="G48" s="1003" t="s">
        <v>16</v>
      </c>
      <c r="H48" s="1004" t="s">
        <v>306</v>
      </c>
      <c r="I48" s="1003"/>
      <c r="J48" s="1100"/>
      <c r="K48" s="1002"/>
      <c r="L48" s="1002"/>
      <c r="M48" s="1101"/>
      <c r="N48" s="1107" t="s">
        <v>6332</v>
      </c>
      <c r="O48" s="1069" t="s">
        <v>6333</v>
      </c>
      <c r="P48" s="801"/>
      <c r="Q48" s="801">
        <v>1</v>
      </c>
      <c r="R48" s="801"/>
      <c r="S48" s="801"/>
      <c r="T48" s="801"/>
      <c r="U48" s="801"/>
      <c r="V48" s="801"/>
      <c r="W48" s="801"/>
      <c r="X48" s="801"/>
      <c r="Y48" s="801"/>
      <c r="Z48" s="801"/>
      <c r="AA48" s="801">
        <v>1</v>
      </c>
      <c r="AB48" s="801"/>
      <c r="AC48" s="801"/>
      <c r="AD48" s="801"/>
      <c r="AE48" s="801"/>
      <c r="AF48" s="801"/>
      <c r="AG48" s="801">
        <v>1</v>
      </c>
    </row>
    <row r="49" spans="1:33" s="369" customFormat="1" ht="189.75" thickBot="1" x14ac:dyDescent="0.3">
      <c r="A49" s="1000">
        <v>45</v>
      </c>
      <c r="B49" s="1001" t="s">
        <v>301</v>
      </c>
      <c r="C49" s="1001">
        <v>4</v>
      </c>
      <c r="D49" s="1001" t="s">
        <v>655</v>
      </c>
      <c r="E49" s="1001" t="s">
        <v>305</v>
      </c>
      <c r="F49" s="1001" t="s">
        <v>213</v>
      </c>
      <c r="G49" s="1003" t="s">
        <v>16</v>
      </c>
      <c r="H49" s="1004" t="s">
        <v>307</v>
      </c>
      <c r="I49" s="1003"/>
      <c r="J49" s="1100"/>
      <c r="K49" s="1002"/>
      <c r="L49" s="1002"/>
      <c r="M49" s="1101"/>
      <c r="N49" s="1038" t="s">
        <v>6334</v>
      </c>
      <c r="O49" s="1069" t="s">
        <v>6335</v>
      </c>
      <c r="P49" s="493"/>
      <c r="Q49" s="801">
        <v>1</v>
      </c>
      <c r="R49" s="801"/>
      <c r="S49" s="801"/>
      <c r="T49" s="801"/>
      <c r="U49" s="493"/>
      <c r="V49" s="493"/>
      <c r="W49" s="493"/>
      <c r="X49" s="493"/>
      <c r="Y49" s="493"/>
      <c r="Z49" s="493"/>
      <c r="AA49" s="493">
        <v>1</v>
      </c>
      <c r="AB49" s="493"/>
      <c r="AC49" s="493"/>
      <c r="AD49" s="493"/>
      <c r="AE49" s="493"/>
      <c r="AF49" s="493"/>
      <c r="AG49" s="801">
        <v>1</v>
      </c>
    </row>
    <row r="50" spans="1:33" s="1542" customFormat="1" ht="111" thickBot="1" x14ac:dyDescent="0.3">
      <c r="A50" s="1000">
        <v>46</v>
      </c>
      <c r="B50" s="1052" t="s">
        <v>346</v>
      </c>
      <c r="C50" s="1053">
        <v>4</v>
      </c>
      <c r="D50" s="1022" t="s">
        <v>37</v>
      </c>
      <c r="E50" s="1022" t="s">
        <v>347</v>
      </c>
      <c r="F50" s="1022" t="s">
        <v>165</v>
      </c>
      <c r="G50" s="1023" t="s">
        <v>16</v>
      </c>
      <c r="H50" s="1024" t="s">
        <v>6336</v>
      </c>
      <c r="I50" s="1025"/>
      <c r="J50" s="1079"/>
      <c r="K50" s="1052"/>
      <c r="L50" s="1052"/>
      <c r="M50" s="1080"/>
      <c r="N50" s="1108"/>
      <c r="O50" s="1083" t="s">
        <v>6299</v>
      </c>
      <c r="P50" s="801"/>
      <c r="Q50" s="801"/>
      <c r="R50" s="801"/>
      <c r="S50" s="801"/>
      <c r="T50" s="801"/>
      <c r="U50" s="801"/>
      <c r="V50" s="801"/>
      <c r="W50" s="801"/>
      <c r="X50" s="801">
        <v>1</v>
      </c>
      <c r="Y50" s="801"/>
      <c r="Z50" s="801"/>
      <c r="AA50" s="801"/>
      <c r="AB50" s="801">
        <v>1</v>
      </c>
      <c r="AC50" s="801"/>
      <c r="AD50" s="801"/>
      <c r="AE50" s="801"/>
      <c r="AF50" s="801"/>
      <c r="AG50" s="801">
        <v>1</v>
      </c>
    </row>
    <row r="51" spans="1:33" s="1542" customFormat="1" ht="111" thickBot="1" x14ac:dyDescent="0.3">
      <c r="A51" s="1000">
        <v>47</v>
      </c>
      <c r="B51" s="1052" t="s">
        <v>349</v>
      </c>
      <c r="C51" s="1053">
        <v>33</v>
      </c>
      <c r="D51" s="1022" t="s">
        <v>37</v>
      </c>
      <c r="E51" s="1022" t="s">
        <v>350</v>
      </c>
      <c r="F51" s="1022" t="s">
        <v>165</v>
      </c>
      <c r="G51" s="1023" t="s">
        <v>16</v>
      </c>
      <c r="H51" s="1024" t="s">
        <v>6337</v>
      </c>
      <c r="I51" s="1025"/>
      <c r="J51" s="1079"/>
      <c r="K51" s="1052"/>
      <c r="L51" s="1052"/>
      <c r="M51" s="1080"/>
      <c r="N51" s="1028"/>
      <c r="O51" s="1083" t="s">
        <v>6299</v>
      </c>
      <c r="P51" s="801"/>
      <c r="Q51" s="801"/>
      <c r="R51" s="801"/>
      <c r="S51" s="801"/>
      <c r="T51" s="801"/>
      <c r="U51" s="801"/>
      <c r="V51" s="801"/>
      <c r="W51" s="801"/>
      <c r="X51" s="801">
        <v>1</v>
      </c>
      <c r="Y51" s="801"/>
      <c r="Z51" s="801"/>
      <c r="AA51" s="801"/>
      <c r="AB51" s="801">
        <v>1</v>
      </c>
      <c r="AC51" s="801"/>
      <c r="AD51" s="801"/>
      <c r="AE51" s="801"/>
      <c r="AF51" s="801"/>
      <c r="AG51" s="801">
        <v>1</v>
      </c>
    </row>
    <row r="52" spans="1:33" s="1542" customFormat="1" ht="48" thickBot="1" x14ac:dyDescent="0.3">
      <c r="A52" s="1000">
        <v>48</v>
      </c>
      <c r="B52" s="1052" t="s">
        <v>369</v>
      </c>
      <c r="C52" s="1053">
        <v>4</v>
      </c>
      <c r="D52" s="1053" t="s">
        <v>679</v>
      </c>
      <c r="E52" s="1053" t="s">
        <v>371</v>
      </c>
      <c r="F52" s="1053" t="s">
        <v>165</v>
      </c>
      <c r="G52" s="1054" t="s">
        <v>16</v>
      </c>
      <c r="H52" s="1055" t="s">
        <v>370</v>
      </c>
      <c r="I52" s="1056"/>
      <c r="J52" s="1079"/>
      <c r="K52" s="1052"/>
      <c r="L52" s="1052"/>
      <c r="M52" s="1080"/>
      <c r="N52" s="1081"/>
      <c r="O52" s="1109" t="s">
        <v>6338</v>
      </c>
      <c r="P52" s="801"/>
      <c r="Q52" s="801"/>
      <c r="R52" s="801"/>
      <c r="S52" s="801"/>
      <c r="T52" s="801">
        <v>1</v>
      </c>
      <c r="U52" s="801"/>
      <c r="V52" s="801"/>
      <c r="W52" s="801"/>
      <c r="X52" s="801">
        <v>1</v>
      </c>
      <c r="Y52" s="801"/>
      <c r="Z52" s="801"/>
      <c r="AA52" s="801"/>
      <c r="AB52" s="801"/>
      <c r="AC52" s="801"/>
      <c r="AD52" s="801"/>
      <c r="AE52" s="801"/>
      <c r="AF52" s="801"/>
      <c r="AG52" s="801">
        <v>1</v>
      </c>
    </row>
    <row r="53" spans="1:33" s="1542" customFormat="1" ht="409.6" thickBot="1" x14ac:dyDescent="0.3">
      <c r="A53" s="1000">
        <v>49</v>
      </c>
      <c r="B53" s="1052" t="s">
        <v>377</v>
      </c>
      <c r="C53" s="1053">
        <v>4</v>
      </c>
      <c r="D53" s="1022" t="s">
        <v>37</v>
      </c>
      <c r="E53" s="1022" t="s">
        <v>378</v>
      </c>
      <c r="F53" s="1022" t="s">
        <v>15</v>
      </c>
      <c r="G53" s="1023" t="s">
        <v>16</v>
      </c>
      <c r="H53" s="1024" t="s">
        <v>6339</v>
      </c>
      <c r="I53" s="1025"/>
      <c r="J53" s="1079"/>
      <c r="K53" s="1052"/>
      <c r="L53" s="1052"/>
      <c r="M53" s="1080"/>
      <c r="N53" s="1028"/>
      <c r="O53" s="1083" t="s">
        <v>6299</v>
      </c>
      <c r="P53" s="801"/>
      <c r="Q53" s="801"/>
      <c r="R53" s="801"/>
      <c r="S53" s="801"/>
      <c r="T53" s="801"/>
      <c r="U53" s="801"/>
      <c r="V53" s="801"/>
      <c r="W53" s="801"/>
      <c r="X53" s="801">
        <v>1</v>
      </c>
      <c r="Y53" s="801"/>
      <c r="Z53" s="801"/>
      <c r="AA53" s="801"/>
      <c r="AB53" s="801">
        <v>1</v>
      </c>
      <c r="AC53" s="801"/>
      <c r="AD53" s="801"/>
      <c r="AE53" s="801"/>
      <c r="AF53" s="801"/>
      <c r="AG53" s="801">
        <v>1</v>
      </c>
    </row>
    <row r="54" spans="1:33" s="369" customFormat="1" ht="95.25" thickBot="1" x14ac:dyDescent="0.3">
      <c r="A54" s="1487">
        <v>50</v>
      </c>
      <c r="B54" s="1110" t="s">
        <v>387</v>
      </c>
      <c r="C54" s="1110" t="s">
        <v>388</v>
      </c>
      <c r="D54" s="1110" t="s">
        <v>389</v>
      </c>
      <c r="E54" s="1110" t="s">
        <v>390</v>
      </c>
      <c r="F54" s="1110" t="s">
        <v>284</v>
      </c>
      <c r="G54" s="1111" t="s">
        <v>16</v>
      </c>
      <c r="H54" s="1112" t="s">
        <v>6340</v>
      </c>
      <c r="I54" s="1113" t="s">
        <v>6341</v>
      </c>
      <c r="J54" s="1114"/>
      <c r="K54" s="1115"/>
      <c r="L54" s="1115"/>
      <c r="M54" s="1116"/>
      <c r="N54" s="1117" t="s">
        <v>6342</v>
      </c>
      <c r="O54" s="1118" t="s">
        <v>6343</v>
      </c>
      <c r="P54" s="493"/>
      <c r="Q54" s="801"/>
      <c r="R54" s="801"/>
      <c r="S54" s="801"/>
      <c r="T54" s="801"/>
      <c r="U54" s="493"/>
      <c r="V54" s="493"/>
      <c r="W54" s="493"/>
      <c r="X54" s="493"/>
      <c r="Y54" s="493"/>
      <c r="Z54" s="493"/>
      <c r="AA54" s="493">
        <v>1</v>
      </c>
      <c r="AB54" s="493"/>
      <c r="AC54" s="493">
        <v>1</v>
      </c>
      <c r="AD54" s="493"/>
      <c r="AE54" s="493"/>
      <c r="AF54" s="493"/>
      <c r="AG54" s="801">
        <v>1</v>
      </c>
    </row>
    <row r="55" spans="1:33" s="620" customFormat="1" ht="252.75" thickBot="1" x14ac:dyDescent="0.3">
      <c r="A55" s="1000">
        <v>51</v>
      </c>
      <c r="B55" s="1044" t="s">
        <v>408</v>
      </c>
      <c r="C55" s="1044">
        <v>4</v>
      </c>
      <c r="D55" s="1044" t="s">
        <v>81</v>
      </c>
      <c r="E55" s="1044" t="s">
        <v>410</v>
      </c>
      <c r="F55" s="1044" t="s">
        <v>15</v>
      </c>
      <c r="G55" s="1045" t="s">
        <v>16</v>
      </c>
      <c r="H55" s="1046" t="s">
        <v>6344</v>
      </c>
      <c r="I55" s="1045"/>
      <c r="J55" s="1119"/>
      <c r="K55" s="1120"/>
      <c r="L55" s="1120"/>
      <c r="M55" s="1121"/>
      <c r="N55" s="1122" t="s">
        <v>6345</v>
      </c>
      <c r="O55" s="1051" t="s">
        <v>6346</v>
      </c>
      <c r="P55" s="801"/>
      <c r="Q55" s="801">
        <v>1</v>
      </c>
      <c r="R55" s="801"/>
      <c r="S55" s="801"/>
      <c r="T55" s="801"/>
      <c r="U55" s="801"/>
      <c r="V55" s="801"/>
      <c r="W55" s="801"/>
      <c r="X55" s="801"/>
      <c r="Y55" s="801">
        <v>1</v>
      </c>
      <c r="Z55" s="801"/>
      <c r="AA55" s="801"/>
      <c r="AB55" s="801"/>
      <c r="AC55" s="801"/>
      <c r="AD55" s="801"/>
      <c r="AE55" s="801"/>
      <c r="AF55" s="801"/>
      <c r="AG55" s="801">
        <v>1</v>
      </c>
    </row>
    <row r="56" spans="1:33" s="1542" customFormat="1" ht="409.6" thickBot="1" x14ac:dyDescent="0.3">
      <c r="A56" s="1000">
        <v>52</v>
      </c>
      <c r="B56" s="1018" t="s">
        <v>421</v>
      </c>
      <c r="C56" s="1030" t="s">
        <v>110</v>
      </c>
      <c r="D56" s="1030" t="s">
        <v>86</v>
      </c>
      <c r="E56" s="1030" t="s">
        <v>454</v>
      </c>
      <c r="F56" s="1030" t="s">
        <v>455</v>
      </c>
      <c r="G56" s="1031" t="s">
        <v>16</v>
      </c>
      <c r="H56" s="1032" t="s">
        <v>6347</v>
      </c>
      <c r="I56" s="1033"/>
      <c r="J56" s="1034"/>
      <c r="K56" s="1018"/>
      <c r="L56" s="1018"/>
      <c r="M56" s="1073"/>
      <c r="N56" s="1008" t="s">
        <v>6348</v>
      </c>
      <c r="O56" s="1123" t="s">
        <v>6349</v>
      </c>
      <c r="P56" s="801"/>
      <c r="Q56" s="801">
        <v>1</v>
      </c>
      <c r="R56" s="801"/>
      <c r="S56" s="801"/>
      <c r="T56" s="801"/>
      <c r="U56" s="801"/>
      <c r="V56" s="801"/>
      <c r="W56" s="801"/>
      <c r="X56" s="801">
        <v>1</v>
      </c>
      <c r="Y56" s="801"/>
      <c r="Z56" s="801"/>
      <c r="AA56" s="801"/>
      <c r="AB56" s="801"/>
      <c r="AC56" s="801"/>
      <c r="AD56" s="801"/>
      <c r="AE56" s="801"/>
      <c r="AF56" s="801"/>
      <c r="AG56" s="801">
        <v>1</v>
      </c>
    </row>
    <row r="57" spans="1:33" s="620" customFormat="1" ht="221.25" thickBot="1" x14ac:dyDescent="0.3">
      <c r="A57" s="1000">
        <v>53</v>
      </c>
      <c r="B57" s="1110" t="s">
        <v>461</v>
      </c>
      <c r="C57" s="1110" t="s">
        <v>179</v>
      </c>
      <c r="D57" s="1110" t="s">
        <v>178</v>
      </c>
      <c r="E57" s="1110" t="s">
        <v>177</v>
      </c>
      <c r="F57" s="1110" t="s">
        <v>462</v>
      </c>
      <c r="G57" s="1111" t="s">
        <v>16</v>
      </c>
      <c r="H57" s="1112" t="s">
        <v>463</v>
      </c>
      <c r="I57" s="1113"/>
      <c r="J57" s="1102"/>
      <c r="K57" s="1006"/>
      <c r="L57" s="1006"/>
      <c r="M57" s="1103"/>
      <c r="N57" s="1124" t="s">
        <v>6350</v>
      </c>
      <c r="O57" s="1125" t="s">
        <v>6351</v>
      </c>
      <c r="P57" s="801"/>
      <c r="Q57" s="801"/>
      <c r="R57" s="801"/>
      <c r="S57" s="801"/>
      <c r="T57" s="801"/>
      <c r="U57" s="801"/>
      <c r="V57" s="801"/>
      <c r="W57" s="801"/>
      <c r="X57" s="801"/>
      <c r="Y57" s="801"/>
      <c r="Z57" s="801"/>
      <c r="AA57" s="801">
        <v>1</v>
      </c>
      <c r="AB57" s="801"/>
      <c r="AC57" s="801">
        <v>1</v>
      </c>
      <c r="AD57" s="801"/>
      <c r="AE57" s="801"/>
      <c r="AF57" s="801"/>
      <c r="AG57" s="801">
        <v>1</v>
      </c>
    </row>
    <row r="58" spans="1:33" s="620" customFormat="1" ht="63.75" thickBot="1" x14ac:dyDescent="0.3">
      <c r="A58" s="1000">
        <v>54</v>
      </c>
      <c r="B58" s="1001" t="s">
        <v>470</v>
      </c>
      <c r="C58" s="1001">
        <v>34</v>
      </c>
      <c r="D58" s="1001" t="s">
        <v>476</v>
      </c>
      <c r="E58" s="1001" t="s">
        <v>475</v>
      </c>
      <c r="F58" s="1001" t="s">
        <v>477</v>
      </c>
      <c r="G58" s="1003" t="s">
        <v>11</v>
      </c>
      <c r="H58" s="1004" t="s">
        <v>6352</v>
      </c>
      <c r="I58" s="1003"/>
      <c r="J58" s="1100"/>
      <c r="K58" s="1002"/>
      <c r="L58" s="1002"/>
      <c r="M58" s="1101"/>
      <c r="N58" s="1008" t="s">
        <v>6353</v>
      </c>
      <c r="O58" s="1066" t="s">
        <v>6351</v>
      </c>
      <c r="P58" s="801"/>
      <c r="Q58" s="801">
        <v>1</v>
      </c>
      <c r="R58" s="801"/>
      <c r="S58" s="801"/>
      <c r="T58" s="801"/>
      <c r="U58" s="801"/>
      <c r="V58" s="801"/>
      <c r="W58" s="801"/>
      <c r="X58" s="801">
        <v>1</v>
      </c>
      <c r="Y58" s="801"/>
      <c r="Z58" s="801"/>
      <c r="AA58" s="801"/>
      <c r="AB58" s="801"/>
      <c r="AC58" s="801"/>
      <c r="AD58" s="801"/>
      <c r="AE58" s="801"/>
      <c r="AF58" s="801">
        <v>1</v>
      </c>
      <c r="AG58" s="801"/>
    </row>
    <row r="59" spans="1:33" s="1542" customFormat="1" ht="63.75" thickBot="1" x14ac:dyDescent="0.3">
      <c r="A59" s="1000">
        <v>55</v>
      </c>
      <c r="B59" s="1018" t="s">
        <v>471</v>
      </c>
      <c r="C59" s="1030">
        <v>5</v>
      </c>
      <c r="D59" s="1030" t="s">
        <v>89</v>
      </c>
      <c r="E59" s="1030" t="s">
        <v>478</v>
      </c>
      <c r="F59" s="1030" t="s">
        <v>477</v>
      </c>
      <c r="G59" s="1031" t="s">
        <v>11</v>
      </c>
      <c r="H59" s="1032" t="s">
        <v>6354</v>
      </c>
      <c r="I59" s="1033"/>
      <c r="J59" s="1034"/>
      <c r="K59" s="1018"/>
      <c r="L59" s="1018"/>
      <c r="M59" s="1073"/>
      <c r="N59" s="1061" t="s">
        <v>6355</v>
      </c>
      <c r="O59" s="1066" t="s">
        <v>6356</v>
      </c>
      <c r="P59" s="801"/>
      <c r="Q59" s="801">
        <v>1</v>
      </c>
      <c r="R59" s="801"/>
      <c r="S59" s="801"/>
      <c r="T59" s="801"/>
      <c r="U59" s="801"/>
      <c r="V59" s="801"/>
      <c r="W59" s="801"/>
      <c r="X59" s="801">
        <v>1</v>
      </c>
      <c r="Y59" s="801"/>
      <c r="Z59" s="801"/>
      <c r="AA59" s="801"/>
      <c r="AB59" s="801"/>
      <c r="AC59" s="801"/>
      <c r="AD59" s="801"/>
      <c r="AE59" s="801"/>
      <c r="AF59" s="801">
        <v>1</v>
      </c>
      <c r="AG59" s="801"/>
    </row>
    <row r="60" spans="1:33" s="620" customFormat="1" ht="63.75" thickBot="1" x14ac:dyDescent="0.3">
      <c r="A60" s="1000">
        <v>56</v>
      </c>
      <c r="B60" s="1001" t="s">
        <v>472</v>
      </c>
      <c r="C60" s="1001">
        <v>5</v>
      </c>
      <c r="D60" s="1001" t="s">
        <v>480</v>
      </c>
      <c r="E60" s="1001" t="s">
        <v>481</v>
      </c>
      <c r="F60" s="1001" t="s">
        <v>477</v>
      </c>
      <c r="G60" s="1003" t="s">
        <v>11</v>
      </c>
      <c r="H60" s="1004" t="s">
        <v>6357</v>
      </c>
      <c r="I60" s="1003"/>
      <c r="J60" s="1100"/>
      <c r="K60" s="1002"/>
      <c r="L60" s="1002"/>
      <c r="M60" s="1101"/>
      <c r="N60" s="1008" t="s">
        <v>6358</v>
      </c>
      <c r="O60" s="1066" t="s">
        <v>6359</v>
      </c>
      <c r="P60" s="801"/>
      <c r="Q60" s="801">
        <v>1</v>
      </c>
      <c r="R60" s="801"/>
      <c r="S60" s="801"/>
      <c r="T60" s="801"/>
      <c r="U60" s="801"/>
      <c r="V60" s="801"/>
      <c r="W60" s="801"/>
      <c r="X60" s="801"/>
      <c r="Y60" s="801"/>
      <c r="Z60" s="801"/>
      <c r="AA60" s="801">
        <v>1</v>
      </c>
      <c r="AB60" s="801"/>
      <c r="AC60" s="801"/>
      <c r="AD60" s="801"/>
      <c r="AE60" s="801"/>
      <c r="AF60" s="801">
        <v>1</v>
      </c>
      <c r="AG60" s="801"/>
    </row>
    <row r="61" spans="1:33" s="1542" customFormat="1" ht="63.75" thickBot="1" x14ac:dyDescent="0.3">
      <c r="A61" s="1000">
        <v>57</v>
      </c>
      <c r="B61" s="1018" t="s">
        <v>473</v>
      </c>
      <c r="C61" s="1030" t="s">
        <v>110</v>
      </c>
      <c r="D61" s="1030" t="s">
        <v>89</v>
      </c>
      <c r="E61" s="1030" t="s">
        <v>484</v>
      </c>
      <c r="F61" s="1030" t="s">
        <v>477</v>
      </c>
      <c r="G61" s="1031" t="s">
        <v>11</v>
      </c>
      <c r="H61" s="1032" t="s">
        <v>6360</v>
      </c>
      <c r="I61" s="1033"/>
      <c r="J61" s="1034"/>
      <c r="K61" s="1018"/>
      <c r="L61" s="1018"/>
      <c r="M61" s="1073"/>
      <c r="N61" s="1061" t="s">
        <v>6361</v>
      </c>
      <c r="O61" s="1066" t="s">
        <v>6362</v>
      </c>
      <c r="P61" s="801"/>
      <c r="Q61" s="801">
        <v>1</v>
      </c>
      <c r="R61" s="801"/>
      <c r="S61" s="801"/>
      <c r="T61" s="801"/>
      <c r="U61" s="801"/>
      <c r="V61" s="801"/>
      <c r="W61" s="801"/>
      <c r="X61" s="801">
        <v>1</v>
      </c>
      <c r="Y61" s="801"/>
      <c r="Z61" s="801"/>
      <c r="AA61" s="801"/>
      <c r="AB61" s="801"/>
      <c r="AC61" s="801"/>
      <c r="AD61" s="801"/>
      <c r="AE61" s="801"/>
      <c r="AF61" s="801">
        <v>1</v>
      </c>
      <c r="AG61" s="801"/>
    </row>
    <row r="62" spans="1:33" s="1542" customFormat="1" ht="174" thickBot="1" x14ac:dyDescent="0.3">
      <c r="A62" s="1000">
        <v>58</v>
      </c>
      <c r="B62" s="1018" t="s">
        <v>497</v>
      </c>
      <c r="C62" s="1030">
        <v>4</v>
      </c>
      <c r="D62" s="1030" t="s">
        <v>37</v>
      </c>
      <c r="E62" s="1030" t="s">
        <v>66</v>
      </c>
      <c r="F62" s="1030" t="s">
        <v>498</v>
      </c>
      <c r="G62" s="1031" t="s">
        <v>16</v>
      </c>
      <c r="H62" s="1032" t="s">
        <v>499</v>
      </c>
      <c r="I62" s="1033"/>
      <c r="J62" s="1034"/>
      <c r="K62" s="1018"/>
      <c r="L62" s="1018"/>
      <c r="M62" s="1073"/>
      <c r="N62" s="1089" t="s">
        <v>6363</v>
      </c>
      <c r="O62" s="1123" t="s">
        <v>6364</v>
      </c>
      <c r="P62" s="801"/>
      <c r="Q62" s="801">
        <v>1</v>
      </c>
      <c r="R62" s="801"/>
      <c r="S62" s="801"/>
      <c r="T62" s="801"/>
      <c r="U62" s="801"/>
      <c r="V62" s="801"/>
      <c r="W62" s="801"/>
      <c r="X62" s="801">
        <v>1</v>
      </c>
      <c r="Y62" s="801"/>
      <c r="Z62" s="801"/>
      <c r="AA62" s="801"/>
      <c r="AB62" s="801"/>
      <c r="AC62" s="801"/>
      <c r="AD62" s="801"/>
      <c r="AE62" s="801"/>
      <c r="AF62" s="801"/>
      <c r="AG62" s="801">
        <v>1</v>
      </c>
    </row>
    <row r="63" spans="1:33" s="1542" customFormat="1" ht="347.25" thickBot="1" x14ac:dyDescent="0.3">
      <c r="A63" s="1000">
        <v>59</v>
      </c>
      <c r="B63" s="1018" t="s">
        <v>515</v>
      </c>
      <c r="C63" s="1030">
        <v>4</v>
      </c>
      <c r="D63" s="1030" t="s">
        <v>86</v>
      </c>
      <c r="E63" s="1030" t="s">
        <v>517</v>
      </c>
      <c r="F63" s="1030" t="s">
        <v>15</v>
      </c>
      <c r="G63" s="1031" t="s">
        <v>16</v>
      </c>
      <c r="H63" s="1032" t="s">
        <v>516</v>
      </c>
      <c r="I63" s="1033"/>
      <c r="J63" s="1034"/>
      <c r="K63" s="1018"/>
      <c r="L63" s="1018"/>
      <c r="M63" s="1073"/>
      <c r="N63" s="1126" t="s">
        <v>6365</v>
      </c>
      <c r="O63" s="1123" t="s">
        <v>6325</v>
      </c>
      <c r="P63" s="801"/>
      <c r="Q63" s="801">
        <v>1</v>
      </c>
      <c r="R63" s="801"/>
      <c r="S63" s="801"/>
      <c r="T63" s="801"/>
      <c r="U63" s="801"/>
      <c r="V63" s="801"/>
      <c r="W63" s="801"/>
      <c r="X63" s="801">
        <v>1</v>
      </c>
      <c r="Y63" s="801"/>
      <c r="Z63" s="801"/>
      <c r="AA63" s="801"/>
      <c r="AB63" s="801"/>
      <c r="AC63" s="801"/>
      <c r="AD63" s="801"/>
      <c r="AE63" s="801"/>
      <c r="AF63" s="801"/>
      <c r="AG63" s="801">
        <v>1</v>
      </c>
    </row>
    <row r="64" spans="1:33" s="1542" customFormat="1" ht="48" thickBot="1" x14ac:dyDescent="0.3">
      <c r="A64" s="1000">
        <v>60</v>
      </c>
      <c r="B64" s="1018" t="s">
        <v>518</v>
      </c>
      <c r="C64" s="1030">
        <v>4</v>
      </c>
      <c r="D64" s="1030" t="s">
        <v>37</v>
      </c>
      <c r="E64" s="1030" t="s">
        <v>520</v>
      </c>
      <c r="F64" s="1030" t="s">
        <v>15</v>
      </c>
      <c r="G64" s="1031" t="s">
        <v>16</v>
      </c>
      <c r="H64" s="1032" t="s">
        <v>519</v>
      </c>
      <c r="I64" s="1033"/>
      <c r="J64" s="1034"/>
      <c r="K64" s="1018"/>
      <c r="L64" s="1018"/>
      <c r="M64" s="1073"/>
      <c r="N64" s="1127" t="s">
        <v>6366</v>
      </c>
      <c r="O64" s="1123" t="s">
        <v>6367</v>
      </c>
      <c r="P64" s="801"/>
      <c r="Q64" s="801">
        <v>1</v>
      </c>
      <c r="R64" s="801"/>
      <c r="S64" s="801"/>
      <c r="T64" s="801"/>
      <c r="U64" s="801"/>
      <c r="V64" s="801"/>
      <c r="W64" s="801"/>
      <c r="X64" s="801">
        <v>1</v>
      </c>
      <c r="Y64" s="801"/>
      <c r="Z64" s="801"/>
      <c r="AA64" s="801"/>
      <c r="AB64" s="801"/>
      <c r="AC64" s="801"/>
      <c r="AD64" s="801"/>
      <c r="AE64" s="801"/>
      <c r="AF64" s="801"/>
      <c r="AG64" s="801">
        <v>1</v>
      </c>
    </row>
    <row r="65" spans="1:33" s="1542" customFormat="1" ht="409.6" thickBot="1" x14ac:dyDescent="0.3">
      <c r="A65" s="1487">
        <v>61</v>
      </c>
      <c r="B65" s="1052" t="s">
        <v>2140</v>
      </c>
      <c r="C65" s="1053" t="s">
        <v>100</v>
      </c>
      <c r="D65" s="1053" t="s">
        <v>83</v>
      </c>
      <c r="E65" s="1053" t="s">
        <v>1242</v>
      </c>
      <c r="F65" s="1053" t="s">
        <v>1243</v>
      </c>
      <c r="G65" s="1054" t="s">
        <v>11</v>
      </c>
      <c r="H65" s="1055" t="s">
        <v>6368</v>
      </c>
      <c r="I65" s="1056"/>
      <c r="J65" s="1079"/>
      <c r="K65" s="1052"/>
      <c r="L65" s="1052"/>
      <c r="M65" s="1080"/>
      <c r="N65" s="1099" t="s">
        <v>6369</v>
      </c>
      <c r="O65" s="1128" t="s">
        <v>6370</v>
      </c>
      <c r="P65" s="801"/>
      <c r="Q65" s="801"/>
      <c r="R65" s="801"/>
      <c r="S65" s="801"/>
      <c r="T65" s="801">
        <v>1</v>
      </c>
      <c r="U65" s="801"/>
      <c r="V65" s="801"/>
      <c r="W65" s="801"/>
      <c r="X65" s="801">
        <v>1</v>
      </c>
      <c r="Y65" s="801"/>
      <c r="Z65" s="801"/>
      <c r="AA65" s="801"/>
      <c r="AB65" s="801"/>
      <c r="AC65" s="801"/>
      <c r="AD65" s="801"/>
      <c r="AE65" s="801"/>
      <c r="AF65" s="801">
        <v>1</v>
      </c>
      <c r="AG65" s="801"/>
    </row>
    <row r="66" spans="1:33" s="620" customFormat="1" ht="95.25" thickBot="1" x14ac:dyDescent="0.3">
      <c r="A66" s="1000">
        <v>62</v>
      </c>
      <c r="B66" s="1001" t="s">
        <v>545</v>
      </c>
      <c r="C66" s="1001">
        <v>4</v>
      </c>
      <c r="D66" s="1001" t="s">
        <v>70</v>
      </c>
      <c r="E66" s="1001" t="s">
        <v>305</v>
      </c>
      <c r="F66" s="1001" t="s">
        <v>469</v>
      </c>
      <c r="G66" s="1003" t="s">
        <v>16</v>
      </c>
      <c r="H66" s="1004" t="s">
        <v>546</v>
      </c>
      <c r="I66" s="1003"/>
      <c r="J66" s="1100"/>
      <c r="K66" s="1002"/>
      <c r="L66" s="1002"/>
      <c r="M66" s="1101"/>
      <c r="N66" s="1038" t="s">
        <v>6334</v>
      </c>
      <c r="O66" s="1123" t="s">
        <v>6371</v>
      </c>
      <c r="P66" s="801"/>
      <c r="Q66" s="801">
        <v>1</v>
      </c>
      <c r="R66" s="801"/>
      <c r="S66" s="801"/>
      <c r="T66" s="801"/>
      <c r="U66" s="801"/>
      <c r="V66" s="801"/>
      <c r="W66" s="801"/>
      <c r="X66" s="801"/>
      <c r="Y66" s="801">
        <v>1</v>
      </c>
      <c r="Z66" s="801"/>
      <c r="AA66" s="801"/>
      <c r="AB66" s="801"/>
      <c r="AC66" s="801"/>
      <c r="AD66" s="801"/>
      <c r="AE66" s="801"/>
      <c r="AF66" s="801"/>
      <c r="AG66" s="801">
        <v>1</v>
      </c>
    </row>
    <row r="67" spans="1:33" s="620" customFormat="1" ht="174" thickBot="1" x14ac:dyDescent="0.3">
      <c r="A67" s="1000">
        <v>63</v>
      </c>
      <c r="B67" s="1044" t="s">
        <v>547</v>
      </c>
      <c r="C67" s="1044">
        <v>4</v>
      </c>
      <c r="D67" s="1044" t="s">
        <v>70</v>
      </c>
      <c r="E67" s="1044" t="s">
        <v>548</v>
      </c>
      <c r="F67" s="1044" t="s">
        <v>15</v>
      </c>
      <c r="G67" s="1045" t="s">
        <v>16</v>
      </c>
      <c r="H67" s="1046" t="s">
        <v>6372</v>
      </c>
      <c r="I67" s="1045"/>
      <c r="J67" s="1119"/>
      <c r="K67" s="1120"/>
      <c r="L67" s="1120"/>
      <c r="M67" s="1121"/>
      <c r="N67" s="1129" t="s">
        <v>6373</v>
      </c>
      <c r="O67" s="1051" t="s">
        <v>6374</v>
      </c>
      <c r="P67" s="801"/>
      <c r="Q67" s="801">
        <v>1</v>
      </c>
      <c r="R67" s="801"/>
      <c r="S67" s="801"/>
      <c r="T67" s="801"/>
      <c r="U67" s="801"/>
      <c r="V67" s="801"/>
      <c r="W67" s="801"/>
      <c r="X67" s="801"/>
      <c r="Y67" s="801">
        <v>1</v>
      </c>
      <c r="Z67" s="801"/>
      <c r="AA67" s="801"/>
      <c r="AB67" s="801"/>
      <c r="AC67" s="801"/>
      <c r="AD67" s="801"/>
      <c r="AE67" s="801">
        <v>1</v>
      </c>
      <c r="AF67" s="801"/>
      <c r="AG67" s="801">
        <v>1</v>
      </c>
    </row>
    <row r="68" spans="1:33" s="1542" customFormat="1" ht="111" thickBot="1" x14ac:dyDescent="0.3">
      <c r="A68" s="1000">
        <v>64</v>
      </c>
      <c r="B68" s="1018" t="s">
        <v>553</v>
      </c>
      <c r="C68" s="1030" t="s">
        <v>110</v>
      </c>
      <c r="D68" s="1030" t="s">
        <v>37</v>
      </c>
      <c r="E68" s="1030" t="s">
        <v>555</v>
      </c>
      <c r="F68" s="1030" t="s">
        <v>15</v>
      </c>
      <c r="G68" s="1031" t="s">
        <v>16</v>
      </c>
      <c r="H68" s="1032" t="s">
        <v>554</v>
      </c>
      <c r="I68" s="1033"/>
      <c r="J68" s="1034"/>
      <c r="K68" s="1018"/>
      <c r="L68" s="1018"/>
      <c r="M68" s="1073"/>
      <c r="N68" s="1126" t="s">
        <v>6375</v>
      </c>
      <c r="O68" s="1123" t="s">
        <v>6376</v>
      </c>
      <c r="P68" s="801"/>
      <c r="Q68" s="801">
        <v>1</v>
      </c>
      <c r="R68" s="801"/>
      <c r="S68" s="801"/>
      <c r="T68" s="801"/>
      <c r="U68" s="801"/>
      <c r="V68" s="801"/>
      <c r="W68" s="801"/>
      <c r="X68" s="801">
        <v>1</v>
      </c>
      <c r="Y68" s="801"/>
      <c r="Z68" s="801"/>
      <c r="AA68" s="801"/>
      <c r="AB68" s="801"/>
      <c r="AC68" s="801"/>
      <c r="AD68" s="801"/>
      <c r="AE68" s="801"/>
      <c r="AF68" s="801"/>
      <c r="AG68" s="801">
        <v>1</v>
      </c>
    </row>
    <row r="69" spans="1:33" s="1542" customFormat="1" ht="409.6" thickBot="1" x14ac:dyDescent="0.3">
      <c r="A69" s="1000">
        <v>65</v>
      </c>
      <c r="B69" s="1018" t="s">
        <v>559</v>
      </c>
      <c r="C69" s="1030">
        <v>21</v>
      </c>
      <c r="D69" s="1030" t="s">
        <v>89</v>
      </c>
      <c r="E69" s="1030" t="s">
        <v>561</v>
      </c>
      <c r="F69" s="1030" t="s">
        <v>213</v>
      </c>
      <c r="G69" s="1031" t="s">
        <v>16</v>
      </c>
      <c r="H69" s="1032" t="s">
        <v>6377</v>
      </c>
      <c r="I69" s="1033"/>
      <c r="J69" s="1034"/>
      <c r="K69" s="1018"/>
      <c r="L69" s="1018"/>
      <c r="M69" s="1073"/>
      <c r="N69" s="1068" t="s">
        <v>6378</v>
      </c>
      <c r="O69" s="1123" t="s">
        <v>6379</v>
      </c>
      <c r="P69" s="801"/>
      <c r="Q69" s="801">
        <v>1</v>
      </c>
      <c r="R69" s="801"/>
      <c r="S69" s="801"/>
      <c r="T69" s="801"/>
      <c r="U69" s="801"/>
      <c r="V69" s="801"/>
      <c r="W69" s="801"/>
      <c r="X69" s="801">
        <v>1</v>
      </c>
      <c r="Y69" s="801"/>
      <c r="Z69" s="801"/>
      <c r="AA69" s="801"/>
      <c r="AB69" s="801"/>
      <c r="AC69" s="801"/>
      <c r="AD69" s="801"/>
      <c r="AE69" s="801"/>
      <c r="AF69" s="801"/>
      <c r="AG69" s="801">
        <v>1</v>
      </c>
    </row>
    <row r="70" spans="1:33" s="1542" customFormat="1" ht="189.75" thickBot="1" x14ac:dyDescent="0.3">
      <c r="A70" s="1000">
        <v>66</v>
      </c>
      <c r="B70" s="1018" t="s">
        <v>562</v>
      </c>
      <c r="C70" s="1030" t="s">
        <v>110</v>
      </c>
      <c r="D70" s="1030" t="s">
        <v>83</v>
      </c>
      <c r="E70" s="1030" t="s">
        <v>564</v>
      </c>
      <c r="F70" s="1030" t="s">
        <v>498</v>
      </c>
      <c r="G70" s="1031" t="s">
        <v>16</v>
      </c>
      <c r="H70" s="1032" t="s">
        <v>563</v>
      </c>
      <c r="I70" s="1033"/>
      <c r="J70" s="1034"/>
      <c r="K70" s="1018"/>
      <c r="L70" s="1018"/>
      <c r="M70" s="1073"/>
      <c r="N70" s="1126" t="s">
        <v>6380</v>
      </c>
      <c r="O70" s="1123" t="s">
        <v>6381</v>
      </c>
      <c r="P70" s="801"/>
      <c r="Q70" s="801">
        <v>1</v>
      </c>
      <c r="R70" s="801"/>
      <c r="S70" s="801"/>
      <c r="T70" s="801"/>
      <c r="U70" s="801"/>
      <c r="V70" s="801"/>
      <c r="W70" s="801"/>
      <c r="X70" s="801">
        <v>1</v>
      </c>
      <c r="Y70" s="801"/>
      <c r="Z70" s="801"/>
      <c r="AA70" s="801"/>
      <c r="AB70" s="801"/>
      <c r="AC70" s="801"/>
      <c r="AD70" s="801"/>
      <c r="AE70" s="801"/>
      <c r="AF70" s="801"/>
      <c r="AG70" s="801">
        <v>1</v>
      </c>
    </row>
    <row r="71" spans="1:33" s="1542" customFormat="1" ht="142.5" thickBot="1" x14ac:dyDescent="0.3">
      <c r="A71" s="1000">
        <v>67</v>
      </c>
      <c r="B71" s="1052" t="s">
        <v>565</v>
      </c>
      <c r="C71" s="1053" t="s">
        <v>110</v>
      </c>
      <c r="D71" s="1053" t="s">
        <v>1231</v>
      </c>
      <c r="E71" s="1053" t="s">
        <v>28</v>
      </c>
      <c r="F71" s="1053" t="s">
        <v>469</v>
      </c>
      <c r="G71" s="1054" t="s">
        <v>16</v>
      </c>
      <c r="H71" s="1055" t="s">
        <v>6382</v>
      </c>
      <c r="I71" s="1056"/>
      <c r="J71" s="1079"/>
      <c r="K71" s="1052"/>
      <c r="L71" s="1052"/>
      <c r="M71" s="1080"/>
      <c r="N71" s="1130"/>
      <c r="O71" s="1128" t="s">
        <v>6383</v>
      </c>
      <c r="P71" s="801"/>
      <c r="Q71" s="801"/>
      <c r="R71" s="801"/>
      <c r="S71" s="801"/>
      <c r="T71" s="801">
        <v>1</v>
      </c>
      <c r="U71" s="801"/>
      <c r="V71" s="801"/>
      <c r="W71" s="801"/>
      <c r="X71" s="801">
        <v>1</v>
      </c>
      <c r="Y71" s="801"/>
      <c r="Z71" s="801"/>
      <c r="AA71" s="801"/>
      <c r="AB71" s="801"/>
      <c r="AC71" s="801"/>
      <c r="AD71" s="801"/>
      <c r="AE71" s="801"/>
      <c r="AF71" s="801"/>
      <c r="AG71" s="801">
        <v>1</v>
      </c>
    </row>
    <row r="72" spans="1:33" s="1542" customFormat="1" ht="394.5" thickBot="1" x14ac:dyDescent="0.3">
      <c r="A72" s="1000">
        <v>68</v>
      </c>
      <c r="B72" s="1018" t="s">
        <v>2141</v>
      </c>
      <c r="C72" s="1030">
        <v>4</v>
      </c>
      <c r="D72" s="1030" t="s">
        <v>83</v>
      </c>
      <c r="E72" s="1030" t="s">
        <v>540</v>
      </c>
      <c r="F72" s="1030" t="s">
        <v>541</v>
      </c>
      <c r="G72" s="1031" t="s">
        <v>11</v>
      </c>
      <c r="H72" s="1032" t="s">
        <v>6384</v>
      </c>
      <c r="I72" s="1033" t="s">
        <v>2285</v>
      </c>
      <c r="J72" s="1034"/>
      <c r="K72" s="1018"/>
      <c r="L72" s="1018"/>
      <c r="M72" s="1073"/>
      <c r="N72" s="1070" t="s">
        <v>6385</v>
      </c>
      <c r="O72" s="1066" t="s">
        <v>6386</v>
      </c>
      <c r="P72" s="801"/>
      <c r="Q72" s="801">
        <v>1</v>
      </c>
      <c r="R72" s="801"/>
      <c r="S72" s="801"/>
      <c r="T72" s="801"/>
      <c r="U72" s="801"/>
      <c r="V72" s="801"/>
      <c r="W72" s="801"/>
      <c r="X72" s="801">
        <v>1</v>
      </c>
      <c r="Y72" s="801"/>
      <c r="Z72" s="801"/>
      <c r="AA72" s="801"/>
      <c r="AB72" s="801"/>
      <c r="AC72" s="801"/>
      <c r="AD72" s="801"/>
      <c r="AE72" s="801"/>
      <c r="AF72" s="801">
        <v>1</v>
      </c>
      <c r="AG72" s="801"/>
    </row>
    <row r="73" spans="1:33" s="1542" customFormat="1" ht="205.5" thickBot="1" x14ac:dyDescent="0.3">
      <c r="A73" s="1000">
        <v>69</v>
      </c>
      <c r="B73" s="1018" t="s">
        <v>2142</v>
      </c>
      <c r="C73" s="1030" t="s">
        <v>110</v>
      </c>
      <c r="D73" s="1030" t="s">
        <v>83</v>
      </c>
      <c r="E73" s="1030" t="s">
        <v>564</v>
      </c>
      <c r="F73" s="1030" t="s">
        <v>543</v>
      </c>
      <c r="G73" s="1031" t="s">
        <v>11</v>
      </c>
      <c r="H73" s="1032" t="s">
        <v>6387</v>
      </c>
      <c r="I73" s="1033"/>
      <c r="J73" s="1034"/>
      <c r="K73" s="1018"/>
      <c r="L73" s="1018"/>
      <c r="M73" s="1073"/>
      <c r="N73" s="1061" t="s">
        <v>6388</v>
      </c>
      <c r="O73" s="1066" t="s">
        <v>6389</v>
      </c>
      <c r="P73" s="801"/>
      <c r="Q73" s="801">
        <v>1</v>
      </c>
      <c r="R73" s="801"/>
      <c r="S73" s="801"/>
      <c r="T73" s="801"/>
      <c r="U73" s="801"/>
      <c r="V73" s="801"/>
      <c r="W73" s="801"/>
      <c r="X73" s="801">
        <v>1</v>
      </c>
      <c r="Y73" s="801"/>
      <c r="Z73" s="801"/>
      <c r="AA73" s="801"/>
      <c r="AB73" s="801"/>
      <c r="AC73" s="801"/>
      <c r="AD73" s="801"/>
      <c r="AE73" s="801"/>
      <c r="AF73" s="801">
        <v>1</v>
      </c>
      <c r="AG73" s="801"/>
    </row>
    <row r="74" spans="1:33" s="620" customFormat="1" ht="95.25" thickBot="1" x14ac:dyDescent="0.3">
      <c r="A74" s="1487">
        <v>70</v>
      </c>
      <c r="B74" s="1092" t="s">
        <v>567</v>
      </c>
      <c r="C74" s="1092">
        <v>5</v>
      </c>
      <c r="D74" s="1092" t="s">
        <v>568</v>
      </c>
      <c r="E74" s="1092" t="s">
        <v>569</v>
      </c>
      <c r="F74" s="1092" t="s">
        <v>345</v>
      </c>
      <c r="G74" s="1093" t="s">
        <v>16</v>
      </c>
      <c r="H74" s="1094" t="s">
        <v>6390</v>
      </c>
      <c r="I74" s="1095"/>
      <c r="J74" s="1076"/>
      <c r="K74" s="1077"/>
      <c r="L74" s="1077"/>
      <c r="M74" s="1078"/>
      <c r="N74" s="1099" t="s">
        <v>6391</v>
      </c>
      <c r="O74" s="1131" t="s">
        <v>6392</v>
      </c>
      <c r="P74" s="801"/>
      <c r="Q74" s="801"/>
      <c r="R74" s="801"/>
      <c r="S74" s="801"/>
      <c r="T74" s="801">
        <v>1</v>
      </c>
      <c r="U74" s="801"/>
      <c r="V74" s="801"/>
      <c r="W74" s="801"/>
      <c r="X74" s="801"/>
      <c r="Y74" s="801">
        <v>1</v>
      </c>
      <c r="Z74" s="801"/>
      <c r="AA74" s="801"/>
      <c r="AB74" s="801"/>
      <c r="AC74" s="801"/>
      <c r="AD74" s="801"/>
      <c r="AE74" s="801"/>
      <c r="AF74" s="801"/>
      <c r="AG74" s="801">
        <v>1</v>
      </c>
    </row>
    <row r="75" spans="1:33" s="1542" customFormat="1" ht="95.25" thickBot="1" x14ac:dyDescent="0.3">
      <c r="A75" s="1000">
        <v>71</v>
      </c>
      <c r="B75" s="1429" t="s">
        <v>578</v>
      </c>
      <c r="C75" s="1430">
        <v>16</v>
      </c>
      <c r="D75" s="1430" t="s">
        <v>89</v>
      </c>
      <c r="E75" s="1430" t="s">
        <v>583</v>
      </c>
      <c r="F75" s="1430" t="s">
        <v>15</v>
      </c>
      <c r="G75" s="1431" t="s">
        <v>16</v>
      </c>
      <c r="H75" s="1432" t="s">
        <v>582</v>
      </c>
      <c r="I75" s="1433"/>
      <c r="J75" s="1434"/>
      <c r="K75" s="1429"/>
      <c r="L75" s="1429"/>
      <c r="M75" s="1435"/>
      <c r="N75" s="1436" t="s">
        <v>6393</v>
      </c>
      <c r="O75" s="1437" t="s">
        <v>6394</v>
      </c>
      <c r="P75" s="801"/>
      <c r="Q75" s="801"/>
      <c r="R75" s="801"/>
      <c r="S75" s="801"/>
      <c r="T75" s="801"/>
      <c r="U75" s="801"/>
      <c r="V75" s="801"/>
      <c r="W75" s="801"/>
      <c r="X75" s="801">
        <v>1</v>
      </c>
      <c r="Y75" s="801"/>
      <c r="Z75" s="801"/>
      <c r="AA75" s="801"/>
      <c r="AB75" s="801"/>
      <c r="AC75" s="801"/>
      <c r="AD75" s="801">
        <v>1</v>
      </c>
      <c r="AE75" s="801"/>
      <c r="AF75" s="801"/>
      <c r="AG75" s="801">
        <v>1</v>
      </c>
    </row>
    <row r="76" spans="1:33" s="620" customFormat="1" ht="237" thickBot="1" x14ac:dyDescent="0.3">
      <c r="A76" s="1000">
        <v>72</v>
      </c>
      <c r="B76" s="1110" t="s">
        <v>580</v>
      </c>
      <c r="C76" s="1110">
        <v>29</v>
      </c>
      <c r="D76" s="1110" t="s">
        <v>480</v>
      </c>
      <c r="E76" s="1110" t="s">
        <v>591</v>
      </c>
      <c r="F76" s="1110" t="s">
        <v>588</v>
      </c>
      <c r="G76" s="1111" t="s">
        <v>11</v>
      </c>
      <c r="H76" s="1112" t="s">
        <v>590</v>
      </c>
      <c r="I76" s="1132" t="s">
        <v>2364</v>
      </c>
      <c r="J76" s="1102"/>
      <c r="K76" s="1006"/>
      <c r="L76" s="1006"/>
      <c r="M76" s="1103"/>
      <c r="N76" s="1133" t="s">
        <v>6395</v>
      </c>
      <c r="O76" s="1125" t="s">
        <v>6396</v>
      </c>
      <c r="P76" s="801"/>
      <c r="Q76" s="801"/>
      <c r="R76" s="801"/>
      <c r="S76" s="801"/>
      <c r="T76" s="801"/>
      <c r="U76" s="801"/>
      <c r="V76" s="801"/>
      <c r="W76" s="801"/>
      <c r="X76" s="801"/>
      <c r="Y76" s="801"/>
      <c r="Z76" s="801"/>
      <c r="AA76" s="801">
        <v>1</v>
      </c>
      <c r="AB76" s="801"/>
      <c r="AC76" s="801">
        <v>1</v>
      </c>
      <c r="AD76" s="801"/>
      <c r="AE76" s="801"/>
      <c r="AF76" s="801">
        <v>1</v>
      </c>
      <c r="AG76" s="801"/>
    </row>
    <row r="77" spans="1:33" s="620" customFormat="1" ht="284.25" thickBot="1" x14ac:dyDescent="0.3">
      <c r="A77" s="1000">
        <v>73</v>
      </c>
      <c r="B77" s="1110" t="s">
        <v>581</v>
      </c>
      <c r="C77" s="1110" t="s">
        <v>585</v>
      </c>
      <c r="D77" s="1110" t="s">
        <v>587</v>
      </c>
      <c r="E77" s="1110" t="s">
        <v>593</v>
      </c>
      <c r="F77" s="1110" t="s">
        <v>846</v>
      </c>
      <c r="G77" s="1111" t="s">
        <v>11</v>
      </c>
      <c r="H77" s="1112" t="s">
        <v>6397</v>
      </c>
      <c r="I77" s="1132" t="s">
        <v>2468</v>
      </c>
      <c r="J77" s="1102"/>
      <c r="K77" s="1006"/>
      <c r="L77" s="1006"/>
      <c r="M77" s="1103"/>
      <c r="N77" s="1133" t="s">
        <v>6398</v>
      </c>
      <c r="O77" s="1072" t="s">
        <v>6399</v>
      </c>
      <c r="P77" s="801"/>
      <c r="Q77" s="801"/>
      <c r="R77" s="801"/>
      <c r="S77" s="801"/>
      <c r="T77" s="801"/>
      <c r="U77" s="801"/>
      <c r="V77" s="801"/>
      <c r="W77" s="801"/>
      <c r="X77" s="801"/>
      <c r="Y77" s="801"/>
      <c r="Z77" s="801"/>
      <c r="AA77" s="801">
        <v>1</v>
      </c>
      <c r="AB77" s="801"/>
      <c r="AC77" s="801">
        <v>1</v>
      </c>
      <c r="AD77" s="801"/>
      <c r="AE77" s="801"/>
      <c r="AF77" s="801">
        <v>1</v>
      </c>
      <c r="AG77" s="801"/>
    </row>
    <row r="78" spans="1:33" s="620" customFormat="1" ht="111" thickBot="1" x14ac:dyDescent="0.3">
      <c r="A78" s="1000">
        <v>74</v>
      </c>
      <c r="B78" s="1110" t="s">
        <v>2143</v>
      </c>
      <c r="C78" s="1110">
        <v>21</v>
      </c>
      <c r="D78" s="1110" t="s">
        <v>389</v>
      </c>
      <c r="E78" s="1110" t="s">
        <v>608</v>
      </c>
      <c r="F78" s="1110" t="s">
        <v>607</v>
      </c>
      <c r="G78" s="1111" t="s">
        <v>11</v>
      </c>
      <c r="H78" s="1112" t="s">
        <v>606</v>
      </c>
      <c r="I78" s="1134"/>
      <c r="J78" s="1102"/>
      <c r="K78" s="1006"/>
      <c r="L78" s="1006"/>
      <c r="M78" s="1103"/>
      <c r="N78" s="1133" t="s">
        <v>6400</v>
      </c>
      <c r="O78" s="1125" t="s">
        <v>6401</v>
      </c>
      <c r="P78" s="801"/>
      <c r="Q78" s="801"/>
      <c r="R78" s="801"/>
      <c r="S78" s="801"/>
      <c r="T78" s="801"/>
      <c r="U78" s="801"/>
      <c r="V78" s="801"/>
      <c r="W78" s="801"/>
      <c r="X78" s="801"/>
      <c r="Y78" s="801"/>
      <c r="Z78" s="801"/>
      <c r="AA78" s="801">
        <v>1</v>
      </c>
      <c r="AB78" s="801"/>
      <c r="AC78" s="801">
        <v>1</v>
      </c>
      <c r="AD78" s="801"/>
      <c r="AE78" s="801"/>
      <c r="AF78" s="801">
        <v>1</v>
      </c>
      <c r="AG78" s="801"/>
    </row>
    <row r="79" spans="1:33" s="1542" customFormat="1" ht="63.75" thickBot="1" x14ac:dyDescent="0.3">
      <c r="A79" s="1000">
        <v>75</v>
      </c>
      <c r="B79" s="1018" t="s">
        <v>2145</v>
      </c>
      <c r="C79" s="1030">
        <v>4</v>
      </c>
      <c r="D79" s="1030" t="s">
        <v>658</v>
      </c>
      <c r="E79" s="1030" t="s">
        <v>661</v>
      </c>
      <c r="F79" s="1030" t="s">
        <v>662</v>
      </c>
      <c r="G79" s="1031" t="s">
        <v>11</v>
      </c>
      <c r="H79" s="1032" t="s">
        <v>663</v>
      </c>
      <c r="I79" s="1033"/>
      <c r="J79" s="1034"/>
      <c r="K79" s="1018"/>
      <c r="L79" s="1018"/>
      <c r="M79" s="1073"/>
      <c r="N79" s="1061" t="s">
        <v>6402</v>
      </c>
      <c r="O79" s="1135" t="s">
        <v>6403</v>
      </c>
      <c r="P79" s="801"/>
      <c r="Q79" s="801">
        <v>1</v>
      </c>
      <c r="R79" s="801"/>
      <c r="S79" s="801"/>
      <c r="T79" s="801"/>
      <c r="U79" s="801"/>
      <c r="V79" s="801"/>
      <c r="W79" s="801"/>
      <c r="X79" s="801">
        <v>1</v>
      </c>
      <c r="Y79" s="801"/>
      <c r="Z79" s="801"/>
      <c r="AA79" s="801"/>
      <c r="AB79" s="801"/>
      <c r="AC79" s="801"/>
      <c r="AD79" s="801"/>
      <c r="AE79" s="801"/>
      <c r="AF79" s="801">
        <v>1</v>
      </c>
      <c r="AG79" s="801"/>
    </row>
    <row r="80" spans="1:33" s="1542" customFormat="1" ht="378.75" thickBot="1" x14ac:dyDescent="0.3">
      <c r="A80" s="1000">
        <v>76</v>
      </c>
      <c r="B80" s="1018" t="s">
        <v>611</v>
      </c>
      <c r="C80" s="1030">
        <v>5</v>
      </c>
      <c r="D80" s="1030" t="s">
        <v>89</v>
      </c>
      <c r="E80" s="1030" t="s">
        <v>613</v>
      </c>
      <c r="F80" s="1030" t="s">
        <v>15</v>
      </c>
      <c r="G80" s="1031" t="s">
        <v>16</v>
      </c>
      <c r="H80" s="1032" t="s">
        <v>612</v>
      </c>
      <c r="I80" s="1033"/>
      <c r="J80" s="1034"/>
      <c r="K80" s="1018"/>
      <c r="L80" s="1018"/>
      <c r="M80" s="1073"/>
      <c r="N80" s="1126" t="s">
        <v>6404</v>
      </c>
      <c r="O80" s="1123" t="s">
        <v>6405</v>
      </c>
      <c r="P80" s="801"/>
      <c r="Q80" s="801">
        <v>1</v>
      </c>
      <c r="R80" s="801"/>
      <c r="S80" s="801"/>
      <c r="T80" s="801"/>
      <c r="U80" s="801"/>
      <c r="V80" s="801"/>
      <c r="W80" s="801"/>
      <c r="X80" s="801">
        <v>1</v>
      </c>
      <c r="Y80" s="801"/>
      <c r="Z80" s="801"/>
      <c r="AA80" s="801"/>
      <c r="AB80" s="801"/>
      <c r="AC80" s="801"/>
      <c r="AD80" s="801"/>
      <c r="AE80" s="801"/>
      <c r="AF80" s="801"/>
      <c r="AG80" s="801">
        <v>1</v>
      </c>
    </row>
    <row r="81" spans="1:33" s="1542" customFormat="1" ht="48" thickBot="1" x14ac:dyDescent="0.3">
      <c r="A81" s="1000">
        <v>77</v>
      </c>
      <c r="B81" s="1018" t="s">
        <v>614</v>
      </c>
      <c r="C81" s="1030">
        <v>5</v>
      </c>
      <c r="D81" s="1030" t="s">
        <v>89</v>
      </c>
      <c r="E81" s="1030" t="s">
        <v>613</v>
      </c>
      <c r="F81" s="1030" t="s">
        <v>616</v>
      </c>
      <c r="G81" s="1031" t="s">
        <v>16</v>
      </c>
      <c r="H81" s="1032" t="s">
        <v>615</v>
      </c>
      <c r="I81" s="1033"/>
      <c r="J81" s="1034"/>
      <c r="K81" s="1018"/>
      <c r="L81" s="1018"/>
      <c r="M81" s="1073"/>
      <c r="N81" s="1068" t="s">
        <v>6404</v>
      </c>
      <c r="O81" s="1123" t="s">
        <v>6406</v>
      </c>
      <c r="P81" s="801"/>
      <c r="Q81" s="801">
        <v>1</v>
      </c>
      <c r="R81" s="801"/>
      <c r="S81" s="801"/>
      <c r="T81" s="801"/>
      <c r="U81" s="801"/>
      <c r="V81" s="801"/>
      <c r="W81" s="801"/>
      <c r="X81" s="801">
        <v>1</v>
      </c>
      <c r="Y81" s="801"/>
      <c r="Z81" s="801"/>
      <c r="AA81" s="801"/>
      <c r="AB81" s="801"/>
      <c r="AC81" s="801"/>
      <c r="AD81" s="801"/>
      <c r="AE81" s="801"/>
      <c r="AF81" s="801"/>
      <c r="AG81" s="801">
        <v>1</v>
      </c>
    </row>
    <row r="82" spans="1:33" s="1542" customFormat="1" ht="126.75" thickBot="1" x14ac:dyDescent="0.3">
      <c r="A82" s="1000">
        <v>78</v>
      </c>
      <c r="B82" s="1018" t="s">
        <v>629</v>
      </c>
      <c r="C82" s="1030">
        <v>4</v>
      </c>
      <c r="D82" s="1030" t="s">
        <v>37</v>
      </c>
      <c r="E82" s="1030" t="s">
        <v>631</v>
      </c>
      <c r="F82" s="1030" t="s">
        <v>15</v>
      </c>
      <c r="G82" s="1031" t="s">
        <v>16</v>
      </c>
      <c r="H82" s="1032" t="s">
        <v>630</v>
      </c>
      <c r="I82" s="1033"/>
      <c r="J82" s="1034"/>
      <c r="K82" s="1018"/>
      <c r="L82" s="1018"/>
      <c r="M82" s="1073"/>
      <c r="N82" s="1126" t="s">
        <v>6407</v>
      </c>
      <c r="O82" s="1123" t="s">
        <v>6325</v>
      </c>
      <c r="P82" s="801"/>
      <c r="Q82" s="801">
        <v>1</v>
      </c>
      <c r="R82" s="801"/>
      <c r="S82" s="801"/>
      <c r="T82" s="801"/>
      <c r="U82" s="801"/>
      <c r="V82" s="801"/>
      <c r="W82" s="801"/>
      <c r="X82" s="801">
        <v>1</v>
      </c>
      <c r="Y82" s="801"/>
      <c r="Z82" s="801"/>
      <c r="AA82" s="801"/>
      <c r="AB82" s="801"/>
      <c r="AC82" s="801"/>
      <c r="AD82" s="801"/>
      <c r="AE82" s="801"/>
      <c r="AF82" s="801"/>
      <c r="AG82" s="801">
        <v>1</v>
      </c>
    </row>
    <row r="83" spans="1:33" s="1542" customFormat="1" ht="79.5" thickBot="1" x14ac:dyDescent="0.3">
      <c r="A83" s="1000">
        <v>79</v>
      </c>
      <c r="B83" s="1018" t="s">
        <v>632</v>
      </c>
      <c r="C83" s="1030">
        <v>4</v>
      </c>
      <c r="D83" s="1030" t="s">
        <v>83</v>
      </c>
      <c r="E83" s="1030" t="s">
        <v>634</v>
      </c>
      <c r="F83" s="1030" t="s">
        <v>616</v>
      </c>
      <c r="G83" s="1031" t="s">
        <v>16</v>
      </c>
      <c r="H83" s="1032" t="s">
        <v>633</v>
      </c>
      <c r="I83" s="1033"/>
      <c r="J83" s="1034"/>
      <c r="K83" s="1018"/>
      <c r="L83" s="1018"/>
      <c r="M83" s="1073"/>
      <c r="N83" s="1127" t="s">
        <v>6408</v>
      </c>
      <c r="O83" s="1123" t="s">
        <v>6409</v>
      </c>
      <c r="P83" s="801"/>
      <c r="Q83" s="801">
        <v>1</v>
      </c>
      <c r="R83" s="801"/>
      <c r="S83" s="801"/>
      <c r="T83" s="801"/>
      <c r="U83" s="801"/>
      <c r="V83" s="801"/>
      <c r="W83" s="801"/>
      <c r="X83" s="801">
        <v>1</v>
      </c>
      <c r="Y83" s="801"/>
      <c r="Z83" s="801"/>
      <c r="AA83" s="801"/>
      <c r="AB83" s="801"/>
      <c r="AC83" s="801"/>
      <c r="AD83" s="801"/>
      <c r="AE83" s="801"/>
      <c r="AF83" s="801"/>
      <c r="AG83" s="801">
        <v>1</v>
      </c>
    </row>
    <row r="84" spans="1:33" s="620" customFormat="1" ht="126.75" thickBot="1" x14ac:dyDescent="0.3">
      <c r="A84" s="1000">
        <v>80</v>
      </c>
      <c r="B84" s="1110" t="s">
        <v>2146</v>
      </c>
      <c r="C84" s="1110" t="s">
        <v>665</v>
      </c>
      <c r="D84" s="1110" t="s">
        <v>178</v>
      </c>
      <c r="E84" s="1110" t="s">
        <v>666</v>
      </c>
      <c r="F84" s="1110" t="s">
        <v>704</v>
      </c>
      <c r="G84" s="1111" t="s">
        <v>16</v>
      </c>
      <c r="H84" s="1112" t="s">
        <v>6410</v>
      </c>
      <c r="I84" s="1134"/>
      <c r="J84" s="1102"/>
      <c r="K84" s="1006"/>
      <c r="L84" s="1006"/>
      <c r="M84" s="1103"/>
      <c r="N84" s="1124" t="s">
        <v>6411</v>
      </c>
      <c r="O84" s="1125" t="s">
        <v>6412</v>
      </c>
      <c r="P84" s="801"/>
      <c r="Q84" s="801"/>
      <c r="R84" s="801"/>
      <c r="S84" s="801"/>
      <c r="T84" s="801"/>
      <c r="U84" s="801"/>
      <c r="V84" s="801"/>
      <c r="W84" s="801"/>
      <c r="X84" s="801"/>
      <c r="Y84" s="801"/>
      <c r="Z84" s="801"/>
      <c r="AA84" s="801">
        <v>1</v>
      </c>
      <c r="AB84" s="801"/>
      <c r="AC84" s="801">
        <v>1</v>
      </c>
      <c r="AD84" s="801"/>
      <c r="AE84" s="801"/>
      <c r="AF84" s="801"/>
      <c r="AG84" s="801">
        <v>1</v>
      </c>
    </row>
    <row r="85" spans="1:33" s="620" customFormat="1" ht="409.6" thickBot="1" x14ac:dyDescent="0.3">
      <c r="A85" s="1000">
        <v>81</v>
      </c>
      <c r="B85" s="1136" t="s">
        <v>646</v>
      </c>
      <c r="C85" s="1136" t="s">
        <v>649</v>
      </c>
      <c r="D85" s="1136" t="s">
        <v>650</v>
      </c>
      <c r="E85" s="1136" t="s">
        <v>648</v>
      </c>
      <c r="F85" s="1136" t="s">
        <v>213</v>
      </c>
      <c r="G85" s="1137" t="s">
        <v>16</v>
      </c>
      <c r="H85" s="1138" t="s">
        <v>6413</v>
      </c>
      <c r="I85" s="1139" t="s">
        <v>6414</v>
      </c>
      <c r="J85" s="1140"/>
      <c r="K85" s="1141"/>
      <c r="L85" s="1141"/>
      <c r="M85" s="1142"/>
      <c r="N85" s="1143" t="s">
        <v>6415</v>
      </c>
      <c r="O85" s="1051" t="s">
        <v>6416</v>
      </c>
      <c r="P85" s="801"/>
      <c r="Q85" s="801">
        <v>1</v>
      </c>
      <c r="R85" s="801"/>
      <c r="S85" s="801"/>
      <c r="T85" s="801"/>
      <c r="U85" s="801"/>
      <c r="V85" s="801"/>
      <c r="W85" s="801"/>
      <c r="X85" s="801">
        <v>1</v>
      </c>
      <c r="Y85" s="801"/>
      <c r="Z85" s="801"/>
      <c r="AA85" s="801"/>
      <c r="AB85" s="801"/>
      <c r="AC85" s="801"/>
      <c r="AD85" s="801"/>
      <c r="AE85" s="801"/>
      <c r="AF85" s="801"/>
      <c r="AG85" s="801">
        <v>1</v>
      </c>
    </row>
    <row r="86" spans="1:33" s="620" customFormat="1" ht="174" thickBot="1" x14ac:dyDescent="0.3">
      <c r="A86" s="1487">
        <v>82</v>
      </c>
      <c r="B86" s="1144" t="s">
        <v>651</v>
      </c>
      <c r="C86" s="1144" t="s">
        <v>654</v>
      </c>
      <c r="D86" s="1144" t="s">
        <v>655</v>
      </c>
      <c r="E86" s="1144" t="s">
        <v>652</v>
      </c>
      <c r="F86" s="1144" t="s">
        <v>213</v>
      </c>
      <c r="G86" s="1145" t="s">
        <v>16</v>
      </c>
      <c r="H86" s="1146" t="s">
        <v>6417</v>
      </c>
      <c r="I86" s="1145"/>
      <c r="J86" s="1076"/>
      <c r="K86" s="1077"/>
      <c r="L86" s="1077"/>
      <c r="M86" s="1078"/>
      <c r="N86" s="1147" t="s">
        <v>6418</v>
      </c>
      <c r="O86" s="1148" t="s">
        <v>6419</v>
      </c>
      <c r="P86" s="801">
        <v>1</v>
      </c>
      <c r="Q86" s="801"/>
      <c r="R86" s="801">
        <v>1</v>
      </c>
      <c r="S86" s="801"/>
      <c r="T86" s="801"/>
      <c r="U86" s="801"/>
      <c r="V86" s="801"/>
      <c r="W86" s="801"/>
      <c r="X86" s="801"/>
      <c r="Y86" s="801"/>
      <c r="Z86" s="801"/>
      <c r="AA86" s="801">
        <v>1</v>
      </c>
      <c r="AB86" s="801"/>
      <c r="AC86" s="801"/>
      <c r="AD86" s="801"/>
      <c r="AE86" s="801"/>
      <c r="AF86" s="801"/>
      <c r="AG86" s="801">
        <v>1</v>
      </c>
    </row>
    <row r="87" spans="1:33" s="1542" customFormat="1" ht="111" thickBot="1" x14ac:dyDescent="0.3">
      <c r="A87" s="1000">
        <v>83</v>
      </c>
      <c r="B87" s="1018" t="s">
        <v>656</v>
      </c>
      <c r="C87" s="1030">
        <v>4</v>
      </c>
      <c r="D87" s="1030" t="s">
        <v>658</v>
      </c>
      <c r="E87" s="1030" t="s">
        <v>659</v>
      </c>
      <c r="F87" s="1030" t="s">
        <v>213</v>
      </c>
      <c r="G87" s="1031" t="s">
        <v>16</v>
      </c>
      <c r="H87" s="1032" t="s">
        <v>657</v>
      </c>
      <c r="I87" s="1033"/>
      <c r="J87" s="1034"/>
      <c r="K87" s="1018"/>
      <c r="L87" s="1018"/>
      <c r="M87" s="1073"/>
      <c r="N87" s="1127" t="s">
        <v>6420</v>
      </c>
      <c r="O87" s="1123" t="s">
        <v>6421</v>
      </c>
      <c r="P87" s="801"/>
      <c r="Q87" s="801">
        <v>1</v>
      </c>
      <c r="R87" s="801"/>
      <c r="S87" s="801"/>
      <c r="T87" s="801"/>
      <c r="U87" s="801"/>
      <c r="V87" s="801"/>
      <c r="W87" s="801"/>
      <c r="X87" s="801">
        <v>1</v>
      </c>
      <c r="Y87" s="801"/>
      <c r="Z87" s="801"/>
      <c r="AA87" s="801"/>
      <c r="AB87" s="801"/>
      <c r="AC87" s="801"/>
      <c r="AD87" s="801"/>
      <c r="AE87" s="801"/>
      <c r="AF87" s="801"/>
      <c r="AG87" s="801">
        <v>1</v>
      </c>
    </row>
    <row r="88" spans="1:33" s="1542" customFormat="1" ht="95.25" thickBot="1" x14ac:dyDescent="0.3">
      <c r="A88" s="1000">
        <v>84</v>
      </c>
      <c r="B88" s="1001" t="s">
        <v>672</v>
      </c>
      <c r="C88" s="1001" t="s">
        <v>110</v>
      </c>
      <c r="D88" s="1001" t="s">
        <v>172</v>
      </c>
      <c r="E88" s="1001" t="s">
        <v>1116</v>
      </c>
      <c r="F88" s="1001" t="s">
        <v>673</v>
      </c>
      <c r="G88" s="1003" t="s">
        <v>11</v>
      </c>
      <c r="H88" s="1004" t="s">
        <v>6422</v>
      </c>
      <c r="I88" s="1010"/>
      <c r="J88" s="1100"/>
      <c r="K88" s="1002"/>
      <c r="L88" s="1002"/>
      <c r="M88" s="1101"/>
      <c r="N88" s="1010" t="s">
        <v>6423</v>
      </c>
      <c r="O88" s="1149" t="s">
        <v>6424</v>
      </c>
      <c r="P88" s="801"/>
      <c r="Q88" s="801">
        <v>1</v>
      </c>
      <c r="R88" s="801"/>
      <c r="S88" s="801"/>
      <c r="T88" s="801"/>
      <c r="U88" s="801"/>
      <c r="V88" s="801"/>
      <c r="W88" s="801"/>
      <c r="X88" s="801"/>
      <c r="Y88" s="801"/>
      <c r="Z88" s="801">
        <v>1</v>
      </c>
      <c r="AA88" s="801"/>
      <c r="AB88" s="801"/>
      <c r="AC88" s="801"/>
      <c r="AD88" s="801"/>
      <c r="AE88" s="801"/>
      <c r="AF88" s="801">
        <v>1</v>
      </c>
      <c r="AG88" s="801"/>
    </row>
    <row r="89" spans="1:33" s="1542" customFormat="1" ht="409.6" thickBot="1" x14ac:dyDescent="0.3">
      <c r="A89" s="1487">
        <v>85</v>
      </c>
      <c r="B89" s="1052" t="s">
        <v>674</v>
      </c>
      <c r="C89" s="1053">
        <v>4</v>
      </c>
      <c r="D89" s="1053" t="s">
        <v>83</v>
      </c>
      <c r="E89" s="1053" t="s">
        <v>577</v>
      </c>
      <c r="F89" s="1053" t="s">
        <v>676</v>
      </c>
      <c r="G89" s="1054" t="s">
        <v>11</v>
      </c>
      <c r="H89" s="1055" t="s">
        <v>6425</v>
      </c>
      <c r="I89" s="1056"/>
      <c r="J89" s="1079"/>
      <c r="K89" s="1052"/>
      <c r="L89" s="1052"/>
      <c r="M89" s="1080"/>
      <c r="N89" s="1099" t="s">
        <v>6426</v>
      </c>
      <c r="O89" s="1128" t="s">
        <v>6427</v>
      </c>
      <c r="P89" s="801"/>
      <c r="Q89" s="801"/>
      <c r="R89" s="801"/>
      <c r="S89" s="801"/>
      <c r="T89" s="801">
        <v>1</v>
      </c>
      <c r="U89" s="801"/>
      <c r="V89" s="801"/>
      <c r="W89" s="801"/>
      <c r="X89" s="801">
        <v>1</v>
      </c>
      <c r="Y89" s="801"/>
      <c r="Z89" s="801"/>
      <c r="AA89" s="801"/>
      <c r="AB89" s="801"/>
      <c r="AC89" s="801"/>
      <c r="AD89" s="801"/>
      <c r="AE89" s="801"/>
      <c r="AF89" s="801">
        <v>1</v>
      </c>
      <c r="AG89" s="801"/>
    </row>
    <row r="90" spans="1:33" s="620" customFormat="1" ht="126.75" thickBot="1" x14ac:dyDescent="0.3">
      <c r="A90" s="1000">
        <v>86</v>
      </c>
      <c r="B90" s="1001" t="s">
        <v>684</v>
      </c>
      <c r="C90" s="1001">
        <v>4</v>
      </c>
      <c r="D90" s="1001" t="s">
        <v>686</v>
      </c>
      <c r="E90" s="1001" t="s">
        <v>661</v>
      </c>
      <c r="F90" s="1001" t="s">
        <v>266</v>
      </c>
      <c r="G90" s="1003" t="s">
        <v>16</v>
      </c>
      <c r="H90" s="1004" t="s">
        <v>685</v>
      </c>
      <c r="I90" s="1010"/>
      <c r="J90" s="1100"/>
      <c r="K90" s="1002"/>
      <c r="L90" s="1002"/>
      <c r="M90" s="1101"/>
      <c r="N90" s="1106" t="s">
        <v>6428</v>
      </c>
      <c r="O90" s="1149" t="s">
        <v>6429</v>
      </c>
      <c r="P90" s="801"/>
      <c r="Q90" s="801">
        <v>1</v>
      </c>
      <c r="R90" s="801"/>
      <c r="S90" s="801"/>
      <c r="T90" s="801"/>
      <c r="U90" s="801"/>
      <c r="V90" s="801"/>
      <c r="W90" s="801"/>
      <c r="X90" s="801"/>
      <c r="Y90" s="801"/>
      <c r="Z90" s="801">
        <v>1</v>
      </c>
      <c r="AA90" s="801"/>
      <c r="AB90" s="801"/>
      <c r="AC90" s="801"/>
      <c r="AD90" s="801"/>
      <c r="AE90" s="801"/>
      <c r="AF90" s="801"/>
      <c r="AG90" s="801">
        <v>1</v>
      </c>
    </row>
    <row r="91" spans="1:33" s="620" customFormat="1" ht="268.5" thickBot="1" x14ac:dyDescent="0.3">
      <c r="A91" s="1000">
        <v>87</v>
      </c>
      <c r="B91" s="1001" t="s">
        <v>6430</v>
      </c>
      <c r="C91" s="1001" t="s">
        <v>110</v>
      </c>
      <c r="D91" s="1001" t="s">
        <v>172</v>
      </c>
      <c r="E91" s="1001" t="s">
        <v>693</v>
      </c>
      <c r="F91" s="1001" t="s">
        <v>362</v>
      </c>
      <c r="G91" s="1003" t="s">
        <v>16</v>
      </c>
      <c r="H91" s="1004" t="s">
        <v>6431</v>
      </c>
      <c r="I91" s="1010"/>
      <c r="J91" s="1100"/>
      <c r="K91" s="1002"/>
      <c r="L91" s="1002"/>
      <c r="M91" s="1101"/>
      <c r="N91" s="1038" t="s">
        <v>6432</v>
      </c>
      <c r="O91" s="1149" t="s">
        <v>6433</v>
      </c>
      <c r="P91" s="801"/>
      <c r="Q91" s="801">
        <v>1</v>
      </c>
      <c r="R91" s="801"/>
      <c r="S91" s="801"/>
      <c r="T91" s="801"/>
      <c r="U91" s="801"/>
      <c r="V91" s="801"/>
      <c r="W91" s="801"/>
      <c r="X91" s="801"/>
      <c r="Y91" s="801"/>
      <c r="Z91" s="801">
        <v>1</v>
      </c>
      <c r="AA91" s="801"/>
      <c r="AB91" s="801"/>
      <c r="AC91" s="801"/>
      <c r="AD91" s="801"/>
      <c r="AE91" s="801"/>
      <c r="AF91" s="801"/>
      <c r="AG91" s="801">
        <v>1</v>
      </c>
    </row>
    <row r="92" spans="1:33" s="1542" customFormat="1" ht="174" thickBot="1" x14ac:dyDescent="0.3">
      <c r="A92" s="1000">
        <v>88</v>
      </c>
      <c r="B92" s="1001" t="s">
        <v>694</v>
      </c>
      <c r="C92" s="1001">
        <v>4</v>
      </c>
      <c r="D92" s="1001" t="s">
        <v>23</v>
      </c>
      <c r="E92" s="1001" t="s">
        <v>696</v>
      </c>
      <c r="F92" s="1001" t="s">
        <v>213</v>
      </c>
      <c r="G92" s="1003" t="s">
        <v>16</v>
      </c>
      <c r="H92" s="1004" t="s">
        <v>695</v>
      </c>
      <c r="I92" s="1010"/>
      <c r="J92" s="1100"/>
      <c r="K92" s="1002"/>
      <c r="L92" s="1002"/>
      <c r="M92" s="1101"/>
      <c r="N92" s="1068" t="s">
        <v>6434</v>
      </c>
      <c r="O92" s="1149" t="s">
        <v>6435</v>
      </c>
      <c r="P92" s="801"/>
      <c r="Q92" s="801">
        <v>1</v>
      </c>
      <c r="R92" s="801"/>
      <c r="S92" s="801"/>
      <c r="T92" s="801"/>
      <c r="U92" s="801"/>
      <c r="V92" s="801"/>
      <c r="W92" s="801"/>
      <c r="X92" s="801"/>
      <c r="Y92" s="801"/>
      <c r="Z92" s="801">
        <v>1</v>
      </c>
      <c r="AA92" s="801"/>
      <c r="AB92" s="801"/>
      <c r="AC92" s="801"/>
      <c r="AD92" s="801"/>
      <c r="AE92" s="801"/>
      <c r="AF92" s="801"/>
      <c r="AG92" s="801">
        <v>1</v>
      </c>
    </row>
    <row r="93" spans="1:33" s="1542" customFormat="1" ht="48" thickBot="1" x14ac:dyDescent="0.3">
      <c r="A93" s="1000">
        <v>89</v>
      </c>
      <c r="B93" s="1001" t="s">
        <v>697</v>
      </c>
      <c r="C93" s="1001" t="s">
        <v>179</v>
      </c>
      <c r="D93" s="1001" t="s">
        <v>699</v>
      </c>
      <c r="E93" s="1001" t="s">
        <v>700</v>
      </c>
      <c r="F93" s="1001" t="s">
        <v>15</v>
      </c>
      <c r="G93" s="1003" t="s">
        <v>16</v>
      </c>
      <c r="H93" s="1004" t="s">
        <v>698</v>
      </c>
      <c r="I93" s="1010"/>
      <c r="J93" s="1100"/>
      <c r="K93" s="1002"/>
      <c r="L93" s="1002"/>
      <c r="M93" s="1101"/>
      <c r="N93" s="1126" t="s">
        <v>6436</v>
      </c>
      <c r="O93" s="1149" t="s">
        <v>6429</v>
      </c>
      <c r="P93" s="801"/>
      <c r="Q93" s="801">
        <v>1</v>
      </c>
      <c r="R93" s="801"/>
      <c r="S93" s="801"/>
      <c r="T93" s="801"/>
      <c r="U93" s="801"/>
      <c r="V93" s="801"/>
      <c r="W93" s="801"/>
      <c r="X93" s="801"/>
      <c r="Y93" s="801"/>
      <c r="Z93" s="801">
        <v>1</v>
      </c>
      <c r="AA93" s="801"/>
      <c r="AB93" s="801"/>
      <c r="AC93" s="801"/>
      <c r="AD93" s="801"/>
      <c r="AE93" s="801"/>
      <c r="AF93" s="801"/>
      <c r="AG93" s="801">
        <v>1</v>
      </c>
    </row>
    <row r="94" spans="1:33" s="1542" customFormat="1" ht="32.25" thickBot="1" x14ac:dyDescent="0.3">
      <c r="A94" s="1000">
        <v>90</v>
      </c>
      <c r="B94" s="1052" t="s">
        <v>701</v>
      </c>
      <c r="C94" s="1053">
        <v>4</v>
      </c>
      <c r="D94" s="1053" t="s">
        <v>37</v>
      </c>
      <c r="E94" s="1053" t="s">
        <v>703</v>
      </c>
      <c r="F94" s="1053" t="s">
        <v>15</v>
      </c>
      <c r="G94" s="1054" t="s">
        <v>16</v>
      </c>
      <c r="H94" s="1055" t="s">
        <v>702</v>
      </c>
      <c r="I94" s="1056"/>
      <c r="J94" s="1079"/>
      <c r="K94" s="1052"/>
      <c r="L94" s="1052"/>
      <c r="M94" s="1080"/>
      <c r="N94" s="1150"/>
      <c r="O94" s="1109" t="s">
        <v>6437</v>
      </c>
      <c r="P94" s="801"/>
      <c r="Q94" s="801"/>
      <c r="R94" s="801"/>
      <c r="S94" s="801"/>
      <c r="T94" s="801">
        <v>1</v>
      </c>
      <c r="U94" s="801"/>
      <c r="V94" s="801"/>
      <c r="W94" s="801"/>
      <c r="X94" s="801">
        <v>1</v>
      </c>
      <c r="Y94" s="801"/>
      <c r="Z94" s="801"/>
      <c r="AA94" s="801"/>
      <c r="AB94" s="801"/>
      <c r="AC94" s="801"/>
      <c r="AD94" s="801"/>
      <c r="AE94" s="801"/>
      <c r="AF94" s="801"/>
      <c r="AG94" s="801">
        <v>1</v>
      </c>
    </row>
    <row r="95" spans="1:33" s="620" customFormat="1" ht="409.6" thickBot="1" x14ac:dyDescent="0.3">
      <c r="A95" s="1000">
        <v>91</v>
      </c>
      <c r="B95" s="1215" t="s">
        <v>2148</v>
      </c>
      <c r="C95" s="1215">
        <v>4</v>
      </c>
      <c r="D95" s="1215" t="s">
        <v>1201</v>
      </c>
      <c r="E95" s="1215" t="s">
        <v>711</v>
      </c>
      <c r="F95" s="1215" t="s">
        <v>213</v>
      </c>
      <c r="G95" s="1216" t="s">
        <v>16</v>
      </c>
      <c r="H95" s="1217" t="s">
        <v>6438</v>
      </c>
      <c r="I95" s="1216"/>
      <c r="J95" s="1100"/>
      <c r="K95" s="1002"/>
      <c r="L95" s="1002"/>
      <c r="M95" s="1101"/>
      <c r="N95" s="1488" t="s">
        <v>6439</v>
      </c>
      <c r="O95" s="1484" t="s">
        <v>6440</v>
      </c>
      <c r="P95" s="801"/>
      <c r="Q95" s="801"/>
      <c r="R95" s="801"/>
      <c r="S95" s="801"/>
      <c r="T95" s="801"/>
      <c r="U95" s="801"/>
      <c r="V95" s="801"/>
      <c r="W95" s="801"/>
      <c r="X95" s="801"/>
      <c r="Y95" s="801"/>
      <c r="Z95" s="801"/>
      <c r="AA95" s="801">
        <v>1</v>
      </c>
      <c r="AB95" s="801">
        <v>1</v>
      </c>
      <c r="AC95" s="801"/>
      <c r="AD95" s="801"/>
      <c r="AE95" s="801"/>
      <c r="AF95" s="801"/>
      <c r="AG95" s="801">
        <v>1</v>
      </c>
    </row>
    <row r="96" spans="1:33" s="1542" customFormat="1" ht="79.5" thickBot="1" x14ac:dyDescent="0.3">
      <c r="A96" s="1000">
        <v>92</v>
      </c>
      <c r="B96" s="1018" t="s">
        <v>2149</v>
      </c>
      <c r="C96" s="1030">
        <v>4</v>
      </c>
      <c r="D96" s="1030" t="s">
        <v>83</v>
      </c>
      <c r="E96" s="1030" t="s">
        <v>84</v>
      </c>
      <c r="F96" s="1030" t="s">
        <v>15</v>
      </c>
      <c r="G96" s="1031" t="s">
        <v>16</v>
      </c>
      <c r="H96" s="1032" t="s">
        <v>6441</v>
      </c>
      <c r="I96" s="1033"/>
      <c r="J96" s="1034"/>
      <c r="K96" s="1018"/>
      <c r="L96" s="1018"/>
      <c r="M96" s="1073"/>
      <c r="N96" s="1126" t="s">
        <v>6442</v>
      </c>
      <c r="O96" s="1123" t="s">
        <v>6443</v>
      </c>
      <c r="P96" s="801"/>
      <c r="Q96" s="801">
        <v>1</v>
      </c>
      <c r="R96" s="801"/>
      <c r="S96" s="801"/>
      <c r="T96" s="801"/>
      <c r="U96" s="801"/>
      <c r="V96" s="801"/>
      <c r="W96" s="801"/>
      <c r="X96" s="801">
        <v>1</v>
      </c>
      <c r="Y96" s="801"/>
      <c r="Z96" s="801"/>
      <c r="AA96" s="801"/>
      <c r="AB96" s="801"/>
      <c r="AC96" s="801"/>
      <c r="AD96" s="801"/>
      <c r="AE96" s="801"/>
      <c r="AF96" s="801"/>
      <c r="AG96" s="801">
        <v>1</v>
      </c>
    </row>
    <row r="97" spans="1:33" s="1542" customFormat="1" ht="174" thickBot="1" x14ac:dyDescent="0.3">
      <c r="A97" s="1000">
        <v>93</v>
      </c>
      <c r="B97" s="1018" t="s">
        <v>2150</v>
      </c>
      <c r="C97" s="1030">
        <v>33</v>
      </c>
      <c r="D97" s="1030" t="s">
        <v>83</v>
      </c>
      <c r="E97" s="1030" t="s">
        <v>87</v>
      </c>
      <c r="F97" s="1030" t="s">
        <v>15</v>
      </c>
      <c r="G97" s="1031" t="s">
        <v>16</v>
      </c>
      <c r="H97" s="1032" t="s">
        <v>715</v>
      </c>
      <c r="I97" s="1033" t="s">
        <v>2476</v>
      </c>
      <c r="J97" s="1034"/>
      <c r="K97" s="1018"/>
      <c r="L97" s="1018"/>
      <c r="M97" s="1073"/>
      <c r="N97" s="1068" t="s">
        <v>6444</v>
      </c>
      <c r="O97" s="1123" t="s">
        <v>6445</v>
      </c>
      <c r="P97" s="801"/>
      <c r="Q97" s="801">
        <v>1</v>
      </c>
      <c r="R97" s="801"/>
      <c r="S97" s="801"/>
      <c r="T97" s="801"/>
      <c r="U97" s="801"/>
      <c r="V97" s="801"/>
      <c r="W97" s="801"/>
      <c r="X97" s="801">
        <v>1</v>
      </c>
      <c r="Y97" s="801"/>
      <c r="Z97" s="801"/>
      <c r="AA97" s="801"/>
      <c r="AB97" s="801"/>
      <c r="AC97" s="801"/>
      <c r="AD97" s="801"/>
      <c r="AE97" s="801"/>
      <c r="AF97" s="801"/>
      <c r="AG97" s="801">
        <v>1</v>
      </c>
    </row>
    <row r="98" spans="1:33" s="1542" customFormat="1" ht="126.75" thickBot="1" x14ac:dyDescent="0.3">
      <c r="A98" s="1000">
        <v>94</v>
      </c>
      <c r="B98" s="1018" t="s">
        <v>705</v>
      </c>
      <c r="C98" s="1030">
        <v>4</v>
      </c>
      <c r="D98" s="1030" t="s">
        <v>658</v>
      </c>
      <c r="E98" s="1030" t="s">
        <v>246</v>
      </c>
      <c r="F98" s="1030" t="s">
        <v>213</v>
      </c>
      <c r="G98" s="1031" t="s">
        <v>16</v>
      </c>
      <c r="H98" s="1032" t="s">
        <v>706</v>
      </c>
      <c r="I98" s="1033"/>
      <c r="J98" s="1034"/>
      <c r="K98" s="1018"/>
      <c r="L98" s="1018"/>
      <c r="M98" s="1073"/>
      <c r="N98" s="1126" t="s">
        <v>6446</v>
      </c>
      <c r="O98" s="1123" t="s">
        <v>6447</v>
      </c>
      <c r="P98" s="801"/>
      <c r="Q98" s="801">
        <v>1</v>
      </c>
      <c r="R98" s="801"/>
      <c r="S98" s="801"/>
      <c r="T98" s="801"/>
      <c r="U98" s="801"/>
      <c r="V98" s="801"/>
      <c r="W98" s="801"/>
      <c r="X98" s="801">
        <v>1</v>
      </c>
      <c r="Y98" s="801"/>
      <c r="Z98" s="801"/>
      <c r="AA98" s="801"/>
      <c r="AB98" s="801"/>
      <c r="AC98" s="801"/>
      <c r="AD98" s="801"/>
      <c r="AE98" s="801"/>
      <c r="AF98" s="801"/>
      <c r="AG98" s="801">
        <v>1</v>
      </c>
    </row>
    <row r="99" spans="1:33" s="1542" customFormat="1" ht="409.6" thickBot="1" x14ac:dyDescent="0.3">
      <c r="A99" s="1000">
        <v>95</v>
      </c>
      <c r="B99" s="1039" t="s">
        <v>720</v>
      </c>
      <c r="C99" s="1039">
        <v>4</v>
      </c>
      <c r="D99" s="1039" t="s">
        <v>658</v>
      </c>
      <c r="E99" s="1039" t="s">
        <v>722</v>
      </c>
      <c r="F99" s="1039" t="s">
        <v>213</v>
      </c>
      <c r="G99" s="1040" t="s">
        <v>16</v>
      </c>
      <c r="H99" s="1041" t="s">
        <v>721</v>
      </c>
      <c r="I99" s="1042"/>
      <c r="J99" s="1102"/>
      <c r="K99" s="1006"/>
      <c r="L99" s="1006"/>
      <c r="M99" s="1103"/>
      <c r="N99" s="1126" t="s">
        <v>6448</v>
      </c>
      <c r="O99" s="1135" t="s">
        <v>6449</v>
      </c>
      <c r="P99" s="801"/>
      <c r="Q99" s="801">
        <v>1</v>
      </c>
      <c r="R99" s="801"/>
      <c r="S99" s="801"/>
      <c r="T99" s="801"/>
      <c r="U99" s="801"/>
      <c r="V99" s="801"/>
      <c r="W99" s="801"/>
      <c r="X99" s="801">
        <v>1</v>
      </c>
      <c r="Y99" s="801"/>
      <c r="Z99" s="801"/>
      <c r="AA99" s="801"/>
      <c r="AB99" s="801"/>
      <c r="AC99" s="801"/>
      <c r="AD99" s="801"/>
      <c r="AE99" s="801"/>
      <c r="AF99" s="801"/>
      <c r="AG99" s="801">
        <v>1</v>
      </c>
    </row>
    <row r="100" spans="1:33" s="1542" customFormat="1" ht="126.75" thickBot="1" x14ac:dyDescent="0.3">
      <c r="A100" s="1000">
        <v>96</v>
      </c>
      <c r="B100" s="1039" t="s">
        <v>723</v>
      </c>
      <c r="C100" s="1039" t="s">
        <v>110</v>
      </c>
      <c r="D100" s="1039" t="s">
        <v>86</v>
      </c>
      <c r="E100" s="1039" t="s">
        <v>725</v>
      </c>
      <c r="F100" s="1039" t="s">
        <v>266</v>
      </c>
      <c r="G100" s="1040" t="s">
        <v>16</v>
      </c>
      <c r="H100" s="1041" t="s">
        <v>6450</v>
      </c>
      <c r="I100" s="1042"/>
      <c r="J100" s="1102"/>
      <c r="K100" s="1006"/>
      <c r="L100" s="1006"/>
      <c r="M100" s="1103"/>
      <c r="N100" s="1126" t="s">
        <v>6451</v>
      </c>
      <c r="O100" s="1135" t="s">
        <v>6452</v>
      </c>
      <c r="P100" s="801"/>
      <c r="Q100" s="801">
        <v>1</v>
      </c>
      <c r="R100" s="801"/>
      <c r="S100" s="801"/>
      <c r="T100" s="801"/>
      <c r="U100" s="801"/>
      <c r="V100" s="801"/>
      <c r="W100" s="801"/>
      <c r="X100" s="801">
        <v>1</v>
      </c>
      <c r="Y100" s="801"/>
      <c r="Z100" s="801"/>
      <c r="AA100" s="801"/>
      <c r="AB100" s="801"/>
      <c r="AC100" s="801"/>
      <c r="AD100" s="801"/>
      <c r="AE100" s="801"/>
      <c r="AF100" s="801"/>
      <c r="AG100" s="801">
        <v>1</v>
      </c>
    </row>
    <row r="101" spans="1:33" s="1542" customFormat="1" ht="95.25" thickBot="1" x14ac:dyDescent="0.3">
      <c r="A101" s="1000">
        <v>97</v>
      </c>
      <c r="B101" s="1039" t="s">
        <v>752</v>
      </c>
      <c r="C101" s="1039">
        <v>33</v>
      </c>
      <c r="D101" s="1039" t="s">
        <v>89</v>
      </c>
      <c r="E101" s="1039" t="s">
        <v>754</v>
      </c>
      <c r="F101" s="1039" t="s">
        <v>15</v>
      </c>
      <c r="G101" s="1040" t="s">
        <v>16</v>
      </c>
      <c r="H101" s="1041" t="s">
        <v>6453</v>
      </c>
      <c r="I101" s="1042"/>
      <c r="J101" s="1102"/>
      <c r="K101" s="1006"/>
      <c r="L101" s="1006"/>
      <c r="M101" s="1103"/>
      <c r="N101" s="1126" t="s">
        <v>6454</v>
      </c>
      <c r="O101" s="1135" t="s">
        <v>6394</v>
      </c>
      <c r="P101" s="801"/>
      <c r="Q101" s="801">
        <v>1</v>
      </c>
      <c r="R101" s="801"/>
      <c r="S101" s="801"/>
      <c r="T101" s="801"/>
      <c r="U101" s="801"/>
      <c r="V101" s="801"/>
      <c r="W101" s="801"/>
      <c r="X101" s="801">
        <v>1</v>
      </c>
      <c r="Y101" s="801"/>
      <c r="Z101" s="801"/>
      <c r="AA101" s="801"/>
      <c r="AB101" s="801"/>
      <c r="AC101" s="801"/>
      <c r="AD101" s="801"/>
      <c r="AE101" s="801"/>
      <c r="AF101" s="801"/>
      <c r="AG101" s="801">
        <v>1</v>
      </c>
    </row>
    <row r="102" spans="1:33" s="1542" customFormat="1" ht="79.5" thickBot="1" x14ac:dyDescent="0.3">
      <c r="A102" s="1000">
        <v>98</v>
      </c>
      <c r="B102" s="1001" t="s">
        <v>755</v>
      </c>
      <c r="C102" s="1001" t="s">
        <v>179</v>
      </c>
      <c r="D102" s="1001" t="s">
        <v>758</v>
      </c>
      <c r="E102" s="1001" t="s">
        <v>757</v>
      </c>
      <c r="F102" s="1001" t="s">
        <v>15</v>
      </c>
      <c r="G102" s="1003" t="s">
        <v>16</v>
      </c>
      <c r="H102" s="1004" t="s">
        <v>756</v>
      </c>
      <c r="I102" s="1010"/>
      <c r="J102" s="1100"/>
      <c r="K102" s="1002"/>
      <c r="L102" s="1002"/>
      <c r="M102" s="1101"/>
      <c r="N102" s="1089" t="s">
        <v>6455</v>
      </c>
      <c r="O102" s="1149" t="s">
        <v>6443</v>
      </c>
      <c r="P102" s="801"/>
      <c r="Q102" s="801">
        <v>1</v>
      </c>
      <c r="R102" s="801"/>
      <c r="S102" s="801"/>
      <c r="T102" s="801"/>
      <c r="U102" s="801"/>
      <c r="V102" s="801"/>
      <c r="W102" s="801"/>
      <c r="X102" s="801"/>
      <c r="Y102" s="801"/>
      <c r="Z102" s="801">
        <v>1</v>
      </c>
      <c r="AA102" s="801"/>
      <c r="AB102" s="801"/>
      <c r="AC102" s="801"/>
      <c r="AD102" s="801"/>
      <c r="AE102" s="801"/>
      <c r="AF102" s="801"/>
      <c r="AG102" s="801">
        <v>1</v>
      </c>
    </row>
    <row r="103" spans="1:33" s="620" customFormat="1" ht="126.75" thickBot="1" x14ac:dyDescent="0.3">
      <c r="A103" s="1000">
        <v>99</v>
      </c>
      <c r="B103" s="238" t="s">
        <v>759</v>
      </c>
      <c r="C103" s="238">
        <v>4</v>
      </c>
      <c r="D103" s="238" t="s">
        <v>27</v>
      </c>
      <c r="E103" s="238" t="s">
        <v>761</v>
      </c>
      <c r="F103" s="238" t="s">
        <v>15</v>
      </c>
      <c r="G103" s="239" t="s">
        <v>16</v>
      </c>
      <c r="H103" s="240" t="s">
        <v>760</v>
      </c>
      <c r="I103" s="239"/>
      <c r="J103" s="496"/>
      <c r="K103" s="407"/>
      <c r="L103" s="407"/>
      <c r="M103" s="1541"/>
      <c r="N103" s="1427" t="s">
        <v>6456</v>
      </c>
      <c r="O103" s="1438" t="s">
        <v>6457</v>
      </c>
      <c r="P103" s="801"/>
      <c r="Q103" s="801"/>
      <c r="R103" s="801"/>
      <c r="S103" s="801"/>
      <c r="T103" s="801"/>
      <c r="U103" s="801"/>
      <c r="V103" s="801"/>
      <c r="W103" s="801"/>
      <c r="X103" s="801">
        <v>1</v>
      </c>
      <c r="Y103" s="801"/>
      <c r="Z103" s="801"/>
      <c r="AA103" s="801"/>
      <c r="AB103" s="801"/>
      <c r="AC103" s="801"/>
      <c r="AD103" s="801">
        <v>1</v>
      </c>
      <c r="AE103" s="801"/>
      <c r="AF103" s="801"/>
      <c r="AG103" s="801">
        <v>1</v>
      </c>
    </row>
    <row r="104" spans="1:33" s="620" customFormat="1" ht="409.6" thickBot="1" x14ac:dyDescent="0.3">
      <c r="A104" s="1000">
        <v>100</v>
      </c>
      <c r="B104" s="1039" t="s">
        <v>762</v>
      </c>
      <c r="C104" s="1039">
        <v>4</v>
      </c>
      <c r="D104" s="1039" t="s">
        <v>658</v>
      </c>
      <c r="E104" s="1039" t="s">
        <v>764</v>
      </c>
      <c r="F104" s="1039" t="s">
        <v>213</v>
      </c>
      <c r="G104" s="1040" t="s">
        <v>16</v>
      </c>
      <c r="H104" s="1041" t="s">
        <v>763</v>
      </c>
      <c r="I104" s="1042"/>
      <c r="J104" s="1102"/>
      <c r="K104" s="1006"/>
      <c r="L104" s="1006"/>
      <c r="M104" s="1103"/>
      <c r="N104" s="1126" t="s">
        <v>6458</v>
      </c>
      <c r="O104" s="1135" t="s">
        <v>6459</v>
      </c>
      <c r="P104" s="801"/>
      <c r="Q104" s="801">
        <v>1</v>
      </c>
      <c r="R104" s="801"/>
      <c r="S104" s="801"/>
      <c r="T104" s="801"/>
      <c r="U104" s="801"/>
      <c r="V104" s="801"/>
      <c r="W104" s="801"/>
      <c r="X104" s="801">
        <v>1</v>
      </c>
      <c r="Y104" s="801"/>
      <c r="Z104" s="801"/>
      <c r="AA104" s="801"/>
      <c r="AB104" s="801"/>
      <c r="AC104" s="801"/>
      <c r="AD104" s="801"/>
      <c r="AE104" s="801"/>
      <c r="AF104" s="801"/>
      <c r="AG104" s="801">
        <v>1</v>
      </c>
    </row>
    <row r="105" spans="1:33" s="620" customFormat="1" ht="315.75" thickBot="1" x14ac:dyDescent="0.3">
      <c r="A105" s="1000">
        <v>101</v>
      </c>
      <c r="B105" s="1001" t="s">
        <v>796</v>
      </c>
      <c r="C105" s="1001" t="s">
        <v>110</v>
      </c>
      <c r="D105" s="1001" t="s">
        <v>27</v>
      </c>
      <c r="E105" s="1001" t="s">
        <v>795</v>
      </c>
      <c r="F105" s="1001" t="s">
        <v>15</v>
      </c>
      <c r="G105" s="1003" t="s">
        <v>16</v>
      </c>
      <c r="H105" s="1004" t="s">
        <v>797</v>
      </c>
      <c r="I105" s="1003"/>
      <c r="J105" s="1010" t="s">
        <v>1026</v>
      </c>
      <c r="K105" s="1010" t="s">
        <v>1026</v>
      </c>
      <c r="L105" s="1010" t="s">
        <v>1026</v>
      </c>
      <c r="M105" s="1151" t="s">
        <v>1026</v>
      </c>
      <c r="N105" s="1008" t="s">
        <v>6460</v>
      </c>
      <c r="O105" s="1149" t="s">
        <v>6461</v>
      </c>
      <c r="P105" s="801"/>
      <c r="Q105" s="801">
        <v>1</v>
      </c>
      <c r="R105" s="801"/>
      <c r="S105" s="801"/>
      <c r="T105" s="801"/>
      <c r="U105" s="801"/>
      <c r="V105" s="801"/>
      <c r="W105" s="801"/>
      <c r="X105" s="801">
        <v>1</v>
      </c>
      <c r="Y105" s="801"/>
      <c r="Z105" s="801"/>
      <c r="AA105" s="801"/>
      <c r="AB105" s="801"/>
      <c r="AC105" s="801"/>
      <c r="AD105" s="801"/>
      <c r="AE105" s="801"/>
      <c r="AF105" s="801"/>
      <c r="AG105" s="801">
        <v>1</v>
      </c>
    </row>
    <row r="106" spans="1:33" s="1542" customFormat="1" ht="189.75" thickBot="1" x14ac:dyDescent="0.3">
      <c r="A106" s="1000">
        <v>102</v>
      </c>
      <c r="B106" s="1039" t="s">
        <v>798</v>
      </c>
      <c r="C106" s="1039">
        <v>5</v>
      </c>
      <c r="D106" s="1039" t="s">
        <v>658</v>
      </c>
      <c r="E106" s="1039" t="s">
        <v>569</v>
      </c>
      <c r="F106" s="1039" t="s">
        <v>213</v>
      </c>
      <c r="G106" s="1040" t="s">
        <v>16</v>
      </c>
      <c r="H106" s="1041" t="s">
        <v>6462</v>
      </c>
      <c r="I106" s="1042"/>
      <c r="J106" s="1102"/>
      <c r="K106" s="1006"/>
      <c r="L106" s="1006"/>
      <c r="M106" s="1103"/>
      <c r="N106" s="1126" t="s">
        <v>6463</v>
      </c>
      <c r="O106" s="1135" t="s">
        <v>6464</v>
      </c>
      <c r="P106" s="801"/>
      <c r="Q106" s="801">
        <v>1</v>
      </c>
      <c r="R106" s="801"/>
      <c r="S106" s="801"/>
      <c r="T106" s="801"/>
      <c r="U106" s="801"/>
      <c r="V106" s="801"/>
      <c r="W106" s="801"/>
      <c r="X106" s="801">
        <v>1</v>
      </c>
      <c r="Y106" s="801"/>
      <c r="Z106" s="801"/>
      <c r="AA106" s="801"/>
      <c r="AB106" s="801"/>
      <c r="AC106" s="801"/>
      <c r="AD106" s="801"/>
      <c r="AE106" s="801"/>
      <c r="AF106" s="801"/>
      <c r="AG106" s="801">
        <v>1</v>
      </c>
    </row>
    <row r="107" spans="1:33" s="1542" customFormat="1" ht="205.5" thickBot="1" x14ac:dyDescent="0.3">
      <c r="A107" s="1000">
        <v>103</v>
      </c>
      <c r="B107" s="1018" t="s">
        <v>801</v>
      </c>
      <c r="C107" s="1030">
        <v>5</v>
      </c>
      <c r="D107" s="1030" t="s">
        <v>37</v>
      </c>
      <c r="E107" s="1030" t="s">
        <v>803</v>
      </c>
      <c r="F107" s="1030" t="s">
        <v>213</v>
      </c>
      <c r="G107" s="1031" t="s">
        <v>16</v>
      </c>
      <c r="H107" s="1032" t="s">
        <v>802</v>
      </c>
      <c r="I107" s="1033" t="s">
        <v>2295</v>
      </c>
      <c r="J107" s="1034"/>
      <c r="K107" s="1018"/>
      <c r="L107" s="1018"/>
      <c r="M107" s="1073"/>
      <c r="N107" s="1152" t="s">
        <v>6465</v>
      </c>
      <c r="O107" s="1123" t="s">
        <v>6466</v>
      </c>
      <c r="P107" s="801"/>
      <c r="Q107" s="801">
        <v>1</v>
      </c>
      <c r="R107" s="801"/>
      <c r="S107" s="801"/>
      <c r="T107" s="801"/>
      <c r="U107" s="801"/>
      <c r="V107" s="801"/>
      <c r="W107" s="801"/>
      <c r="X107" s="801">
        <v>1</v>
      </c>
      <c r="Y107" s="801"/>
      <c r="Z107" s="801"/>
      <c r="AA107" s="801"/>
      <c r="AB107" s="801"/>
      <c r="AC107" s="801"/>
      <c r="AD107" s="801"/>
      <c r="AE107" s="801"/>
      <c r="AF107" s="801"/>
      <c r="AG107" s="801">
        <v>1</v>
      </c>
    </row>
    <row r="108" spans="1:33" s="1542" customFormat="1" ht="126.75" thickBot="1" x14ac:dyDescent="0.3">
      <c r="A108" s="1000">
        <v>104</v>
      </c>
      <c r="B108" s="1018" t="s">
        <v>841</v>
      </c>
      <c r="C108" s="1030">
        <v>4</v>
      </c>
      <c r="D108" s="1030" t="s">
        <v>37</v>
      </c>
      <c r="E108" s="1030" t="s">
        <v>843</v>
      </c>
      <c r="F108" s="1030" t="s">
        <v>15</v>
      </c>
      <c r="G108" s="1031" t="s">
        <v>16</v>
      </c>
      <c r="H108" s="1032" t="s">
        <v>842</v>
      </c>
      <c r="I108" s="1033"/>
      <c r="J108" s="1034"/>
      <c r="K108" s="1018"/>
      <c r="L108" s="1018"/>
      <c r="M108" s="1073"/>
      <c r="N108" s="1126" t="s">
        <v>6467</v>
      </c>
      <c r="O108" s="1123" t="s">
        <v>6468</v>
      </c>
      <c r="P108" s="801"/>
      <c r="Q108" s="801">
        <v>1</v>
      </c>
      <c r="R108" s="801"/>
      <c r="S108" s="801"/>
      <c r="T108" s="801"/>
      <c r="U108" s="801"/>
      <c r="V108" s="801"/>
      <c r="W108" s="801"/>
      <c r="X108" s="801">
        <v>1</v>
      </c>
      <c r="Y108" s="801"/>
      <c r="Z108" s="801"/>
      <c r="AA108" s="801"/>
      <c r="AB108" s="801"/>
      <c r="AC108" s="801"/>
      <c r="AD108" s="801"/>
      <c r="AE108" s="801"/>
      <c r="AF108" s="801"/>
      <c r="AG108" s="801">
        <v>1</v>
      </c>
    </row>
    <row r="109" spans="1:33" s="1542" customFormat="1" ht="142.5" thickBot="1" x14ac:dyDescent="0.3">
      <c r="A109" s="1000">
        <v>105</v>
      </c>
      <c r="B109" s="1018" t="s">
        <v>844</v>
      </c>
      <c r="C109" s="1030">
        <v>33</v>
      </c>
      <c r="D109" s="1030" t="s">
        <v>83</v>
      </c>
      <c r="E109" s="1030" t="s">
        <v>754</v>
      </c>
      <c r="F109" s="1030" t="s">
        <v>165</v>
      </c>
      <c r="G109" s="1031" t="s">
        <v>16</v>
      </c>
      <c r="H109" s="1032" t="s">
        <v>845</v>
      </c>
      <c r="I109" s="1033"/>
      <c r="J109" s="1034"/>
      <c r="K109" s="1018"/>
      <c r="L109" s="1018"/>
      <c r="M109" s="1073"/>
      <c r="N109" s="1068" t="s">
        <v>6469</v>
      </c>
      <c r="O109" s="1123" t="s">
        <v>6470</v>
      </c>
      <c r="P109" s="801"/>
      <c r="Q109" s="801">
        <v>1</v>
      </c>
      <c r="R109" s="801"/>
      <c r="S109" s="801"/>
      <c r="T109" s="801"/>
      <c r="U109" s="801"/>
      <c r="V109" s="801"/>
      <c r="W109" s="801"/>
      <c r="X109" s="801">
        <v>1</v>
      </c>
      <c r="Y109" s="801"/>
      <c r="Z109" s="801"/>
      <c r="AA109" s="801"/>
      <c r="AB109" s="801"/>
      <c r="AC109" s="801"/>
      <c r="AD109" s="801"/>
      <c r="AE109" s="801"/>
      <c r="AF109" s="801"/>
      <c r="AG109" s="801">
        <v>1</v>
      </c>
    </row>
    <row r="110" spans="1:33" s="369" customFormat="1" ht="48" thickBot="1" x14ac:dyDescent="0.3">
      <c r="A110" s="1000">
        <v>106</v>
      </c>
      <c r="B110" s="1001" t="s">
        <v>870</v>
      </c>
      <c r="C110" s="1001" t="s">
        <v>179</v>
      </c>
      <c r="D110" s="1001" t="s">
        <v>260</v>
      </c>
      <c r="E110" s="1001" t="s">
        <v>872</v>
      </c>
      <c r="F110" s="1001" t="s">
        <v>15</v>
      </c>
      <c r="G110" s="1003" t="s">
        <v>16</v>
      </c>
      <c r="H110" s="1004" t="s">
        <v>871</v>
      </c>
      <c r="I110" s="1153" t="s">
        <v>2291</v>
      </c>
      <c r="J110" s="1100"/>
      <c r="K110" s="1002"/>
      <c r="L110" s="1002"/>
      <c r="M110" s="1101"/>
      <c r="N110" s="1038" t="s">
        <v>6471</v>
      </c>
      <c r="O110" s="1149" t="s">
        <v>6472</v>
      </c>
      <c r="P110" s="493"/>
      <c r="Q110" s="801">
        <v>1</v>
      </c>
      <c r="R110" s="801"/>
      <c r="S110" s="801"/>
      <c r="T110" s="801"/>
      <c r="U110" s="493"/>
      <c r="V110" s="493"/>
      <c r="W110" s="493"/>
      <c r="X110" s="493"/>
      <c r="Y110" s="493"/>
      <c r="Z110" s="493">
        <v>1</v>
      </c>
      <c r="AA110" s="493"/>
      <c r="AB110" s="493"/>
      <c r="AC110" s="493"/>
      <c r="AD110" s="493"/>
      <c r="AE110" s="493"/>
      <c r="AF110" s="493"/>
      <c r="AG110" s="801">
        <v>1</v>
      </c>
    </row>
    <row r="111" spans="1:33" s="1542" customFormat="1" ht="268.5" thickBot="1" x14ac:dyDescent="0.3">
      <c r="A111" s="1000">
        <v>107</v>
      </c>
      <c r="B111" s="1018" t="s">
        <v>888</v>
      </c>
      <c r="C111" s="1030">
        <v>4</v>
      </c>
      <c r="D111" s="1030" t="s">
        <v>83</v>
      </c>
      <c r="E111" s="1030" t="s">
        <v>890</v>
      </c>
      <c r="F111" s="1030" t="s">
        <v>891</v>
      </c>
      <c r="G111" s="1031" t="s">
        <v>11</v>
      </c>
      <c r="H111" s="1032" t="s">
        <v>889</v>
      </c>
      <c r="I111" s="1033" t="s">
        <v>2291</v>
      </c>
      <c r="J111" s="1034"/>
      <c r="K111" s="1018"/>
      <c r="L111" s="1018"/>
      <c r="M111" s="1073"/>
      <c r="N111" s="1089" t="s">
        <v>6473</v>
      </c>
      <c r="O111" s="1123" t="s">
        <v>6349</v>
      </c>
      <c r="P111" s="801"/>
      <c r="Q111" s="801">
        <v>1</v>
      </c>
      <c r="R111" s="801"/>
      <c r="S111" s="801"/>
      <c r="T111" s="801"/>
      <c r="U111" s="801"/>
      <c r="V111" s="801"/>
      <c r="W111" s="801"/>
      <c r="X111" s="801">
        <v>1</v>
      </c>
      <c r="Y111" s="801"/>
      <c r="Z111" s="801"/>
      <c r="AA111" s="801"/>
      <c r="AB111" s="801"/>
      <c r="AC111" s="801"/>
      <c r="AD111" s="801"/>
      <c r="AE111" s="801"/>
      <c r="AF111" s="801">
        <v>1</v>
      </c>
      <c r="AG111" s="801"/>
    </row>
    <row r="112" spans="1:33" s="1542" customFormat="1" ht="63.75" thickBot="1" x14ac:dyDescent="0.3">
      <c r="A112" s="1000">
        <v>108</v>
      </c>
      <c r="B112" s="1018" t="s">
        <v>892</v>
      </c>
      <c r="C112" s="1030">
        <v>4</v>
      </c>
      <c r="D112" s="1030" t="s">
        <v>837</v>
      </c>
      <c r="E112" s="1030" t="s">
        <v>894</v>
      </c>
      <c r="F112" s="1030" t="s">
        <v>213</v>
      </c>
      <c r="G112" s="1031" t="s">
        <v>16</v>
      </c>
      <c r="H112" s="1032" t="s">
        <v>893</v>
      </c>
      <c r="I112" s="1033"/>
      <c r="J112" s="1034"/>
      <c r="K112" s="1018"/>
      <c r="L112" s="1018"/>
      <c r="M112" s="1073"/>
      <c r="N112" s="1126" t="s">
        <v>6474</v>
      </c>
      <c r="O112" s="1123" t="s">
        <v>6435</v>
      </c>
      <c r="P112" s="801"/>
      <c r="Q112" s="801">
        <v>1</v>
      </c>
      <c r="R112" s="801"/>
      <c r="S112" s="801"/>
      <c r="T112" s="801"/>
      <c r="U112" s="801"/>
      <c r="V112" s="801"/>
      <c r="W112" s="801"/>
      <c r="X112" s="801">
        <v>1</v>
      </c>
      <c r="Y112" s="801"/>
      <c r="Z112" s="801"/>
      <c r="AA112" s="801"/>
      <c r="AB112" s="801"/>
      <c r="AC112" s="801"/>
      <c r="AD112" s="801"/>
      <c r="AE112" s="801"/>
      <c r="AF112" s="801"/>
      <c r="AG112" s="801">
        <v>1</v>
      </c>
    </row>
    <row r="113" spans="1:33" s="620" customFormat="1" ht="205.5" thickBot="1" x14ac:dyDescent="0.3">
      <c r="A113" s="1000">
        <v>109</v>
      </c>
      <c r="B113" s="1001" t="s">
        <v>909</v>
      </c>
      <c r="C113" s="1001">
        <v>4</v>
      </c>
      <c r="D113" s="1001" t="s">
        <v>172</v>
      </c>
      <c r="E113" s="1001" t="s">
        <v>911</v>
      </c>
      <c r="F113" s="1001" t="s">
        <v>24</v>
      </c>
      <c r="G113" s="1003" t="s">
        <v>16</v>
      </c>
      <c r="H113" s="1004" t="s">
        <v>910</v>
      </c>
      <c r="I113" s="1010"/>
      <c r="J113" s="1100"/>
      <c r="K113" s="1002"/>
      <c r="L113" s="1002"/>
      <c r="M113" s="1101"/>
      <c r="N113" s="1038" t="s">
        <v>6475</v>
      </c>
      <c r="O113" s="1154" t="s">
        <v>6476</v>
      </c>
      <c r="P113" s="801"/>
      <c r="Q113" s="801">
        <v>1</v>
      </c>
      <c r="R113" s="801"/>
      <c r="S113" s="801"/>
      <c r="T113" s="801"/>
      <c r="U113" s="801"/>
      <c r="V113" s="801"/>
      <c r="W113" s="801"/>
      <c r="X113" s="801"/>
      <c r="Y113" s="801"/>
      <c r="Z113" s="801">
        <v>1</v>
      </c>
      <c r="AA113" s="801"/>
      <c r="AB113" s="801"/>
      <c r="AC113" s="801"/>
      <c r="AD113" s="801"/>
      <c r="AE113" s="801"/>
      <c r="AF113" s="801"/>
      <c r="AG113" s="801">
        <v>1</v>
      </c>
    </row>
    <row r="114" spans="1:33" s="620" customFormat="1" ht="409.6" thickBot="1" x14ac:dyDescent="0.3">
      <c r="A114" s="1000">
        <v>110</v>
      </c>
      <c r="B114" s="1001" t="s">
        <v>920</v>
      </c>
      <c r="C114" s="1001" t="s">
        <v>110</v>
      </c>
      <c r="D114" s="1001" t="s">
        <v>172</v>
      </c>
      <c r="E114" s="1001" t="s">
        <v>693</v>
      </c>
      <c r="F114" s="1001" t="s">
        <v>15</v>
      </c>
      <c r="G114" s="1003" t="s">
        <v>16</v>
      </c>
      <c r="H114" s="1004" t="s">
        <v>6477</v>
      </c>
      <c r="I114" s="1010"/>
      <c r="J114" s="1100"/>
      <c r="K114" s="1002"/>
      <c r="L114" s="1002"/>
      <c r="M114" s="1101"/>
      <c r="N114" s="1155" t="s">
        <v>6432</v>
      </c>
      <c r="O114" s="1149" t="s">
        <v>6478</v>
      </c>
      <c r="P114" s="801"/>
      <c r="Q114" s="801">
        <v>1</v>
      </c>
      <c r="R114" s="801"/>
      <c r="S114" s="801"/>
      <c r="T114" s="801"/>
      <c r="U114" s="801"/>
      <c r="V114" s="801"/>
      <c r="W114" s="801"/>
      <c r="X114" s="801"/>
      <c r="Y114" s="801"/>
      <c r="Z114" s="801">
        <v>1</v>
      </c>
      <c r="AA114" s="801"/>
      <c r="AB114" s="801"/>
      <c r="AC114" s="801"/>
      <c r="AD114" s="801"/>
      <c r="AE114" s="801"/>
      <c r="AF114" s="801"/>
      <c r="AG114" s="801">
        <v>1</v>
      </c>
    </row>
    <row r="115" spans="1:33" s="1542" customFormat="1" ht="409.6" thickBot="1" x14ac:dyDescent="0.3">
      <c r="A115" s="1000">
        <v>111</v>
      </c>
      <c r="B115" s="1489" t="s">
        <v>922</v>
      </c>
      <c r="C115" s="1022">
        <v>4</v>
      </c>
      <c r="D115" s="1022" t="s">
        <v>83</v>
      </c>
      <c r="E115" s="1022" t="s">
        <v>925</v>
      </c>
      <c r="F115" s="1022" t="s">
        <v>924</v>
      </c>
      <c r="G115" s="1023" t="s">
        <v>11</v>
      </c>
      <c r="H115" s="1024" t="s">
        <v>6479</v>
      </c>
      <c r="I115" s="1025"/>
      <c r="J115" s="1060"/>
      <c r="K115" s="1012"/>
      <c r="L115" s="1012"/>
      <c r="M115" s="1071"/>
      <c r="N115" s="1220"/>
      <c r="O115" s="1484" t="s">
        <v>6480</v>
      </c>
      <c r="P115" s="801"/>
      <c r="Q115" s="801"/>
      <c r="R115" s="801"/>
      <c r="S115" s="801"/>
      <c r="T115" s="801"/>
      <c r="U115" s="801"/>
      <c r="V115" s="801"/>
      <c r="W115" s="801"/>
      <c r="X115" s="801">
        <v>1</v>
      </c>
      <c r="Y115" s="801"/>
      <c r="Z115" s="801"/>
      <c r="AA115" s="801"/>
      <c r="AB115" s="801">
        <v>1</v>
      </c>
      <c r="AC115" s="801"/>
      <c r="AD115" s="801"/>
      <c r="AE115" s="801"/>
      <c r="AF115" s="801">
        <v>1</v>
      </c>
      <c r="AG115" s="801"/>
    </row>
    <row r="116" spans="1:33" s="1542" customFormat="1" ht="331.5" thickBot="1" x14ac:dyDescent="0.3">
      <c r="A116" s="1490">
        <v>112</v>
      </c>
      <c r="B116" s="1018" t="s">
        <v>952</v>
      </c>
      <c r="C116" s="1030">
        <v>5</v>
      </c>
      <c r="D116" s="1030" t="s">
        <v>83</v>
      </c>
      <c r="E116" s="1030" t="s">
        <v>1096</v>
      </c>
      <c r="F116" s="1030" t="s">
        <v>953</v>
      </c>
      <c r="G116" s="1031" t="s">
        <v>11</v>
      </c>
      <c r="H116" s="1032" t="s">
        <v>954</v>
      </c>
      <c r="I116" s="1033"/>
      <c r="J116" s="1034"/>
      <c r="K116" s="1018"/>
      <c r="L116" s="1018"/>
      <c r="M116" s="1073"/>
      <c r="N116" s="1061" t="s">
        <v>6481</v>
      </c>
      <c r="O116" s="1123" t="s">
        <v>6482</v>
      </c>
      <c r="P116" s="801"/>
      <c r="Q116" s="801">
        <v>1</v>
      </c>
      <c r="R116" s="801"/>
      <c r="S116" s="801"/>
      <c r="T116" s="801"/>
      <c r="U116" s="801"/>
      <c r="V116" s="801"/>
      <c r="W116" s="801"/>
      <c r="X116" s="801">
        <v>1</v>
      </c>
      <c r="Y116" s="801"/>
      <c r="Z116" s="801"/>
      <c r="AA116" s="801"/>
      <c r="AB116" s="801"/>
      <c r="AC116" s="801"/>
      <c r="AD116" s="801"/>
      <c r="AE116" s="801"/>
      <c r="AF116" s="801">
        <v>1</v>
      </c>
      <c r="AG116" s="801"/>
    </row>
    <row r="117" spans="1:33" s="620" customFormat="1" ht="79.5" thickBot="1" x14ac:dyDescent="0.3">
      <c r="A117" s="1000">
        <v>113</v>
      </c>
      <c r="B117" s="1039" t="s">
        <v>967</v>
      </c>
      <c r="C117" s="1039">
        <v>16</v>
      </c>
      <c r="D117" s="1039" t="s">
        <v>40</v>
      </c>
      <c r="E117" s="1039" t="s">
        <v>969</v>
      </c>
      <c r="F117" s="1039" t="s">
        <v>15</v>
      </c>
      <c r="G117" s="1040" t="s">
        <v>16</v>
      </c>
      <c r="H117" s="1041" t="s">
        <v>968</v>
      </c>
      <c r="I117" s="1065"/>
      <c r="J117" s="1102"/>
      <c r="K117" s="1006"/>
      <c r="L117" s="1006"/>
      <c r="M117" s="1103"/>
      <c r="N117" s="1038" t="s">
        <v>6483</v>
      </c>
      <c r="O117" s="1135" t="s">
        <v>6482</v>
      </c>
      <c r="P117" s="801"/>
      <c r="Q117" s="801">
        <v>1</v>
      </c>
      <c r="R117" s="801"/>
      <c r="S117" s="801"/>
      <c r="T117" s="801"/>
      <c r="U117" s="801"/>
      <c r="V117" s="801"/>
      <c r="W117" s="801"/>
      <c r="X117" s="801"/>
      <c r="Y117" s="801">
        <v>1</v>
      </c>
      <c r="Z117" s="801"/>
      <c r="AA117" s="801"/>
      <c r="AB117" s="801"/>
      <c r="AC117" s="801"/>
      <c r="AD117" s="801"/>
      <c r="AE117" s="801"/>
      <c r="AF117" s="801"/>
      <c r="AG117" s="801">
        <v>1</v>
      </c>
    </row>
    <row r="118" spans="1:33" s="620" customFormat="1" ht="252.75" thickBot="1" x14ac:dyDescent="0.3">
      <c r="A118" s="1000">
        <v>114</v>
      </c>
      <c r="B118" s="1156" t="s">
        <v>970</v>
      </c>
      <c r="C118" s="1039">
        <v>4</v>
      </c>
      <c r="D118" s="1039" t="s">
        <v>70</v>
      </c>
      <c r="E118" s="1039" t="s">
        <v>972</v>
      </c>
      <c r="F118" s="1039" t="s">
        <v>213</v>
      </c>
      <c r="G118" s="1040" t="s">
        <v>16</v>
      </c>
      <c r="H118" s="1041" t="s">
        <v>971</v>
      </c>
      <c r="I118" s="1065"/>
      <c r="J118" s="1102"/>
      <c r="K118" s="1006"/>
      <c r="L118" s="1006"/>
      <c r="M118" s="1103"/>
      <c r="N118" s="1038" t="s">
        <v>6484</v>
      </c>
      <c r="O118" s="1135" t="s">
        <v>6485</v>
      </c>
      <c r="P118" s="801"/>
      <c r="Q118" s="801">
        <v>1</v>
      </c>
      <c r="R118" s="801"/>
      <c r="S118" s="801"/>
      <c r="T118" s="801"/>
      <c r="U118" s="801"/>
      <c r="V118" s="801"/>
      <c r="W118" s="801"/>
      <c r="X118" s="801"/>
      <c r="Y118" s="801">
        <v>1</v>
      </c>
      <c r="Z118" s="801"/>
      <c r="AA118" s="801"/>
      <c r="AB118" s="801"/>
      <c r="AC118" s="801"/>
      <c r="AD118" s="801"/>
      <c r="AE118" s="801"/>
      <c r="AF118" s="801"/>
      <c r="AG118" s="801">
        <v>1</v>
      </c>
    </row>
    <row r="119" spans="1:33" s="1542" customFormat="1" ht="189.75" thickBot="1" x14ac:dyDescent="0.3">
      <c r="A119" s="1487">
        <v>115</v>
      </c>
      <c r="B119" s="1489" t="s">
        <v>973</v>
      </c>
      <c r="C119" s="1022" t="s">
        <v>110</v>
      </c>
      <c r="D119" s="1022" t="s">
        <v>86</v>
      </c>
      <c r="E119" s="1022" t="s">
        <v>975</v>
      </c>
      <c r="F119" s="1022" t="s">
        <v>213</v>
      </c>
      <c r="G119" s="1023" t="s">
        <v>16</v>
      </c>
      <c r="H119" s="1024" t="s">
        <v>6486</v>
      </c>
      <c r="I119" s="1025" t="s">
        <v>2291</v>
      </c>
      <c r="J119" s="1060"/>
      <c r="K119" s="1012"/>
      <c r="L119" s="1012"/>
      <c r="M119" s="1071"/>
      <c r="N119" s="1491" t="s">
        <v>6487</v>
      </c>
      <c r="O119" s="1484" t="s">
        <v>6488</v>
      </c>
      <c r="P119" s="801"/>
      <c r="Q119" s="801"/>
      <c r="R119" s="801"/>
      <c r="S119" s="801"/>
      <c r="T119" s="801"/>
      <c r="U119" s="801"/>
      <c r="V119" s="801"/>
      <c r="W119" s="801"/>
      <c r="X119" s="801">
        <v>1</v>
      </c>
      <c r="Y119" s="801"/>
      <c r="Z119" s="801"/>
      <c r="AA119" s="801"/>
      <c r="AB119" s="801">
        <v>1</v>
      </c>
      <c r="AC119" s="801"/>
      <c r="AD119" s="801"/>
      <c r="AE119" s="801"/>
      <c r="AF119" s="801"/>
      <c r="AG119" s="801">
        <v>1</v>
      </c>
    </row>
    <row r="120" spans="1:33" s="620" customFormat="1" ht="409.6" thickBot="1" x14ac:dyDescent="0.3">
      <c r="A120" s="1000">
        <v>116</v>
      </c>
      <c r="B120" s="1092" t="s">
        <v>987</v>
      </c>
      <c r="C120" s="1092">
        <v>4</v>
      </c>
      <c r="D120" s="1092" t="s">
        <v>172</v>
      </c>
      <c r="E120" s="1092" t="s">
        <v>988</v>
      </c>
      <c r="F120" s="1092" t="s">
        <v>24</v>
      </c>
      <c r="G120" s="1093" t="s">
        <v>16</v>
      </c>
      <c r="H120" s="1094" t="s">
        <v>6489</v>
      </c>
      <c r="I120" s="1095"/>
      <c r="J120" s="1076"/>
      <c r="K120" s="1077"/>
      <c r="L120" s="1077"/>
      <c r="M120" s="1078"/>
      <c r="N120" s="1157"/>
      <c r="O120" s="1128" t="s">
        <v>6490</v>
      </c>
      <c r="P120" s="801"/>
      <c r="Q120" s="801"/>
      <c r="R120" s="801"/>
      <c r="S120" s="801"/>
      <c r="T120" s="801">
        <v>1</v>
      </c>
      <c r="U120" s="801"/>
      <c r="V120" s="801"/>
      <c r="W120" s="801"/>
      <c r="X120" s="801"/>
      <c r="Y120" s="801"/>
      <c r="Z120" s="801">
        <v>1</v>
      </c>
      <c r="AA120" s="801"/>
      <c r="AB120" s="801"/>
      <c r="AC120" s="801"/>
      <c r="AD120" s="801"/>
      <c r="AE120" s="801"/>
      <c r="AF120" s="801"/>
      <c r="AG120" s="801">
        <v>1</v>
      </c>
    </row>
    <row r="121" spans="1:33" s="1542" customFormat="1" ht="126.75" thickBot="1" x14ac:dyDescent="0.3">
      <c r="A121" s="1000">
        <v>117</v>
      </c>
      <c r="B121" s="1429" t="s">
        <v>995</v>
      </c>
      <c r="C121" s="1430">
        <v>16</v>
      </c>
      <c r="D121" s="1430" t="s">
        <v>89</v>
      </c>
      <c r="E121" s="1430" t="s">
        <v>728</v>
      </c>
      <c r="F121" s="1430" t="s">
        <v>997</v>
      </c>
      <c r="G121" s="1431" t="s">
        <v>11</v>
      </c>
      <c r="H121" s="1432" t="s">
        <v>996</v>
      </c>
      <c r="I121" s="1433" t="s">
        <v>2307</v>
      </c>
      <c r="J121" s="1434"/>
      <c r="K121" s="1429"/>
      <c r="L121" s="1429"/>
      <c r="M121" s="1435"/>
      <c r="N121" s="1439" t="s">
        <v>6491</v>
      </c>
      <c r="O121" s="1437" t="s">
        <v>6492</v>
      </c>
      <c r="P121" s="801"/>
      <c r="Q121" s="801"/>
      <c r="R121" s="801"/>
      <c r="S121" s="801"/>
      <c r="T121" s="801"/>
      <c r="U121" s="801"/>
      <c r="V121" s="801"/>
      <c r="W121" s="801"/>
      <c r="X121" s="801">
        <v>1</v>
      </c>
      <c r="Y121" s="801"/>
      <c r="Z121" s="801"/>
      <c r="AA121" s="801"/>
      <c r="AB121" s="801"/>
      <c r="AC121" s="801"/>
      <c r="AD121" s="801">
        <v>1</v>
      </c>
      <c r="AE121" s="801"/>
      <c r="AF121" s="801">
        <v>1</v>
      </c>
      <c r="AG121" s="801"/>
    </row>
    <row r="122" spans="1:33" s="620" customFormat="1" ht="268.5" thickBot="1" x14ac:dyDescent="0.3">
      <c r="A122" s="1000">
        <v>118</v>
      </c>
      <c r="B122" s="1092" t="s">
        <v>1044</v>
      </c>
      <c r="C122" s="1092">
        <v>4</v>
      </c>
      <c r="D122" s="1092" t="s">
        <v>1045</v>
      </c>
      <c r="E122" s="1092" t="s">
        <v>800</v>
      </c>
      <c r="F122" s="1092" t="s">
        <v>15</v>
      </c>
      <c r="G122" s="1093" t="s">
        <v>16</v>
      </c>
      <c r="H122" s="1094" t="s">
        <v>6493</v>
      </c>
      <c r="I122" s="1095"/>
      <c r="J122" s="1076"/>
      <c r="K122" s="1077"/>
      <c r="L122" s="1077"/>
      <c r="M122" s="1078"/>
      <c r="N122" s="1095" t="s">
        <v>6494</v>
      </c>
      <c r="O122" s="1158" t="s">
        <v>6495</v>
      </c>
      <c r="P122" s="801"/>
      <c r="Q122" s="801"/>
      <c r="R122" s="801"/>
      <c r="S122" s="801"/>
      <c r="T122" s="801">
        <v>1</v>
      </c>
      <c r="U122" s="801"/>
      <c r="V122" s="801"/>
      <c r="W122" s="801"/>
      <c r="X122" s="801"/>
      <c r="Y122" s="801">
        <v>1</v>
      </c>
      <c r="Z122" s="801"/>
      <c r="AA122" s="801"/>
      <c r="AB122" s="801"/>
      <c r="AC122" s="801"/>
      <c r="AD122" s="801"/>
      <c r="AE122" s="801"/>
      <c r="AF122" s="801"/>
      <c r="AG122" s="801">
        <v>1</v>
      </c>
    </row>
    <row r="123" spans="1:33" s="1542" customFormat="1" ht="409.6" thickBot="1" x14ac:dyDescent="0.3">
      <c r="A123" s="1000">
        <v>119</v>
      </c>
      <c r="B123" s="1018" t="s">
        <v>1056</v>
      </c>
      <c r="C123" s="1030">
        <v>4</v>
      </c>
      <c r="D123" s="1030" t="s">
        <v>89</v>
      </c>
      <c r="E123" s="1030" t="s">
        <v>1057</v>
      </c>
      <c r="F123" s="1030" t="s">
        <v>1058</v>
      </c>
      <c r="G123" s="1031" t="s">
        <v>11</v>
      </c>
      <c r="H123" s="1032" t="s">
        <v>6496</v>
      </c>
      <c r="I123" s="1033"/>
      <c r="J123" s="1034"/>
      <c r="K123" s="1018"/>
      <c r="L123" s="1018"/>
      <c r="M123" s="1073"/>
      <c r="N123" s="1070" t="s">
        <v>6497</v>
      </c>
      <c r="O123" s="1066" t="s">
        <v>6498</v>
      </c>
      <c r="P123" s="801"/>
      <c r="Q123" s="801">
        <v>1</v>
      </c>
      <c r="R123" s="801"/>
      <c r="S123" s="801"/>
      <c r="T123" s="801"/>
      <c r="U123" s="801"/>
      <c r="V123" s="801"/>
      <c r="W123" s="801"/>
      <c r="X123" s="801">
        <v>1</v>
      </c>
      <c r="Y123" s="801"/>
      <c r="Z123" s="801"/>
      <c r="AA123" s="801"/>
      <c r="AB123" s="801"/>
      <c r="AC123" s="801"/>
      <c r="AD123" s="801"/>
      <c r="AE123" s="801"/>
      <c r="AF123" s="801">
        <v>1</v>
      </c>
      <c r="AG123" s="801"/>
    </row>
    <row r="124" spans="1:33" s="1542" customFormat="1" ht="79.5" thickBot="1" x14ac:dyDescent="0.3">
      <c r="A124" s="1000">
        <v>120</v>
      </c>
      <c r="B124" s="1018" t="s">
        <v>1086</v>
      </c>
      <c r="C124" s="1159">
        <v>21</v>
      </c>
      <c r="D124" s="1159" t="s">
        <v>89</v>
      </c>
      <c r="E124" s="1159" t="s">
        <v>1088</v>
      </c>
      <c r="F124" s="1159" t="s">
        <v>1089</v>
      </c>
      <c r="G124" s="1160" t="s">
        <v>16</v>
      </c>
      <c r="H124" s="1161" t="s">
        <v>1087</v>
      </c>
      <c r="I124" s="1162"/>
      <c r="J124" s="1163"/>
      <c r="K124" s="1164"/>
      <c r="L124" s="1164"/>
      <c r="M124" s="1165"/>
      <c r="N124" s="1127" t="s">
        <v>6499</v>
      </c>
      <c r="O124" s="1166" t="s">
        <v>6500</v>
      </c>
      <c r="P124" s="801"/>
      <c r="Q124" s="801">
        <v>1</v>
      </c>
      <c r="R124" s="801"/>
      <c r="S124" s="801"/>
      <c r="T124" s="801"/>
      <c r="U124" s="801"/>
      <c r="V124" s="801"/>
      <c r="W124" s="801"/>
      <c r="X124" s="801">
        <v>1</v>
      </c>
      <c r="Y124" s="801"/>
      <c r="Z124" s="801"/>
      <c r="AA124" s="801"/>
      <c r="AB124" s="801"/>
      <c r="AC124" s="801"/>
      <c r="AD124" s="801"/>
      <c r="AE124" s="801"/>
      <c r="AF124" s="801"/>
      <c r="AG124" s="801">
        <v>1</v>
      </c>
    </row>
    <row r="125" spans="1:33" s="620" customFormat="1" ht="111" thickBot="1" x14ac:dyDescent="0.3">
      <c r="A125" s="1000">
        <v>121</v>
      </c>
      <c r="B125" s="1406" t="s">
        <v>1132</v>
      </c>
      <c r="C125" s="1406">
        <v>27</v>
      </c>
      <c r="D125" s="1406" t="s">
        <v>37</v>
      </c>
      <c r="E125" s="1406" t="s">
        <v>6501</v>
      </c>
      <c r="F125" s="1406" t="s">
        <v>1089</v>
      </c>
      <c r="G125" s="26" t="s">
        <v>16</v>
      </c>
      <c r="H125" s="1537" t="s">
        <v>6502</v>
      </c>
      <c r="I125" s="1440"/>
      <c r="J125" s="394"/>
      <c r="K125" s="395"/>
      <c r="L125" s="395"/>
      <c r="M125" s="1441"/>
      <c r="N125" s="770" t="s">
        <v>6503</v>
      </c>
      <c r="O125" s="1442" t="s">
        <v>6504</v>
      </c>
      <c r="P125" s="801"/>
      <c r="Q125" s="801"/>
      <c r="R125" s="801"/>
      <c r="S125" s="801"/>
      <c r="T125" s="801"/>
      <c r="U125" s="801"/>
      <c r="V125" s="801"/>
      <c r="W125" s="801"/>
      <c r="X125" s="801">
        <v>1</v>
      </c>
      <c r="Y125" s="801"/>
      <c r="Z125" s="801"/>
      <c r="AA125" s="801"/>
      <c r="AB125" s="801"/>
      <c r="AC125" s="801"/>
      <c r="AD125" s="801">
        <v>1</v>
      </c>
      <c r="AE125" s="801"/>
      <c r="AF125" s="801"/>
      <c r="AG125" s="801">
        <v>1</v>
      </c>
    </row>
    <row r="126" spans="1:33" s="620" customFormat="1" ht="409.6" thickBot="1" x14ac:dyDescent="0.3">
      <c r="A126" s="1000">
        <v>122</v>
      </c>
      <c r="B126" s="1039" t="s">
        <v>1138</v>
      </c>
      <c r="C126" s="1039">
        <v>34</v>
      </c>
      <c r="D126" s="1039" t="s">
        <v>40</v>
      </c>
      <c r="E126" s="1039" t="s">
        <v>1141</v>
      </c>
      <c r="F126" s="1039" t="s">
        <v>1140</v>
      </c>
      <c r="G126" s="1040" t="s">
        <v>16</v>
      </c>
      <c r="H126" s="1041" t="s">
        <v>1139</v>
      </c>
      <c r="I126" s="1065"/>
      <c r="J126" s="1102"/>
      <c r="K126" s="1006"/>
      <c r="L126" s="1006"/>
      <c r="M126" s="1103"/>
      <c r="N126" s="1038" t="s">
        <v>6505</v>
      </c>
      <c r="O126" s="1135" t="s">
        <v>6506</v>
      </c>
      <c r="P126" s="801"/>
      <c r="Q126" s="801">
        <v>1</v>
      </c>
      <c r="R126" s="801"/>
      <c r="S126" s="801"/>
      <c r="T126" s="801"/>
      <c r="U126" s="801"/>
      <c r="V126" s="801"/>
      <c r="W126" s="801"/>
      <c r="X126" s="801"/>
      <c r="Y126" s="801">
        <v>1</v>
      </c>
      <c r="Z126" s="801"/>
      <c r="AA126" s="801"/>
      <c r="AB126" s="801"/>
      <c r="AC126" s="801"/>
      <c r="AD126" s="801"/>
      <c r="AE126" s="801"/>
      <c r="AF126" s="801"/>
      <c r="AG126" s="801">
        <v>1</v>
      </c>
    </row>
    <row r="127" spans="1:33" s="1542" customFormat="1" ht="63.75" thickBot="1" x14ac:dyDescent="0.3">
      <c r="A127" s="1000">
        <v>123</v>
      </c>
      <c r="B127" s="1429" t="s">
        <v>1165</v>
      </c>
      <c r="C127" s="1443">
        <v>64</v>
      </c>
      <c r="D127" s="1443" t="s">
        <v>37</v>
      </c>
      <c r="E127" s="1443" t="s">
        <v>1167</v>
      </c>
      <c r="F127" s="1443" t="s">
        <v>1140</v>
      </c>
      <c r="G127" s="1444" t="s">
        <v>16</v>
      </c>
      <c r="H127" s="1445" t="s">
        <v>1166</v>
      </c>
      <c r="I127" s="1446"/>
      <c r="J127" s="1447"/>
      <c r="K127" s="1448"/>
      <c r="L127" s="1448"/>
      <c r="M127" s="1449"/>
      <c r="N127" s="1450" t="s">
        <v>6507</v>
      </c>
      <c r="O127" s="1451" t="s">
        <v>6508</v>
      </c>
      <c r="P127" s="801"/>
      <c r="Q127" s="801"/>
      <c r="R127" s="801"/>
      <c r="S127" s="801"/>
      <c r="T127" s="801"/>
      <c r="U127" s="801"/>
      <c r="V127" s="801"/>
      <c r="W127" s="801"/>
      <c r="X127" s="801">
        <v>1</v>
      </c>
      <c r="Y127" s="801"/>
      <c r="Z127" s="801"/>
      <c r="AA127" s="801"/>
      <c r="AB127" s="801"/>
      <c r="AC127" s="801"/>
      <c r="AD127" s="801">
        <v>1</v>
      </c>
      <c r="AE127" s="801"/>
      <c r="AF127" s="801"/>
      <c r="AG127" s="801">
        <v>1</v>
      </c>
    </row>
    <row r="128" spans="1:33" s="620" customFormat="1" ht="409.6" thickBot="1" x14ac:dyDescent="0.3">
      <c r="A128" s="1000">
        <v>124</v>
      </c>
      <c r="B128" s="1215" t="s">
        <v>1180</v>
      </c>
      <c r="C128" s="1215">
        <v>4</v>
      </c>
      <c r="D128" s="1215" t="s">
        <v>344</v>
      </c>
      <c r="E128" s="1215" t="s">
        <v>1182</v>
      </c>
      <c r="F128" s="1215" t="s">
        <v>1254</v>
      </c>
      <c r="G128" s="1216" t="s">
        <v>11</v>
      </c>
      <c r="H128" s="1217" t="s">
        <v>6509</v>
      </c>
      <c r="I128" s="1492" t="s">
        <v>2321</v>
      </c>
      <c r="J128" s="1076"/>
      <c r="K128" s="1077"/>
      <c r="L128" s="1077"/>
      <c r="M128" s="1078"/>
      <c r="N128" s="1493"/>
      <c r="O128" s="1494" t="s">
        <v>6510</v>
      </c>
      <c r="P128" s="801"/>
      <c r="Q128" s="801"/>
      <c r="R128" s="801"/>
      <c r="S128" s="801"/>
      <c r="T128" s="801"/>
      <c r="U128" s="801"/>
      <c r="V128" s="801"/>
      <c r="W128" s="801"/>
      <c r="X128" s="801"/>
      <c r="Y128" s="801"/>
      <c r="Z128" s="801">
        <v>1</v>
      </c>
      <c r="AA128" s="801"/>
      <c r="AB128" s="801">
        <v>1</v>
      </c>
      <c r="AC128" s="801"/>
      <c r="AD128" s="801"/>
      <c r="AE128" s="801"/>
      <c r="AF128" s="801">
        <v>1</v>
      </c>
      <c r="AG128" s="801"/>
    </row>
    <row r="129" spans="1:33" s="1542" customFormat="1" ht="347.25" thickBot="1" x14ac:dyDescent="0.3">
      <c r="A129" s="1000">
        <v>125</v>
      </c>
      <c r="B129" s="1018" t="s">
        <v>1183</v>
      </c>
      <c r="C129" s="1167">
        <v>4</v>
      </c>
      <c r="D129" s="1167" t="s">
        <v>37</v>
      </c>
      <c r="E129" s="1167" t="s">
        <v>381</v>
      </c>
      <c r="F129" s="1167" t="s">
        <v>1140</v>
      </c>
      <c r="G129" s="1168" t="s">
        <v>16</v>
      </c>
      <c r="H129" s="1169" t="s">
        <v>1184</v>
      </c>
      <c r="I129" s="1175"/>
      <c r="J129" s="1170"/>
      <c r="K129" s="1171"/>
      <c r="L129" s="1171"/>
      <c r="M129" s="1172"/>
      <c r="N129" s="1127" t="s">
        <v>6511</v>
      </c>
      <c r="O129" s="1176" t="s">
        <v>6443</v>
      </c>
      <c r="P129" s="801"/>
      <c r="Q129" s="801">
        <v>1</v>
      </c>
      <c r="R129" s="801"/>
      <c r="S129" s="801"/>
      <c r="T129" s="801"/>
      <c r="U129" s="801"/>
      <c r="V129" s="801"/>
      <c r="W129" s="801"/>
      <c r="X129" s="801">
        <v>1</v>
      </c>
      <c r="Y129" s="801"/>
      <c r="Z129" s="801"/>
      <c r="AA129" s="801"/>
      <c r="AB129" s="801"/>
      <c r="AC129" s="801"/>
      <c r="AD129" s="801"/>
      <c r="AE129" s="801"/>
      <c r="AF129" s="801"/>
      <c r="AG129" s="801">
        <v>1</v>
      </c>
    </row>
    <row r="130" spans="1:33" s="620" customFormat="1" ht="142.5" thickBot="1" x14ac:dyDescent="0.3">
      <c r="A130" s="1000">
        <v>126</v>
      </c>
      <c r="B130" s="1092" t="s">
        <v>1250</v>
      </c>
      <c r="C130" s="1092">
        <v>4</v>
      </c>
      <c r="D130" s="1092" t="s">
        <v>172</v>
      </c>
      <c r="E130" s="1092" t="s">
        <v>610</v>
      </c>
      <c r="F130" s="1092" t="s">
        <v>1195</v>
      </c>
      <c r="G130" s="1093" t="s">
        <v>16</v>
      </c>
      <c r="H130" s="1094" t="s">
        <v>6512</v>
      </c>
      <c r="I130" s="1095"/>
      <c r="J130" s="1076"/>
      <c r="K130" s="1077"/>
      <c r="L130" s="1077"/>
      <c r="M130" s="1078"/>
      <c r="N130" s="1095"/>
      <c r="O130" s="1158" t="s">
        <v>6495</v>
      </c>
      <c r="P130" s="801"/>
      <c r="Q130" s="801"/>
      <c r="R130" s="801"/>
      <c r="S130" s="801"/>
      <c r="T130" s="801">
        <v>1</v>
      </c>
      <c r="U130" s="801"/>
      <c r="V130" s="801"/>
      <c r="W130" s="801"/>
      <c r="X130" s="801"/>
      <c r="Y130" s="801"/>
      <c r="Z130" s="801">
        <v>1</v>
      </c>
      <c r="AA130" s="801"/>
      <c r="AB130" s="801"/>
      <c r="AC130" s="801"/>
      <c r="AD130" s="801"/>
      <c r="AE130" s="801"/>
      <c r="AF130" s="801"/>
      <c r="AG130" s="801">
        <v>1</v>
      </c>
    </row>
    <row r="131" spans="1:33" s="1542" customFormat="1" ht="315.75" thickBot="1" x14ac:dyDescent="0.3">
      <c r="A131" s="1487">
        <v>127</v>
      </c>
      <c r="B131" s="1052" t="s">
        <v>1252</v>
      </c>
      <c r="C131" s="1177">
        <v>33</v>
      </c>
      <c r="D131" s="1177" t="s">
        <v>89</v>
      </c>
      <c r="E131" s="1177" t="s">
        <v>1276</v>
      </c>
      <c r="F131" s="1177" t="s">
        <v>165</v>
      </c>
      <c r="G131" s="1178" t="s">
        <v>16</v>
      </c>
      <c r="H131" s="1179" t="s">
        <v>6513</v>
      </c>
      <c r="I131" s="1180" t="s">
        <v>2325</v>
      </c>
      <c r="J131" s="1181"/>
      <c r="K131" s="1182"/>
      <c r="L131" s="1182"/>
      <c r="M131" s="1183"/>
      <c r="N131" s="1150"/>
      <c r="O131" s="1128" t="s">
        <v>6514</v>
      </c>
      <c r="P131" s="801"/>
      <c r="Q131" s="801"/>
      <c r="R131" s="801"/>
      <c r="S131" s="801"/>
      <c r="T131" s="801">
        <v>1</v>
      </c>
      <c r="U131" s="801"/>
      <c r="V131" s="801"/>
      <c r="W131" s="801">
        <v>1</v>
      </c>
      <c r="X131" s="801">
        <v>1</v>
      </c>
      <c r="Y131" s="801"/>
      <c r="Z131" s="801"/>
      <c r="AA131" s="801"/>
      <c r="AB131" s="801"/>
      <c r="AC131" s="801"/>
      <c r="AD131" s="801"/>
      <c r="AE131" s="801"/>
      <c r="AF131" s="801"/>
      <c r="AG131" s="801">
        <v>1</v>
      </c>
    </row>
    <row r="132" spans="1:33" s="1542" customFormat="1" ht="300" thickBot="1" x14ac:dyDescent="0.3">
      <c r="A132" s="1000">
        <v>128</v>
      </c>
      <c r="B132" s="1429" t="s">
        <v>1255</v>
      </c>
      <c r="C132" s="1443">
        <v>31</v>
      </c>
      <c r="D132" s="1443" t="s">
        <v>89</v>
      </c>
      <c r="E132" s="1443" t="s">
        <v>1062</v>
      </c>
      <c r="F132" s="1443" t="s">
        <v>1140</v>
      </c>
      <c r="G132" s="1444" t="s">
        <v>16</v>
      </c>
      <c r="H132" s="1445" t="s">
        <v>1256</v>
      </c>
      <c r="I132" s="1452"/>
      <c r="J132" s="1447"/>
      <c r="K132" s="1448"/>
      <c r="L132" s="1448"/>
      <c r="M132" s="1449"/>
      <c r="N132" s="1450" t="s">
        <v>6515</v>
      </c>
      <c r="O132" s="1453" t="s">
        <v>6435</v>
      </c>
      <c r="P132" s="801"/>
      <c r="Q132" s="801"/>
      <c r="R132" s="801"/>
      <c r="S132" s="801"/>
      <c r="T132" s="801"/>
      <c r="U132" s="801"/>
      <c r="V132" s="801"/>
      <c r="W132" s="801"/>
      <c r="X132" s="801">
        <v>1</v>
      </c>
      <c r="Y132" s="801"/>
      <c r="Z132" s="801"/>
      <c r="AA132" s="801"/>
      <c r="AB132" s="801"/>
      <c r="AC132" s="801"/>
      <c r="AD132" s="801">
        <v>1</v>
      </c>
      <c r="AE132" s="801"/>
      <c r="AF132" s="801"/>
      <c r="AG132" s="801">
        <v>1</v>
      </c>
    </row>
    <row r="133" spans="1:33" s="620" customFormat="1" ht="409.6" thickBot="1" x14ac:dyDescent="0.3">
      <c r="A133" s="1000">
        <v>129</v>
      </c>
      <c r="B133" s="1092" t="s">
        <v>1260</v>
      </c>
      <c r="C133" s="1092">
        <v>4</v>
      </c>
      <c r="D133" s="1092" t="s">
        <v>172</v>
      </c>
      <c r="E133" s="1092" t="s">
        <v>242</v>
      </c>
      <c r="F133" s="1092" t="s">
        <v>1195</v>
      </c>
      <c r="G133" s="1093" t="s">
        <v>16</v>
      </c>
      <c r="H133" s="1094" t="s">
        <v>6516</v>
      </c>
      <c r="I133" s="1095"/>
      <c r="J133" s="1076"/>
      <c r="K133" s="1077"/>
      <c r="L133" s="1077"/>
      <c r="M133" s="1078"/>
      <c r="N133" s="1095"/>
      <c r="O133" s="1174" t="s">
        <v>6517</v>
      </c>
      <c r="P133" s="801"/>
      <c r="Q133" s="801"/>
      <c r="R133" s="801"/>
      <c r="S133" s="801"/>
      <c r="T133" s="801">
        <v>1</v>
      </c>
      <c r="U133" s="801"/>
      <c r="V133" s="801"/>
      <c r="W133" s="801"/>
      <c r="X133" s="801"/>
      <c r="Y133" s="801"/>
      <c r="Z133" s="801">
        <v>1</v>
      </c>
      <c r="AA133" s="801"/>
      <c r="AB133" s="801"/>
      <c r="AC133" s="801"/>
      <c r="AD133" s="801"/>
      <c r="AE133" s="801"/>
      <c r="AF133" s="801"/>
      <c r="AG133" s="801">
        <v>1</v>
      </c>
    </row>
    <row r="134" spans="1:33" s="620" customFormat="1" ht="409.6" thickBot="1" x14ac:dyDescent="0.3">
      <c r="A134" s="1000">
        <v>130</v>
      </c>
      <c r="B134" s="1215" t="s">
        <v>1263</v>
      </c>
      <c r="C134" s="1215">
        <v>4</v>
      </c>
      <c r="D134" s="1215" t="s">
        <v>172</v>
      </c>
      <c r="E134" s="1215" t="s">
        <v>1077</v>
      </c>
      <c r="F134" s="1215" t="s">
        <v>1195</v>
      </c>
      <c r="G134" s="1216" t="s">
        <v>16</v>
      </c>
      <c r="H134" s="1217" t="s">
        <v>6518</v>
      </c>
      <c r="I134" s="1218"/>
      <c r="J134" s="1076"/>
      <c r="K134" s="1077"/>
      <c r="L134" s="1077"/>
      <c r="M134" s="1078"/>
      <c r="N134" s="1493"/>
      <c r="O134" s="1494" t="s">
        <v>6519</v>
      </c>
      <c r="P134" s="801"/>
      <c r="Q134" s="801"/>
      <c r="R134" s="801"/>
      <c r="S134" s="801"/>
      <c r="T134" s="801"/>
      <c r="U134" s="801"/>
      <c r="V134" s="801"/>
      <c r="W134" s="801"/>
      <c r="X134" s="801"/>
      <c r="Y134" s="801"/>
      <c r="Z134" s="801">
        <v>1</v>
      </c>
      <c r="AA134" s="801"/>
      <c r="AB134" s="801">
        <v>1</v>
      </c>
      <c r="AC134" s="801"/>
      <c r="AD134" s="801"/>
      <c r="AE134" s="801"/>
      <c r="AF134" s="801"/>
      <c r="AG134" s="801">
        <v>1</v>
      </c>
    </row>
    <row r="135" spans="1:33" s="1542" customFormat="1" ht="158.25" thickBot="1" x14ac:dyDescent="0.3">
      <c r="A135" s="1000">
        <v>131</v>
      </c>
      <c r="B135" s="1018" t="s">
        <v>1294</v>
      </c>
      <c r="C135" s="1167">
        <v>4</v>
      </c>
      <c r="D135" s="1167" t="s">
        <v>37</v>
      </c>
      <c r="E135" s="1167" t="s">
        <v>1067</v>
      </c>
      <c r="F135" s="1167" t="s">
        <v>15</v>
      </c>
      <c r="G135" s="1168" t="s">
        <v>16</v>
      </c>
      <c r="H135" s="1169" t="s">
        <v>1295</v>
      </c>
      <c r="I135" s="1175" t="s">
        <v>2328</v>
      </c>
      <c r="J135" s="1170"/>
      <c r="K135" s="1171"/>
      <c r="L135" s="1171"/>
      <c r="M135" s="1172"/>
      <c r="N135" s="1127" t="s">
        <v>6520</v>
      </c>
      <c r="O135" s="1176" t="s">
        <v>6443</v>
      </c>
      <c r="P135" s="801"/>
      <c r="Q135" s="801">
        <v>1</v>
      </c>
      <c r="R135" s="801"/>
      <c r="S135" s="801"/>
      <c r="T135" s="801"/>
      <c r="U135" s="801"/>
      <c r="V135" s="801"/>
      <c r="W135" s="801"/>
      <c r="X135" s="801">
        <v>1</v>
      </c>
      <c r="Y135" s="801"/>
      <c r="Z135" s="801"/>
      <c r="AA135" s="801"/>
      <c r="AB135" s="801"/>
      <c r="AC135" s="801"/>
      <c r="AD135" s="801"/>
      <c r="AE135" s="801"/>
      <c r="AF135" s="801"/>
      <c r="AG135" s="801">
        <v>1</v>
      </c>
    </row>
    <row r="136" spans="1:33" s="620" customFormat="1" ht="300" thickBot="1" x14ac:dyDescent="0.3">
      <c r="A136" s="1000">
        <v>132</v>
      </c>
      <c r="B136" s="1215" t="s">
        <v>1296</v>
      </c>
      <c r="C136" s="1215" t="s">
        <v>110</v>
      </c>
      <c r="D136" s="1215" t="s">
        <v>23</v>
      </c>
      <c r="E136" s="1215" t="s">
        <v>1298</v>
      </c>
      <c r="F136" s="1215" t="s">
        <v>362</v>
      </c>
      <c r="G136" s="1216" t="s">
        <v>16</v>
      </c>
      <c r="H136" s="1217" t="s">
        <v>6521</v>
      </c>
      <c r="I136" s="1218"/>
      <c r="J136" s="1076"/>
      <c r="K136" s="1077"/>
      <c r="L136" s="1077"/>
      <c r="M136" s="1078"/>
      <c r="N136" s="1218"/>
      <c r="O136" s="1494" t="s">
        <v>6522</v>
      </c>
      <c r="P136" s="801"/>
      <c r="Q136" s="801"/>
      <c r="R136" s="801"/>
      <c r="S136" s="801"/>
      <c r="T136" s="801"/>
      <c r="U136" s="801"/>
      <c r="V136" s="801"/>
      <c r="W136" s="801"/>
      <c r="X136" s="801"/>
      <c r="Y136" s="801"/>
      <c r="Z136" s="801">
        <v>1</v>
      </c>
      <c r="AA136" s="801"/>
      <c r="AB136" s="801">
        <v>1</v>
      </c>
      <c r="AC136" s="801"/>
      <c r="AD136" s="801"/>
      <c r="AE136" s="801"/>
      <c r="AF136" s="801"/>
      <c r="AG136" s="801">
        <v>1</v>
      </c>
    </row>
    <row r="137" spans="1:33" s="620" customFormat="1" ht="95.25" thickBot="1" x14ac:dyDescent="0.3">
      <c r="A137" s="1000">
        <v>133</v>
      </c>
      <c r="B137" s="1001" t="s">
        <v>1311</v>
      </c>
      <c r="C137" s="1001" t="s">
        <v>110</v>
      </c>
      <c r="D137" s="1001" t="s">
        <v>23</v>
      </c>
      <c r="E137" s="1001" t="s">
        <v>1075</v>
      </c>
      <c r="F137" s="1001" t="s">
        <v>362</v>
      </c>
      <c r="G137" s="1003" t="s">
        <v>16</v>
      </c>
      <c r="H137" s="1004" t="s">
        <v>1315</v>
      </c>
      <c r="I137" s="1010"/>
      <c r="J137" s="1100"/>
      <c r="K137" s="1002"/>
      <c r="L137" s="1002"/>
      <c r="M137" s="1101"/>
      <c r="N137" s="1038" t="s">
        <v>6523</v>
      </c>
      <c r="O137" s="1149" t="s">
        <v>6524</v>
      </c>
      <c r="P137" s="801"/>
      <c r="Q137" s="801">
        <v>1</v>
      </c>
      <c r="R137" s="801"/>
      <c r="S137" s="801"/>
      <c r="T137" s="801"/>
      <c r="U137" s="801"/>
      <c r="V137" s="801"/>
      <c r="W137" s="801"/>
      <c r="X137" s="801"/>
      <c r="Y137" s="801"/>
      <c r="Z137" s="801">
        <v>1</v>
      </c>
      <c r="AA137" s="801"/>
      <c r="AB137" s="801"/>
      <c r="AC137" s="801"/>
      <c r="AD137" s="801"/>
      <c r="AE137" s="801"/>
      <c r="AF137" s="801"/>
      <c r="AG137" s="801">
        <v>1</v>
      </c>
    </row>
    <row r="138" spans="1:33" s="620" customFormat="1" ht="409.6" thickBot="1" x14ac:dyDescent="0.3">
      <c r="A138" s="1000">
        <v>134</v>
      </c>
      <c r="B138" s="1136" t="s">
        <v>1317</v>
      </c>
      <c r="C138" s="1136" t="s">
        <v>110</v>
      </c>
      <c r="D138" s="1136" t="s">
        <v>40</v>
      </c>
      <c r="E138" s="1136" t="s">
        <v>1319</v>
      </c>
      <c r="F138" s="1136" t="s">
        <v>1320</v>
      </c>
      <c r="G138" s="1137" t="s">
        <v>11</v>
      </c>
      <c r="H138" s="1138" t="s">
        <v>1318</v>
      </c>
      <c r="I138" s="1184" t="s">
        <v>2331</v>
      </c>
      <c r="J138" s="1114"/>
      <c r="K138" s="1115"/>
      <c r="L138" s="1115"/>
      <c r="M138" s="1116"/>
      <c r="N138" s="1185" t="s">
        <v>6525</v>
      </c>
      <c r="O138" s="1186" t="s">
        <v>6526</v>
      </c>
      <c r="P138" s="801"/>
      <c r="Q138" s="801">
        <v>1</v>
      </c>
      <c r="R138" s="801"/>
      <c r="S138" s="801"/>
      <c r="T138" s="801"/>
      <c r="U138" s="801"/>
      <c r="V138" s="801"/>
      <c r="W138" s="801"/>
      <c r="X138" s="801"/>
      <c r="Y138" s="801">
        <v>1</v>
      </c>
      <c r="Z138" s="801"/>
      <c r="AA138" s="801"/>
      <c r="AB138" s="801"/>
      <c r="AC138" s="801"/>
      <c r="AD138" s="801"/>
      <c r="AE138" s="801"/>
      <c r="AF138" s="801">
        <v>1</v>
      </c>
      <c r="AG138" s="801"/>
    </row>
    <row r="139" spans="1:33" s="620" customFormat="1" ht="395.45" customHeight="1" thickBot="1" x14ac:dyDescent="0.3">
      <c r="A139" s="1490">
        <v>135</v>
      </c>
      <c r="B139" s="1039" t="s">
        <v>6527</v>
      </c>
      <c r="C139" s="1039">
        <v>22</v>
      </c>
      <c r="D139" s="1039" t="s">
        <v>40</v>
      </c>
      <c r="E139" s="1039" t="s">
        <v>1324</v>
      </c>
      <c r="F139" s="1039" t="s">
        <v>1323</v>
      </c>
      <c r="G139" s="1040" t="s">
        <v>11</v>
      </c>
      <c r="H139" s="1041" t="s">
        <v>6528</v>
      </c>
      <c r="I139" s="1038" t="s">
        <v>6529</v>
      </c>
      <c r="J139" s="1102"/>
      <c r="K139" s="1006"/>
      <c r="L139" s="1006"/>
      <c r="M139" s="1103"/>
      <c r="N139" s="1008" t="s">
        <v>6530</v>
      </c>
      <c r="O139" s="1187" t="s">
        <v>6531</v>
      </c>
      <c r="P139" s="801"/>
      <c r="Q139" s="801">
        <v>1</v>
      </c>
      <c r="R139" s="801"/>
      <c r="S139" s="801"/>
      <c r="T139" s="801"/>
      <c r="U139" s="801"/>
      <c r="V139" s="801"/>
      <c r="W139" s="801"/>
      <c r="X139" s="801"/>
      <c r="Y139" s="801">
        <v>1</v>
      </c>
      <c r="Z139" s="801"/>
      <c r="AA139" s="801"/>
      <c r="AB139" s="801"/>
      <c r="AC139" s="801"/>
      <c r="AD139" s="801"/>
      <c r="AE139" s="801"/>
      <c r="AF139" s="801">
        <v>1</v>
      </c>
      <c r="AG139" s="801"/>
    </row>
    <row r="140" spans="1:33" s="620" customFormat="1" ht="331.5" thickBot="1" x14ac:dyDescent="0.3">
      <c r="A140" s="1000">
        <v>136</v>
      </c>
      <c r="B140" s="1406" t="s">
        <v>1346</v>
      </c>
      <c r="C140" s="1406">
        <v>16</v>
      </c>
      <c r="D140" s="1406" t="s">
        <v>89</v>
      </c>
      <c r="E140" s="1406" t="s">
        <v>1348</v>
      </c>
      <c r="F140" s="1406" t="s">
        <v>1349</v>
      </c>
      <c r="G140" s="26" t="s">
        <v>11</v>
      </c>
      <c r="H140" s="1537" t="s">
        <v>6532</v>
      </c>
      <c r="I140" s="1407" t="s">
        <v>2336</v>
      </c>
      <c r="J140" s="394"/>
      <c r="K140" s="395"/>
      <c r="L140" s="395"/>
      <c r="M140" s="1441"/>
      <c r="N140" s="770" t="s">
        <v>6533</v>
      </c>
      <c r="O140" s="1454" t="s">
        <v>6534</v>
      </c>
      <c r="P140" s="801"/>
      <c r="Q140" s="801"/>
      <c r="R140" s="801"/>
      <c r="S140" s="801"/>
      <c r="T140" s="801"/>
      <c r="U140" s="801"/>
      <c r="V140" s="801"/>
      <c r="W140" s="801"/>
      <c r="X140" s="801">
        <v>1</v>
      </c>
      <c r="Y140" s="801"/>
      <c r="Z140" s="801"/>
      <c r="AA140" s="801"/>
      <c r="AB140" s="801"/>
      <c r="AC140" s="801"/>
      <c r="AD140" s="801">
        <v>1</v>
      </c>
      <c r="AE140" s="801"/>
      <c r="AF140" s="801">
        <v>1</v>
      </c>
      <c r="AG140" s="801"/>
    </row>
    <row r="141" spans="1:33" s="620" customFormat="1" ht="79.5" thickBot="1" x14ac:dyDescent="0.3">
      <c r="A141" s="1000">
        <v>137</v>
      </c>
      <c r="B141" s="1001" t="s">
        <v>1354</v>
      </c>
      <c r="C141" s="1001" t="s">
        <v>388</v>
      </c>
      <c r="D141" s="1001" t="s">
        <v>40</v>
      </c>
      <c r="E141" s="1001" t="s">
        <v>1356</v>
      </c>
      <c r="F141" s="1001" t="s">
        <v>1357</v>
      </c>
      <c r="G141" s="1003" t="s">
        <v>11</v>
      </c>
      <c r="H141" s="1004" t="s">
        <v>6535</v>
      </c>
      <c r="I141" s="1003"/>
      <c r="J141" s="1100"/>
      <c r="K141" s="1002"/>
      <c r="L141" s="1002"/>
      <c r="M141" s="1101"/>
      <c r="N141" s="1008" t="s">
        <v>6536</v>
      </c>
      <c r="O141" s="1009" t="s">
        <v>6537</v>
      </c>
      <c r="P141" s="801"/>
      <c r="Q141" s="801">
        <v>1</v>
      </c>
      <c r="R141" s="801"/>
      <c r="S141" s="801"/>
      <c r="T141" s="801"/>
      <c r="U141" s="801"/>
      <c r="V141" s="801"/>
      <c r="W141" s="801"/>
      <c r="X141" s="801"/>
      <c r="Y141" s="801">
        <v>1</v>
      </c>
      <c r="Z141" s="801"/>
      <c r="AA141" s="801"/>
      <c r="AB141" s="801"/>
      <c r="AC141" s="801"/>
      <c r="AD141" s="801"/>
      <c r="AE141" s="801"/>
      <c r="AF141" s="801">
        <v>1</v>
      </c>
      <c r="AG141" s="801"/>
    </row>
    <row r="142" spans="1:33" s="1542" customFormat="1" ht="158.25" thickBot="1" x14ac:dyDescent="0.3">
      <c r="A142" s="1000">
        <v>138</v>
      </c>
      <c r="B142" s="1429" t="s">
        <v>1358</v>
      </c>
      <c r="C142" s="1443">
        <v>62</v>
      </c>
      <c r="D142" s="1443" t="s">
        <v>37</v>
      </c>
      <c r="E142" s="1443" t="s">
        <v>1360</v>
      </c>
      <c r="F142" s="1443" t="s">
        <v>1361</v>
      </c>
      <c r="G142" s="1444" t="s">
        <v>11</v>
      </c>
      <c r="H142" s="1445" t="s">
        <v>1359</v>
      </c>
      <c r="I142" s="1452" t="s">
        <v>2337</v>
      </c>
      <c r="J142" s="1447"/>
      <c r="K142" s="1448"/>
      <c r="L142" s="1448"/>
      <c r="M142" s="1449"/>
      <c r="N142" s="1439" t="s">
        <v>6538</v>
      </c>
      <c r="O142" s="1428" t="s">
        <v>6539</v>
      </c>
      <c r="P142" s="801"/>
      <c r="Q142" s="801"/>
      <c r="R142" s="801"/>
      <c r="S142" s="801"/>
      <c r="T142" s="801"/>
      <c r="U142" s="801"/>
      <c r="V142" s="801"/>
      <c r="W142" s="801"/>
      <c r="X142" s="801">
        <v>1</v>
      </c>
      <c r="Y142" s="801"/>
      <c r="Z142" s="801"/>
      <c r="AA142" s="801"/>
      <c r="AB142" s="801"/>
      <c r="AC142" s="801"/>
      <c r="AD142" s="801">
        <v>1</v>
      </c>
      <c r="AE142" s="801"/>
      <c r="AF142" s="801">
        <v>1</v>
      </c>
      <c r="AG142" s="801"/>
    </row>
    <row r="143" spans="1:33" s="1542" customFormat="1" ht="409.6" thickBot="1" x14ac:dyDescent="0.3">
      <c r="A143" s="1000">
        <v>139</v>
      </c>
      <c r="B143" s="1092" t="s">
        <v>1373</v>
      </c>
      <c r="C143" s="1092">
        <v>4</v>
      </c>
      <c r="D143" s="1092" t="s">
        <v>23</v>
      </c>
      <c r="E143" s="1092" t="s">
        <v>1375</v>
      </c>
      <c r="F143" s="1092" t="s">
        <v>1376</v>
      </c>
      <c r="G143" s="1093" t="s">
        <v>11</v>
      </c>
      <c r="H143" s="1094" t="s">
        <v>6540</v>
      </c>
      <c r="I143" s="1095"/>
      <c r="J143" s="1076"/>
      <c r="K143" s="1077"/>
      <c r="L143" s="1077"/>
      <c r="M143" s="1078"/>
      <c r="N143" s="1095"/>
      <c r="O143" s="1174" t="s">
        <v>6541</v>
      </c>
      <c r="P143" s="801"/>
      <c r="Q143" s="801"/>
      <c r="R143" s="801"/>
      <c r="S143" s="801"/>
      <c r="T143" s="801">
        <v>1</v>
      </c>
      <c r="U143" s="801"/>
      <c r="V143" s="801"/>
      <c r="W143" s="801"/>
      <c r="X143" s="801"/>
      <c r="Y143" s="801"/>
      <c r="Z143" s="801">
        <v>1</v>
      </c>
      <c r="AA143" s="801"/>
      <c r="AB143" s="801"/>
      <c r="AC143" s="801"/>
      <c r="AD143" s="801"/>
      <c r="AE143" s="801"/>
      <c r="AF143" s="801">
        <v>1</v>
      </c>
      <c r="AG143" s="801"/>
    </row>
    <row r="144" spans="1:33" s="620" customFormat="1" ht="142.5" thickBot="1" x14ac:dyDescent="0.3">
      <c r="A144" s="1000">
        <v>140</v>
      </c>
      <c r="B144" s="1001" t="s">
        <v>1386</v>
      </c>
      <c r="C144" s="1001">
        <v>4</v>
      </c>
      <c r="D144" s="1001" t="s">
        <v>1081</v>
      </c>
      <c r="E144" s="1001" t="s">
        <v>1306</v>
      </c>
      <c r="F144" s="1001" t="s">
        <v>1140</v>
      </c>
      <c r="G144" s="1003" t="s">
        <v>16</v>
      </c>
      <c r="H144" s="1004" t="s">
        <v>1387</v>
      </c>
      <c r="I144" s="1010"/>
      <c r="J144" s="1100"/>
      <c r="K144" s="1002"/>
      <c r="L144" s="1002"/>
      <c r="M144" s="1101"/>
      <c r="N144" s="1038" t="s">
        <v>6542</v>
      </c>
      <c r="O144" s="1154" t="s">
        <v>6482</v>
      </c>
      <c r="P144" s="801"/>
      <c r="Q144" s="801">
        <v>1</v>
      </c>
      <c r="R144" s="801"/>
      <c r="S144" s="801"/>
      <c r="T144" s="801"/>
      <c r="U144" s="801"/>
      <c r="V144" s="801"/>
      <c r="W144" s="801"/>
      <c r="X144" s="801"/>
      <c r="Y144" s="801"/>
      <c r="Z144" s="801">
        <v>1</v>
      </c>
      <c r="AA144" s="801"/>
      <c r="AB144" s="801"/>
      <c r="AC144" s="801"/>
      <c r="AD144" s="801"/>
      <c r="AE144" s="801"/>
      <c r="AF144" s="801"/>
      <c r="AG144" s="801">
        <v>1</v>
      </c>
    </row>
    <row r="145" spans="1:33" s="1542" customFormat="1" ht="142.5" thickBot="1" x14ac:dyDescent="0.3">
      <c r="A145" s="1000">
        <v>141</v>
      </c>
      <c r="B145" s="1018" t="s">
        <v>1399</v>
      </c>
      <c r="C145" s="1167">
        <v>4</v>
      </c>
      <c r="D145" s="1167" t="s">
        <v>37</v>
      </c>
      <c r="E145" s="1167" t="s">
        <v>1401</v>
      </c>
      <c r="F145" s="1167" t="s">
        <v>1402</v>
      </c>
      <c r="G145" s="1168" t="s">
        <v>11</v>
      </c>
      <c r="H145" s="1169" t="s">
        <v>1400</v>
      </c>
      <c r="I145" s="1175" t="s">
        <v>2343</v>
      </c>
      <c r="J145" s="1170"/>
      <c r="K145" s="1171"/>
      <c r="L145" s="1171"/>
      <c r="M145" s="1172"/>
      <c r="N145" s="1188" t="s">
        <v>6543</v>
      </c>
      <c r="O145" s="1009" t="s">
        <v>6544</v>
      </c>
      <c r="P145" s="801"/>
      <c r="Q145" s="801">
        <v>1</v>
      </c>
      <c r="R145" s="801"/>
      <c r="S145" s="801"/>
      <c r="T145" s="801"/>
      <c r="U145" s="801"/>
      <c r="V145" s="801"/>
      <c r="W145" s="801"/>
      <c r="X145" s="801">
        <v>1</v>
      </c>
      <c r="Y145" s="801"/>
      <c r="Z145" s="801"/>
      <c r="AA145" s="801"/>
      <c r="AB145" s="801"/>
      <c r="AC145" s="801"/>
      <c r="AD145" s="801"/>
      <c r="AE145" s="801"/>
      <c r="AF145" s="801">
        <v>1</v>
      </c>
      <c r="AG145" s="801"/>
    </row>
    <row r="146" spans="1:33" s="620" customFormat="1" ht="409.15" customHeight="1" thickBot="1" x14ac:dyDescent="0.3">
      <c r="A146" s="1000">
        <v>142</v>
      </c>
      <c r="B146" s="1039" t="s">
        <v>1412</v>
      </c>
      <c r="C146" s="1039">
        <v>5</v>
      </c>
      <c r="D146" s="1039" t="s">
        <v>40</v>
      </c>
      <c r="E146" s="1039" t="s">
        <v>1414</v>
      </c>
      <c r="F146" s="1039" t="s">
        <v>1415</v>
      </c>
      <c r="G146" s="1040" t="s">
        <v>11</v>
      </c>
      <c r="H146" s="1041" t="s">
        <v>6545</v>
      </c>
      <c r="I146" s="1038" t="s">
        <v>2345</v>
      </c>
      <c r="J146" s="1102"/>
      <c r="K146" s="1006"/>
      <c r="L146" s="1006"/>
      <c r="M146" s="1103"/>
      <c r="N146" s="1189" t="s">
        <v>6546</v>
      </c>
      <c r="O146" s="1190" t="s">
        <v>6547</v>
      </c>
      <c r="P146" s="801"/>
      <c r="Q146" s="801">
        <v>1</v>
      </c>
      <c r="R146" s="801"/>
      <c r="S146" s="801"/>
      <c r="T146" s="801"/>
      <c r="U146" s="801"/>
      <c r="V146" s="801"/>
      <c r="W146" s="801"/>
      <c r="X146" s="801"/>
      <c r="Y146" s="801">
        <v>1</v>
      </c>
      <c r="Z146" s="801"/>
      <c r="AA146" s="801"/>
      <c r="AB146" s="801"/>
      <c r="AC146" s="801"/>
      <c r="AD146" s="801"/>
      <c r="AE146" s="801"/>
      <c r="AF146" s="801">
        <v>1</v>
      </c>
      <c r="AG146" s="801"/>
    </row>
    <row r="147" spans="1:33" s="620" customFormat="1" ht="409.6" thickBot="1" x14ac:dyDescent="0.3">
      <c r="A147" s="1000">
        <v>143</v>
      </c>
      <c r="B147" s="1136" t="s">
        <v>1416</v>
      </c>
      <c r="C147" s="1136">
        <v>4</v>
      </c>
      <c r="D147" s="1136" t="s">
        <v>81</v>
      </c>
      <c r="E147" s="1136" t="s">
        <v>6548</v>
      </c>
      <c r="F147" s="1136" t="s">
        <v>1419</v>
      </c>
      <c r="G147" s="1137" t="s">
        <v>11</v>
      </c>
      <c r="H147" s="1138" t="s">
        <v>1417</v>
      </c>
      <c r="I147" s="1184" t="s">
        <v>2346</v>
      </c>
      <c r="J147" s="1140"/>
      <c r="K147" s="1141"/>
      <c r="L147" s="1141"/>
      <c r="M147" s="1142"/>
      <c r="N147" s="1184" t="s">
        <v>6549</v>
      </c>
      <c r="O147" s="1191" t="s">
        <v>6550</v>
      </c>
      <c r="P147" s="801"/>
      <c r="Q147" s="801">
        <v>1</v>
      </c>
      <c r="R147" s="801"/>
      <c r="S147" s="801"/>
      <c r="T147" s="801"/>
      <c r="U147" s="801"/>
      <c r="V147" s="801"/>
      <c r="W147" s="801"/>
      <c r="X147" s="801"/>
      <c r="Y147" s="801">
        <v>1</v>
      </c>
      <c r="Z147" s="801"/>
      <c r="AA147" s="801"/>
      <c r="AB147" s="801"/>
      <c r="AC147" s="801"/>
      <c r="AD147" s="801"/>
      <c r="AE147" s="801"/>
      <c r="AF147" s="801">
        <v>1</v>
      </c>
      <c r="AG147" s="801"/>
    </row>
    <row r="148" spans="1:33" s="1542" customFormat="1" ht="48" thickBot="1" x14ac:dyDescent="0.3">
      <c r="A148" s="1000">
        <v>144</v>
      </c>
      <c r="B148" s="1018" t="s">
        <v>1462</v>
      </c>
      <c r="C148" s="1167">
        <v>4</v>
      </c>
      <c r="D148" s="1167" t="s">
        <v>89</v>
      </c>
      <c r="E148" s="1167" t="s">
        <v>1057</v>
      </c>
      <c r="F148" s="1167" t="s">
        <v>1464</v>
      </c>
      <c r="G148" s="1168" t="s">
        <v>11</v>
      </c>
      <c r="H148" s="1169" t="s">
        <v>1463</v>
      </c>
      <c r="I148" s="1175"/>
      <c r="J148" s="1170"/>
      <c r="K148" s="1171"/>
      <c r="L148" s="1171"/>
      <c r="M148" s="1172"/>
      <c r="N148" s="1089" t="s">
        <v>6551</v>
      </c>
      <c r="O148" s="1062" t="s">
        <v>6552</v>
      </c>
      <c r="P148" s="801"/>
      <c r="Q148" s="801">
        <v>1</v>
      </c>
      <c r="R148" s="801"/>
      <c r="S148" s="801"/>
      <c r="T148" s="801"/>
      <c r="U148" s="801"/>
      <c r="V148" s="801"/>
      <c r="W148" s="801"/>
      <c r="X148" s="801">
        <v>1</v>
      </c>
      <c r="Y148" s="801"/>
      <c r="Z148" s="801"/>
      <c r="AA148" s="801"/>
      <c r="AB148" s="801"/>
      <c r="AC148" s="801"/>
      <c r="AD148" s="801"/>
      <c r="AE148" s="801"/>
      <c r="AF148" s="801">
        <v>1</v>
      </c>
      <c r="AG148" s="801"/>
    </row>
    <row r="149" spans="1:33" s="1542" customFormat="1" ht="79.5" thickBot="1" x14ac:dyDescent="0.3">
      <c r="A149" s="1000">
        <v>145</v>
      </c>
      <c r="B149" s="1018" t="s">
        <v>1465</v>
      </c>
      <c r="C149" s="1167">
        <v>4</v>
      </c>
      <c r="D149" s="1167" t="s">
        <v>37</v>
      </c>
      <c r="E149" s="1167" t="s">
        <v>1467</v>
      </c>
      <c r="F149" s="1167" t="s">
        <v>15</v>
      </c>
      <c r="G149" s="1168" t="s">
        <v>16</v>
      </c>
      <c r="H149" s="1169" t="s">
        <v>1466</v>
      </c>
      <c r="I149" s="1175" t="s">
        <v>2354</v>
      </c>
      <c r="J149" s="1170"/>
      <c r="K149" s="1171"/>
      <c r="L149" s="1171"/>
      <c r="M149" s="1172"/>
      <c r="N149" s="1126" t="s">
        <v>6553</v>
      </c>
      <c r="O149" s="1173" t="s">
        <v>6554</v>
      </c>
      <c r="P149" s="801"/>
      <c r="Q149" s="801">
        <v>1</v>
      </c>
      <c r="R149" s="801"/>
      <c r="S149" s="801"/>
      <c r="T149" s="801"/>
      <c r="U149" s="801"/>
      <c r="V149" s="801"/>
      <c r="W149" s="801"/>
      <c r="X149" s="801">
        <v>1</v>
      </c>
      <c r="Y149" s="801"/>
      <c r="Z149" s="801"/>
      <c r="AA149" s="801"/>
      <c r="AB149" s="801"/>
      <c r="AC149" s="801"/>
      <c r="AD149" s="801"/>
      <c r="AE149" s="801"/>
      <c r="AF149" s="801"/>
      <c r="AG149" s="801">
        <v>1</v>
      </c>
    </row>
    <row r="150" spans="1:33" s="620" customFormat="1" ht="263.25" thickBot="1" x14ac:dyDescent="0.3">
      <c r="A150" s="1000">
        <v>146</v>
      </c>
      <c r="B150" s="1406" t="s">
        <v>1468</v>
      </c>
      <c r="C150" s="1406">
        <v>31</v>
      </c>
      <c r="D150" s="1406" t="s">
        <v>40</v>
      </c>
      <c r="E150" s="1406" t="s">
        <v>1470</v>
      </c>
      <c r="F150" s="1406" t="s">
        <v>1471</v>
      </c>
      <c r="G150" s="26" t="s">
        <v>11</v>
      </c>
      <c r="H150" s="1537" t="s">
        <v>1469</v>
      </c>
      <c r="I150" s="1538" t="s">
        <v>2355</v>
      </c>
      <c r="J150" s="394"/>
      <c r="K150" s="395"/>
      <c r="L150" s="395"/>
      <c r="M150" s="1441"/>
      <c r="N150" s="1455" t="s">
        <v>6555</v>
      </c>
      <c r="O150" s="1442" t="s">
        <v>6556</v>
      </c>
      <c r="P150" s="801"/>
      <c r="Q150" s="801"/>
      <c r="R150" s="801"/>
      <c r="S150" s="801"/>
      <c r="T150" s="801"/>
      <c r="U150" s="801"/>
      <c r="V150" s="801"/>
      <c r="W150" s="801"/>
      <c r="X150" s="801"/>
      <c r="Y150" s="801">
        <v>1</v>
      </c>
      <c r="Z150" s="801"/>
      <c r="AA150" s="801"/>
      <c r="AB150" s="801"/>
      <c r="AC150" s="801"/>
      <c r="AD150" s="801">
        <v>1</v>
      </c>
      <c r="AE150" s="801"/>
      <c r="AF150" s="801">
        <v>1</v>
      </c>
      <c r="AG150" s="801"/>
    </row>
    <row r="151" spans="1:33" s="1542" customFormat="1" ht="221.25" thickBot="1" x14ac:dyDescent="0.3">
      <c r="A151" s="1000">
        <v>147</v>
      </c>
      <c r="B151" s="1018" t="s">
        <v>1475</v>
      </c>
      <c r="C151" s="1167">
        <v>4</v>
      </c>
      <c r="D151" s="1167" t="s">
        <v>37</v>
      </c>
      <c r="E151" s="1167" t="s">
        <v>998</v>
      </c>
      <c r="F151" s="1167" t="s">
        <v>1477</v>
      </c>
      <c r="G151" s="1168" t="s">
        <v>11</v>
      </c>
      <c r="H151" s="1169" t="s">
        <v>1476</v>
      </c>
      <c r="I151" s="1175"/>
      <c r="J151" s="1170"/>
      <c r="K151" s="1171"/>
      <c r="L151" s="1171"/>
      <c r="M151" s="1172"/>
      <c r="N151" s="1070" t="s">
        <v>6557</v>
      </c>
      <c r="O151" s="1192" t="s">
        <v>6558</v>
      </c>
      <c r="P151" s="801"/>
      <c r="Q151" s="801">
        <v>1</v>
      </c>
      <c r="R151" s="801"/>
      <c r="S151" s="801"/>
      <c r="T151" s="801"/>
      <c r="U151" s="801"/>
      <c r="V151" s="801"/>
      <c r="W151" s="801"/>
      <c r="X151" s="801">
        <v>1</v>
      </c>
      <c r="Y151" s="801"/>
      <c r="Z151" s="801"/>
      <c r="AA151" s="801"/>
      <c r="AB151" s="801"/>
      <c r="AC151" s="801"/>
      <c r="AD151" s="801"/>
      <c r="AE151" s="801"/>
      <c r="AF151" s="801">
        <v>1</v>
      </c>
      <c r="AG151" s="801"/>
    </row>
    <row r="152" spans="1:33" s="1542" customFormat="1" ht="315.75" thickBot="1" x14ac:dyDescent="0.3">
      <c r="A152" s="1000">
        <v>148</v>
      </c>
      <c r="B152" s="1052" t="s">
        <v>1478</v>
      </c>
      <c r="C152" s="1177">
        <v>4</v>
      </c>
      <c r="D152" s="1177" t="s">
        <v>37</v>
      </c>
      <c r="E152" s="1177" t="s">
        <v>1480</v>
      </c>
      <c r="F152" s="1177" t="s">
        <v>1481</v>
      </c>
      <c r="G152" s="1178" t="s">
        <v>11</v>
      </c>
      <c r="H152" s="1179" t="s">
        <v>6559</v>
      </c>
      <c r="I152" s="1180"/>
      <c r="J152" s="1181"/>
      <c r="K152" s="1182"/>
      <c r="L152" s="1182"/>
      <c r="M152" s="1183"/>
      <c r="N152" s="1193"/>
      <c r="O152" s="1194" t="s">
        <v>6560</v>
      </c>
      <c r="P152" s="801"/>
      <c r="Q152" s="801"/>
      <c r="R152" s="801"/>
      <c r="S152" s="801"/>
      <c r="T152" s="801">
        <v>1</v>
      </c>
      <c r="U152" s="801"/>
      <c r="V152" s="801"/>
      <c r="W152" s="801"/>
      <c r="X152" s="801">
        <v>1</v>
      </c>
      <c r="Y152" s="801"/>
      <c r="Z152" s="801"/>
      <c r="AA152" s="801"/>
      <c r="AB152" s="801"/>
      <c r="AC152" s="801"/>
      <c r="AD152" s="801"/>
      <c r="AE152" s="801"/>
      <c r="AF152" s="801">
        <v>1</v>
      </c>
      <c r="AG152" s="801"/>
    </row>
    <row r="153" spans="1:33" s="1542" customFormat="1" ht="409.6" thickBot="1" x14ac:dyDescent="0.3">
      <c r="A153" s="1000">
        <v>149</v>
      </c>
      <c r="B153" s="1052" t="s">
        <v>1482</v>
      </c>
      <c r="C153" s="1177">
        <v>4</v>
      </c>
      <c r="D153" s="1177" t="s">
        <v>37</v>
      </c>
      <c r="E153" s="1177" t="s">
        <v>6561</v>
      </c>
      <c r="F153" s="1177" t="s">
        <v>1485</v>
      </c>
      <c r="G153" s="1178" t="s">
        <v>11</v>
      </c>
      <c r="H153" s="1179" t="s">
        <v>6562</v>
      </c>
      <c r="I153" s="1180"/>
      <c r="J153" s="1181"/>
      <c r="K153" s="1182"/>
      <c r="L153" s="1182"/>
      <c r="M153" s="1183"/>
      <c r="N153" s="1193"/>
      <c r="O153" s="1128" t="s">
        <v>6563</v>
      </c>
      <c r="P153" s="801"/>
      <c r="Q153" s="801"/>
      <c r="R153" s="801"/>
      <c r="S153" s="801"/>
      <c r="T153" s="801">
        <v>1</v>
      </c>
      <c r="U153" s="801"/>
      <c r="V153" s="801"/>
      <c r="W153" s="801"/>
      <c r="X153" s="801">
        <v>1</v>
      </c>
      <c r="Y153" s="801"/>
      <c r="Z153" s="801"/>
      <c r="AA153" s="801"/>
      <c r="AB153" s="801"/>
      <c r="AC153" s="801"/>
      <c r="AD153" s="801"/>
      <c r="AE153" s="801"/>
      <c r="AF153" s="801">
        <v>1</v>
      </c>
      <c r="AG153" s="801"/>
    </row>
    <row r="154" spans="1:33" s="620" customFormat="1" ht="63.75" thickBot="1" x14ac:dyDescent="0.3">
      <c r="A154" s="1000">
        <v>150</v>
      </c>
      <c r="B154" s="1110" t="s">
        <v>1507</v>
      </c>
      <c r="C154" s="1110" t="s">
        <v>110</v>
      </c>
      <c r="D154" s="1110" t="s">
        <v>1509</v>
      </c>
      <c r="E154" s="1110" t="s">
        <v>1510</v>
      </c>
      <c r="F154" s="1110" t="s">
        <v>1511</v>
      </c>
      <c r="G154" s="1111" t="s">
        <v>11</v>
      </c>
      <c r="H154" s="1112" t="s">
        <v>1508</v>
      </c>
      <c r="I154" s="1124" t="s">
        <v>2361</v>
      </c>
      <c r="J154" s="1102"/>
      <c r="K154" s="1006"/>
      <c r="L154" s="1006"/>
      <c r="M154" s="1103"/>
      <c r="N154" s="1020" t="s">
        <v>6564</v>
      </c>
      <c r="O154" s="1021" t="s">
        <v>6552</v>
      </c>
      <c r="P154" s="801"/>
      <c r="Q154" s="801"/>
      <c r="R154" s="801"/>
      <c r="S154" s="801"/>
      <c r="T154" s="801"/>
      <c r="U154" s="801"/>
      <c r="V154" s="801"/>
      <c r="W154" s="801"/>
      <c r="X154" s="801"/>
      <c r="Y154" s="801"/>
      <c r="Z154" s="801"/>
      <c r="AA154" s="801">
        <v>1</v>
      </c>
      <c r="AB154" s="801"/>
      <c r="AC154" s="801">
        <v>1</v>
      </c>
      <c r="AD154" s="801"/>
      <c r="AE154" s="801"/>
      <c r="AF154" s="801">
        <v>1</v>
      </c>
      <c r="AG154" s="801"/>
    </row>
    <row r="155" spans="1:33" s="620" customFormat="1" ht="221.25" thickBot="1" x14ac:dyDescent="0.3">
      <c r="A155" s="1000">
        <v>151</v>
      </c>
      <c r="B155" s="1001" t="s">
        <v>1512</v>
      </c>
      <c r="C155" s="1001" t="s">
        <v>179</v>
      </c>
      <c r="D155" s="1001" t="s">
        <v>344</v>
      </c>
      <c r="E155" s="1001" t="s">
        <v>1514</v>
      </c>
      <c r="F155" s="1001" t="s">
        <v>15</v>
      </c>
      <c r="G155" s="1003" t="s">
        <v>16</v>
      </c>
      <c r="H155" s="1004" t="s">
        <v>1513</v>
      </c>
      <c r="I155" s="1010"/>
      <c r="J155" s="1100"/>
      <c r="K155" s="1002"/>
      <c r="L155" s="1002"/>
      <c r="M155" s="1101"/>
      <c r="N155" s="1155" t="s">
        <v>6565</v>
      </c>
      <c r="O155" s="1154" t="s">
        <v>6566</v>
      </c>
      <c r="P155" s="801"/>
      <c r="Q155" s="801">
        <v>1</v>
      </c>
      <c r="R155" s="801"/>
      <c r="S155" s="801"/>
      <c r="T155" s="801"/>
      <c r="U155" s="801"/>
      <c r="V155" s="801"/>
      <c r="W155" s="801"/>
      <c r="X155" s="801"/>
      <c r="Y155" s="801"/>
      <c r="Z155" s="801">
        <v>1</v>
      </c>
      <c r="AA155" s="801"/>
      <c r="AB155" s="801"/>
      <c r="AC155" s="801"/>
      <c r="AD155" s="801"/>
      <c r="AE155" s="801"/>
      <c r="AF155" s="801"/>
      <c r="AG155" s="801">
        <v>1</v>
      </c>
    </row>
    <row r="156" spans="1:33" s="620" customFormat="1" ht="221.25" thickBot="1" x14ac:dyDescent="0.3">
      <c r="A156" s="1000">
        <v>152</v>
      </c>
      <c r="B156" s="1495" t="s">
        <v>1528</v>
      </c>
      <c r="C156" s="1495">
        <v>29</v>
      </c>
      <c r="D156" s="1495" t="s">
        <v>480</v>
      </c>
      <c r="E156" s="1495" t="s">
        <v>1530</v>
      </c>
      <c r="F156" s="1495" t="s">
        <v>1309</v>
      </c>
      <c r="G156" s="1496" t="s">
        <v>16</v>
      </c>
      <c r="H156" s="1497" t="s">
        <v>6567</v>
      </c>
      <c r="I156" s="1493" t="s">
        <v>2364</v>
      </c>
      <c r="J156" s="1114"/>
      <c r="K156" s="1115"/>
      <c r="L156" s="1115"/>
      <c r="M156" s="1116"/>
      <c r="N156" s="1493"/>
      <c r="O156" s="1494" t="s">
        <v>6568</v>
      </c>
      <c r="P156" s="801"/>
      <c r="Q156" s="801"/>
      <c r="R156" s="801"/>
      <c r="S156" s="801"/>
      <c r="T156" s="801"/>
      <c r="U156" s="801"/>
      <c r="V156" s="801"/>
      <c r="W156" s="801"/>
      <c r="X156" s="801"/>
      <c r="Y156" s="801"/>
      <c r="Z156" s="801"/>
      <c r="AA156" s="801">
        <v>1</v>
      </c>
      <c r="AB156" s="801">
        <v>1</v>
      </c>
      <c r="AC156" s="801"/>
      <c r="AD156" s="801"/>
      <c r="AE156" s="801"/>
      <c r="AF156" s="801"/>
      <c r="AG156" s="801">
        <v>1</v>
      </c>
    </row>
    <row r="157" spans="1:33" s="620" customFormat="1" ht="126.75" thickBot="1" x14ac:dyDescent="0.3">
      <c r="A157" s="1000">
        <v>153</v>
      </c>
      <c r="B157" s="1044" t="s">
        <v>1537</v>
      </c>
      <c r="C157" s="1044" t="s">
        <v>179</v>
      </c>
      <c r="D157" s="1044" t="s">
        <v>344</v>
      </c>
      <c r="E157" s="1044" t="s">
        <v>1539</v>
      </c>
      <c r="F157" s="1044" t="s">
        <v>15</v>
      </c>
      <c r="G157" s="1045" t="s">
        <v>16</v>
      </c>
      <c r="H157" s="1046" t="s">
        <v>6569</v>
      </c>
      <c r="I157" s="1184" t="s">
        <v>2363</v>
      </c>
      <c r="J157" s="1140"/>
      <c r="K157" s="1141"/>
      <c r="L157" s="1141"/>
      <c r="M157" s="1142"/>
      <c r="N157" s="1184" t="s">
        <v>6570</v>
      </c>
      <c r="O157" s="1195" t="s">
        <v>6571</v>
      </c>
      <c r="P157" s="801"/>
      <c r="Q157" s="801">
        <v>1</v>
      </c>
      <c r="R157" s="801"/>
      <c r="S157" s="801"/>
      <c r="T157" s="801"/>
      <c r="U157" s="801"/>
      <c r="V157" s="801"/>
      <c r="W157" s="801"/>
      <c r="X157" s="801"/>
      <c r="Y157" s="801"/>
      <c r="Z157" s="801">
        <v>1</v>
      </c>
      <c r="AA157" s="801"/>
      <c r="AB157" s="801"/>
      <c r="AC157" s="801"/>
      <c r="AD157" s="801"/>
      <c r="AE157" s="801"/>
      <c r="AF157" s="801"/>
      <c r="AG157" s="801">
        <v>1</v>
      </c>
    </row>
    <row r="158" spans="1:33" s="620" customFormat="1" ht="48" thickBot="1" x14ac:dyDescent="0.3">
      <c r="A158" s="1000">
        <v>154</v>
      </c>
      <c r="B158" s="1001" t="s">
        <v>1544</v>
      </c>
      <c r="C158" s="1001">
        <v>4</v>
      </c>
      <c r="D158" s="1001" t="s">
        <v>513</v>
      </c>
      <c r="E158" s="1001" t="s">
        <v>999</v>
      </c>
      <c r="F158" s="1001" t="s">
        <v>15</v>
      </c>
      <c r="G158" s="1003" t="s">
        <v>16</v>
      </c>
      <c r="H158" s="1004" t="s">
        <v>1545</v>
      </c>
      <c r="I158" s="1153" t="s">
        <v>2368</v>
      </c>
      <c r="J158" s="1084"/>
      <c r="K158" s="1085"/>
      <c r="L158" s="1085"/>
      <c r="M158" s="1086"/>
      <c r="N158" s="1155" t="s">
        <v>6572</v>
      </c>
      <c r="O158" s="1154" t="s">
        <v>6573</v>
      </c>
      <c r="P158" s="801"/>
      <c r="Q158" s="801">
        <v>1</v>
      </c>
      <c r="R158" s="801"/>
      <c r="S158" s="801"/>
      <c r="T158" s="801"/>
      <c r="U158" s="801"/>
      <c r="V158" s="801"/>
      <c r="W158" s="801"/>
      <c r="X158" s="801"/>
      <c r="Y158" s="801"/>
      <c r="Z158" s="801">
        <v>1</v>
      </c>
      <c r="AA158" s="801"/>
      <c r="AB158" s="801"/>
      <c r="AC158" s="801"/>
      <c r="AD158" s="801"/>
      <c r="AE158" s="801"/>
      <c r="AF158" s="801"/>
      <c r="AG158" s="801">
        <v>1</v>
      </c>
    </row>
    <row r="159" spans="1:33" s="620" customFormat="1" ht="79.5" thickBot="1" x14ac:dyDescent="0.3">
      <c r="A159" s="1000">
        <v>155</v>
      </c>
      <c r="B159" s="1136" t="s">
        <v>1550</v>
      </c>
      <c r="C159" s="1136">
        <v>4</v>
      </c>
      <c r="D159" s="1136" t="s">
        <v>37</v>
      </c>
      <c r="E159" s="1136" t="s">
        <v>1552</v>
      </c>
      <c r="F159" s="1136" t="s">
        <v>15</v>
      </c>
      <c r="G159" s="1137" t="s">
        <v>16</v>
      </c>
      <c r="H159" s="1138" t="s">
        <v>6574</v>
      </c>
      <c r="I159" s="1139" t="s">
        <v>2324</v>
      </c>
      <c r="J159" s="1140"/>
      <c r="K159" s="1141"/>
      <c r="L159" s="1141"/>
      <c r="M159" s="1142"/>
      <c r="N159" s="1143" t="s">
        <v>6418</v>
      </c>
      <c r="O159" s="1051" t="s">
        <v>6575</v>
      </c>
      <c r="P159" s="801"/>
      <c r="Q159" s="801">
        <v>1</v>
      </c>
      <c r="R159" s="801"/>
      <c r="S159" s="801"/>
      <c r="T159" s="801"/>
      <c r="U159" s="801"/>
      <c r="V159" s="801"/>
      <c r="W159" s="801"/>
      <c r="X159" s="801">
        <v>1</v>
      </c>
      <c r="Y159" s="801"/>
      <c r="Z159" s="801"/>
      <c r="AA159" s="801"/>
      <c r="AB159" s="801"/>
      <c r="AC159" s="801"/>
      <c r="AD159" s="801"/>
      <c r="AE159" s="801">
        <v>1</v>
      </c>
      <c r="AF159" s="801"/>
      <c r="AG159" s="801">
        <v>1</v>
      </c>
    </row>
    <row r="160" spans="1:33" s="620" customFormat="1" ht="158.25" thickBot="1" x14ac:dyDescent="0.3">
      <c r="A160" s="1000">
        <v>156</v>
      </c>
      <c r="B160" s="1044" t="s">
        <v>1553</v>
      </c>
      <c r="C160" s="1044">
        <v>4</v>
      </c>
      <c r="D160" s="1044" t="s">
        <v>1498</v>
      </c>
      <c r="E160" s="1044" t="s">
        <v>1555</v>
      </c>
      <c r="F160" s="1044" t="s">
        <v>15</v>
      </c>
      <c r="G160" s="1045" t="s">
        <v>16</v>
      </c>
      <c r="H160" s="1046" t="s">
        <v>6576</v>
      </c>
      <c r="I160" s="1196" t="s">
        <v>2370</v>
      </c>
      <c r="J160" s="1119"/>
      <c r="K160" s="1120"/>
      <c r="L160" s="1120"/>
      <c r="M160" s="1121"/>
      <c r="N160" s="1143" t="s">
        <v>6418</v>
      </c>
      <c r="O160" s="1051" t="s">
        <v>6577</v>
      </c>
      <c r="P160" s="801"/>
      <c r="Q160" s="801">
        <v>1</v>
      </c>
      <c r="R160" s="801"/>
      <c r="S160" s="801"/>
      <c r="T160" s="801"/>
      <c r="U160" s="801"/>
      <c r="V160" s="801"/>
      <c r="W160" s="801"/>
      <c r="X160" s="801">
        <v>1</v>
      </c>
      <c r="Y160" s="801"/>
      <c r="Z160" s="801"/>
      <c r="AA160" s="801"/>
      <c r="AB160" s="801"/>
      <c r="AC160" s="801"/>
      <c r="AD160" s="801"/>
      <c r="AE160" s="801">
        <v>1</v>
      </c>
      <c r="AF160" s="801"/>
      <c r="AG160" s="801">
        <v>1</v>
      </c>
    </row>
    <row r="161" spans="1:33" s="1542" customFormat="1" ht="221.25" thickBot="1" x14ac:dyDescent="0.3">
      <c r="A161" s="1000">
        <v>157</v>
      </c>
      <c r="B161" s="1018" t="s">
        <v>1556</v>
      </c>
      <c r="C161" s="1167">
        <v>4</v>
      </c>
      <c r="D161" s="1167" t="s">
        <v>37</v>
      </c>
      <c r="E161" s="1167" t="s">
        <v>1558</v>
      </c>
      <c r="F161" s="1167" t="s">
        <v>1559</v>
      </c>
      <c r="G161" s="1168" t="s">
        <v>11</v>
      </c>
      <c r="H161" s="1169" t="s">
        <v>1557</v>
      </c>
      <c r="I161" s="1175"/>
      <c r="J161" s="1170"/>
      <c r="K161" s="1171"/>
      <c r="L161" s="1171"/>
      <c r="M161" s="1172"/>
      <c r="N161" s="1070" t="s">
        <v>6578</v>
      </c>
      <c r="O161" s="1192" t="s">
        <v>6558</v>
      </c>
      <c r="P161" s="801"/>
      <c r="Q161" s="801">
        <v>1</v>
      </c>
      <c r="R161" s="801"/>
      <c r="S161" s="801"/>
      <c r="T161" s="801"/>
      <c r="U161" s="801"/>
      <c r="V161" s="801"/>
      <c r="W161" s="801"/>
      <c r="X161" s="801">
        <v>1</v>
      </c>
      <c r="Y161" s="801"/>
      <c r="Z161" s="801"/>
      <c r="AA161" s="801"/>
      <c r="AB161" s="801"/>
      <c r="AC161" s="801"/>
      <c r="AD161" s="801"/>
      <c r="AE161" s="801"/>
      <c r="AF161" s="801">
        <v>1</v>
      </c>
      <c r="AG161" s="801"/>
    </row>
    <row r="162" spans="1:33" s="620" customFormat="1" ht="409.6" thickBot="1" x14ac:dyDescent="0.3">
      <c r="A162" s="1000">
        <v>158</v>
      </c>
      <c r="B162" s="1110" t="s">
        <v>1567</v>
      </c>
      <c r="C162" s="1110">
        <v>29</v>
      </c>
      <c r="D162" s="1110" t="s">
        <v>480</v>
      </c>
      <c r="E162" s="1110" t="s">
        <v>1568</v>
      </c>
      <c r="F162" s="1110" t="s">
        <v>15</v>
      </c>
      <c r="G162" s="1111" t="s">
        <v>16</v>
      </c>
      <c r="H162" s="1112" t="s">
        <v>1569</v>
      </c>
      <c r="I162" s="1124" t="s">
        <v>2371</v>
      </c>
      <c r="J162" s="1102"/>
      <c r="K162" s="1006"/>
      <c r="L162" s="1006"/>
      <c r="M162" s="1103"/>
      <c r="N162" s="1124" t="s">
        <v>6579</v>
      </c>
      <c r="O162" s="1118" t="s">
        <v>6580</v>
      </c>
      <c r="P162" s="801"/>
      <c r="Q162" s="801"/>
      <c r="R162" s="801"/>
      <c r="S162" s="801"/>
      <c r="T162" s="801"/>
      <c r="U162" s="801"/>
      <c r="V162" s="801"/>
      <c r="W162" s="801"/>
      <c r="X162" s="801"/>
      <c r="Y162" s="801"/>
      <c r="Z162" s="801"/>
      <c r="AA162" s="801">
        <v>1</v>
      </c>
      <c r="AB162" s="801"/>
      <c r="AC162" s="801">
        <v>1</v>
      </c>
      <c r="AD162" s="801"/>
      <c r="AE162" s="801"/>
      <c r="AF162" s="801"/>
      <c r="AG162" s="801">
        <v>1</v>
      </c>
    </row>
    <row r="163" spans="1:33" s="620" customFormat="1" ht="221.25" thickBot="1" x14ac:dyDescent="0.3">
      <c r="A163" s="1000">
        <v>159</v>
      </c>
      <c r="B163" s="1039" t="s">
        <v>1570</v>
      </c>
      <c r="C163" s="1039">
        <v>4</v>
      </c>
      <c r="D163" s="1039" t="s">
        <v>81</v>
      </c>
      <c r="E163" s="1039" t="s">
        <v>410</v>
      </c>
      <c r="F163" s="1039" t="s">
        <v>1572</v>
      </c>
      <c r="G163" s="1040" t="s">
        <v>11</v>
      </c>
      <c r="H163" s="1041" t="s">
        <v>1571</v>
      </c>
      <c r="I163" s="1038" t="s">
        <v>2346</v>
      </c>
      <c r="J163" s="1102"/>
      <c r="K163" s="1006"/>
      <c r="L163" s="1006"/>
      <c r="M163" s="1103"/>
      <c r="N163" s="1038" t="s">
        <v>6581</v>
      </c>
      <c r="O163" s="1190" t="s">
        <v>6582</v>
      </c>
      <c r="P163" s="801"/>
      <c r="Q163" s="801">
        <v>1</v>
      </c>
      <c r="R163" s="801"/>
      <c r="S163" s="801"/>
      <c r="T163" s="801"/>
      <c r="U163" s="801"/>
      <c r="V163" s="801"/>
      <c r="W163" s="801"/>
      <c r="X163" s="801"/>
      <c r="Y163" s="801">
        <v>1</v>
      </c>
      <c r="Z163" s="801"/>
      <c r="AA163" s="801"/>
      <c r="AB163" s="801"/>
      <c r="AC163" s="801"/>
      <c r="AD163" s="801"/>
      <c r="AE163" s="801"/>
      <c r="AF163" s="801">
        <v>1</v>
      </c>
      <c r="AG163" s="801"/>
    </row>
    <row r="164" spans="1:33" s="1542" customFormat="1" ht="126.75" thickBot="1" x14ac:dyDescent="0.3">
      <c r="A164" s="1000">
        <v>160</v>
      </c>
      <c r="B164" s="1052" t="s">
        <v>1583</v>
      </c>
      <c r="C164" s="1177">
        <v>4</v>
      </c>
      <c r="D164" s="1177" t="s">
        <v>86</v>
      </c>
      <c r="E164" s="1177" t="s">
        <v>1585</v>
      </c>
      <c r="F164" s="1177" t="s">
        <v>1586</v>
      </c>
      <c r="G164" s="1178" t="s">
        <v>11</v>
      </c>
      <c r="H164" s="1179" t="s">
        <v>6583</v>
      </c>
      <c r="I164" s="1180" t="s">
        <v>2374</v>
      </c>
      <c r="J164" s="1181"/>
      <c r="K164" s="1182"/>
      <c r="L164" s="1182"/>
      <c r="M164" s="1183"/>
      <c r="N164" s="1197" t="s">
        <v>6584</v>
      </c>
      <c r="O164" s="1198" t="s">
        <v>6585</v>
      </c>
      <c r="P164" s="801"/>
      <c r="Q164" s="801"/>
      <c r="R164" s="801"/>
      <c r="S164" s="801"/>
      <c r="T164" s="801">
        <v>1</v>
      </c>
      <c r="U164" s="801"/>
      <c r="V164" s="801"/>
      <c r="W164" s="801">
        <v>1</v>
      </c>
      <c r="X164" s="801">
        <v>1</v>
      </c>
      <c r="Y164" s="801"/>
      <c r="Z164" s="801"/>
      <c r="AA164" s="801"/>
      <c r="AB164" s="801"/>
      <c r="AC164" s="801"/>
      <c r="AD164" s="801"/>
      <c r="AE164" s="801"/>
      <c r="AF164" s="801">
        <v>1</v>
      </c>
      <c r="AG164" s="801"/>
    </row>
    <row r="165" spans="1:33" s="620" customFormat="1" ht="126.75" thickBot="1" x14ac:dyDescent="0.3">
      <c r="A165" s="1000">
        <v>161</v>
      </c>
      <c r="B165" s="1199" t="s">
        <v>1595</v>
      </c>
      <c r="C165" s="1199">
        <v>4</v>
      </c>
      <c r="D165" s="1199" t="s">
        <v>480</v>
      </c>
      <c r="E165" s="1199" t="s">
        <v>730</v>
      </c>
      <c r="F165" s="1199" t="s">
        <v>1597</v>
      </c>
      <c r="G165" s="1200" t="s">
        <v>16</v>
      </c>
      <c r="H165" s="1201" t="s">
        <v>6586</v>
      </c>
      <c r="I165" s="1157" t="s">
        <v>2375</v>
      </c>
      <c r="J165" s="1114"/>
      <c r="K165" s="1115"/>
      <c r="L165" s="1115"/>
      <c r="M165" s="1116"/>
      <c r="N165" s="1157"/>
      <c r="O165" s="1158" t="s">
        <v>6495</v>
      </c>
      <c r="P165" s="801"/>
      <c r="Q165" s="801"/>
      <c r="R165" s="801"/>
      <c r="S165" s="801"/>
      <c r="T165" s="801">
        <v>1</v>
      </c>
      <c r="U165" s="801"/>
      <c r="V165" s="801"/>
      <c r="W165" s="801">
        <v>1</v>
      </c>
      <c r="X165" s="801"/>
      <c r="Y165" s="801"/>
      <c r="Z165" s="801"/>
      <c r="AA165" s="801">
        <v>1</v>
      </c>
      <c r="AB165" s="801"/>
      <c r="AC165" s="801"/>
      <c r="AD165" s="801"/>
      <c r="AE165" s="801"/>
      <c r="AF165" s="801"/>
      <c r="AG165" s="801">
        <v>1</v>
      </c>
    </row>
    <row r="166" spans="1:33" s="1542" customFormat="1" ht="221.25" thickBot="1" x14ac:dyDescent="0.3">
      <c r="A166" s="1000">
        <v>162</v>
      </c>
      <c r="B166" s="1018" t="s">
        <v>1616</v>
      </c>
      <c r="C166" s="1167">
        <v>4</v>
      </c>
      <c r="D166" s="1167" t="s">
        <v>37</v>
      </c>
      <c r="E166" s="1167" t="s">
        <v>1618</v>
      </c>
      <c r="F166" s="1167" t="s">
        <v>1619</v>
      </c>
      <c r="G166" s="1168" t="s">
        <v>11</v>
      </c>
      <c r="H166" s="1169" t="s">
        <v>1617</v>
      </c>
      <c r="I166" s="1175" t="s">
        <v>2379</v>
      </c>
      <c r="J166" s="1170"/>
      <c r="K166" s="1171"/>
      <c r="L166" s="1171"/>
      <c r="M166" s="1172"/>
      <c r="N166" s="1061" t="s">
        <v>6587</v>
      </c>
      <c r="O166" s="1173" t="s">
        <v>6588</v>
      </c>
      <c r="P166" s="801"/>
      <c r="Q166" s="801">
        <v>1</v>
      </c>
      <c r="R166" s="801"/>
      <c r="S166" s="801"/>
      <c r="T166" s="801"/>
      <c r="U166" s="801"/>
      <c r="V166" s="801"/>
      <c r="W166" s="801"/>
      <c r="X166" s="801">
        <v>1</v>
      </c>
      <c r="Y166" s="801"/>
      <c r="Z166" s="801"/>
      <c r="AA166" s="801"/>
      <c r="AB166" s="801"/>
      <c r="AC166" s="801"/>
      <c r="AD166" s="801"/>
      <c r="AE166" s="801"/>
      <c r="AF166" s="801">
        <v>1</v>
      </c>
      <c r="AG166" s="801"/>
    </row>
    <row r="167" spans="1:33" s="620" customFormat="1" ht="409.6" thickBot="1" x14ac:dyDescent="0.3">
      <c r="A167" s="1000">
        <v>163</v>
      </c>
      <c r="B167" s="1001" t="s">
        <v>1620</v>
      </c>
      <c r="C167" s="1001" t="s">
        <v>1622</v>
      </c>
      <c r="D167" s="1001" t="s">
        <v>344</v>
      </c>
      <c r="E167" s="1001" t="s">
        <v>1621</v>
      </c>
      <c r="F167" s="1001" t="s">
        <v>1623</v>
      </c>
      <c r="G167" s="1003" t="s">
        <v>16</v>
      </c>
      <c r="H167" s="1004" t="s">
        <v>1624</v>
      </c>
      <c r="I167" s="1202" t="s">
        <v>2380</v>
      </c>
      <c r="J167" s="1100"/>
      <c r="K167" s="1002"/>
      <c r="L167" s="1002"/>
      <c r="M167" s="1101"/>
      <c r="N167" s="1008" t="s">
        <v>6589</v>
      </c>
      <c r="O167" s="1154" t="s">
        <v>6590</v>
      </c>
      <c r="P167" s="801"/>
      <c r="Q167" s="801">
        <v>1</v>
      </c>
      <c r="R167" s="801"/>
      <c r="S167" s="801"/>
      <c r="T167" s="801"/>
      <c r="U167" s="801"/>
      <c r="V167" s="801"/>
      <c r="W167" s="801"/>
      <c r="X167" s="801"/>
      <c r="Y167" s="801"/>
      <c r="Z167" s="801">
        <v>1</v>
      </c>
      <c r="AA167" s="801"/>
      <c r="AB167" s="801"/>
      <c r="AC167" s="801"/>
      <c r="AD167" s="801"/>
      <c r="AE167" s="801"/>
      <c r="AF167" s="801"/>
      <c r="AG167" s="801">
        <v>1</v>
      </c>
    </row>
    <row r="168" spans="1:33" s="620" customFormat="1" ht="205.5" thickBot="1" x14ac:dyDescent="0.3">
      <c r="A168" s="1000">
        <v>164</v>
      </c>
      <c r="B168" s="1092" t="s">
        <v>1639</v>
      </c>
      <c r="C168" s="1092">
        <v>4</v>
      </c>
      <c r="D168" s="1092" t="s">
        <v>23</v>
      </c>
      <c r="E168" s="1092" t="s">
        <v>1641</v>
      </c>
      <c r="F168" s="1092" t="s">
        <v>1642</v>
      </c>
      <c r="G168" s="1093" t="s">
        <v>11</v>
      </c>
      <c r="H168" s="1094" t="s">
        <v>6591</v>
      </c>
      <c r="I168" s="1095"/>
      <c r="J168" s="1076"/>
      <c r="K168" s="1077"/>
      <c r="L168" s="1077"/>
      <c r="M168" s="1078"/>
      <c r="N168" s="1095"/>
      <c r="O168" s="1174" t="s">
        <v>6592</v>
      </c>
      <c r="P168" s="801"/>
      <c r="Q168" s="801"/>
      <c r="R168" s="801"/>
      <c r="S168" s="801"/>
      <c r="T168" s="801">
        <v>1</v>
      </c>
      <c r="U168" s="801"/>
      <c r="V168" s="801"/>
      <c r="W168" s="801"/>
      <c r="X168" s="801"/>
      <c r="Y168" s="801"/>
      <c r="Z168" s="801">
        <v>1</v>
      </c>
      <c r="AA168" s="801"/>
      <c r="AB168" s="801"/>
      <c r="AC168" s="801"/>
      <c r="AD168" s="801"/>
      <c r="AE168" s="801"/>
      <c r="AF168" s="801">
        <v>1</v>
      </c>
      <c r="AG168" s="801"/>
    </row>
    <row r="169" spans="1:33" s="620" customFormat="1" ht="158.25" thickBot="1" x14ac:dyDescent="0.3">
      <c r="A169" s="1000">
        <v>165</v>
      </c>
      <c r="B169" s="1039" t="s">
        <v>1644</v>
      </c>
      <c r="C169" s="1039">
        <v>16</v>
      </c>
      <c r="D169" s="1039" t="s">
        <v>40</v>
      </c>
      <c r="E169" s="1039" t="s">
        <v>969</v>
      </c>
      <c r="F169" s="1039" t="s">
        <v>345</v>
      </c>
      <c r="G169" s="1040" t="s">
        <v>16</v>
      </c>
      <c r="H169" s="1041" t="s">
        <v>1645</v>
      </c>
      <c r="I169" s="1038" t="s">
        <v>2384</v>
      </c>
      <c r="J169" s="1102"/>
      <c r="K169" s="1006"/>
      <c r="L169" s="1006"/>
      <c r="M169" s="1103"/>
      <c r="N169" s="1008" t="s">
        <v>6593</v>
      </c>
      <c r="O169" s="1187" t="s">
        <v>6594</v>
      </c>
      <c r="P169" s="801"/>
      <c r="Q169" s="801">
        <v>1</v>
      </c>
      <c r="R169" s="801"/>
      <c r="S169" s="801"/>
      <c r="T169" s="801"/>
      <c r="U169" s="801"/>
      <c r="V169" s="801"/>
      <c r="W169" s="801"/>
      <c r="X169" s="801"/>
      <c r="Y169" s="801">
        <v>1</v>
      </c>
      <c r="Z169" s="801"/>
      <c r="AA169" s="801"/>
      <c r="AB169" s="801"/>
      <c r="AC169" s="801"/>
      <c r="AD169" s="801"/>
      <c r="AE169" s="801"/>
      <c r="AF169" s="801"/>
      <c r="AG169" s="801">
        <v>1</v>
      </c>
    </row>
    <row r="170" spans="1:33" s="1542" customFormat="1" ht="221.25" thickBot="1" x14ac:dyDescent="0.3">
      <c r="A170" s="1000">
        <v>166</v>
      </c>
      <c r="B170" s="1489" t="s">
        <v>1646</v>
      </c>
      <c r="C170" s="1498" t="s">
        <v>1335</v>
      </c>
      <c r="D170" s="1498" t="s">
        <v>83</v>
      </c>
      <c r="E170" s="1498" t="s">
        <v>1649</v>
      </c>
      <c r="F170" s="1498" t="s">
        <v>1648</v>
      </c>
      <c r="G170" s="1499" t="s">
        <v>11</v>
      </c>
      <c r="H170" s="1500" t="s">
        <v>6595</v>
      </c>
      <c r="I170" s="1501" t="s">
        <v>6596</v>
      </c>
      <c r="J170" s="1203"/>
      <c r="K170" s="1204"/>
      <c r="L170" s="1204"/>
      <c r="M170" s="1205"/>
      <c r="N170" s="1502"/>
      <c r="O170" s="1484" t="s">
        <v>6597</v>
      </c>
      <c r="P170" s="801"/>
      <c r="Q170" s="801"/>
      <c r="R170" s="801"/>
      <c r="S170" s="801"/>
      <c r="T170" s="801"/>
      <c r="U170" s="801"/>
      <c r="V170" s="801"/>
      <c r="W170" s="801"/>
      <c r="X170" s="801">
        <v>1</v>
      </c>
      <c r="Y170" s="801"/>
      <c r="Z170" s="801"/>
      <c r="AA170" s="801"/>
      <c r="AB170" s="801">
        <v>1</v>
      </c>
      <c r="AC170" s="801"/>
      <c r="AD170" s="801"/>
      <c r="AE170" s="801"/>
      <c r="AF170" s="801">
        <v>1</v>
      </c>
      <c r="AG170" s="801"/>
    </row>
    <row r="171" spans="1:33" s="620" customFormat="1" ht="409.6" thickBot="1" x14ac:dyDescent="0.3">
      <c r="A171" s="1490">
        <v>167</v>
      </c>
      <c r="B171" s="1136" t="s">
        <v>1689</v>
      </c>
      <c r="C171" s="1136">
        <v>16</v>
      </c>
      <c r="D171" s="1136" t="s">
        <v>40</v>
      </c>
      <c r="E171" s="1136" t="s">
        <v>6598</v>
      </c>
      <c r="F171" s="1136" t="s">
        <v>1692</v>
      </c>
      <c r="G171" s="1137" t="s">
        <v>11</v>
      </c>
      <c r="H171" s="1138" t="s">
        <v>6599</v>
      </c>
      <c r="I171" s="1184" t="s">
        <v>2384</v>
      </c>
      <c r="J171" s="1140"/>
      <c r="K171" s="1141"/>
      <c r="L171" s="1141"/>
      <c r="M171" s="1142"/>
      <c r="N171" s="1184" t="s">
        <v>6600</v>
      </c>
      <c r="O171" s="1191" t="s">
        <v>6601</v>
      </c>
      <c r="P171" s="801"/>
      <c r="Q171" s="801">
        <v>1</v>
      </c>
      <c r="R171" s="801"/>
      <c r="S171" s="801"/>
      <c r="T171" s="801"/>
      <c r="U171" s="801"/>
      <c r="V171" s="801"/>
      <c r="W171" s="801"/>
      <c r="X171" s="801"/>
      <c r="Y171" s="801">
        <v>1</v>
      </c>
      <c r="Z171" s="801"/>
      <c r="AA171" s="801"/>
      <c r="AB171" s="801"/>
      <c r="AC171" s="801"/>
      <c r="AD171" s="801"/>
      <c r="AE171" s="801">
        <v>1</v>
      </c>
      <c r="AF171" s="801">
        <v>1</v>
      </c>
      <c r="AG171" s="801"/>
    </row>
    <row r="172" spans="1:33" s="1542" customFormat="1" ht="221.25" thickBot="1" x14ac:dyDescent="0.3">
      <c r="A172" s="1000">
        <v>168</v>
      </c>
      <c r="B172" s="1018" t="s">
        <v>1696</v>
      </c>
      <c r="C172" s="1167">
        <v>4</v>
      </c>
      <c r="D172" s="1167" t="s">
        <v>86</v>
      </c>
      <c r="E172" s="1167" t="s">
        <v>1698</v>
      </c>
      <c r="F172" s="1167" t="s">
        <v>1699</v>
      </c>
      <c r="G172" s="1168" t="s">
        <v>11</v>
      </c>
      <c r="H172" s="1169" t="s">
        <v>1697</v>
      </c>
      <c r="I172" s="1175" t="s">
        <v>2369</v>
      </c>
      <c r="J172" s="1170"/>
      <c r="K172" s="1171"/>
      <c r="L172" s="1171"/>
      <c r="M172" s="1172"/>
      <c r="N172" s="1061" t="s">
        <v>6602</v>
      </c>
      <c r="O172" s="1192" t="s">
        <v>6558</v>
      </c>
      <c r="P172" s="801"/>
      <c r="Q172" s="801">
        <v>1</v>
      </c>
      <c r="R172" s="801"/>
      <c r="S172" s="801"/>
      <c r="T172" s="801"/>
      <c r="U172" s="801"/>
      <c r="V172" s="801"/>
      <c r="W172" s="801"/>
      <c r="X172" s="801">
        <v>1</v>
      </c>
      <c r="Y172" s="801"/>
      <c r="Z172" s="801"/>
      <c r="AA172" s="801"/>
      <c r="AB172" s="801"/>
      <c r="AC172" s="801"/>
      <c r="AD172" s="801"/>
      <c r="AE172" s="801"/>
      <c r="AF172" s="801">
        <v>1</v>
      </c>
      <c r="AG172" s="801"/>
    </row>
    <row r="173" spans="1:33" s="1542" customFormat="1" ht="126.75" thickBot="1" x14ac:dyDescent="0.3">
      <c r="A173" s="1000">
        <v>169</v>
      </c>
      <c r="B173" s="1018" t="s">
        <v>1700</v>
      </c>
      <c r="C173" s="1167" t="s">
        <v>1353</v>
      </c>
      <c r="D173" s="1167" t="s">
        <v>37</v>
      </c>
      <c r="E173" s="1167" t="s">
        <v>1702</v>
      </c>
      <c r="F173" s="1167" t="s">
        <v>1703</v>
      </c>
      <c r="G173" s="1168" t="s">
        <v>11</v>
      </c>
      <c r="H173" s="1169" t="s">
        <v>6603</v>
      </c>
      <c r="I173" s="1175"/>
      <c r="J173" s="1170"/>
      <c r="K173" s="1171"/>
      <c r="L173" s="1171"/>
      <c r="M173" s="1172"/>
      <c r="N173" s="1089" t="s">
        <v>6604</v>
      </c>
      <c r="O173" s="1009" t="s">
        <v>6605</v>
      </c>
      <c r="P173" s="801"/>
      <c r="Q173" s="801">
        <v>1</v>
      </c>
      <c r="R173" s="801"/>
      <c r="S173" s="801"/>
      <c r="T173" s="801"/>
      <c r="U173" s="801"/>
      <c r="V173" s="801"/>
      <c r="W173" s="801"/>
      <c r="X173" s="801">
        <v>1</v>
      </c>
      <c r="Y173" s="801"/>
      <c r="Z173" s="801"/>
      <c r="AA173" s="801"/>
      <c r="AB173" s="801"/>
      <c r="AC173" s="801"/>
      <c r="AD173" s="801"/>
      <c r="AE173" s="801"/>
      <c r="AF173" s="801">
        <v>1</v>
      </c>
      <c r="AG173" s="801"/>
    </row>
    <row r="174" spans="1:33" s="620" customFormat="1" ht="221.25" thickBot="1" x14ac:dyDescent="0.3">
      <c r="A174" s="1000">
        <v>170</v>
      </c>
      <c r="B174" s="1039" t="s">
        <v>1704</v>
      </c>
      <c r="C174" s="1039">
        <v>4</v>
      </c>
      <c r="D174" s="1039" t="s">
        <v>81</v>
      </c>
      <c r="E174" s="1039" t="s">
        <v>1706</v>
      </c>
      <c r="F174" s="1039" t="s">
        <v>1707</v>
      </c>
      <c r="G174" s="1040" t="s">
        <v>11</v>
      </c>
      <c r="H174" s="1041" t="s">
        <v>6606</v>
      </c>
      <c r="I174" s="1038" t="s">
        <v>2346</v>
      </c>
      <c r="J174" s="1102"/>
      <c r="K174" s="1006"/>
      <c r="L174" s="1006"/>
      <c r="M174" s="1103"/>
      <c r="N174" s="1008" t="s">
        <v>6607</v>
      </c>
      <c r="O174" s="1135" t="s">
        <v>6607</v>
      </c>
      <c r="P174" s="801"/>
      <c r="Q174" s="801">
        <v>1</v>
      </c>
      <c r="R174" s="801"/>
      <c r="S174" s="801"/>
      <c r="T174" s="801"/>
      <c r="U174" s="801"/>
      <c r="V174" s="801"/>
      <c r="W174" s="801"/>
      <c r="X174" s="801"/>
      <c r="Y174" s="801">
        <v>1</v>
      </c>
      <c r="Z174" s="801"/>
      <c r="AA174" s="801"/>
      <c r="AB174" s="801"/>
      <c r="AC174" s="801"/>
      <c r="AD174" s="801"/>
      <c r="AE174" s="801"/>
      <c r="AF174" s="801">
        <v>1</v>
      </c>
      <c r="AG174" s="801"/>
    </row>
    <row r="175" spans="1:33" s="620" customFormat="1" ht="409.6" thickBot="1" x14ac:dyDescent="0.3">
      <c r="A175" s="1000">
        <v>171</v>
      </c>
      <c r="B175" s="1406" t="s">
        <v>1708</v>
      </c>
      <c r="C175" s="1406">
        <v>64</v>
      </c>
      <c r="D175" s="1406" t="s">
        <v>40</v>
      </c>
      <c r="E175" s="1406" t="s">
        <v>1710</v>
      </c>
      <c r="F175" s="1406" t="s">
        <v>1711</v>
      </c>
      <c r="G175" s="26" t="s">
        <v>11</v>
      </c>
      <c r="H175" s="1537" t="s">
        <v>6608</v>
      </c>
      <c r="I175" s="1538" t="s">
        <v>2393</v>
      </c>
      <c r="J175" s="394"/>
      <c r="K175" s="395"/>
      <c r="L175" s="395"/>
      <c r="M175" s="1441"/>
      <c r="N175" s="1538" t="s">
        <v>6609</v>
      </c>
      <c r="O175" s="1454" t="s">
        <v>6610</v>
      </c>
      <c r="P175" s="801"/>
      <c r="Q175" s="801"/>
      <c r="R175" s="801"/>
      <c r="S175" s="801"/>
      <c r="T175" s="801"/>
      <c r="U175" s="801"/>
      <c r="V175" s="801"/>
      <c r="W175" s="801"/>
      <c r="X175" s="801"/>
      <c r="Y175" s="801">
        <v>1</v>
      </c>
      <c r="Z175" s="801"/>
      <c r="AA175" s="801"/>
      <c r="AB175" s="801"/>
      <c r="AC175" s="801"/>
      <c r="AD175" s="801">
        <v>1</v>
      </c>
      <c r="AE175" s="801"/>
      <c r="AF175" s="801">
        <v>1</v>
      </c>
      <c r="AG175" s="801"/>
    </row>
    <row r="176" spans="1:33" s="620" customFormat="1" ht="409.6" thickBot="1" x14ac:dyDescent="0.3">
      <c r="A176" s="1000">
        <v>172</v>
      </c>
      <c r="B176" s="1136" t="s">
        <v>1716</v>
      </c>
      <c r="C176" s="1136">
        <v>16</v>
      </c>
      <c r="D176" s="1136" t="s">
        <v>40</v>
      </c>
      <c r="E176" s="1136" t="s">
        <v>6611</v>
      </c>
      <c r="F176" s="1136" t="s">
        <v>1719</v>
      </c>
      <c r="G176" s="1137" t="s">
        <v>11</v>
      </c>
      <c r="H176" s="1138" t="s">
        <v>6612</v>
      </c>
      <c r="I176" s="1184" t="s">
        <v>2394</v>
      </c>
      <c r="J176" s="1206"/>
      <c r="K176" s="1207"/>
      <c r="L176" s="1207"/>
      <c r="M176" s="1208"/>
      <c r="N176" s="1184" t="s">
        <v>6613</v>
      </c>
      <c r="O176" s="1191" t="s">
        <v>6614</v>
      </c>
      <c r="P176" s="801"/>
      <c r="Q176" s="801">
        <v>1</v>
      </c>
      <c r="R176" s="801"/>
      <c r="S176" s="801"/>
      <c r="T176" s="801"/>
      <c r="U176" s="801"/>
      <c r="V176" s="801"/>
      <c r="W176" s="801"/>
      <c r="X176" s="801"/>
      <c r="Y176" s="801">
        <v>1</v>
      </c>
      <c r="Z176" s="801"/>
      <c r="AA176" s="801"/>
      <c r="AB176" s="801"/>
      <c r="AC176" s="801"/>
      <c r="AD176" s="801"/>
      <c r="AE176" s="801">
        <v>1</v>
      </c>
      <c r="AF176" s="801">
        <v>1</v>
      </c>
      <c r="AG176" s="801"/>
    </row>
    <row r="177" spans="1:33" s="1542" customFormat="1" ht="409.6" thickBot="1" x14ac:dyDescent="0.3">
      <c r="A177" s="1000">
        <v>173</v>
      </c>
      <c r="B177" s="1018" t="s">
        <v>6615</v>
      </c>
      <c r="C177" s="1167">
        <v>4</v>
      </c>
      <c r="D177" s="1167" t="s">
        <v>89</v>
      </c>
      <c r="E177" s="1167" t="s">
        <v>1726</v>
      </c>
      <c r="F177" s="1167" t="s">
        <v>1728</v>
      </c>
      <c r="G177" s="1168" t="s">
        <v>11</v>
      </c>
      <c r="H177" s="1169" t="s">
        <v>6616</v>
      </c>
      <c r="I177" s="1175"/>
      <c r="J177" s="1209"/>
      <c r="K177" s="1210"/>
      <c r="L177" s="1210"/>
      <c r="M177" s="1211"/>
      <c r="N177" s="1152" t="s">
        <v>6617</v>
      </c>
      <c r="O177" s="1212" t="s">
        <v>6618</v>
      </c>
      <c r="P177" s="801"/>
      <c r="Q177" s="801">
        <v>1</v>
      </c>
      <c r="R177" s="801"/>
      <c r="S177" s="801"/>
      <c r="T177" s="801"/>
      <c r="U177" s="801"/>
      <c r="V177" s="801"/>
      <c r="W177" s="801"/>
      <c r="X177" s="801">
        <v>1</v>
      </c>
      <c r="Y177" s="801"/>
      <c r="Z177" s="801"/>
      <c r="AA177" s="801"/>
      <c r="AB177" s="801"/>
      <c r="AC177" s="801"/>
      <c r="AD177" s="801"/>
      <c r="AE177" s="801"/>
      <c r="AF177" s="801">
        <v>1</v>
      </c>
      <c r="AG177" s="801"/>
    </row>
    <row r="178" spans="1:33" s="1542" customFormat="1" ht="409.6" thickBot="1" x14ac:dyDescent="0.3">
      <c r="A178" s="1000">
        <v>174</v>
      </c>
      <c r="B178" s="1018" t="s">
        <v>1729</v>
      </c>
      <c r="C178" s="1167">
        <v>4</v>
      </c>
      <c r="D178" s="1167" t="s">
        <v>86</v>
      </c>
      <c r="E178" s="1167" t="s">
        <v>1731</v>
      </c>
      <c r="F178" s="1167" t="s">
        <v>1732</v>
      </c>
      <c r="G178" s="1168" t="s">
        <v>11</v>
      </c>
      <c r="H178" s="1169" t="s">
        <v>1730</v>
      </c>
      <c r="I178" s="1175"/>
      <c r="J178" s="1170"/>
      <c r="K178" s="1171"/>
      <c r="L178" s="1171"/>
      <c r="M178" s="1172"/>
      <c r="N178" s="1070" t="s">
        <v>6619</v>
      </c>
      <c r="O178" s="1213" t="s">
        <v>6620</v>
      </c>
      <c r="P178" s="801"/>
      <c r="Q178" s="801">
        <v>1</v>
      </c>
      <c r="R178" s="801"/>
      <c r="S178" s="801"/>
      <c r="T178" s="801"/>
      <c r="U178" s="801"/>
      <c r="V178" s="801"/>
      <c r="W178" s="801"/>
      <c r="X178" s="801">
        <v>1</v>
      </c>
      <c r="Y178" s="801"/>
      <c r="Z178" s="801"/>
      <c r="AA178" s="801"/>
      <c r="AB178" s="801"/>
      <c r="AC178" s="801"/>
      <c r="AD178" s="801"/>
      <c r="AE178" s="801"/>
      <c r="AF178" s="801">
        <v>1</v>
      </c>
      <c r="AG178" s="801"/>
    </row>
    <row r="179" spans="1:33" s="1542" customFormat="1" ht="111" thickBot="1" x14ac:dyDescent="0.3">
      <c r="A179" s="1000">
        <v>175</v>
      </c>
      <c r="B179" s="1018" t="s">
        <v>1739</v>
      </c>
      <c r="C179" s="1030">
        <v>4</v>
      </c>
      <c r="D179" s="1030" t="s">
        <v>37</v>
      </c>
      <c r="E179" s="1030" t="s">
        <v>1740</v>
      </c>
      <c r="F179" s="1030" t="s">
        <v>1742</v>
      </c>
      <c r="G179" s="1031" t="s">
        <v>11</v>
      </c>
      <c r="H179" s="1032" t="s">
        <v>6621</v>
      </c>
      <c r="I179" s="1033" t="s">
        <v>2397</v>
      </c>
      <c r="J179" s="1034"/>
      <c r="K179" s="1018"/>
      <c r="L179" s="1018"/>
      <c r="M179" s="1073"/>
      <c r="N179" s="1089" t="s">
        <v>6622</v>
      </c>
      <c r="O179" s="1214" t="s">
        <v>6623</v>
      </c>
      <c r="P179" s="801"/>
      <c r="Q179" s="801">
        <v>1</v>
      </c>
      <c r="R179" s="801"/>
      <c r="S179" s="801"/>
      <c r="T179" s="801"/>
      <c r="U179" s="801"/>
      <c r="V179" s="801"/>
      <c r="W179" s="801"/>
      <c r="X179" s="801">
        <v>1</v>
      </c>
      <c r="Y179" s="801"/>
      <c r="Z179" s="801"/>
      <c r="AA179" s="801"/>
      <c r="AB179" s="801"/>
      <c r="AC179" s="801"/>
      <c r="AD179" s="801"/>
      <c r="AE179" s="801"/>
      <c r="AF179" s="801">
        <v>1</v>
      </c>
      <c r="AG179" s="801"/>
    </row>
    <row r="180" spans="1:33" s="620" customFormat="1" ht="409.6" thickBot="1" x14ac:dyDescent="0.3">
      <c r="A180" s="1000">
        <v>176</v>
      </c>
      <c r="B180" s="1215" t="s">
        <v>1743</v>
      </c>
      <c r="C180" s="1215">
        <v>4</v>
      </c>
      <c r="D180" s="1215" t="s">
        <v>23</v>
      </c>
      <c r="E180" s="1215" t="s">
        <v>1745</v>
      </c>
      <c r="F180" s="1215" t="s">
        <v>1746</v>
      </c>
      <c r="G180" s="1216" t="s">
        <v>16</v>
      </c>
      <c r="H180" s="1217" t="s">
        <v>6624</v>
      </c>
      <c r="I180" s="1218" t="s">
        <v>2398</v>
      </c>
      <c r="J180" s="1076"/>
      <c r="K180" s="1077"/>
      <c r="L180" s="1077"/>
      <c r="M180" s="1078"/>
      <c r="N180" s="1218"/>
      <c r="O180" s="1219" t="s">
        <v>6299</v>
      </c>
      <c r="P180" s="801"/>
      <c r="Q180" s="801"/>
      <c r="R180" s="801"/>
      <c r="S180" s="801"/>
      <c r="T180" s="801"/>
      <c r="U180" s="801"/>
      <c r="V180" s="801"/>
      <c r="W180" s="801"/>
      <c r="X180" s="801"/>
      <c r="Y180" s="801"/>
      <c r="Z180" s="801">
        <v>1</v>
      </c>
      <c r="AA180" s="801"/>
      <c r="AB180" s="801">
        <v>1</v>
      </c>
      <c r="AC180" s="801"/>
      <c r="AD180" s="801"/>
      <c r="AE180" s="801"/>
      <c r="AF180" s="801"/>
      <c r="AG180" s="801">
        <v>1</v>
      </c>
    </row>
    <row r="181" spans="1:33" s="1542" customFormat="1" ht="189.75" thickBot="1" x14ac:dyDescent="0.3">
      <c r="A181" s="1000">
        <v>177</v>
      </c>
      <c r="B181" s="1489" t="s">
        <v>1774</v>
      </c>
      <c r="C181" s="1022">
        <v>4</v>
      </c>
      <c r="D181" s="1022" t="s">
        <v>86</v>
      </c>
      <c r="E181" s="1022" t="s">
        <v>1776</v>
      </c>
      <c r="F181" s="1022" t="s">
        <v>856</v>
      </c>
      <c r="G181" s="1023" t="s">
        <v>16</v>
      </c>
      <c r="H181" s="1024" t="s">
        <v>6625</v>
      </c>
      <c r="I181" s="1025" t="s">
        <v>2374</v>
      </c>
      <c r="J181" s="1060"/>
      <c r="K181" s="1012"/>
      <c r="L181" s="1012"/>
      <c r="M181" s="1071"/>
      <c r="N181" s="1220"/>
      <c r="O181" s="1029" t="s">
        <v>6299</v>
      </c>
      <c r="P181" s="801"/>
      <c r="Q181" s="801"/>
      <c r="R181" s="801"/>
      <c r="S181" s="801"/>
      <c r="T181" s="801"/>
      <c r="U181" s="801"/>
      <c r="V181" s="801"/>
      <c r="W181" s="801"/>
      <c r="X181" s="801">
        <v>1</v>
      </c>
      <c r="Y181" s="801"/>
      <c r="Z181" s="801"/>
      <c r="AA181" s="801"/>
      <c r="AB181" s="801">
        <v>1</v>
      </c>
      <c r="AC181" s="801"/>
      <c r="AD181" s="801"/>
      <c r="AE181" s="801"/>
      <c r="AF181" s="801"/>
      <c r="AG181" s="801">
        <v>1</v>
      </c>
    </row>
    <row r="182" spans="1:33" s="620" customFormat="1" ht="158.25" thickBot="1" x14ac:dyDescent="0.3">
      <c r="A182" s="1000">
        <v>178</v>
      </c>
      <c r="B182" s="1092" t="s">
        <v>1780</v>
      </c>
      <c r="C182" s="1092">
        <v>4</v>
      </c>
      <c r="D182" s="1092" t="s">
        <v>23</v>
      </c>
      <c r="E182" s="1092" t="s">
        <v>1782</v>
      </c>
      <c r="F182" s="1092" t="s">
        <v>243</v>
      </c>
      <c r="G182" s="1093" t="s">
        <v>16</v>
      </c>
      <c r="H182" s="1094" t="s">
        <v>6626</v>
      </c>
      <c r="I182" s="1095"/>
      <c r="J182" s="1076"/>
      <c r="K182" s="1077"/>
      <c r="L182" s="1077"/>
      <c r="M182" s="1078"/>
      <c r="N182" s="1157"/>
      <c r="O182" s="1174" t="s">
        <v>6627</v>
      </c>
      <c r="P182" s="801"/>
      <c r="Q182" s="801"/>
      <c r="R182" s="801"/>
      <c r="S182" s="801"/>
      <c r="T182" s="801">
        <v>1</v>
      </c>
      <c r="U182" s="801"/>
      <c r="V182" s="801"/>
      <c r="W182" s="801"/>
      <c r="X182" s="801"/>
      <c r="Y182" s="801"/>
      <c r="Z182" s="801">
        <v>1</v>
      </c>
      <c r="AA182" s="801"/>
      <c r="AB182" s="801"/>
      <c r="AC182" s="801"/>
      <c r="AD182" s="801"/>
      <c r="AE182" s="801"/>
      <c r="AF182" s="801"/>
      <c r="AG182" s="801">
        <v>1</v>
      </c>
    </row>
    <row r="183" spans="1:33" s="620" customFormat="1" ht="111" thickBot="1" x14ac:dyDescent="0.3">
      <c r="A183" s="1000">
        <v>179</v>
      </c>
      <c r="B183" s="1039" t="s">
        <v>1792</v>
      </c>
      <c r="C183" s="1039">
        <v>16</v>
      </c>
      <c r="D183" s="1039" t="s">
        <v>40</v>
      </c>
      <c r="E183" s="1039" t="s">
        <v>1724</v>
      </c>
      <c r="F183" s="1039" t="s">
        <v>1794</v>
      </c>
      <c r="G183" s="1040" t="s">
        <v>11</v>
      </c>
      <c r="H183" s="1041" t="s">
        <v>1793</v>
      </c>
      <c r="I183" s="1038" t="s">
        <v>2394</v>
      </c>
      <c r="J183" s="1102"/>
      <c r="K183" s="1006"/>
      <c r="L183" s="1006"/>
      <c r="M183" s="1103"/>
      <c r="N183" s="1008" t="s">
        <v>6628</v>
      </c>
      <c r="O183" s="1187" t="s">
        <v>6629</v>
      </c>
      <c r="P183" s="801"/>
      <c r="Q183" s="801">
        <v>1</v>
      </c>
      <c r="R183" s="801"/>
      <c r="S183" s="801"/>
      <c r="T183" s="801"/>
      <c r="U183" s="801"/>
      <c r="V183" s="801"/>
      <c r="W183" s="801"/>
      <c r="X183" s="801"/>
      <c r="Y183" s="801">
        <v>1</v>
      </c>
      <c r="Z183" s="801"/>
      <c r="AA183" s="801"/>
      <c r="AB183" s="801"/>
      <c r="AC183" s="801"/>
      <c r="AD183" s="801"/>
      <c r="AE183" s="801"/>
      <c r="AF183" s="801">
        <v>1</v>
      </c>
      <c r="AG183" s="801"/>
    </row>
    <row r="184" spans="1:33" s="620" customFormat="1" ht="205.5" thickBot="1" x14ac:dyDescent="0.3">
      <c r="A184" s="1490">
        <v>180</v>
      </c>
      <c r="B184" s="1110" t="s">
        <v>1829</v>
      </c>
      <c r="C184" s="1110">
        <v>4</v>
      </c>
      <c r="D184" s="1110" t="s">
        <v>880</v>
      </c>
      <c r="E184" s="1110" t="s">
        <v>6630</v>
      </c>
      <c r="F184" s="1110" t="s">
        <v>1831</v>
      </c>
      <c r="G184" s="1111" t="s">
        <v>11</v>
      </c>
      <c r="H184" s="1112" t="s">
        <v>6631</v>
      </c>
      <c r="I184" s="1124" t="s">
        <v>2410</v>
      </c>
      <c r="J184" s="1140"/>
      <c r="K184" s="1141"/>
      <c r="L184" s="1141"/>
      <c r="M184" s="1142"/>
      <c r="N184" s="1124" t="s">
        <v>6632</v>
      </c>
      <c r="O184" s="1118" t="s">
        <v>6633</v>
      </c>
      <c r="P184" s="801"/>
      <c r="Q184" s="801"/>
      <c r="R184" s="801"/>
      <c r="S184" s="801"/>
      <c r="T184" s="801"/>
      <c r="U184" s="801"/>
      <c r="V184" s="801"/>
      <c r="W184" s="801"/>
      <c r="X184" s="801"/>
      <c r="Y184" s="801"/>
      <c r="Z184" s="801"/>
      <c r="AA184" s="801">
        <v>1</v>
      </c>
      <c r="AB184" s="801"/>
      <c r="AC184" s="801">
        <v>1</v>
      </c>
      <c r="AD184" s="801"/>
      <c r="AE184" s="801"/>
      <c r="AF184" s="801">
        <v>1</v>
      </c>
      <c r="AG184" s="801"/>
    </row>
    <row r="185" spans="1:33" s="620" customFormat="1" ht="111" thickBot="1" x14ac:dyDescent="0.3">
      <c r="A185" s="1490">
        <v>181</v>
      </c>
      <c r="B185" s="1110" t="s">
        <v>1832</v>
      </c>
      <c r="C185" s="1110">
        <v>4</v>
      </c>
      <c r="D185" s="1110" t="s">
        <v>880</v>
      </c>
      <c r="E185" s="1110" t="s">
        <v>6634</v>
      </c>
      <c r="F185" s="1110" t="s">
        <v>1835</v>
      </c>
      <c r="G185" s="1111" t="s">
        <v>11</v>
      </c>
      <c r="H185" s="1112" t="s">
        <v>1833</v>
      </c>
      <c r="I185" s="1124" t="s">
        <v>2411</v>
      </c>
      <c r="J185" s="1102"/>
      <c r="K185" s="1006"/>
      <c r="L185" s="1006"/>
      <c r="M185" s="1103"/>
      <c r="N185" s="1221" t="s">
        <v>6635</v>
      </c>
      <c r="O185" s="1118" t="s">
        <v>6636</v>
      </c>
      <c r="P185" s="801"/>
      <c r="Q185" s="801"/>
      <c r="R185" s="801"/>
      <c r="S185" s="801"/>
      <c r="T185" s="801"/>
      <c r="U185" s="801"/>
      <c r="V185" s="801"/>
      <c r="W185" s="801"/>
      <c r="X185" s="801"/>
      <c r="Y185" s="801"/>
      <c r="Z185" s="801"/>
      <c r="AA185" s="801">
        <v>1</v>
      </c>
      <c r="AB185" s="801"/>
      <c r="AC185" s="801">
        <v>1</v>
      </c>
      <c r="AD185" s="801"/>
      <c r="AE185" s="801"/>
      <c r="AF185" s="801">
        <v>1</v>
      </c>
      <c r="AG185" s="801"/>
    </row>
    <row r="186" spans="1:33" s="1542" customFormat="1" ht="409.6" thickBot="1" x14ac:dyDescent="0.3">
      <c r="A186" s="1000">
        <v>182</v>
      </c>
      <c r="B186" s="1052" t="s">
        <v>1866</v>
      </c>
      <c r="C186" s="1053" t="s">
        <v>110</v>
      </c>
      <c r="D186" s="1053" t="s">
        <v>1868</v>
      </c>
      <c r="E186" s="1053" t="s">
        <v>1869</v>
      </c>
      <c r="F186" s="1053" t="s">
        <v>1870</v>
      </c>
      <c r="G186" s="1054" t="s">
        <v>11</v>
      </c>
      <c r="H186" s="1055" t="s">
        <v>6637</v>
      </c>
      <c r="I186" s="1056" t="s">
        <v>2418</v>
      </c>
      <c r="J186" s="1079"/>
      <c r="K186" s="1052"/>
      <c r="L186" s="1052"/>
      <c r="M186" s="1080"/>
      <c r="N186" s="1150"/>
      <c r="O186" s="1128" t="s">
        <v>6638</v>
      </c>
      <c r="P186" s="801"/>
      <c r="Q186" s="801"/>
      <c r="R186" s="801"/>
      <c r="S186" s="801"/>
      <c r="T186" s="801">
        <v>1</v>
      </c>
      <c r="U186" s="801"/>
      <c r="V186" s="801"/>
      <c r="W186" s="801">
        <v>1</v>
      </c>
      <c r="X186" s="801">
        <v>1</v>
      </c>
      <c r="Y186" s="801"/>
      <c r="Z186" s="801"/>
      <c r="AA186" s="801"/>
      <c r="AB186" s="801"/>
      <c r="AC186" s="801"/>
      <c r="AD186" s="801"/>
      <c r="AE186" s="801"/>
      <c r="AF186" s="801">
        <v>1</v>
      </c>
      <c r="AG186" s="801"/>
    </row>
    <row r="187" spans="1:33" s="1542" customFormat="1" ht="79.5" thickBot="1" x14ac:dyDescent="0.3">
      <c r="A187" s="1000">
        <v>183</v>
      </c>
      <c r="B187" s="1429" t="s">
        <v>1871</v>
      </c>
      <c r="C187" s="1430" t="s">
        <v>1631</v>
      </c>
      <c r="D187" s="1430" t="s">
        <v>37</v>
      </c>
      <c r="E187" s="1430" t="s">
        <v>1873</v>
      </c>
      <c r="F187" s="1430" t="s">
        <v>1874</v>
      </c>
      <c r="G187" s="1431" t="s">
        <v>11</v>
      </c>
      <c r="H187" s="1432" t="s">
        <v>6639</v>
      </c>
      <c r="I187" s="1433" t="s">
        <v>2419</v>
      </c>
      <c r="J187" s="1434"/>
      <c r="K187" s="1429"/>
      <c r="L187" s="1429"/>
      <c r="M187" s="1435"/>
      <c r="N187" s="1539"/>
      <c r="O187" s="1456" t="s">
        <v>6495</v>
      </c>
      <c r="P187" s="801"/>
      <c r="Q187" s="801"/>
      <c r="R187" s="801"/>
      <c r="S187" s="801"/>
      <c r="T187" s="801"/>
      <c r="U187" s="801"/>
      <c r="V187" s="801"/>
      <c r="W187" s="801"/>
      <c r="X187" s="801">
        <v>1</v>
      </c>
      <c r="Y187" s="801"/>
      <c r="Z187" s="801"/>
      <c r="AA187" s="801"/>
      <c r="AB187" s="801"/>
      <c r="AC187" s="801"/>
      <c r="AD187" s="801">
        <v>1</v>
      </c>
      <c r="AE187" s="801"/>
      <c r="AF187" s="801">
        <v>1</v>
      </c>
      <c r="AG187" s="801"/>
    </row>
    <row r="188" spans="1:33" s="620" customFormat="1" ht="158.25" thickBot="1" x14ac:dyDescent="0.3">
      <c r="A188" s="1490">
        <v>184</v>
      </c>
      <c r="B188" s="1199" t="s">
        <v>1875</v>
      </c>
      <c r="C188" s="1199">
        <v>5</v>
      </c>
      <c r="D188" s="1199" t="s">
        <v>121</v>
      </c>
      <c r="E188" s="1199" t="s">
        <v>6640</v>
      </c>
      <c r="F188" s="1199" t="s">
        <v>1877</v>
      </c>
      <c r="G188" s="1200" t="s">
        <v>11</v>
      </c>
      <c r="H188" s="1201" t="s">
        <v>6641</v>
      </c>
      <c r="I188" s="1157" t="s">
        <v>2420</v>
      </c>
      <c r="J188" s="1114"/>
      <c r="K188" s="1115"/>
      <c r="L188" s="1115"/>
      <c r="M188" s="1116"/>
      <c r="N188" s="1157"/>
      <c r="O188" s="1158" t="s">
        <v>6495</v>
      </c>
      <c r="P188" s="801"/>
      <c r="Q188" s="801"/>
      <c r="R188" s="801"/>
      <c r="S188" s="801"/>
      <c r="T188" s="801">
        <v>1</v>
      </c>
      <c r="U188" s="801"/>
      <c r="V188" s="801"/>
      <c r="W188" s="801">
        <v>1</v>
      </c>
      <c r="X188" s="801"/>
      <c r="Y188" s="801"/>
      <c r="Z188" s="801"/>
      <c r="AA188" s="801">
        <v>1</v>
      </c>
      <c r="AB188" s="801"/>
      <c r="AC188" s="801"/>
      <c r="AD188" s="801"/>
      <c r="AE188" s="801"/>
      <c r="AF188" s="801">
        <v>1</v>
      </c>
      <c r="AG188" s="801"/>
    </row>
    <row r="189" spans="1:33" s="620" customFormat="1" ht="79.5" thickBot="1" x14ac:dyDescent="0.3">
      <c r="A189" s="1490">
        <v>185</v>
      </c>
      <c r="B189" s="1110" t="s">
        <v>1890</v>
      </c>
      <c r="C189" s="1110">
        <v>4</v>
      </c>
      <c r="D189" s="1110" t="s">
        <v>880</v>
      </c>
      <c r="E189" s="1110" t="s">
        <v>6642</v>
      </c>
      <c r="F189" s="1110" t="s">
        <v>1892</v>
      </c>
      <c r="G189" s="1111" t="s">
        <v>11</v>
      </c>
      <c r="H189" s="1112" t="s">
        <v>1893</v>
      </c>
      <c r="I189" s="1124" t="s">
        <v>2422</v>
      </c>
      <c r="J189" s="1102"/>
      <c r="K189" s="1006"/>
      <c r="L189" s="1006"/>
      <c r="M189" s="1103"/>
      <c r="N189" s="1124" t="s">
        <v>6643</v>
      </c>
      <c r="O189" s="1118" t="s">
        <v>6644</v>
      </c>
      <c r="P189" s="801"/>
      <c r="Q189" s="801"/>
      <c r="R189" s="801"/>
      <c r="S189" s="801"/>
      <c r="T189" s="801"/>
      <c r="U189" s="801"/>
      <c r="V189" s="801"/>
      <c r="W189" s="801"/>
      <c r="X189" s="801"/>
      <c r="Y189" s="801"/>
      <c r="Z189" s="801"/>
      <c r="AA189" s="801">
        <v>1</v>
      </c>
      <c r="AB189" s="801"/>
      <c r="AC189" s="801">
        <v>1</v>
      </c>
      <c r="AD189" s="801"/>
      <c r="AE189" s="801"/>
      <c r="AF189" s="801">
        <v>1</v>
      </c>
      <c r="AG189" s="801"/>
    </row>
    <row r="190" spans="1:33" s="620" customFormat="1" ht="378.75" thickBot="1" x14ac:dyDescent="0.3">
      <c r="A190" s="1000">
        <v>186</v>
      </c>
      <c r="B190" s="1136" t="s">
        <v>1898</v>
      </c>
      <c r="C190" s="1136" t="s">
        <v>1335</v>
      </c>
      <c r="D190" s="1136" t="s">
        <v>121</v>
      </c>
      <c r="E190" s="1136" t="s">
        <v>1899</v>
      </c>
      <c r="F190" s="1136" t="s">
        <v>1900</v>
      </c>
      <c r="G190" s="1137" t="s">
        <v>11</v>
      </c>
      <c r="H190" s="1138" t="s">
        <v>6645</v>
      </c>
      <c r="I190" s="1184" t="s">
        <v>2424</v>
      </c>
      <c r="J190" s="1206"/>
      <c r="K190" s="1207"/>
      <c r="L190" s="1207"/>
      <c r="M190" s="1208"/>
      <c r="N190" s="1129" t="s">
        <v>6646</v>
      </c>
      <c r="O190" s="1191" t="s">
        <v>6647</v>
      </c>
      <c r="P190" s="801"/>
      <c r="Q190" s="801">
        <v>1</v>
      </c>
      <c r="R190" s="801"/>
      <c r="S190" s="801"/>
      <c r="T190" s="801"/>
      <c r="U190" s="801"/>
      <c r="V190" s="801"/>
      <c r="W190" s="801"/>
      <c r="X190" s="801"/>
      <c r="Y190" s="801"/>
      <c r="Z190" s="801"/>
      <c r="AA190" s="801">
        <v>1</v>
      </c>
      <c r="AB190" s="801"/>
      <c r="AC190" s="801"/>
      <c r="AD190" s="801"/>
      <c r="AE190" s="801">
        <v>1</v>
      </c>
      <c r="AF190" s="801">
        <v>1</v>
      </c>
      <c r="AG190" s="801"/>
    </row>
    <row r="191" spans="1:33" s="620" customFormat="1" ht="95.25" thickBot="1" x14ac:dyDescent="0.3">
      <c r="A191" s="1490">
        <v>187</v>
      </c>
      <c r="B191" s="1039" t="s">
        <v>1902</v>
      </c>
      <c r="C191" s="1039">
        <v>4</v>
      </c>
      <c r="D191" s="1039" t="s">
        <v>1396</v>
      </c>
      <c r="E191" s="1039" t="s">
        <v>6648</v>
      </c>
      <c r="F191" s="1039" t="s">
        <v>1904</v>
      </c>
      <c r="G191" s="1040" t="s">
        <v>11</v>
      </c>
      <c r="H191" s="1041" t="s">
        <v>1905</v>
      </c>
      <c r="I191" s="1038"/>
      <c r="J191" s="1102"/>
      <c r="K191" s="1006"/>
      <c r="L191" s="1006"/>
      <c r="M191" s="1103"/>
      <c r="N191" s="1038" t="s">
        <v>6649</v>
      </c>
      <c r="O191" s="1187" t="s">
        <v>6650</v>
      </c>
      <c r="P191" s="801"/>
      <c r="Q191" s="801">
        <v>1</v>
      </c>
      <c r="R191" s="801"/>
      <c r="S191" s="801"/>
      <c r="T191" s="801"/>
      <c r="U191" s="801"/>
      <c r="V191" s="801"/>
      <c r="W191" s="801"/>
      <c r="X191" s="801"/>
      <c r="Y191" s="801"/>
      <c r="Z191" s="801"/>
      <c r="AA191" s="801">
        <v>1</v>
      </c>
      <c r="AB191" s="801"/>
      <c r="AC191" s="801"/>
      <c r="AD191" s="801"/>
      <c r="AE191" s="801"/>
      <c r="AF191" s="801">
        <v>1</v>
      </c>
      <c r="AG191" s="801"/>
    </row>
    <row r="192" spans="1:33" s="620" customFormat="1" ht="331.5" thickBot="1" x14ac:dyDescent="0.3">
      <c r="A192" s="1000">
        <v>188</v>
      </c>
      <c r="B192" s="1110" t="s">
        <v>1971</v>
      </c>
      <c r="C192" s="1110" t="s">
        <v>110</v>
      </c>
      <c r="D192" s="1110" t="s">
        <v>880</v>
      </c>
      <c r="E192" s="1222" t="s">
        <v>6651</v>
      </c>
      <c r="F192" s="1110" t="s">
        <v>1974</v>
      </c>
      <c r="G192" s="1111" t="s">
        <v>11</v>
      </c>
      <c r="H192" s="1112" t="s">
        <v>6652</v>
      </c>
      <c r="I192" s="1124" t="s">
        <v>2409</v>
      </c>
      <c r="J192" s="1206"/>
      <c r="K192" s="1207"/>
      <c r="L192" s="1207"/>
      <c r="M192" s="1208"/>
      <c r="N192" s="1221" t="s">
        <v>6653</v>
      </c>
      <c r="O192" s="1125" t="s">
        <v>6654</v>
      </c>
      <c r="P192" s="801"/>
      <c r="Q192" s="801"/>
      <c r="R192" s="801"/>
      <c r="S192" s="801"/>
      <c r="T192" s="801"/>
      <c r="U192" s="801"/>
      <c r="V192" s="801"/>
      <c r="W192" s="801"/>
      <c r="X192" s="801"/>
      <c r="Y192" s="801"/>
      <c r="Z192" s="801"/>
      <c r="AA192" s="801">
        <v>1</v>
      </c>
      <c r="AB192" s="801"/>
      <c r="AC192" s="801">
        <v>1</v>
      </c>
      <c r="AD192" s="801"/>
      <c r="AE192" s="801">
        <v>1</v>
      </c>
      <c r="AF192" s="801">
        <v>1</v>
      </c>
      <c r="AG192" s="801"/>
    </row>
    <row r="193" spans="1:33" s="620" customFormat="1" ht="315.75" thickBot="1" x14ac:dyDescent="0.3">
      <c r="A193" s="1000">
        <v>189</v>
      </c>
      <c r="B193" s="1223" t="s">
        <v>1999</v>
      </c>
      <c r="C193" s="1223" t="s">
        <v>179</v>
      </c>
      <c r="D193" s="1223" t="s">
        <v>1015</v>
      </c>
      <c r="E193" s="1224" t="s">
        <v>2001</v>
      </c>
      <c r="F193" s="1223" t="s">
        <v>2002</v>
      </c>
      <c r="G193" s="1225" t="s">
        <v>11</v>
      </c>
      <c r="H193" s="1226" t="s">
        <v>6655</v>
      </c>
      <c r="I193" s="1184" t="s">
        <v>2441</v>
      </c>
      <c r="J193" s="1206"/>
      <c r="K193" s="1207"/>
      <c r="L193" s="1207"/>
      <c r="M193" s="1208"/>
      <c r="N193" s="1227" t="s">
        <v>6656</v>
      </c>
      <c r="O193" s="1228" t="s">
        <v>6657</v>
      </c>
      <c r="P193" s="801"/>
      <c r="Q193" s="801">
        <v>1</v>
      </c>
      <c r="R193" s="801"/>
      <c r="S193" s="801"/>
      <c r="T193" s="801"/>
      <c r="U193" s="801"/>
      <c r="V193" s="801"/>
      <c r="W193" s="801"/>
      <c r="X193" s="801"/>
      <c r="Y193" s="801"/>
      <c r="Z193" s="801">
        <v>1</v>
      </c>
      <c r="AA193" s="801"/>
      <c r="AB193" s="801"/>
      <c r="AC193" s="801"/>
      <c r="AD193" s="801"/>
      <c r="AE193" s="801"/>
      <c r="AF193" s="801">
        <v>1</v>
      </c>
      <c r="AG193" s="801"/>
    </row>
    <row r="194" spans="1:33" s="1542" customFormat="1" ht="409.6" thickBot="1" x14ac:dyDescent="0.3">
      <c r="A194" s="1000">
        <v>190</v>
      </c>
      <c r="B194" s="1018" t="s">
        <v>6658</v>
      </c>
      <c r="C194" s="1030">
        <v>4</v>
      </c>
      <c r="D194" s="1030" t="s">
        <v>89</v>
      </c>
      <c r="E194" s="1229" t="s">
        <v>2020</v>
      </c>
      <c r="F194" s="1030" t="s">
        <v>1896</v>
      </c>
      <c r="G194" s="1031" t="s">
        <v>11</v>
      </c>
      <c r="H194" s="1032" t="s">
        <v>6659</v>
      </c>
      <c r="I194" s="1033"/>
      <c r="J194" s="1230"/>
      <c r="K194" s="1231"/>
      <c r="L194" s="1231"/>
      <c r="M194" s="1232"/>
      <c r="N194" s="1089" t="s">
        <v>6660</v>
      </c>
      <c r="O194" s="1214" t="s">
        <v>6661</v>
      </c>
      <c r="P194" s="801"/>
      <c r="Q194" s="801">
        <v>1</v>
      </c>
      <c r="R194" s="801"/>
      <c r="S194" s="801"/>
      <c r="T194" s="801"/>
      <c r="U194" s="801"/>
      <c r="V194" s="801"/>
      <c r="W194" s="801"/>
      <c r="X194" s="801">
        <v>1</v>
      </c>
      <c r="Y194" s="801"/>
      <c r="Z194" s="801"/>
      <c r="AA194" s="801"/>
      <c r="AB194" s="801"/>
      <c r="AC194" s="801"/>
      <c r="AD194" s="801"/>
      <c r="AE194" s="801"/>
      <c r="AF194" s="801">
        <v>1</v>
      </c>
      <c r="AG194" s="801"/>
    </row>
    <row r="195" spans="1:33" s="620" customFormat="1" ht="126.75" thickBot="1" x14ac:dyDescent="0.3">
      <c r="A195" s="1000">
        <v>191</v>
      </c>
      <c r="B195" s="1092" t="s">
        <v>2056</v>
      </c>
      <c r="C195" s="1092">
        <v>16</v>
      </c>
      <c r="D195" s="1092" t="s">
        <v>880</v>
      </c>
      <c r="E195" s="1233" t="s">
        <v>2058</v>
      </c>
      <c r="F195" s="1092" t="s">
        <v>2059</v>
      </c>
      <c r="G195" s="1093" t="s">
        <v>11</v>
      </c>
      <c r="H195" s="1094" t="s">
        <v>2057</v>
      </c>
      <c r="I195" s="1095" t="s">
        <v>2452</v>
      </c>
      <c r="J195" s="1076"/>
      <c r="K195" s="1077"/>
      <c r="L195" s="1077"/>
      <c r="M195" s="1078"/>
      <c r="N195" s="1095" t="s">
        <v>6418</v>
      </c>
      <c r="O195" s="1234" t="s">
        <v>6662</v>
      </c>
      <c r="P195" s="801"/>
      <c r="Q195" s="801"/>
      <c r="R195" s="801"/>
      <c r="S195" s="801"/>
      <c r="T195" s="801">
        <v>1</v>
      </c>
      <c r="U195" s="801"/>
      <c r="V195" s="801"/>
      <c r="W195" s="801">
        <v>1</v>
      </c>
      <c r="X195" s="801"/>
      <c r="Y195" s="801"/>
      <c r="Z195" s="801"/>
      <c r="AA195" s="801">
        <v>1</v>
      </c>
      <c r="AB195" s="801"/>
      <c r="AC195" s="801"/>
      <c r="AD195" s="801"/>
      <c r="AE195" s="801"/>
      <c r="AF195" s="801">
        <v>1</v>
      </c>
      <c r="AG195" s="801"/>
    </row>
    <row r="196" spans="1:33" s="620" customFormat="1" ht="409.6" thickBot="1" x14ac:dyDescent="0.3">
      <c r="A196" s="1000">
        <v>192</v>
      </c>
      <c r="B196" s="1044" t="s">
        <v>2084</v>
      </c>
      <c r="C196" s="1044" t="s">
        <v>110</v>
      </c>
      <c r="D196" s="1044" t="s">
        <v>23</v>
      </c>
      <c r="E196" s="1235" t="s">
        <v>1594</v>
      </c>
      <c r="F196" s="1044" t="s">
        <v>2086</v>
      </c>
      <c r="G196" s="1045" t="s">
        <v>16</v>
      </c>
      <c r="H196" s="1046" t="s">
        <v>6663</v>
      </c>
      <c r="I196" s="1122" t="s">
        <v>2456</v>
      </c>
      <c r="J196" s="1119"/>
      <c r="K196" s="1120"/>
      <c r="L196" s="1120"/>
      <c r="M196" s="1121"/>
      <c r="N196" s="1122" t="s">
        <v>6664</v>
      </c>
      <c r="O196" s="1236" t="s">
        <v>6665</v>
      </c>
      <c r="P196" s="801"/>
      <c r="Q196" s="801">
        <v>1</v>
      </c>
      <c r="R196" s="801"/>
      <c r="S196" s="801"/>
      <c r="T196" s="801"/>
      <c r="U196" s="801"/>
      <c r="V196" s="801"/>
      <c r="W196" s="801"/>
      <c r="X196" s="801"/>
      <c r="Y196" s="801"/>
      <c r="Z196" s="801">
        <v>1</v>
      </c>
      <c r="AA196" s="801"/>
      <c r="AB196" s="801"/>
      <c r="AC196" s="801"/>
      <c r="AD196" s="801"/>
      <c r="AE196" s="801"/>
      <c r="AF196" s="801"/>
      <c r="AG196" s="801">
        <v>1</v>
      </c>
    </row>
    <row r="197" spans="1:33" s="1542" customFormat="1" ht="409.6" thickBot="1" x14ac:dyDescent="0.3">
      <c r="A197" s="1000">
        <v>193</v>
      </c>
      <c r="B197" s="1237" t="s">
        <v>2087</v>
      </c>
      <c r="C197" s="1223">
        <v>16</v>
      </c>
      <c r="D197" s="1223" t="s">
        <v>100</v>
      </c>
      <c r="E197" s="1224" t="s">
        <v>2089</v>
      </c>
      <c r="F197" s="1223" t="s">
        <v>15</v>
      </c>
      <c r="G197" s="1225" t="s">
        <v>16</v>
      </c>
      <c r="H197" s="1226" t="s">
        <v>2088</v>
      </c>
      <c r="I197" s="1238" t="s">
        <v>2457</v>
      </c>
      <c r="J197" s="1239"/>
      <c r="K197" s="1240"/>
      <c r="L197" s="1240"/>
      <c r="M197" s="1241"/>
      <c r="N197" s="1242" t="s">
        <v>6666</v>
      </c>
      <c r="O197" s="1236" t="s">
        <v>6667</v>
      </c>
      <c r="P197" s="801"/>
      <c r="Q197" s="801">
        <v>1</v>
      </c>
      <c r="R197" s="801"/>
      <c r="S197" s="801"/>
      <c r="T197" s="801"/>
      <c r="U197" s="801"/>
      <c r="V197" s="801"/>
      <c r="W197" s="801"/>
      <c r="X197" s="801">
        <v>1</v>
      </c>
      <c r="Y197" s="801"/>
      <c r="Z197" s="801"/>
      <c r="AA197" s="801"/>
      <c r="AB197" s="801"/>
      <c r="AC197" s="801"/>
      <c r="AD197" s="801"/>
      <c r="AE197" s="801">
        <v>1</v>
      </c>
      <c r="AF197" s="801"/>
      <c r="AG197" s="801">
        <v>1</v>
      </c>
    </row>
    <row r="198" spans="1:33" s="620" customFormat="1" ht="409.6" thickBot="1" x14ac:dyDescent="0.3">
      <c r="A198" s="1000">
        <v>194</v>
      </c>
      <c r="B198" s="1199" t="s">
        <v>6668</v>
      </c>
      <c r="C198" s="1199">
        <v>22</v>
      </c>
      <c r="D198" s="1199" t="s">
        <v>40</v>
      </c>
      <c r="E198" s="1243" t="s">
        <v>1324</v>
      </c>
      <c r="F198" s="1199" t="s">
        <v>2101</v>
      </c>
      <c r="G198" s="1200" t="s">
        <v>11</v>
      </c>
      <c r="H198" s="1201" t="s">
        <v>6669</v>
      </c>
      <c r="I198" s="1157" t="s">
        <v>2460</v>
      </c>
      <c r="J198" s="1114"/>
      <c r="K198" s="1115"/>
      <c r="L198" s="1115"/>
      <c r="M198" s="1116"/>
      <c r="N198" s="1244" t="s">
        <v>6670</v>
      </c>
      <c r="O198" s="1245" t="s">
        <v>6671</v>
      </c>
      <c r="P198" s="801"/>
      <c r="Q198" s="801"/>
      <c r="R198" s="801"/>
      <c r="S198" s="801"/>
      <c r="T198" s="801">
        <v>1</v>
      </c>
      <c r="U198" s="801"/>
      <c r="V198" s="801"/>
      <c r="W198" s="801">
        <v>1</v>
      </c>
      <c r="X198" s="801"/>
      <c r="Y198" s="801">
        <v>1</v>
      </c>
      <c r="Z198" s="801"/>
      <c r="AA198" s="801"/>
      <c r="AB198" s="801"/>
      <c r="AC198" s="801"/>
      <c r="AD198" s="801"/>
      <c r="AE198" s="801"/>
      <c r="AF198" s="801">
        <v>1</v>
      </c>
      <c r="AG198" s="801"/>
    </row>
    <row r="199" spans="1:33" s="1542" customFormat="1" ht="63.75" thickBot="1" x14ac:dyDescent="0.3">
      <c r="A199" s="1000">
        <v>195</v>
      </c>
      <c r="B199" s="1110" t="s">
        <v>2249</v>
      </c>
      <c r="C199" s="1110">
        <v>4</v>
      </c>
      <c r="D199" s="1110" t="s">
        <v>880</v>
      </c>
      <c r="E199" s="1222" t="s">
        <v>2259</v>
      </c>
      <c r="F199" s="1110" t="s">
        <v>459</v>
      </c>
      <c r="G199" s="1111" t="s">
        <v>16</v>
      </c>
      <c r="H199" s="1112" t="s">
        <v>6672</v>
      </c>
      <c r="I199" s="1124" t="s">
        <v>2461</v>
      </c>
      <c r="J199" s="1246"/>
      <c r="K199" s="1246"/>
      <c r="L199" s="1246"/>
      <c r="M199" s="1246"/>
      <c r="N199" s="1247" t="s">
        <v>6673</v>
      </c>
      <c r="O199" s="1118" t="s">
        <v>6674</v>
      </c>
      <c r="P199" s="801"/>
      <c r="Q199" s="801"/>
      <c r="R199" s="801"/>
      <c r="S199" s="801"/>
      <c r="T199" s="801"/>
      <c r="U199" s="801"/>
      <c r="V199" s="801"/>
      <c r="W199" s="801"/>
      <c r="X199" s="801"/>
      <c r="Y199" s="801"/>
      <c r="Z199" s="801"/>
      <c r="AA199" s="801">
        <v>1</v>
      </c>
      <c r="AB199" s="801"/>
      <c r="AC199" s="801">
        <v>1</v>
      </c>
      <c r="AD199" s="801"/>
      <c r="AE199" s="801"/>
      <c r="AF199" s="801"/>
      <c r="AG199" s="801">
        <v>1</v>
      </c>
    </row>
    <row r="200" spans="1:33" s="1542" customFormat="1" ht="95.25" thickBot="1" x14ac:dyDescent="0.3">
      <c r="A200" s="1000">
        <v>196</v>
      </c>
      <c r="B200" s="1136" t="s">
        <v>2706</v>
      </c>
      <c r="C200" s="1136" t="s">
        <v>179</v>
      </c>
      <c r="D200" s="1136" t="s">
        <v>344</v>
      </c>
      <c r="E200" s="1248" t="s">
        <v>2742</v>
      </c>
      <c r="F200" s="1136" t="s">
        <v>1140</v>
      </c>
      <c r="G200" s="1137" t="s">
        <v>16</v>
      </c>
      <c r="H200" s="1138" t="s">
        <v>6675</v>
      </c>
      <c r="I200" s="1184" t="s">
        <v>2744</v>
      </c>
      <c r="J200" s="1249"/>
      <c r="K200" s="1249"/>
      <c r="L200" s="1249"/>
      <c r="M200" s="1249"/>
      <c r="N200" s="1184" t="s">
        <v>6676</v>
      </c>
      <c r="O200" s="1228" t="s">
        <v>6677</v>
      </c>
      <c r="P200" s="801"/>
      <c r="Q200" s="801">
        <v>1</v>
      </c>
      <c r="R200" s="801"/>
      <c r="S200" s="801"/>
      <c r="T200" s="801"/>
      <c r="U200" s="801"/>
      <c r="V200" s="801"/>
      <c r="W200" s="801"/>
      <c r="X200" s="801"/>
      <c r="Y200" s="801"/>
      <c r="Z200" s="801">
        <v>1</v>
      </c>
      <c r="AA200" s="801"/>
      <c r="AB200" s="801"/>
      <c r="AC200" s="801"/>
      <c r="AD200" s="801"/>
      <c r="AE200" s="801"/>
      <c r="AF200" s="801"/>
      <c r="AG200" s="801">
        <v>1</v>
      </c>
    </row>
    <row r="201" spans="1:33" s="1542" customFormat="1" ht="409.6" thickBot="1" x14ac:dyDescent="0.3">
      <c r="A201" s="1000">
        <v>197</v>
      </c>
      <c r="B201" s="1039" t="s">
        <v>2711</v>
      </c>
      <c r="C201" s="1039">
        <v>4</v>
      </c>
      <c r="D201" s="1039" t="s">
        <v>37</v>
      </c>
      <c r="E201" s="1250" t="s">
        <v>2757</v>
      </c>
      <c r="F201" s="1039" t="s">
        <v>2758</v>
      </c>
      <c r="G201" s="1040" t="s">
        <v>11</v>
      </c>
      <c r="H201" s="1041" t="s">
        <v>2759</v>
      </c>
      <c r="I201" s="1038"/>
      <c r="J201" s="1249"/>
      <c r="K201" s="1249"/>
      <c r="L201" s="1249"/>
      <c r="M201" s="1249"/>
      <c r="N201" s="1038" t="s">
        <v>6678</v>
      </c>
      <c r="O201" s="1187" t="s">
        <v>6679</v>
      </c>
      <c r="P201" s="801"/>
      <c r="Q201" s="801">
        <v>1</v>
      </c>
      <c r="R201" s="801"/>
      <c r="S201" s="801"/>
      <c r="T201" s="801"/>
      <c r="U201" s="801"/>
      <c r="V201" s="801"/>
      <c r="W201" s="801"/>
      <c r="X201" s="801">
        <v>1</v>
      </c>
      <c r="Y201" s="801"/>
      <c r="Z201" s="801"/>
      <c r="AA201" s="801"/>
      <c r="AB201" s="801"/>
      <c r="AC201" s="801"/>
      <c r="AD201" s="801"/>
      <c r="AE201" s="801"/>
      <c r="AF201" s="801">
        <v>1</v>
      </c>
      <c r="AG201" s="801"/>
    </row>
    <row r="202" spans="1:33" s="1542" customFormat="1" ht="409.6" thickBot="1" x14ac:dyDescent="0.3">
      <c r="A202" s="1000">
        <v>198</v>
      </c>
      <c r="B202" s="1039" t="s">
        <v>2712</v>
      </c>
      <c r="C202" s="1039">
        <v>4</v>
      </c>
      <c r="D202" s="1039" t="s">
        <v>37</v>
      </c>
      <c r="E202" s="1250" t="s">
        <v>2760</v>
      </c>
      <c r="F202" s="1039" t="s">
        <v>2761</v>
      </c>
      <c r="G202" s="1040" t="s">
        <v>11</v>
      </c>
      <c r="H202" s="1041" t="s">
        <v>6680</v>
      </c>
      <c r="I202" s="1038"/>
      <c r="J202" s="1249"/>
      <c r="K202" s="1249"/>
      <c r="L202" s="1249"/>
      <c r="M202" s="1249"/>
      <c r="N202" s="1038" t="s">
        <v>6681</v>
      </c>
      <c r="O202" s="1187" t="s">
        <v>6682</v>
      </c>
      <c r="P202" s="801"/>
      <c r="Q202" s="801">
        <v>1</v>
      </c>
      <c r="R202" s="801"/>
      <c r="S202" s="801"/>
      <c r="T202" s="801"/>
      <c r="U202" s="801"/>
      <c r="V202" s="801"/>
      <c r="W202" s="801"/>
      <c r="X202" s="801">
        <v>1</v>
      </c>
      <c r="Y202" s="801"/>
      <c r="Z202" s="801"/>
      <c r="AA202" s="801"/>
      <c r="AB202" s="801"/>
      <c r="AC202" s="801"/>
      <c r="AD202" s="801"/>
      <c r="AE202" s="801"/>
      <c r="AF202" s="801">
        <v>1</v>
      </c>
      <c r="AG202" s="801"/>
    </row>
    <row r="203" spans="1:33" s="1542" customFormat="1" ht="174" thickBot="1" x14ac:dyDescent="0.3">
      <c r="A203" s="1000">
        <v>199</v>
      </c>
      <c r="B203" s="1406" t="s">
        <v>2713</v>
      </c>
      <c r="C203" s="1406">
        <v>4</v>
      </c>
      <c r="D203" s="1406"/>
      <c r="E203" s="335" t="s">
        <v>2763</v>
      </c>
      <c r="F203" s="1406" t="s">
        <v>2764</v>
      </c>
      <c r="G203" s="26" t="s">
        <v>11</v>
      </c>
      <c r="H203" s="1537" t="s">
        <v>6683</v>
      </c>
      <c r="I203" s="1538"/>
      <c r="J203" s="336"/>
      <c r="K203" s="336"/>
      <c r="L203" s="336"/>
      <c r="M203" s="336"/>
      <c r="N203" s="1538" t="s">
        <v>6684</v>
      </c>
      <c r="O203" s="1454" t="s">
        <v>6685</v>
      </c>
      <c r="P203" s="801"/>
      <c r="Q203" s="801"/>
      <c r="R203" s="801"/>
      <c r="S203" s="801"/>
      <c r="T203" s="801"/>
      <c r="U203" s="801"/>
      <c r="V203" s="801"/>
      <c r="W203" s="801"/>
      <c r="X203" s="801"/>
      <c r="Y203" s="801"/>
      <c r="Z203" s="801"/>
      <c r="AA203" s="801">
        <v>1</v>
      </c>
      <c r="AB203" s="801"/>
      <c r="AC203" s="801"/>
      <c r="AD203" s="801">
        <v>1</v>
      </c>
      <c r="AE203" s="801"/>
      <c r="AF203" s="801">
        <v>1</v>
      </c>
      <c r="AG203" s="801"/>
    </row>
    <row r="204" spans="1:33" s="1542" customFormat="1" ht="79.5" thickBot="1" x14ac:dyDescent="0.3">
      <c r="A204" s="1000">
        <v>200</v>
      </c>
      <c r="B204" s="1136" t="s">
        <v>2875</v>
      </c>
      <c r="C204" s="1136" t="s">
        <v>19</v>
      </c>
      <c r="D204" s="1136" t="s">
        <v>658</v>
      </c>
      <c r="E204" s="1248" t="s">
        <v>2893</v>
      </c>
      <c r="F204" s="1136" t="s">
        <v>2894</v>
      </c>
      <c r="G204" s="1137" t="s">
        <v>16</v>
      </c>
      <c r="H204" s="1138" t="s">
        <v>6686</v>
      </c>
      <c r="I204" s="1184"/>
      <c r="J204" s="1246"/>
      <c r="K204" s="1246"/>
      <c r="L204" s="1246"/>
      <c r="M204" s="1246"/>
      <c r="N204" s="1184" t="s">
        <v>6687</v>
      </c>
      <c r="O204" s="1228" t="s">
        <v>6688</v>
      </c>
      <c r="P204" s="801"/>
      <c r="Q204" s="801">
        <v>1</v>
      </c>
      <c r="R204" s="801"/>
      <c r="S204" s="801"/>
      <c r="T204" s="801"/>
      <c r="U204" s="801"/>
      <c r="V204" s="801"/>
      <c r="W204" s="801"/>
      <c r="X204" s="801">
        <v>1</v>
      </c>
      <c r="Y204" s="801"/>
      <c r="Z204" s="801"/>
      <c r="AA204" s="801"/>
      <c r="AB204" s="801"/>
      <c r="AC204" s="801"/>
      <c r="AD204" s="801"/>
      <c r="AE204" s="801"/>
      <c r="AF204" s="801"/>
      <c r="AG204" s="801">
        <v>1</v>
      </c>
    </row>
    <row r="205" spans="1:33" s="1542" customFormat="1" ht="126.75" thickBot="1" x14ac:dyDescent="0.3">
      <c r="A205" s="1000">
        <v>201</v>
      </c>
      <c r="B205" s="1136" t="s">
        <v>2899</v>
      </c>
      <c r="C205" s="1136" t="s">
        <v>179</v>
      </c>
      <c r="D205" s="1136" t="s">
        <v>344</v>
      </c>
      <c r="E205" s="1248" t="s">
        <v>2910</v>
      </c>
      <c r="F205" s="1136" t="s">
        <v>2911</v>
      </c>
      <c r="G205" s="1137" t="s">
        <v>11</v>
      </c>
      <c r="H205" s="1138" t="s">
        <v>6689</v>
      </c>
      <c r="I205" s="1184" t="s">
        <v>2913</v>
      </c>
      <c r="J205" s="1249"/>
      <c r="K205" s="1249"/>
      <c r="L205" s="1249"/>
      <c r="M205" s="1249"/>
      <c r="N205" s="1184" t="s">
        <v>6690</v>
      </c>
      <c r="O205" s="1228" t="s">
        <v>6691</v>
      </c>
      <c r="P205" s="801"/>
      <c r="Q205" s="801">
        <v>1</v>
      </c>
      <c r="R205" s="801"/>
      <c r="S205" s="801"/>
      <c r="T205" s="801"/>
      <c r="U205" s="801"/>
      <c r="V205" s="801"/>
      <c r="W205" s="801"/>
      <c r="X205" s="801"/>
      <c r="Y205" s="801"/>
      <c r="Z205" s="801">
        <v>1</v>
      </c>
      <c r="AA205" s="801"/>
      <c r="AB205" s="801"/>
      <c r="AC205" s="801"/>
      <c r="AD205" s="801"/>
      <c r="AE205" s="801"/>
      <c r="AF205" s="801">
        <v>1</v>
      </c>
      <c r="AG205" s="801"/>
    </row>
    <row r="206" spans="1:33" s="1542" customFormat="1" ht="111" thickBot="1" x14ac:dyDescent="0.3">
      <c r="A206" s="1000">
        <v>202</v>
      </c>
      <c r="B206" s="1406" t="s">
        <v>2900</v>
      </c>
      <c r="C206" s="1406" t="s">
        <v>1631</v>
      </c>
      <c r="D206" s="1406" t="s">
        <v>37</v>
      </c>
      <c r="E206" s="335" t="s">
        <v>2914</v>
      </c>
      <c r="F206" s="1406" t="s">
        <v>2915</v>
      </c>
      <c r="G206" s="26" t="s">
        <v>11</v>
      </c>
      <c r="H206" s="1537" t="s">
        <v>6692</v>
      </c>
      <c r="I206" s="1538" t="s">
        <v>2774</v>
      </c>
      <c r="J206" s="336"/>
      <c r="K206" s="336"/>
      <c r="L206" s="336"/>
      <c r="M206" s="336"/>
      <c r="N206" s="1538" t="s">
        <v>6693</v>
      </c>
      <c r="O206" s="1454" t="s">
        <v>6694</v>
      </c>
      <c r="P206" s="801"/>
      <c r="Q206" s="801"/>
      <c r="R206" s="801"/>
      <c r="S206" s="801"/>
      <c r="T206" s="801"/>
      <c r="U206" s="801"/>
      <c r="V206" s="801"/>
      <c r="W206" s="801"/>
      <c r="X206" s="801">
        <v>1</v>
      </c>
      <c r="Y206" s="801"/>
      <c r="Z206" s="801"/>
      <c r="AA206" s="801"/>
      <c r="AB206" s="801"/>
      <c r="AC206" s="801"/>
      <c r="AD206" s="801">
        <v>1</v>
      </c>
      <c r="AE206" s="801"/>
      <c r="AF206" s="801">
        <v>1</v>
      </c>
      <c r="AG206" s="801"/>
    </row>
    <row r="207" spans="1:33" s="1542" customFormat="1" ht="268.5" thickBot="1" x14ac:dyDescent="0.3">
      <c r="A207" s="1000">
        <v>203</v>
      </c>
      <c r="B207" s="1044" t="s">
        <v>2901</v>
      </c>
      <c r="C207" s="1044">
        <v>4</v>
      </c>
      <c r="D207" s="1044" t="s">
        <v>23</v>
      </c>
      <c r="E207" s="1235" t="s">
        <v>2917</v>
      </c>
      <c r="F207" s="1044" t="s">
        <v>2919</v>
      </c>
      <c r="G207" s="1045" t="s">
        <v>11</v>
      </c>
      <c r="H207" s="1046" t="s">
        <v>2918</v>
      </c>
      <c r="I207" s="1122" t="s">
        <v>6695</v>
      </c>
      <c r="J207" s="1251"/>
      <c r="K207" s="1251"/>
      <c r="L207" s="1251"/>
      <c r="M207" s="1251"/>
      <c r="N207" s="1122" t="s">
        <v>6696</v>
      </c>
      <c r="O207" s="1195" t="s">
        <v>6697</v>
      </c>
      <c r="P207" s="801"/>
      <c r="Q207" s="801">
        <v>1</v>
      </c>
      <c r="R207" s="801"/>
      <c r="S207" s="801"/>
      <c r="T207" s="801"/>
      <c r="U207" s="801"/>
      <c r="V207" s="801"/>
      <c r="W207" s="801"/>
      <c r="X207" s="801"/>
      <c r="Y207" s="801"/>
      <c r="Z207" s="801">
        <v>1</v>
      </c>
      <c r="AA207" s="801"/>
      <c r="AB207" s="801"/>
      <c r="AC207" s="801"/>
      <c r="AD207" s="801"/>
      <c r="AE207" s="801"/>
      <c r="AF207" s="801">
        <v>1</v>
      </c>
      <c r="AG207" s="801"/>
    </row>
    <row r="208" spans="1:33" s="1542" customFormat="1" ht="158.25" thickBot="1" x14ac:dyDescent="0.3">
      <c r="A208" s="1000">
        <v>204</v>
      </c>
      <c r="B208" s="557" t="s">
        <v>3029</v>
      </c>
      <c r="C208" s="557" t="s">
        <v>110</v>
      </c>
      <c r="D208" s="557" t="s">
        <v>89</v>
      </c>
      <c r="E208" s="557" t="s">
        <v>2226</v>
      </c>
      <c r="F208" s="1252" t="s">
        <v>3205</v>
      </c>
      <c r="G208" s="1143" t="s">
        <v>3022</v>
      </c>
      <c r="H208" s="1253" t="s">
        <v>3031</v>
      </c>
      <c r="I208" s="1143" t="s">
        <v>3032</v>
      </c>
      <c r="J208" s="1254"/>
      <c r="K208" s="1254"/>
      <c r="L208" s="1254"/>
      <c r="M208" s="1254"/>
      <c r="N208" s="1143" t="s">
        <v>6698</v>
      </c>
      <c r="O208" s="1254"/>
      <c r="P208" s="801"/>
      <c r="Q208" s="801">
        <v>1</v>
      </c>
      <c r="R208" s="801"/>
      <c r="S208" s="801"/>
      <c r="T208" s="801"/>
      <c r="U208" s="801"/>
      <c r="V208" s="801"/>
      <c r="W208" s="801"/>
      <c r="X208" s="801">
        <v>1</v>
      </c>
      <c r="Y208" s="801"/>
      <c r="Z208" s="801"/>
      <c r="AA208" s="801"/>
      <c r="AB208" s="801"/>
      <c r="AD208" s="801"/>
      <c r="AF208" s="801">
        <v>1</v>
      </c>
    </row>
    <row r="209" spans="1:33" s="1542" customFormat="1" ht="154.9" customHeight="1" thickBot="1" x14ac:dyDescent="0.3">
      <c r="A209" s="1000">
        <v>205</v>
      </c>
      <c r="B209" s="1255" t="s">
        <v>3039</v>
      </c>
      <c r="C209" s="1256" t="s">
        <v>1443</v>
      </c>
      <c r="D209" s="1038" t="s">
        <v>89</v>
      </c>
      <c r="E209" s="1257" t="s">
        <v>3040</v>
      </c>
      <c r="F209" s="1258" t="s">
        <v>3056</v>
      </c>
      <c r="G209" s="1256" t="s">
        <v>11</v>
      </c>
      <c r="H209" s="1041" t="s">
        <v>6699</v>
      </c>
      <c r="I209" s="1156" t="s">
        <v>3101</v>
      </c>
      <c r="J209" s="1259"/>
      <c r="K209" s="1259"/>
      <c r="L209" s="1259"/>
      <c r="M209" s="1260"/>
      <c r="N209" s="1061" t="s">
        <v>6700</v>
      </c>
      <c r="O209" s="1261" t="s">
        <v>6701</v>
      </c>
      <c r="P209" s="801"/>
      <c r="Q209" s="801">
        <v>1</v>
      </c>
      <c r="R209" s="801"/>
      <c r="S209" s="801"/>
      <c r="T209" s="801"/>
      <c r="U209" s="801"/>
      <c r="V209" s="801"/>
      <c r="W209" s="801"/>
      <c r="X209" s="801">
        <v>1</v>
      </c>
      <c r="Y209" s="801"/>
      <c r="Z209" s="801"/>
      <c r="AA209" s="801"/>
      <c r="AB209" s="801"/>
      <c r="AC209" s="801"/>
      <c r="AD209" s="801"/>
      <c r="AE209" s="801"/>
      <c r="AF209" s="801">
        <v>1</v>
      </c>
      <c r="AG209" s="801"/>
    </row>
    <row r="210" spans="1:33" s="1542" customFormat="1" ht="142.5" thickBot="1" x14ac:dyDescent="0.3">
      <c r="A210" s="1000">
        <v>206</v>
      </c>
      <c r="B210" s="1262" t="s">
        <v>3053</v>
      </c>
      <c r="C210" s="1263">
        <v>5</v>
      </c>
      <c r="D210" s="1122" t="s">
        <v>89</v>
      </c>
      <c r="E210" s="1264" t="s">
        <v>6702</v>
      </c>
      <c r="F210" s="1265" t="s">
        <v>6703</v>
      </c>
      <c r="G210" s="1263" t="s">
        <v>11</v>
      </c>
      <c r="H210" s="1046" t="s">
        <v>6704</v>
      </c>
      <c r="I210" s="1266" t="s">
        <v>2609</v>
      </c>
      <c r="J210" s="1267"/>
      <c r="K210" s="1267"/>
      <c r="L210" s="1267"/>
      <c r="M210" s="1268"/>
      <c r="N210" s="1122" t="s">
        <v>6705</v>
      </c>
      <c r="O210" s="1269" t="s">
        <v>6706</v>
      </c>
      <c r="P210" s="801"/>
      <c r="Q210" s="801">
        <v>1</v>
      </c>
      <c r="R210" s="801"/>
      <c r="S210" s="801"/>
      <c r="T210" s="801"/>
      <c r="U210" s="801"/>
      <c r="V210" s="801"/>
      <c r="W210" s="801"/>
      <c r="X210" s="801">
        <v>1</v>
      </c>
      <c r="Y210" s="801"/>
      <c r="Z210" s="801"/>
      <c r="AA210" s="801"/>
      <c r="AB210" s="801"/>
      <c r="AC210" s="801"/>
      <c r="AD210" s="801"/>
      <c r="AE210" s="801"/>
      <c r="AF210" s="801">
        <v>1</v>
      </c>
      <c r="AG210" s="801"/>
    </row>
    <row r="211" spans="1:33" s="1542" customFormat="1" ht="303" customHeight="1" thickBot="1" x14ac:dyDescent="0.3">
      <c r="A211" s="1000">
        <v>207</v>
      </c>
      <c r="B211" s="1270" t="s">
        <v>3071</v>
      </c>
      <c r="C211" s="1271">
        <v>4</v>
      </c>
      <c r="D211" s="1272" t="s">
        <v>23</v>
      </c>
      <c r="E211" s="1273" t="s">
        <v>3072</v>
      </c>
      <c r="F211" s="1274" t="s">
        <v>24</v>
      </c>
      <c r="G211" s="1271" t="s">
        <v>16</v>
      </c>
      <c r="H211" s="1275" t="s">
        <v>6707</v>
      </c>
      <c r="I211" s="1276" t="s">
        <v>3351</v>
      </c>
      <c r="J211" s="1277"/>
      <c r="K211" s="1277"/>
      <c r="L211" s="1277"/>
      <c r="M211" s="1278"/>
      <c r="N211" s="1272" t="s">
        <v>6418</v>
      </c>
      <c r="O211" s="1279" t="s">
        <v>6708</v>
      </c>
      <c r="P211" s="801">
        <v>1</v>
      </c>
      <c r="Q211" s="801"/>
      <c r="R211" s="801">
        <v>1</v>
      </c>
      <c r="S211" s="801"/>
      <c r="T211" s="801"/>
      <c r="U211" s="801">
        <v>1</v>
      </c>
      <c r="V211" s="801"/>
      <c r="W211" s="801"/>
      <c r="X211" s="801"/>
      <c r="Y211" s="801"/>
      <c r="Z211" s="801">
        <v>1</v>
      </c>
      <c r="AA211" s="801"/>
      <c r="AB211" s="801"/>
      <c r="AC211" s="801"/>
      <c r="AD211" s="801"/>
      <c r="AE211" s="801">
        <v>1</v>
      </c>
      <c r="AF211" s="801"/>
      <c r="AG211" s="801">
        <v>1</v>
      </c>
    </row>
    <row r="212" spans="1:33" s="1542" customFormat="1" ht="108.6" customHeight="1" thickBot="1" x14ac:dyDescent="0.3">
      <c r="A212" s="1000">
        <v>208</v>
      </c>
      <c r="B212" s="520" t="s">
        <v>3119</v>
      </c>
      <c r="C212" s="520">
        <v>4</v>
      </c>
      <c r="D212" s="520" t="s">
        <v>23</v>
      </c>
      <c r="E212" s="520" t="s">
        <v>3118</v>
      </c>
      <c r="F212" s="520" t="s">
        <v>24</v>
      </c>
      <c r="G212" s="520" t="s">
        <v>16</v>
      </c>
      <c r="H212" s="1280" t="s">
        <v>6709</v>
      </c>
      <c r="I212" s="1130" t="s">
        <v>3121</v>
      </c>
      <c r="J212" s="1281"/>
      <c r="K212" s="1281"/>
      <c r="L212" s="1281"/>
      <c r="M212" s="1282"/>
      <c r="N212" s="520"/>
      <c r="O212" s="1174" t="s">
        <v>6710</v>
      </c>
      <c r="P212" s="801"/>
      <c r="Q212" s="801"/>
      <c r="R212" s="801"/>
      <c r="S212" s="801"/>
      <c r="T212" s="801">
        <v>1</v>
      </c>
      <c r="U212" s="801"/>
      <c r="V212" s="801"/>
      <c r="W212" s="801">
        <v>1</v>
      </c>
      <c r="X212" s="801"/>
      <c r="Y212" s="801"/>
      <c r="Z212" s="801">
        <v>1</v>
      </c>
      <c r="AA212" s="801"/>
      <c r="AB212" s="801"/>
      <c r="AC212" s="801"/>
      <c r="AD212" s="801"/>
      <c r="AE212" s="801"/>
      <c r="AF212" s="801"/>
      <c r="AG212" s="801">
        <v>1</v>
      </c>
    </row>
    <row r="213" spans="1:33" s="995" customFormat="1" ht="126.75" thickBot="1" x14ac:dyDescent="0.3">
      <c r="A213" s="496">
        <v>209</v>
      </c>
      <c r="B213" s="1540" t="s">
        <v>3133</v>
      </c>
      <c r="C213" s="1540" t="s">
        <v>1631</v>
      </c>
      <c r="D213" s="1540" t="s">
        <v>37</v>
      </c>
      <c r="E213" s="1540" t="s">
        <v>2914</v>
      </c>
      <c r="F213" s="770" t="s">
        <v>3131</v>
      </c>
      <c r="G213" s="770" t="s">
        <v>3068</v>
      </c>
      <c r="H213" s="771" t="s">
        <v>6711</v>
      </c>
      <c r="I213" s="770" t="s">
        <v>3138</v>
      </c>
      <c r="J213" s="775"/>
      <c r="K213" s="775"/>
      <c r="L213" s="775"/>
      <c r="M213" s="1457"/>
      <c r="N213" s="770" t="s">
        <v>6712</v>
      </c>
      <c r="O213" s="1458" t="s">
        <v>6713</v>
      </c>
      <c r="P213" s="818"/>
      <c r="Q213" s="818"/>
      <c r="R213" s="818"/>
      <c r="S213" s="818"/>
      <c r="T213" s="818"/>
      <c r="U213" s="818"/>
      <c r="V213" s="818"/>
      <c r="W213" s="818"/>
      <c r="X213" s="818">
        <v>1</v>
      </c>
      <c r="Y213" s="818"/>
      <c r="Z213" s="818"/>
      <c r="AA213" s="818"/>
      <c r="AB213" s="818"/>
      <c r="AC213" s="818"/>
      <c r="AD213" s="818">
        <v>1</v>
      </c>
      <c r="AE213" s="818"/>
      <c r="AF213" s="801">
        <v>1</v>
      </c>
      <c r="AG213" s="818"/>
    </row>
    <row r="214" spans="1:33" s="1542" customFormat="1" ht="95.25" thickBot="1" x14ac:dyDescent="0.3">
      <c r="A214" s="1000">
        <v>210</v>
      </c>
      <c r="B214" s="557" t="s">
        <v>3140</v>
      </c>
      <c r="C214" s="557">
        <v>16</v>
      </c>
      <c r="D214" s="557" t="s">
        <v>40</v>
      </c>
      <c r="E214" s="557" t="s">
        <v>3144</v>
      </c>
      <c r="F214" s="1143" t="s">
        <v>3142</v>
      </c>
      <c r="G214" s="1143" t="s">
        <v>3068</v>
      </c>
      <c r="H214" s="1283" t="s">
        <v>6714</v>
      </c>
      <c r="I214" s="1143" t="s">
        <v>3136</v>
      </c>
      <c r="J214" s="499"/>
      <c r="K214" s="499"/>
      <c r="L214" s="499"/>
      <c r="M214" s="1284"/>
      <c r="N214" s="1184" t="s">
        <v>6418</v>
      </c>
      <c r="O214" s="1286" t="s">
        <v>6715</v>
      </c>
      <c r="P214" s="801"/>
      <c r="Q214" s="801">
        <v>1</v>
      </c>
      <c r="R214" s="801"/>
      <c r="S214" s="801"/>
      <c r="T214" s="801"/>
      <c r="U214" s="801"/>
      <c r="V214" s="801"/>
      <c r="W214" s="801"/>
      <c r="X214" s="801"/>
      <c r="Y214" s="801">
        <v>1</v>
      </c>
      <c r="Z214" s="801"/>
      <c r="AA214" s="801"/>
      <c r="AB214" s="801"/>
      <c r="AC214" s="801"/>
      <c r="AD214" s="801"/>
      <c r="AE214" s="801">
        <v>1</v>
      </c>
      <c r="AF214" s="801">
        <v>1</v>
      </c>
      <c r="AG214" s="801"/>
    </row>
    <row r="215" spans="1:33" s="1542" customFormat="1" ht="409.6" thickBot="1" x14ac:dyDescent="0.3">
      <c r="A215" s="1000">
        <v>211</v>
      </c>
      <c r="B215" s="557" t="s">
        <v>3141</v>
      </c>
      <c r="C215" s="557" t="s">
        <v>110</v>
      </c>
      <c r="D215" s="557" t="s">
        <v>37</v>
      </c>
      <c r="E215" s="1143" t="s">
        <v>3145</v>
      </c>
      <c r="F215" s="1143" t="s">
        <v>3143</v>
      </c>
      <c r="G215" s="1143" t="s">
        <v>3068</v>
      </c>
      <c r="H215" s="1283" t="s">
        <v>6716</v>
      </c>
      <c r="I215" s="1143" t="s">
        <v>3148</v>
      </c>
      <c r="J215" s="499"/>
      <c r="K215" s="499"/>
      <c r="L215" s="499"/>
      <c r="M215" s="1284"/>
      <c r="N215" s="1143" t="s">
        <v>6717</v>
      </c>
      <c r="O215" s="1285" t="s">
        <v>6718</v>
      </c>
      <c r="P215" s="801"/>
      <c r="Q215" s="801">
        <v>1</v>
      </c>
      <c r="R215" s="801"/>
      <c r="S215" s="801"/>
      <c r="T215" s="801"/>
      <c r="U215" s="801"/>
      <c r="V215" s="801"/>
      <c r="W215" s="801"/>
      <c r="X215" s="801">
        <v>1</v>
      </c>
      <c r="Y215" s="801"/>
      <c r="Z215" s="801"/>
      <c r="AA215" s="801"/>
      <c r="AB215" s="801"/>
      <c r="AC215" s="801"/>
      <c r="AD215" s="801"/>
      <c r="AE215" s="801"/>
      <c r="AF215" s="801">
        <v>1</v>
      </c>
      <c r="AG215" s="801"/>
    </row>
    <row r="216" spans="1:33" s="1542" customFormat="1" ht="378.75" thickBot="1" x14ac:dyDescent="0.3">
      <c r="A216" s="1000">
        <v>212</v>
      </c>
      <c r="B216" s="557" t="s">
        <v>3159</v>
      </c>
      <c r="C216" s="557">
        <v>4</v>
      </c>
      <c r="D216" s="557" t="s">
        <v>344</v>
      </c>
      <c r="E216" s="557" t="s">
        <v>3164</v>
      </c>
      <c r="F216" s="1143" t="s">
        <v>3165</v>
      </c>
      <c r="G216" s="1143" t="s">
        <v>3068</v>
      </c>
      <c r="H216" s="1283" t="s">
        <v>3166</v>
      </c>
      <c r="I216" s="1143" t="s">
        <v>3167</v>
      </c>
      <c r="J216" s="499"/>
      <c r="K216" s="499"/>
      <c r="L216" s="499"/>
      <c r="M216" s="1284"/>
      <c r="N216" s="1184" t="s">
        <v>6719</v>
      </c>
      <c r="O216" s="1191" t="s">
        <v>6720</v>
      </c>
      <c r="P216" s="801"/>
      <c r="Q216" s="801">
        <v>1</v>
      </c>
      <c r="R216" s="801"/>
      <c r="S216" s="801"/>
      <c r="T216" s="801"/>
      <c r="U216" s="801"/>
      <c r="V216" s="801"/>
      <c r="W216" s="801"/>
      <c r="X216" s="801"/>
      <c r="Y216" s="801"/>
      <c r="Z216" s="801">
        <v>1</v>
      </c>
      <c r="AA216" s="801"/>
      <c r="AB216" s="801"/>
      <c r="AC216" s="801"/>
      <c r="AD216" s="801"/>
      <c r="AE216" s="801">
        <v>1</v>
      </c>
      <c r="AF216" s="801">
        <v>1</v>
      </c>
      <c r="AG216" s="801"/>
    </row>
    <row r="217" spans="1:33" s="1542" customFormat="1" ht="95.25" thickBot="1" x14ac:dyDescent="0.3">
      <c r="A217" s="1000">
        <v>213</v>
      </c>
      <c r="B217" s="312" t="s">
        <v>3160</v>
      </c>
      <c r="C217" s="312">
        <v>4</v>
      </c>
      <c r="D217" s="312" t="s">
        <v>880</v>
      </c>
      <c r="E217" s="312" t="s">
        <v>3168</v>
      </c>
      <c r="F217" s="312" t="s">
        <v>24</v>
      </c>
      <c r="G217" s="313" t="s">
        <v>3068</v>
      </c>
      <c r="H217" s="143" t="s">
        <v>3174</v>
      </c>
      <c r="I217" s="313" t="s">
        <v>3169</v>
      </c>
      <c r="J217" s="499"/>
      <c r="K217" s="499"/>
      <c r="L217" s="499"/>
      <c r="M217" s="1284"/>
      <c r="N217" s="312"/>
      <c r="O217" s="1125" t="s">
        <v>6721</v>
      </c>
      <c r="P217" s="801"/>
      <c r="Q217" s="801"/>
      <c r="R217" s="801"/>
      <c r="S217" s="801"/>
      <c r="T217" s="801"/>
      <c r="U217" s="801"/>
      <c r="V217" s="801"/>
      <c r="W217" s="801"/>
      <c r="X217" s="801"/>
      <c r="Y217" s="801"/>
      <c r="Z217" s="801"/>
      <c r="AA217" s="801">
        <v>1</v>
      </c>
      <c r="AB217" s="801"/>
      <c r="AC217" s="801">
        <v>1</v>
      </c>
      <c r="AD217" s="801"/>
      <c r="AE217" s="801"/>
      <c r="AF217" s="801">
        <v>1</v>
      </c>
      <c r="AG217" s="801"/>
    </row>
    <row r="218" spans="1:33" s="1542" customFormat="1" ht="284.25" thickBot="1" x14ac:dyDescent="0.3">
      <c r="A218" s="1000">
        <v>214</v>
      </c>
      <c r="B218" s="557" t="s">
        <v>3177</v>
      </c>
      <c r="C218" s="557">
        <v>5</v>
      </c>
      <c r="D218" s="557" t="s">
        <v>89</v>
      </c>
      <c r="E218" s="1143" t="s">
        <v>3176</v>
      </c>
      <c r="F218" s="1143" t="s">
        <v>3178</v>
      </c>
      <c r="G218" s="1143" t="s">
        <v>3068</v>
      </c>
      <c r="H218" s="1283" t="s">
        <v>3179</v>
      </c>
      <c r="I218" s="1143" t="s">
        <v>3058</v>
      </c>
      <c r="J218" s="1287"/>
      <c r="K218" s="1287"/>
      <c r="L218" s="1287"/>
      <c r="M218" s="1287"/>
      <c r="N218" s="557" t="s">
        <v>6722</v>
      </c>
      <c r="O218" s="1143" t="s">
        <v>6723</v>
      </c>
      <c r="P218" s="801"/>
      <c r="Q218" s="801">
        <v>1</v>
      </c>
      <c r="R218" s="801"/>
      <c r="S218" s="801"/>
      <c r="T218" s="801"/>
      <c r="U218" s="801"/>
      <c r="V218" s="801"/>
      <c r="W218" s="801"/>
      <c r="X218" s="801">
        <v>1</v>
      </c>
      <c r="Y218" s="801"/>
      <c r="Z218" s="801"/>
      <c r="AA218" s="801"/>
      <c r="AB218" s="801"/>
      <c r="AC218" s="801"/>
      <c r="AD218" s="801"/>
      <c r="AF218" s="801">
        <v>1</v>
      </c>
    </row>
    <row r="219" spans="1:33" s="1542" customFormat="1" ht="409.6" thickBot="1" x14ac:dyDescent="0.3">
      <c r="A219" s="1000">
        <v>215</v>
      </c>
      <c r="B219" s="557" t="s">
        <v>3215</v>
      </c>
      <c r="C219" s="557">
        <v>4</v>
      </c>
      <c r="D219" s="557" t="s">
        <v>37</v>
      </c>
      <c r="E219" s="1143" t="s">
        <v>3228</v>
      </c>
      <c r="F219" s="1143" t="s">
        <v>3229</v>
      </c>
      <c r="G219" s="1143" t="s">
        <v>3068</v>
      </c>
      <c r="H219" s="1283" t="s">
        <v>3230</v>
      </c>
      <c r="I219" s="1143" t="s">
        <v>2285</v>
      </c>
      <c r="J219" s="499"/>
      <c r="K219" s="499"/>
      <c r="L219" s="499"/>
      <c r="M219" s="1284"/>
      <c r="N219" s="1143" t="s">
        <v>6724</v>
      </c>
      <c r="O219" s="1191" t="s">
        <v>6725</v>
      </c>
      <c r="P219" s="801"/>
      <c r="Q219" s="801">
        <v>1</v>
      </c>
      <c r="R219" s="801"/>
      <c r="S219" s="801"/>
      <c r="T219" s="801"/>
      <c r="U219" s="801"/>
      <c r="V219" s="801"/>
      <c r="W219" s="801"/>
      <c r="X219" s="801">
        <v>1</v>
      </c>
      <c r="Y219" s="801"/>
      <c r="Z219" s="801"/>
      <c r="AA219" s="801"/>
      <c r="AB219" s="801"/>
      <c r="AC219" s="801"/>
      <c r="AD219" s="801"/>
      <c r="AE219" s="801"/>
      <c r="AF219" s="801">
        <v>1</v>
      </c>
      <c r="AG219" s="801"/>
    </row>
    <row r="220" spans="1:33" s="1542" customFormat="1" ht="111" thickBot="1" x14ac:dyDescent="0.3">
      <c r="A220" s="1000">
        <v>216</v>
      </c>
      <c r="B220" s="312" t="s">
        <v>3267</v>
      </c>
      <c r="C220" s="313" t="s">
        <v>3265</v>
      </c>
      <c r="D220" s="312" t="s">
        <v>3130</v>
      </c>
      <c r="E220" s="312" t="s">
        <v>3266</v>
      </c>
      <c r="F220" s="313" t="s">
        <v>3268</v>
      </c>
      <c r="G220" s="313" t="s">
        <v>16</v>
      </c>
      <c r="H220" s="121" t="s">
        <v>3270</v>
      </c>
      <c r="I220" s="313" t="s">
        <v>3269</v>
      </c>
      <c r="J220" s="1281"/>
      <c r="K220" s="1281"/>
      <c r="L220" s="1281"/>
      <c r="M220" s="1281"/>
      <c r="N220" s="497"/>
      <c r="O220" s="1288" t="s">
        <v>6726</v>
      </c>
      <c r="Q220" s="801"/>
      <c r="R220" s="801"/>
      <c r="S220" s="801"/>
      <c r="T220" s="801"/>
      <c r="U220" s="801"/>
      <c r="V220" s="801"/>
      <c r="W220" s="801"/>
      <c r="AA220" s="801">
        <v>1</v>
      </c>
      <c r="AC220" s="801">
        <v>1</v>
      </c>
      <c r="AD220" s="801"/>
      <c r="AG220" s="801">
        <v>1</v>
      </c>
    </row>
    <row r="221" spans="1:33" s="1542" customFormat="1" ht="158.25" thickBot="1" x14ac:dyDescent="0.3">
      <c r="A221" s="1000">
        <v>217</v>
      </c>
      <c r="B221" s="557" t="s">
        <v>3322</v>
      </c>
      <c r="C221" s="557" t="s">
        <v>110</v>
      </c>
      <c r="D221" s="557" t="s">
        <v>89</v>
      </c>
      <c r="E221" s="557" t="s">
        <v>3314</v>
      </c>
      <c r="F221" s="1143" t="s">
        <v>3315</v>
      </c>
      <c r="G221" s="1143" t="s">
        <v>3068</v>
      </c>
      <c r="H221" s="1253" t="s">
        <v>3316</v>
      </c>
      <c r="I221" s="1143" t="s">
        <v>3317</v>
      </c>
      <c r="J221" s="1254"/>
      <c r="K221" s="1254"/>
      <c r="L221" s="1254"/>
      <c r="M221" s="1289"/>
      <c r="N221" s="1290" t="s">
        <v>6727</v>
      </c>
      <c r="O221" s="1191" t="s">
        <v>6728</v>
      </c>
      <c r="P221" s="801"/>
      <c r="Q221" s="801">
        <v>1</v>
      </c>
      <c r="R221" s="801"/>
      <c r="S221" s="801"/>
      <c r="T221" s="801"/>
      <c r="U221" s="801"/>
      <c r="V221" s="801"/>
      <c r="W221" s="801"/>
      <c r="X221" s="801">
        <v>1</v>
      </c>
      <c r="Y221" s="801"/>
      <c r="Z221" s="801"/>
      <c r="AA221" s="801"/>
      <c r="AD221" s="801"/>
      <c r="AE221" s="801">
        <v>1</v>
      </c>
      <c r="AF221" s="801">
        <v>1</v>
      </c>
      <c r="AG221" s="801"/>
    </row>
    <row r="222" spans="1:33" s="1542" customFormat="1" ht="48" thickBot="1" x14ac:dyDescent="0.3">
      <c r="A222" s="1000">
        <v>218</v>
      </c>
      <c r="B222" s="520" t="s">
        <v>3323</v>
      </c>
      <c r="C222" s="520" t="s">
        <v>110</v>
      </c>
      <c r="D222" s="520" t="s">
        <v>89</v>
      </c>
      <c r="E222" s="1130" t="s">
        <v>3324</v>
      </c>
      <c r="F222" s="1130" t="s">
        <v>3325</v>
      </c>
      <c r="G222" s="1130" t="s">
        <v>11</v>
      </c>
      <c r="H222" s="1293" t="s">
        <v>3326</v>
      </c>
      <c r="I222" s="1130" t="s">
        <v>3327</v>
      </c>
      <c r="J222" s="499"/>
      <c r="K222" s="499"/>
      <c r="L222" s="499"/>
      <c r="M222" s="1284"/>
      <c r="N222" s="1157" t="s">
        <v>6729</v>
      </c>
      <c r="O222" s="1174" t="s">
        <v>6730</v>
      </c>
      <c r="P222" s="801"/>
      <c r="Q222" s="801"/>
      <c r="R222" s="801"/>
      <c r="S222" s="801"/>
      <c r="T222" s="801">
        <v>1</v>
      </c>
      <c r="U222" s="801"/>
      <c r="V222" s="801"/>
      <c r="W222" s="801">
        <v>1</v>
      </c>
      <c r="X222" s="801">
        <v>1</v>
      </c>
      <c r="Y222" s="801"/>
      <c r="Z222" s="801"/>
      <c r="AA222" s="801"/>
      <c r="AD222" s="801"/>
      <c r="AE222" s="801"/>
      <c r="AF222" s="801">
        <v>1</v>
      </c>
      <c r="AG222" s="801"/>
    </row>
    <row r="223" spans="1:33" s="1542" customFormat="1" ht="142.5" thickBot="1" x14ac:dyDescent="0.3">
      <c r="A223" s="1000">
        <v>219</v>
      </c>
      <c r="B223" s="1540" t="s">
        <v>3328</v>
      </c>
      <c r="C223" s="1540">
        <v>31</v>
      </c>
      <c r="D223" s="1540" t="s">
        <v>89</v>
      </c>
      <c r="E223" s="770" t="s">
        <v>3329</v>
      </c>
      <c r="F223" s="770" t="s">
        <v>3330</v>
      </c>
      <c r="G223" s="770" t="s">
        <v>11</v>
      </c>
      <c r="H223" s="218" t="s">
        <v>3331</v>
      </c>
      <c r="I223" s="770"/>
      <c r="J223" s="775"/>
      <c r="K223" s="775"/>
      <c r="L223" s="775"/>
      <c r="M223" s="1457"/>
      <c r="N223" s="770" t="s">
        <v>6731</v>
      </c>
      <c r="O223" s="1454" t="s">
        <v>6732</v>
      </c>
      <c r="P223" s="801"/>
      <c r="Q223" s="801"/>
      <c r="R223" s="801"/>
      <c r="S223" s="801"/>
      <c r="T223" s="801"/>
      <c r="U223" s="801"/>
      <c r="V223" s="801"/>
      <c r="W223" s="801"/>
      <c r="X223" s="801">
        <v>1</v>
      </c>
      <c r="Y223" s="801"/>
      <c r="Z223" s="801"/>
      <c r="AA223" s="801"/>
      <c r="AD223" s="801">
        <v>1</v>
      </c>
      <c r="AF223" s="801">
        <v>1</v>
      </c>
    </row>
    <row r="224" spans="1:33" s="1542" customFormat="1" ht="331.5" thickBot="1" x14ac:dyDescent="0.3">
      <c r="A224" s="1000">
        <v>220</v>
      </c>
      <c r="B224" s="557" t="s">
        <v>3332</v>
      </c>
      <c r="C224" s="1143" t="s">
        <v>110</v>
      </c>
      <c r="D224" s="1143" t="s">
        <v>23</v>
      </c>
      <c r="E224" s="1143" t="s">
        <v>3333</v>
      </c>
      <c r="F224" s="1143" t="s">
        <v>2086</v>
      </c>
      <c r="G224" s="1143" t="s">
        <v>16</v>
      </c>
      <c r="H224" s="1253" t="s">
        <v>3334</v>
      </c>
      <c r="I224" s="1143"/>
      <c r="J224" s="499"/>
      <c r="K224" s="499"/>
      <c r="L224" s="499"/>
      <c r="M224" s="1284"/>
      <c r="N224" s="1254"/>
      <c r="O224" s="1191" t="s">
        <v>6733</v>
      </c>
      <c r="P224" s="801"/>
      <c r="Q224" s="801">
        <v>1</v>
      </c>
      <c r="R224" s="801"/>
      <c r="S224" s="801"/>
      <c r="T224" s="801"/>
      <c r="U224" s="801"/>
      <c r="V224" s="801"/>
      <c r="W224" s="801"/>
      <c r="X224" s="801"/>
      <c r="Y224" s="801"/>
      <c r="Z224" s="801">
        <v>1</v>
      </c>
      <c r="AA224" s="801"/>
      <c r="AD224" s="801"/>
      <c r="AG224" s="801">
        <v>1</v>
      </c>
    </row>
    <row r="225" spans="1:33" s="1542" customFormat="1" ht="95.25" thickBot="1" x14ac:dyDescent="0.3">
      <c r="A225" s="1000">
        <v>221</v>
      </c>
      <c r="B225" s="520" t="s">
        <v>3335</v>
      </c>
      <c r="C225" s="1130" t="s">
        <v>110</v>
      </c>
      <c r="D225" s="1130" t="s">
        <v>23</v>
      </c>
      <c r="E225" s="1130" t="s">
        <v>1594</v>
      </c>
      <c r="F225" s="1130" t="s">
        <v>3336</v>
      </c>
      <c r="G225" s="1130" t="s">
        <v>11</v>
      </c>
      <c r="H225" s="1293" t="s">
        <v>3337</v>
      </c>
      <c r="I225" s="1130"/>
      <c r="J225" s="499"/>
      <c r="K225" s="499"/>
      <c r="L225" s="499"/>
      <c r="M225" s="1284"/>
      <c r="N225" s="1281"/>
      <c r="O225" s="1174" t="s">
        <v>6734</v>
      </c>
      <c r="P225" s="801"/>
      <c r="Q225" s="801"/>
      <c r="R225" s="801"/>
      <c r="S225" s="801"/>
      <c r="T225" s="801">
        <v>1</v>
      </c>
      <c r="U225" s="801"/>
      <c r="V225" s="801"/>
      <c r="W225" s="801"/>
      <c r="X225" s="801"/>
      <c r="Y225" s="801"/>
      <c r="Z225" s="801">
        <v>1</v>
      </c>
      <c r="AA225" s="801"/>
      <c r="AD225" s="801"/>
      <c r="AF225" s="801">
        <v>1</v>
      </c>
    </row>
    <row r="226" spans="1:33" s="1542" customFormat="1" ht="237" thickBot="1" x14ac:dyDescent="0.3">
      <c r="A226" s="1000">
        <v>222</v>
      </c>
      <c r="B226" s="557" t="s">
        <v>3338</v>
      </c>
      <c r="C226" s="1143" t="s">
        <v>3339</v>
      </c>
      <c r="D226" s="1143" t="s">
        <v>2792</v>
      </c>
      <c r="E226" s="1143" t="s">
        <v>3340</v>
      </c>
      <c r="F226" s="1143" t="s">
        <v>3341</v>
      </c>
      <c r="G226" s="1143" t="s">
        <v>11</v>
      </c>
      <c r="H226" s="1253" t="s">
        <v>3342</v>
      </c>
      <c r="I226" s="1143"/>
      <c r="J226" s="1254"/>
      <c r="K226" s="1254"/>
      <c r="L226" s="1254"/>
      <c r="M226" s="1289"/>
      <c r="N226" s="557" t="s">
        <v>6735</v>
      </c>
      <c r="O226" s="1191" t="s">
        <v>6736</v>
      </c>
      <c r="P226" s="801"/>
      <c r="Q226" s="801">
        <v>1</v>
      </c>
      <c r="R226" s="801"/>
      <c r="S226" s="801"/>
      <c r="T226" s="801"/>
      <c r="U226" s="801"/>
      <c r="V226" s="801"/>
      <c r="W226" s="801"/>
      <c r="X226" s="801"/>
      <c r="Y226" s="801"/>
      <c r="Z226" s="801"/>
      <c r="AA226" s="801">
        <v>1</v>
      </c>
      <c r="AC226" s="801"/>
      <c r="AD226" s="801"/>
      <c r="AF226" s="801">
        <v>1</v>
      </c>
    </row>
    <row r="227" spans="1:33" s="1542" customFormat="1" ht="158.25" thickBot="1" x14ac:dyDescent="0.3">
      <c r="A227" s="1000">
        <v>223</v>
      </c>
      <c r="B227" s="557" t="s">
        <v>3343</v>
      </c>
      <c r="C227" s="1143">
        <v>4</v>
      </c>
      <c r="D227" s="1143" t="s">
        <v>89</v>
      </c>
      <c r="E227" s="1143" t="s">
        <v>3344</v>
      </c>
      <c r="F227" s="1143" t="s">
        <v>3345</v>
      </c>
      <c r="G227" s="1143" t="s">
        <v>11</v>
      </c>
      <c r="H227" s="1253" t="s">
        <v>3346</v>
      </c>
      <c r="I227" s="1143" t="s">
        <v>3347</v>
      </c>
      <c r="J227" s="499"/>
      <c r="K227" s="499"/>
      <c r="L227" s="499"/>
      <c r="M227" s="1284"/>
      <c r="N227" s="1184" t="s">
        <v>4189</v>
      </c>
      <c r="O227" s="1191" t="s">
        <v>6737</v>
      </c>
      <c r="P227" s="801"/>
      <c r="Q227" s="801">
        <v>1</v>
      </c>
      <c r="R227" s="801"/>
      <c r="S227" s="801"/>
      <c r="T227" s="801"/>
      <c r="U227" s="801"/>
      <c r="V227" s="801"/>
      <c r="W227" s="801"/>
      <c r="X227" s="801">
        <v>1</v>
      </c>
      <c r="Y227" s="801"/>
      <c r="Z227" s="801"/>
      <c r="AA227" s="801"/>
      <c r="AD227" s="801"/>
      <c r="AF227" s="801">
        <v>1</v>
      </c>
      <c r="AG227" s="801"/>
    </row>
    <row r="228" spans="1:33" s="1542" customFormat="1" ht="79.5" thickBot="1" x14ac:dyDescent="0.3">
      <c r="A228" s="1000">
        <v>224</v>
      </c>
      <c r="B228" s="557" t="s">
        <v>3348</v>
      </c>
      <c r="C228" s="1143" t="s">
        <v>110</v>
      </c>
      <c r="D228" s="1143" t="s">
        <v>89</v>
      </c>
      <c r="E228" s="1143" t="s">
        <v>3349</v>
      </c>
      <c r="F228" s="1143" t="s">
        <v>3325</v>
      </c>
      <c r="G228" s="1143" t="s">
        <v>11</v>
      </c>
      <c r="H228" s="1253" t="s">
        <v>3326</v>
      </c>
      <c r="I228" s="1143" t="s">
        <v>3350</v>
      </c>
      <c r="J228" s="499"/>
      <c r="K228" s="499"/>
      <c r="L228" s="499"/>
      <c r="M228" s="1284"/>
      <c r="N228" s="1143" t="s">
        <v>6738</v>
      </c>
      <c r="O228" s="1191" t="s">
        <v>6739</v>
      </c>
      <c r="P228" s="801"/>
      <c r="Q228" s="801">
        <v>1</v>
      </c>
      <c r="R228" s="801"/>
      <c r="S228" s="801"/>
      <c r="T228" s="801"/>
      <c r="U228" s="801"/>
      <c r="V228" s="801"/>
      <c r="W228" s="801"/>
      <c r="X228" s="801">
        <v>1</v>
      </c>
      <c r="Y228" s="801"/>
      <c r="Z228" s="801"/>
      <c r="AA228" s="801"/>
      <c r="AC228" s="801"/>
      <c r="AD228" s="801"/>
      <c r="AE228" s="801">
        <v>1</v>
      </c>
      <c r="AF228" s="801">
        <v>1</v>
      </c>
      <c r="AG228" s="801"/>
    </row>
    <row r="229" spans="1:33" s="1542" customFormat="1" ht="409.6" thickBot="1" x14ac:dyDescent="0.3">
      <c r="A229" s="1000">
        <v>225</v>
      </c>
      <c r="B229" s="557" t="s">
        <v>3498</v>
      </c>
      <c r="C229" s="1143">
        <v>4</v>
      </c>
      <c r="D229" s="1143" t="s">
        <v>37</v>
      </c>
      <c r="E229" s="1143" t="s">
        <v>3499</v>
      </c>
      <c r="F229" s="1143" t="s">
        <v>3500</v>
      </c>
      <c r="G229" s="1143" t="s">
        <v>11</v>
      </c>
      <c r="H229" s="1253" t="s">
        <v>3501</v>
      </c>
      <c r="I229" s="1143" t="s">
        <v>3502</v>
      </c>
      <c r="J229" s="497"/>
      <c r="K229" s="497"/>
      <c r="L229" s="497"/>
      <c r="M229" s="1294"/>
      <c r="N229" s="1184" t="s">
        <v>6740</v>
      </c>
      <c r="O229" s="1191" t="s">
        <v>6741</v>
      </c>
      <c r="P229" s="801"/>
      <c r="Q229" s="801">
        <v>1</v>
      </c>
      <c r="R229" s="801"/>
      <c r="S229" s="801"/>
      <c r="T229" s="801"/>
      <c r="U229" s="801"/>
      <c r="V229" s="801"/>
      <c r="W229" s="801"/>
      <c r="X229" s="801">
        <v>1</v>
      </c>
      <c r="Y229" s="801"/>
      <c r="Z229" s="801"/>
      <c r="AA229" s="801"/>
      <c r="AD229" s="801"/>
      <c r="AE229" s="801">
        <v>1</v>
      </c>
      <c r="AF229" s="801">
        <v>1</v>
      </c>
      <c r="AG229" s="801"/>
    </row>
    <row r="230" spans="1:33" s="1542" customFormat="1" ht="268.5" thickBot="1" x14ac:dyDescent="0.3">
      <c r="A230" s="1000">
        <v>226</v>
      </c>
      <c r="B230" s="557" t="s">
        <v>3503</v>
      </c>
      <c r="C230" s="1143">
        <v>4</v>
      </c>
      <c r="D230" s="1143" t="s">
        <v>40</v>
      </c>
      <c r="E230" s="1143" t="s">
        <v>3504</v>
      </c>
      <c r="F230" s="1143" t="s">
        <v>3505</v>
      </c>
      <c r="G230" s="1143" t="s">
        <v>11</v>
      </c>
      <c r="H230" s="1253" t="s">
        <v>3506</v>
      </c>
      <c r="I230" s="1143" t="s">
        <v>3507</v>
      </c>
      <c r="J230" s="497"/>
      <c r="K230" s="497"/>
      <c r="L230" s="497"/>
      <c r="M230" s="1294"/>
      <c r="N230" s="1184" t="s">
        <v>6418</v>
      </c>
      <c r="O230" s="1191" t="s">
        <v>6742</v>
      </c>
      <c r="P230" s="801"/>
      <c r="Q230" s="801">
        <v>1</v>
      </c>
      <c r="R230" s="801"/>
      <c r="S230" s="801"/>
      <c r="T230" s="801"/>
      <c r="U230" s="801"/>
      <c r="V230" s="801"/>
      <c r="W230" s="801"/>
      <c r="X230" s="801"/>
      <c r="Y230" s="801">
        <v>1</v>
      </c>
      <c r="Z230" s="801"/>
      <c r="AA230" s="801"/>
      <c r="AD230" s="801"/>
      <c r="AE230" s="801">
        <v>1</v>
      </c>
      <c r="AF230" s="801">
        <v>1</v>
      </c>
      <c r="AG230" s="801"/>
    </row>
    <row r="231" spans="1:33" s="1542" customFormat="1" ht="174" thickBot="1" x14ac:dyDescent="0.3">
      <c r="A231" s="1000">
        <v>227</v>
      </c>
      <c r="B231" s="312" t="s">
        <v>3516</v>
      </c>
      <c r="C231" s="313" t="s">
        <v>110</v>
      </c>
      <c r="D231" s="313" t="s">
        <v>880</v>
      </c>
      <c r="E231" s="313" t="s">
        <v>3517</v>
      </c>
      <c r="F231" s="313" t="s">
        <v>3518</v>
      </c>
      <c r="G231" s="313" t="s">
        <v>11</v>
      </c>
      <c r="H231" s="123" t="s">
        <v>3519</v>
      </c>
      <c r="I231" s="313" t="s">
        <v>3520</v>
      </c>
      <c r="J231" s="499"/>
      <c r="K231" s="499"/>
      <c r="L231" s="499"/>
      <c r="M231" s="1284"/>
      <c r="N231" s="313" t="s">
        <v>6743</v>
      </c>
      <c r="O231" s="1118" t="s">
        <v>6744</v>
      </c>
      <c r="P231" s="801"/>
      <c r="Q231" s="801"/>
      <c r="R231" s="801"/>
      <c r="S231" s="801"/>
      <c r="T231" s="801"/>
      <c r="U231" s="801"/>
      <c r="V231" s="801"/>
      <c r="W231" s="801"/>
      <c r="X231" s="801"/>
      <c r="Y231" s="801"/>
      <c r="Z231" s="801"/>
      <c r="AA231" s="801">
        <v>1</v>
      </c>
      <c r="AC231" s="801">
        <v>1</v>
      </c>
      <c r="AD231" s="801"/>
      <c r="AF231" s="801">
        <v>1</v>
      </c>
    </row>
    <row r="232" spans="1:33" s="1542" customFormat="1" ht="252.75" thickBot="1" x14ac:dyDescent="0.3">
      <c r="A232" s="1000">
        <v>228</v>
      </c>
      <c r="B232" s="557" t="s">
        <v>3531</v>
      </c>
      <c r="C232" s="1143" t="s">
        <v>585</v>
      </c>
      <c r="D232" s="1143" t="s">
        <v>86</v>
      </c>
      <c r="E232" s="1143" t="s">
        <v>3532</v>
      </c>
      <c r="F232" s="1143" t="s">
        <v>856</v>
      </c>
      <c r="G232" s="1143" t="s">
        <v>16</v>
      </c>
      <c r="H232" s="1253" t="s">
        <v>3533</v>
      </c>
      <c r="I232" s="1143" t="s">
        <v>3534</v>
      </c>
      <c r="J232" s="497"/>
      <c r="K232" s="497"/>
      <c r="L232" s="497"/>
      <c r="M232" s="1294"/>
      <c r="N232" s="557" t="s">
        <v>6745</v>
      </c>
      <c r="O232" s="1191" t="s">
        <v>6746</v>
      </c>
      <c r="P232" s="801"/>
      <c r="Q232" s="801">
        <v>1</v>
      </c>
      <c r="R232" s="801"/>
      <c r="S232" s="801"/>
      <c r="T232" s="801"/>
      <c r="U232" s="801"/>
      <c r="V232" s="801"/>
      <c r="W232" s="801"/>
      <c r="X232" s="801">
        <v>1</v>
      </c>
      <c r="Y232" s="801"/>
      <c r="Z232" s="801"/>
      <c r="AA232" s="801"/>
      <c r="AC232" s="801"/>
      <c r="AD232" s="801"/>
      <c r="AG232" s="801">
        <v>1</v>
      </c>
    </row>
    <row r="233" spans="1:33" s="1542" customFormat="1" ht="174" thickBot="1" x14ac:dyDescent="0.3">
      <c r="A233" s="1000">
        <v>229</v>
      </c>
      <c r="B233" s="557" t="s">
        <v>3540</v>
      </c>
      <c r="C233" s="1143" t="s">
        <v>1353</v>
      </c>
      <c r="D233" s="1143" t="s">
        <v>89</v>
      </c>
      <c r="E233" s="1143" t="s">
        <v>3541</v>
      </c>
      <c r="F233" s="1143" t="s">
        <v>3542</v>
      </c>
      <c r="G233" s="1143" t="s">
        <v>11</v>
      </c>
      <c r="H233" s="1253" t="s">
        <v>3543</v>
      </c>
      <c r="I233" s="1143" t="s">
        <v>3544</v>
      </c>
      <c r="J233" s="499"/>
      <c r="K233" s="499"/>
      <c r="L233" s="499"/>
      <c r="M233" s="1284"/>
      <c r="N233" s="557" t="s">
        <v>6747</v>
      </c>
      <c r="O233" s="1228"/>
      <c r="P233" s="801"/>
      <c r="Q233" s="801">
        <v>1</v>
      </c>
      <c r="R233" s="801"/>
      <c r="S233" s="801"/>
      <c r="T233" s="801"/>
      <c r="U233" s="801"/>
      <c r="V233" s="801"/>
      <c r="W233" s="801"/>
      <c r="X233" s="801">
        <v>1</v>
      </c>
      <c r="Y233" s="801"/>
      <c r="Z233" s="801"/>
      <c r="AA233" s="801"/>
      <c r="AC233" s="801"/>
      <c r="AD233" s="801"/>
      <c r="AF233" s="801">
        <v>1</v>
      </c>
    </row>
    <row r="234" spans="1:33" s="1542" customFormat="1" ht="95.25" thickBot="1" x14ac:dyDescent="0.3">
      <c r="A234" s="1000">
        <v>230</v>
      </c>
      <c r="B234" s="1540" t="s">
        <v>3546</v>
      </c>
      <c r="C234" s="770" t="s">
        <v>1631</v>
      </c>
      <c r="D234" s="770" t="s">
        <v>37</v>
      </c>
      <c r="E234" s="770" t="s">
        <v>2914</v>
      </c>
      <c r="F234" s="770" t="s">
        <v>3547</v>
      </c>
      <c r="G234" s="770" t="s">
        <v>11</v>
      </c>
      <c r="H234" s="218" t="s">
        <v>3548</v>
      </c>
      <c r="I234" s="770" t="s">
        <v>3549</v>
      </c>
      <c r="J234" s="775"/>
      <c r="K234" s="775"/>
      <c r="L234" s="775"/>
      <c r="M234" s="1457"/>
      <c r="N234" s="775"/>
      <c r="O234" s="1442" t="s">
        <v>6627</v>
      </c>
      <c r="P234" s="801"/>
      <c r="Q234" s="801"/>
      <c r="R234" s="801"/>
      <c r="S234" s="801"/>
      <c r="T234" s="801"/>
      <c r="U234" s="801"/>
      <c r="V234" s="801"/>
      <c r="W234" s="801"/>
      <c r="X234" s="801">
        <v>1</v>
      </c>
      <c r="Y234" s="801"/>
      <c r="Z234" s="801"/>
      <c r="AA234" s="801"/>
      <c r="AD234" s="801">
        <v>1</v>
      </c>
      <c r="AF234" s="801">
        <v>1</v>
      </c>
    </row>
    <row r="235" spans="1:33" s="1542" customFormat="1" ht="79.5" thickBot="1" x14ac:dyDescent="0.3">
      <c r="A235" s="1000">
        <v>231</v>
      </c>
      <c r="B235" s="520" t="s">
        <v>3550</v>
      </c>
      <c r="C235" s="1130">
        <v>4</v>
      </c>
      <c r="D235" s="1130" t="s">
        <v>37</v>
      </c>
      <c r="E235" s="1130" t="s">
        <v>3551</v>
      </c>
      <c r="F235" s="1130" t="s">
        <v>3552</v>
      </c>
      <c r="G235" s="1130" t="s">
        <v>11</v>
      </c>
      <c r="H235" s="1293" t="s">
        <v>3553</v>
      </c>
      <c r="I235" s="1130" t="s">
        <v>3431</v>
      </c>
      <c r="J235" s="497"/>
      <c r="K235" s="497"/>
      <c r="L235" s="497"/>
      <c r="M235" s="1294"/>
      <c r="N235" s="1295" t="s">
        <v>6748</v>
      </c>
      <c r="O235" s="1174" t="s">
        <v>6627</v>
      </c>
      <c r="P235" s="801"/>
      <c r="Q235" s="801"/>
      <c r="R235" s="801"/>
      <c r="S235" s="801"/>
      <c r="T235" s="801">
        <v>1</v>
      </c>
      <c r="U235" s="801"/>
      <c r="V235" s="801"/>
      <c r="W235" s="801">
        <v>1</v>
      </c>
      <c r="X235" s="801">
        <v>1</v>
      </c>
      <c r="Y235" s="801"/>
      <c r="Z235" s="801"/>
      <c r="AA235" s="801"/>
      <c r="AD235" s="801"/>
      <c r="AF235" s="801">
        <v>1</v>
      </c>
    </row>
    <row r="236" spans="1:33" s="1542" customFormat="1" ht="174" thickBot="1" x14ac:dyDescent="0.3">
      <c r="A236" s="1000">
        <v>232</v>
      </c>
      <c r="B236" s="557" t="s">
        <v>3554</v>
      </c>
      <c r="C236" s="1143">
        <v>4</v>
      </c>
      <c r="D236" s="1143" t="s">
        <v>89</v>
      </c>
      <c r="E236" s="1143" t="s">
        <v>3555</v>
      </c>
      <c r="F236" s="1143" t="s">
        <v>856</v>
      </c>
      <c r="G236" s="1143" t="s">
        <v>16</v>
      </c>
      <c r="H236" s="1253" t="s">
        <v>3556</v>
      </c>
      <c r="I236" s="1143" t="s">
        <v>3557</v>
      </c>
      <c r="J236" s="1287"/>
      <c r="K236" s="1287"/>
      <c r="L236" s="1287"/>
      <c r="M236" s="1296"/>
      <c r="N236" s="1184" t="s">
        <v>4189</v>
      </c>
      <c r="O236" s="1191" t="s">
        <v>6749</v>
      </c>
      <c r="P236" s="801"/>
      <c r="Q236" s="801">
        <v>1</v>
      </c>
      <c r="R236" s="801"/>
      <c r="S236" s="801"/>
      <c r="T236" s="801"/>
      <c r="U236" s="801"/>
      <c r="V236" s="801"/>
      <c r="W236" s="801"/>
      <c r="X236" s="801">
        <v>1</v>
      </c>
      <c r="Y236" s="801"/>
      <c r="Z236" s="801"/>
      <c r="AA236" s="801"/>
      <c r="AD236" s="801"/>
      <c r="AE236" s="801">
        <v>1</v>
      </c>
      <c r="AG236" s="801">
        <v>1</v>
      </c>
    </row>
    <row r="237" spans="1:33" s="1542" customFormat="1" ht="126.75" thickBot="1" x14ac:dyDescent="0.3">
      <c r="A237" s="1000">
        <v>233</v>
      </c>
      <c r="B237" s="1090" t="s">
        <v>3560</v>
      </c>
      <c r="C237" s="1503" t="s">
        <v>1443</v>
      </c>
      <c r="D237" s="1503" t="s">
        <v>89</v>
      </c>
      <c r="E237" s="1503" t="s">
        <v>3561</v>
      </c>
      <c r="F237" s="1503" t="s">
        <v>3562</v>
      </c>
      <c r="G237" s="1503" t="s">
        <v>11</v>
      </c>
      <c r="H237" s="1504" t="s">
        <v>3563</v>
      </c>
      <c r="I237" s="1503" t="s">
        <v>3564</v>
      </c>
      <c r="J237" s="1297"/>
      <c r="K237" s="1297"/>
      <c r="L237" s="1297"/>
      <c r="M237" s="1298"/>
      <c r="N237" s="1090" t="s">
        <v>6750</v>
      </c>
      <c r="O237" s="1505" t="s">
        <v>6751</v>
      </c>
      <c r="P237" s="801"/>
      <c r="Q237" s="801"/>
      <c r="R237" s="801"/>
      <c r="S237" s="801"/>
      <c r="T237" s="801"/>
      <c r="U237" s="801"/>
      <c r="V237" s="801"/>
      <c r="W237" s="801"/>
      <c r="X237" s="801">
        <v>1</v>
      </c>
      <c r="Y237" s="801"/>
      <c r="Z237" s="801"/>
      <c r="AA237" s="801"/>
      <c r="AB237" s="801">
        <v>1</v>
      </c>
      <c r="AD237" s="801"/>
      <c r="AF237" s="801">
        <v>1</v>
      </c>
    </row>
    <row r="238" spans="1:33" s="1542" customFormat="1" ht="300" thickBot="1" x14ac:dyDescent="0.3">
      <c r="A238" s="1000">
        <v>234</v>
      </c>
      <c r="B238" s="557" t="s">
        <v>3624</v>
      </c>
      <c r="C238" s="1143" t="s">
        <v>110</v>
      </c>
      <c r="D238" s="1143" t="s">
        <v>23</v>
      </c>
      <c r="E238" s="1143" t="s">
        <v>3625</v>
      </c>
      <c r="F238" s="1143" t="s">
        <v>3626</v>
      </c>
      <c r="G238" s="1143" t="s">
        <v>16</v>
      </c>
      <c r="H238" s="1253" t="s">
        <v>3627</v>
      </c>
      <c r="I238" s="1143"/>
      <c r="J238" s="1254"/>
      <c r="K238" s="1254"/>
      <c r="L238" s="1254"/>
      <c r="M238" s="1254"/>
      <c r="N238" s="557" t="s">
        <v>4057</v>
      </c>
      <c r="O238" s="1191" t="s">
        <v>6752</v>
      </c>
      <c r="P238" s="801"/>
      <c r="Q238" s="801">
        <v>1</v>
      </c>
      <c r="R238" s="801"/>
      <c r="S238" s="801"/>
      <c r="T238" s="801"/>
      <c r="U238" s="801"/>
      <c r="V238" s="801"/>
      <c r="W238" s="801"/>
      <c r="X238" s="801"/>
      <c r="Y238" s="801"/>
      <c r="Z238" s="801">
        <v>1</v>
      </c>
      <c r="AA238" s="801"/>
      <c r="AC238" s="801"/>
      <c r="AD238" s="801"/>
      <c r="AG238" s="801">
        <v>1</v>
      </c>
    </row>
    <row r="239" spans="1:33" s="1542" customFormat="1" ht="126.75" thickBot="1" x14ac:dyDescent="0.3">
      <c r="A239" s="1000">
        <v>235</v>
      </c>
      <c r="B239" s="312" t="s">
        <v>3628</v>
      </c>
      <c r="C239" s="313" t="s">
        <v>3049</v>
      </c>
      <c r="D239" s="313" t="s">
        <v>880</v>
      </c>
      <c r="E239" s="313" t="s">
        <v>3629</v>
      </c>
      <c r="F239" s="313" t="s">
        <v>251</v>
      </c>
      <c r="G239" s="313" t="s">
        <v>16</v>
      </c>
      <c r="H239" s="123" t="s">
        <v>3630</v>
      </c>
      <c r="I239" s="313" t="s">
        <v>3631</v>
      </c>
      <c r="J239" s="499"/>
      <c r="K239" s="499"/>
      <c r="L239" s="499"/>
      <c r="M239" s="499"/>
      <c r="N239" s="312" t="s">
        <v>6753</v>
      </c>
      <c r="O239" s="1125" t="s">
        <v>6754</v>
      </c>
      <c r="P239" s="801"/>
      <c r="Q239" s="801"/>
      <c r="R239" s="801"/>
      <c r="S239" s="801"/>
      <c r="T239" s="801"/>
      <c r="U239" s="801"/>
      <c r="V239" s="801"/>
      <c r="W239" s="801"/>
      <c r="X239" s="801"/>
      <c r="Y239" s="801"/>
      <c r="Z239" s="801"/>
      <c r="AA239" s="801">
        <v>1</v>
      </c>
      <c r="AC239" s="801">
        <v>1</v>
      </c>
      <c r="AD239" s="801"/>
      <c r="AG239" s="801">
        <v>1</v>
      </c>
    </row>
    <row r="240" spans="1:33" s="1542" customFormat="1" ht="409.6" thickBot="1" x14ac:dyDescent="0.3">
      <c r="A240" s="1000">
        <v>236</v>
      </c>
      <c r="B240" s="520" t="s">
        <v>3632</v>
      </c>
      <c r="C240" s="1130">
        <v>4</v>
      </c>
      <c r="D240" s="1130" t="s">
        <v>23</v>
      </c>
      <c r="E240" s="1130" t="s">
        <v>3072</v>
      </c>
      <c r="F240" s="1130" t="s">
        <v>24</v>
      </c>
      <c r="G240" s="1130" t="s">
        <v>16</v>
      </c>
      <c r="H240" s="1293" t="s">
        <v>3633</v>
      </c>
      <c r="I240" s="1130" t="s">
        <v>3351</v>
      </c>
      <c r="J240" s="499"/>
      <c r="K240" s="499"/>
      <c r="L240" s="499"/>
      <c r="M240" s="499"/>
      <c r="N240" s="1281"/>
      <c r="O240" s="1174" t="s">
        <v>6627</v>
      </c>
      <c r="P240" s="801"/>
      <c r="Q240" s="801"/>
      <c r="R240" s="801"/>
      <c r="S240" s="801"/>
      <c r="T240" s="801">
        <v>1</v>
      </c>
      <c r="U240" s="801"/>
      <c r="V240" s="801"/>
      <c r="W240" s="801">
        <v>1</v>
      </c>
      <c r="X240" s="801"/>
      <c r="Y240" s="801"/>
      <c r="Z240" s="801">
        <v>1</v>
      </c>
      <c r="AA240" s="801"/>
      <c r="AD240" s="801"/>
      <c r="AG240" s="801">
        <v>1</v>
      </c>
    </row>
    <row r="241" spans="1:33" s="1542" customFormat="1" ht="111" thickBot="1" x14ac:dyDescent="0.3">
      <c r="A241" s="1000">
        <v>237</v>
      </c>
      <c r="B241" s="312" t="s">
        <v>3641</v>
      </c>
      <c r="C241" s="313">
        <v>4</v>
      </c>
      <c r="D241" s="313" t="s">
        <v>880</v>
      </c>
      <c r="E241" s="313" t="s">
        <v>3642</v>
      </c>
      <c r="F241" s="313" t="s">
        <v>3643</v>
      </c>
      <c r="G241" s="313" t="s">
        <v>11</v>
      </c>
      <c r="H241" s="123" t="s">
        <v>3644</v>
      </c>
      <c r="I241" s="313" t="s">
        <v>3645</v>
      </c>
      <c r="J241" s="499"/>
      <c r="K241" s="499"/>
      <c r="L241" s="499"/>
      <c r="M241" s="499"/>
      <c r="N241" s="312" t="s">
        <v>6755</v>
      </c>
      <c r="O241" s="1118" t="s">
        <v>6756</v>
      </c>
      <c r="P241" s="801"/>
      <c r="Q241" s="801"/>
      <c r="R241" s="801"/>
      <c r="S241" s="801"/>
      <c r="T241" s="801"/>
      <c r="U241" s="801"/>
      <c r="V241" s="801"/>
      <c r="W241" s="801"/>
      <c r="X241" s="801"/>
      <c r="Y241" s="801"/>
      <c r="Z241" s="801"/>
      <c r="AA241" s="801">
        <v>1</v>
      </c>
      <c r="AC241" s="801">
        <v>1</v>
      </c>
      <c r="AD241" s="801"/>
      <c r="AF241" s="801">
        <v>1</v>
      </c>
    </row>
    <row r="242" spans="1:33" s="1542" customFormat="1" ht="48" thickBot="1" x14ac:dyDescent="0.3">
      <c r="A242" s="1000">
        <v>238</v>
      </c>
      <c r="B242" s="312" t="s">
        <v>3646</v>
      </c>
      <c r="C242" s="313">
        <v>21</v>
      </c>
      <c r="D242" s="313" t="s">
        <v>880</v>
      </c>
      <c r="E242" s="313" t="s">
        <v>3647</v>
      </c>
      <c r="F242" s="313" t="s">
        <v>3648</v>
      </c>
      <c r="G242" s="313" t="s">
        <v>11</v>
      </c>
      <c r="H242" s="123" t="s">
        <v>3649</v>
      </c>
      <c r="I242" s="313"/>
      <c r="J242" s="499"/>
      <c r="K242" s="499"/>
      <c r="L242" s="499"/>
      <c r="M242" s="499"/>
      <c r="N242" s="312" t="s">
        <v>6757</v>
      </c>
      <c r="O242" s="1125" t="s">
        <v>6754</v>
      </c>
      <c r="P242" s="801"/>
      <c r="Q242" s="801"/>
      <c r="R242" s="801"/>
      <c r="S242" s="801"/>
      <c r="T242" s="801"/>
      <c r="U242" s="801"/>
      <c r="V242" s="801"/>
      <c r="W242" s="801"/>
      <c r="X242" s="801"/>
      <c r="Y242" s="801"/>
      <c r="Z242" s="801"/>
      <c r="AA242" s="801">
        <v>1</v>
      </c>
      <c r="AC242" s="801">
        <v>1</v>
      </c>
      <c r="AD242" s="801"/>
      <c r="AF242" s="801">
        <v>1</v>
      </c>
    </row>
    <row r="243" spans="1:33" s="1542" customFormat="1" ht="142.5" thickBot="1" x14ac:dyDescent="0.3">
      <c r="A243" s="1000">
        <v>239</v>
      </c>
      <c r="B243" s="557" t="s">
        <v>3715</v>
      </c>
      <c r="C243" s="1143" t="s">
        <v>3716</v>
      </c>
      <c r="D243" s="1143" t="s">
        <v>100</v>
      </c>
      <c r="E243" s="1143" t="s">
        <v>3717</v>
      </c>
      <c r="F243" s="1143" t="s">
        <v>213</v>
      </c>
      <c r="G243" s="1143" t="s">
        <v>16</v>
      </c>
      <c r="H243" s="1283" t="s">
        <v>3718</v>
      </c>
      <c r="I243" s="1143" t="s">
        <v>3719</v>
      </c>
      <c r="J243" s="1254"/>
      <c r="K243" s="1254"/>
      <c r="L243" s="1254"/>
      <c r="M243" s="1254"/>
      <c r="N243" s="557" t="s">
        <v>6758</v>
      </c>
      <c r="O243" s="1191" t="s">
        <v>6759</v>
      </c>
      <c r="P243" s="801"/>
      <c r="Q243" s="801">
        <v>1</v>
      </c>
      <c r="R243" s="801"/>
      <c r="S243" s="801"/>
      <c r="T243" s="801"/>
      <c r="U243" s="801"/>
      <c r="V243" s="801"/>
      <c r="W243" s="801"/>
      <c r="X243" s="801">
        <v>1</v>
      </c>
      <c r="Y243" s="801"/>
      <c r="Z243" s="801"/>
      <c r="AA243" s="801"/>
      <c r="AD243" s="801"/>
      <c r="AE243" s="801"/>
      <c r="AG243" s="801">
        <v>1</v>
      </c>
    </row>
    <row r="244" spans="1:33" s="1542" customFormat="1" ht="63.75" thickBot="1" x14ac:dyDescent="0.3">
      <c r="A244" s="1000">
        <v>240</v>
      </c>
      <c r="B244" s="557" t="s">
        <v>3751</v>
      </c>
      <c r="C244" s="1143" t="s">
        <v>1335</v>
      </c>
      <c r="D244" s="1143" t="s">
        <v>3752</v>
      </c>
      <c r="E244" s="1143" t="s">
        <v>3753</v>
      </c>
      <c r="F244" s="1143" t="s">
        <v>3754</v>
      </c>
      <c r="G244" s="1143" t="s">
        <v>11</v>
      </c>
      <c r="H244" s="1283" t="s">
        <v>3755</v>
      </c>
      <c r="I244" s="1143" t="s">
        <v>3756</v>
      </c>
      <c r="J244" s="1287"/>
      <c r="K244" s="1287"/>
      <c r="L244" s="1287"/>
      <c r="M244" s="1287"/>
      <c r="N244" s="1184" t="s">
        <v>6418</v>
      </c>
      <c r="O244" s="1191" t="s">
        <v>6760</v>
      </c>
      <c r="P244" s="801"/>
      <c r="Q244" s="801">
        <v>1</v>
      </c>
      <c r="R244" s="801"/>
      <c r="S244" s="801"/>
      <c r="T244" s="801"/>
      <c r="U244" s="801"/>
      <c r="V244" s="801"/>
      <c r="W244" s="801"/>
      <c r="X244" s="801">
        <v>1</v>
      </c>
      <c r="Y244" s="801"/>
      <c r="Z244" s="801"/>
      <c r="AA244" s="801"/>
      <c r="AD244" s="801"/>
      <c r="AE244" s="801">
        <v>1</v>
      </c>
      <c r="AF244" s="801">
        <v>1</v>
      </c>
      <c r="AG244" s="801"/>
    </row>
    <row r="245" spans="1:33" s="1542" customFormat="1" ht="63.75" thickBot="1" x14ac:dyDescent="0.3">
      <c r="A245" s="1000">
        <v>241</v>
      </c>
      <c r="B245" s="557" t="s">
        <v>3761</v>
      </c>
      <c r="C245" s="1143" t="s">
        <v>110</v>
      </c>
      <c r="D245" s="1143" t="s">
        <v>86</v>
      </c>
      <c r="E245" s="1143" t="s">
        <v>3762</v>
      </c>
      <c r="F245" s="1143" t="s">
        <v>3763</v>
      </c>
      <c r="G245" s="1143" t="s">
        <v>11</v>
      </c>
      <c r="H245" s="1283" t="s">
        <v>3764</v>
      </c>
      <c r="I245" s="1143" t="s">
        <v>3765</v>
      </c>
      <c r="J245" s="1287"/>
      <c r="K245" s="1287"/>
      <c r="L245" s="1287"/>
      <c r="M245" s="1287"/>
      <c r="N245" s="557" t="s">
        <v>6761</v>
      </c>
      <c r="O245" s="1191" t="s">
        <v>6762</v>
      </c>
      <c r="P245" s="801"/>
      <c r="Q245" s="801">
        <v>1</v>
      </c>
      <c r="R245" s="801"/>
      <c r="S245" s="801"/>
      <c r="T245" s="801"/>
      <c r="U245" s="801"/>
      <c r="V245" s="801"/>
      <c r="W245" s="801"/>
      <c r="X245" s="801">
        <v>1</v>
      </c>
      <c r="Y245" s="801"/>
      <c r="Z245" s="801"/>
      <c r="AA245" s="801"/>
      <c r="AD245" s="801"/>
      <c r="AE245" s="801">
        <v>1</v>
      </c>
      <c r="AF245" s="801">
        <v>1</v>
      </c>
      <c r="AG245" s="801"/>
    </row>
    <row r="246" spans="1:33" s="1542" customFormat="1" ht="268.5" thickBot="1" x14ac:dyDescent="0.3">
      <c r="A246" s="1000">
        <v>242</v>
      </c>
      <c r="B246" s="557" t="s">
        <v>3766</v>
      </c>
      <c r="C246" s="1143">
        <v>4</v>
      </c>
      <c r="D246" s="1143" t="s">
        <v>89</v>
      </c>
      <c r="E246" s="1143" t="s">
        <v>3767</v>
      </c>
      <c r="F246" s="1143" t="s">
        <v>3768</v>
      </c>
      <c r="G246" s="1143" t="s">
        <v>11</v>
      </c>
      <c r="H246" s="1283" t="s">
        <v>3769</v>
      </c>
      <c r="I246" s="1143" t="s">
        <v>3347</v>
      </c>
      <c r="J246" s="499"/>
      <c r="K246" s="499"/>
      <c r="L246" s="499"/>
      <c r="M246" s="499"/>
      <c r="N246" s="557" t="s">
        <v>4189</v>
      </c>
      <c r="O246" s="1191" t="s">
        <v>6763</v>
      </c>
      <c r="P246" s="801"/>
      <c r="Q246" s="801">
        <v>1</v>
      </c>
      <c r="R246" s="801"/>
      <c r="S246" s="801"/>
      <c r="T246" s="801"/>
      <c r="U246" s="801"/>
      <c r="V246" s="801"/>
      <c r="W246" s="801"/>
      <c r="X246" s="801">
        <v>1</v>
      </c>
      <c r="Y246" s="801"/>
      <c r="Z246" s="801"/>
      <c r="AA246" s="801"/>
      <c r="AC246" s="801"/>
      <c r="AD246" s="801"/>
      <c r="AF246" s="801">
        <v>1</v>
      </c>
    </row>
    <row r="247" spans="1:33" s="1542" customFormat="1" ht="136.5" customHeight="1" thickBot="1" x14ac:dyDescent="0.3">
      <c r="A247" s="1000">
        <v>243</v>
      </c>
      <c r="B247" s="557" t="s">
        <v>3772</v>
      </c>
      <c r="C247" s="1143" t="s">
        <v>110</v>
      </c>
      <c r="D247" s="1143" t="s">
        <v>40</v>
      </c>
      <c r="E247" s="1143" t="s">
        <v>3773</v>
      </c>
      <c r="F247" s="1143" t="s">
        <v>345</v>
      </c>
      <c r="G247" s="1143" t="s">
        <v>16</v>
      </c>
      <c r="H247" s="1283" t="s">
        <v>3774</v>
      </c>
      <c r="I247" s="1143" t="s">
        <v>3775</v>
      </c>
      <c r="J247" s="1254"/>
      <c r="K247" s="1254"/>
      <c r="L247" s="1254"/>
      <c r="M247" s="1254"/>
      <c r="N247" s="1143" t="s">
        <v>6764</v>
      </c>
      <c r="O247" s="1286" t="s">
        <v>6765</v>
      </c>
      <c r="P247" s="801"/>
      <c r="Q247" s="801">
        <v>1</v>
      </c>
      <c r="R247" s="801"/>
      <c r="S247" s="801"/>
      <c r="T247" s="801"/>
      <c r="U247" s="801"/>
      <c r="V247" s="801"/>
      <c r="W247" s="801"/>
      <c r="X247" s="801"/>
      <c r="Y247" s="801">
        <v>1</v>
      </c>
      <c r="Z247" s="801"/>
      <c r="AA247" s="801"/>
      <c r="AD247" s="801"/>
      <c r="AG247" s="801">
        <v>1</v>
      </c>
    </row>
    <row r="248" spans="1:33" s="1542" customFormat="1" ht="300" thickBot="1" x14ac:dyDescent="0.3">
      <c r="A248" s="1000">
        <v>244</v>
      </c>
      <c r="B248" s="557" t="s">
        <v>3792</v>
      </c>
      <c r="C248" s="1143" t="s">
        <v>1353</v>
      </c>
      <c r="D248" s="1143" t="s">
        <v>89</v>
      </c>
      <c r="E248" s="1143" t="s">
        <v>3541</v>
      </c>
      <c r="F248" s="1143" t="s">
        <v>3793</v>
      </c>
      <c r="G248" s="1143" t="s">
        <v>11</v>
      </c>
      <c r="H248" s="1283" t="s">
        <v>3794</v>
      </c>
      <c r="I248" s="1143" t="s">
        <v>3795</v>
      </c>
      <c r="J248" s="1254"/>
      <c r="K248" s="1254"/>
      <c r="L248" s="1254"/>
      <c r="M248" s="1254"/>
      <c r="N248" s="1299" t="s">
        <v>6766</v>
      </c>
      <c r="O248" s="1191" t="s">
        <v>6767</v>
      </c>
      <c r="P248" s="801"/>
      <c r="Q248" s="801">
        <v>1</v>
      </c>
      <c r="R248" s="801"/>
      <c r="S248" s="801"/>
      <c r="T248" s="801"/>
      <c r="U248" s="801"/>
      <c r="V248" s="801"/>
      <c r="W248" s="801"/>
      <c r="X248" s="801">
        <v>1</v>
      </c>
      <c r="Y248" s="801"/>
      <c r="Z248" s="801"/>
      <c r="AA248" s="801"/>
      <c r="AD248" s="801"/>
      <c r="AF248" s="801">
        <v>1</v>
      </c>
    </row>
    <row r="249" spans="1:33" s="1542" customFormat="1" ht="95.25" thickBot="1" x14ac:dyDescent="0.3">
      <c r="A249" s="1000">
        <v>245</v>
      </c>
      <c r="B249" s="520" t="s">
        <v>3829</v>
      </c>
      <c r="C249" s="1130">
        <v>4</v>
      </c>
      <c r="D249" s="1130" t="s">
        <v>37</v>
      </c>
      <c r="E249" s="1130" t="s">
        <v>3830</v>
      </c>
      <c r="F249" s="1130" t="s">
        <v>3831</v>
      </c>
      <c r="G249" s="1130" t="s">
        <v>11</v>
      </c>
      <c r="H249" s="1280" t="s">
        <v>3832</v>
      </c>
      <c r="I249" s="1130" t="s">
        <v>3833</v>
      </c>
      <c r="J249" s="499"/>
      <c r="K249" s="499"/>
      <c r="L249" s="499"/>
      <c r="M249" s="499"/>
      <c r="N249" s="1300" t="s">
        <v>6768</v>
      </c>
      <c r="O249" s="1174" t="s">
        <v>6627</v>
      </c>
      <c r="P249" s="801"/>
      <c r="Q249" s="801"/>
      <c r="R249" s="801"/>
      <c r="S249" s="801"/>
      <c r="T249" s="801">
        <v>1</v>
      </c>
      <c r="U249" s="801"/>
      <c r="V249" s="801"/>
      <c r="W249" s="801">
        <v>1</v>
      </c>
      <c r="X249" s="801">
        <v>1</v>
      </c>
      <c r="Y249" s="801"/>
      <c r="Z249" s="801"/>
      <c r="AA249" s="801"/>
      <c r="AD249" s="801"/>
      <c r="AF249" s="801">
        <v>1</v>
      </c>
    </row>
    <row r="250" spans="1:33" s="1542" customFormat="1" ht="300" thickBot="1" x14ac:dyDescent="0.3">
      <c r="A250" s="1000">
        <v>246</v>
      </c>
      <c r="B250" s="520" t="s">
        <v>3846</v>
      </c>
      <c r="C250" s="1130">
        <v>4</v>
      </c>
      <c r="D250" s="1130" t="s">
        <v>37</v>
      </c>
      <c r="E250" s="1130" t="s">
        <v>3847</v>
      </c>
      <c r="F250" s="1130" t="s">
        <v>3848</v>
      </c>
      <c r="G250" s="1130" t="s">
        <v>11</v>
      </c>
      <c r="H250" s="1280" t="s">
        <v>3849</v>
      </c>
      <c r="I250" s="1130" t="s">
        <v>3845</v>
      </c>
      <c r="J250" s="1281"/>
      <c r="K250" s="1281"/>
      <c r="L250" s="1281"/>
      <c r="M250" s="1281"/>
      <c r="N250" s="1281"/>
      <c r="O250" s="1174" t="s">
        <v>6627</v>
      </c>
      <c r="P250" s="801"/>
      <c r="Q250" s="801"/>
      <c r="R250" s="801"/>
      <c r="S250" s="801"/>
      <c r="T250" s="801">
        <v>1</v>
      </c>
      <c r="U250" s="801"/>
      <c r="V250" s="801"/>
      <c r="W250" s="801">
        <v>1</v>
      </c>
      <c r="X250" s="801">
        <v>1</v>
      </c>
      <c r="Y250" s="801"/>
      <c r="Z250" s="801"/>
      <c r="AA250" s="801"/>
      <c r="AD250" s="801"/>
      <c r="AF250" s="801">
        <v>1</v>
      </c>
    </row>
    <row r="251" spans="1:33" s="1542" customFormat="1" ht="268.5" thickBot="1" x14ac:dyDescent="0.3">
      <c r="A251" s="1000">
        <v>247</v>
      </c>
      <c r="B251" s="1540" t="s">
        <v>3929</v>
      </c>
      <c r="C251" s="770">
        <v>62</v>
      </c>
      <c r="D251" s="770" t="s">
        <v>3930</v>
      </c>
      <c r="E251" s="770" t="s">
        <v>3931</v>
      </c>
      <c r="F251" s="770" t="s">
        <v>3932</v>
      </c>
      <c r="G251" s="770" t="s">
        <v>11</v>
      </c>
      <c r="H251" s="771" t="s">
        <v>3933</v>
      </c>
      <c r="I251" s="770" t="s">
        <v>3934</v>
      </c>
      <c r="J251" s="775"/>
      <c r="K251" s="775"/>
      <c r="L251" s="775"/>
      <c r="M251" s="775"/>
      <c r="N251" s="1459" t="s">
        <v>6769</v>
      </c>
      <c r="O251" s="1442" t="s">
        <v>6627</v>
      </c>
      <c r="P251" s="801"/>
      <c r="Q251" s="801"/>
      <c r="R251" s="801"/>
      <c r="S251" s="801"/>
      <c r="T251" s="801"/>
      <c r="U251" s="801"/>
      <c r="V251" s="801"/>
      <c r="W251" s="801"/>
      <c r="X251" s="801"/>
      <c r="Y251" s="801"/>
      <c r="Z251" s="801"/>
      <c r="AA251" s="801">
        <v>1</v>
      </c>
      <c r="AB251" s="801"/>
      <c r="AD251" s="801">
        <v>1</v>
      </c>
      <c r="AF251" s="801">
        <v>1</v>
      </c>
    </row>
    <row r="252" spans="1:33" s="1542" customFormat="1" ht="79.5" thickBot="1" x14ac:dyDescent="0.3">
      <c r="A252" s="1000">
        <v>248</v>
      </c>
      <c r="B252" s="557" t="s">
        <v>3940</v>
      </c>
      <c r="C252" s="1143">
        <v>4</v>
      </c>
      <c r="D252" s="1143" t="s">
        <v>40</v>
      </c>
      <c r="E252" s="1143" t="s">
        <v>3941</v>
      </c>
      <c r="F252" s="1143" t="s">
        <v>3942</v>
      </c>
      <c r="G252" s="1143" t="s">
        <v>11</v>
      </c>
      <c r="H252" s="1283" t="s">
        <v>3943</v>
      </c>
      <c r="I252" s="1143" t="s">
        <v>3850</v>
      </c>
      <c r="J252" s="499"/>
      <c r="K252" s="499"/>
      <c r="L252" s="499"/>
      <c r="M252" s="499"/>
      <c r="N252" s="557" t="s">
        <v>4416</v>
      </c>
      <c r="O252" s="1252" t="s">
        <v>6770</v>
      </c>
      <c r="P252" s="801"/>
      <c r="Q252" s="801">
        <v>1</v>
      </c>
      <c r="R252" s="801"/>
      <c r="S252" s="801"/>
      <c r="T252" s="801"/>
      <c r="U252" s="801"/>
      <c r="V252" s="801"/>
      <c r="W252" s="801"/>
      <c r="X252" s="801"/>
      <c r="Y252" s="801">
        <v>1</v>
      </c>
      <c r="Z252" s="801"/>
      <c r="AA252" s="801"/>
      <c r="AB252" s="801"/>
      <c r="AD252" s="801"/>
      <c r="AF252" s="801">
        <v>1</v>
      </c>
    </row>
    <row r="253" spans="1:33" s="1542" customFormat="1" ht="189.75" thickBot="1" x14ac:dyDescent="0.3">
      <c r="A253" s="1000">
        <v>249</v>
      </c>
      <c r="B253" s="557" t="s">
        <v>3944</v>
      </c>
      <c r="C253" s="1143" t="s">
        <v>179</v>
      </c>
      <c r="D253" s="1143" t="s">
        <v>344</v>
      </c>
      <c r="E253" s="1143" t="s">
        <v>3945</v>
      </c>
      <c r="F253" s="1143" t="s">
        <v>3946</v>
      </c>
      <c r="G253" s="1143" t="s">
        <v>11</v>
      </c>
      <c r="H253" s="1283" t="s">
        <v>3947</v>
      </c>
      <c r="I253" s="1143" t="s">
        <v>3948</v>
      </c>
      <c r="J253" s="499"/>
      <c r="K253" s="499"/>
      <c r="L253" s="499"/>
      <c r="M253" s="499"/>
      <c r="N253" s="1143" t="s">
        <v>6771</v>
      </c>
      <c r="O253" s="1143" t="s">
        <v>6772</v>
      </c>
      <c r="P253" s="801"/>
      <c r="Q253" s="801">
        <v>1</v>
      </c>
      <c r="R253" s="801"/>
      <c r="S253" s="801"/>
      <c r="T253" s="801"/>
      <c r="U253" s="801"/>
      <c r="V253" s="801"/>
      <c r="W253" s="801"/>
      <c r="X253" s="801"/>
      <c r="Y253" s="801"/>
      <c r="Z253" s="801">
        <v>1</v>
      </c>
      <c r="AA253" s="801"/>
      <c r="AB253" s="801"/>
      <c r="AC253" s="801"/>
      <c r="AD253" s="801"/>
      <c r="AE253" s="801">
        <v>1</v>
      </c>
      <c r="AF253" s="801">
        <v>1</v>
      </c>
      <c r="AG253" s="801"/>
    </row>
    <row r="254" spans="1:33" s="1542" customFormat="1" ht="142.5" thickBot="1" x14ac:dyDescent="0.3">
      <c r="A254" s="1000">
        <v>250</v>
      </c>
      <c r="B254" s="312" t="s">
        <v>3949</v>
      </c>
      <c r="C254" s="313">
        <v>4</v>
      </c>
      <c r="D254" s="313" t="s">
        <v>880</v>
      </c>
      <c r="E254" s="313" t="s">
        <v>3950</v>
      </c>
      <c r="F254" s="313" t="s">
        <v>3951</v>
      </c>
      <c r="G254" s="313" t="s">
        <v>16</v>
      </c>
      <c r="H254" s="143" t="s">
        <v>3952</v>
      </c>
      <c r="I254" s="313"/>
      <c r="J254" s="499"/>
      <c r="K254" s="499"/>
      <c r="L254" s="499"/>
      <c r="M254" s="499"/>
      <c r="N254" s="497"/>
      <c r="O254" s="1125" t="s">
        <v>6627</v>
      </c>
      <c r="P254" s="801"/>
      <c r="Q254" s="801"/>
      <c r="R254" s="801"/>
      <c r="S254" s="801"/>
      <c r="T254" s="801"/>
      <c r="U254" s="801"/>
      <c r="V254" s="801"/>
      <c r="W254" s="801"/>
      <c r="X254" s="801"/>
      <c r="Y254" s="801"/>
      <c r="Z254" s="801"/>
      <c r="AA254" s="801">
        <v>1</v>
      </c>
      <c r="AB254" s="801"/>
      <c r="AC254" s="801">
        <v>1</v>
      </c>
      <c r="AD254" s="801"/>
      <c r="AG254" s="801">
        <v>1</v>
      </c>
    </row>
    <row r="255" spans="1:33" s="1542" customFormat="1" ht="268.5" thickBot="1" x14ac:dyDescent="0.3">
      <c r="A255" s="1000">
        <v>251</v>
      </c>
      <c r="B255" s="520" t="s">
        <v>3957</v>
      </c>
      <c r="C255" s="1130">
        <v>4</v>
      </c>
      <c r="D255" s="1130" t="s">
        <v>3930</v>
      </c>
      <c r="E255" s="1130" t="s">
        <v>3958</v>
      </c>
      <c r="F255" s="1130" t="s">
        <v>3959</v>
      </c>
      <c r="G255" s="1130" t="s">
        <v>11</v>
      </c>
      <c r="H255" s="1280" t="s">
        <v>3960</v>
      </c>
      <c r="I255" s="1130" t="s">
        <v>1025</v>
      </c>
      <c r="J255" s="1281"/>
      <c r="K255" s="1281"/>
      <c r="L255" s="1281"/>
      <c r="M255" s="1281"/>
      <c r="N255" s="1281"/>
      <c r="O255" s="1245" t="s">
        <v>6773</v>
      </c>
      <c r="P255" s="801"/>
      <c r="Q255" s="801"/>
      <c r="R255" s="801"/>
      <c r="S255" s="801"/>
      <c r="T255" s="801">
        <v>1</v>
      </c>
      <c r="U255" s="801"/>
      <c r="V255" s="801"/>
      <c r="W255" s="801">
        <v>1</v>
      </c>
      <c r="X255" s="801"/>
      <c r="Y255" s="801"/>
      <c r="Z255" s="801"/>
      <c r="AA255" s="801">
        <v>1</v>
      </c>
      <c r="AB255" s="801"/>
      <c r="AD255" s="801"/>
      <c r="AF255" s="801">
        <v>1</v>
      </c>
    </row>
    <row r="256" spans="1:33" s="1542" customFormat="1" ht="95.25" thickBot="1" x14ac:dyDescent="0.3">
      <c r="A256" s="1000">
        <v>252</v>
      </c>
      <c r="B256" s="557" t="s">
        <v>3970</v>
      </c>
      <c r="C256" s="1143" t="s">
        <v>1443</v>
      </c>
      <c r="D256" s="1143" t="s">
        <v>89</v>
      </c>
      <c r="E256" s="1143" t="s">
        <v>3561</v>
      </c>
      <c r="F256" s="1143" t="s">
        <v>3971</v>
      </c>
      <c r="G256" s="1143" t="s">
        <v>11</v>
      </c>
      <c r="H256" s="1301" t="s">
        <v>3972</v>
      </c>
      <c r="I256" s="1143" t="s">
        <v>3973</v>
      </c>
      <c r="J256" s="1254"/>
      <c r="K256" s="1254"/>
      <c r="L256" s="1254"/>
      <c r="M256" s="1254"/>
      <c r="N256" s="1143" t="s">
        <v>6774</v>
      </c>
      <c r="O256" s="1143" t="s">
        <v>6775</v>
      </c>
      <c r="P256" s="801"/>
      <c r="Q256" s="801">
        <v>1</v>
      </c>
      <c r="R256" s="801"/>
      <c r="S256" s="801"/>
      <c r="T256" s="801"/>
      <c r="U256" s="801"/>
      <c r="V256" s="801"/>
      <c r="W256" s="801"/>
      <c r="X256" s="801">
        <v>1</v>
      </c>
      <c r="Y256" s="801"/>
      <c r="Z256" s="801"/>
      <c r="AA256" s="801"/>
      <c r="AB256" s="801"/>
      <c r="AC256" s="801"/>
      <c r="AD256" s="801"/>
      <c r="AF256" s="801">
        <v>1</v>
      </c>
    </row>
    <row r="257" spans="1:33" s="1542" customFormat="1" ht="205.5" thickBot="1" x14ac:dyDescent="0.3">
      <c r="A257" s="1000">
        <v>253</v>
      </c>
      <c r="B257" s="557" t="s">
        <v>3993</v>
      </c>
      <c r="C257" s="1143" t="s">
        <v>179</v>
      </c>
      <c r="D257" s="1143" t="s">
        <v>344</v>
      </c>
      <c r="E257" s="1143" t="s">
        <v>3994</v>
      </c>
      <c r="F257" s="1143" t="s">
        <v>3995</v>
      </c>
      <c r="G257" s="1143" t="s">
        <v>11</v>
      </c>
      <c r="H257" s="1301" t="s">
        <v>3996</v>
      </c>
      <c r="I257" s="1143" t="s">
        <v>3939</v>
      </c>
      <c r="J257" s="499"/>
      <c r="K257" s="499"/>
      <c r="L257" s="499"/>
      <c r="M257" s="499"/>
      <c r="N257" s="557" t="s">
        <v>6776</v>
      </c>
      <c r="O257" s="1143" t="s">
        <v>6777</v>
      </c>
      <c r="P257" s="801"/>
      <c r="Q257" s="801">
        <v>1</v>
      </c>
      <c r="R257" s="801"/>
      <c r="S257" s="801"/>
      <c r="T257" s="801"/>
      <c r="U257" s="801"/>
      <c r="V257" s="801"/>
      <c r="W257" s="801"/>
      <c r="X257" s="801"/>
      <c r="Y257" s="801"/>
      <c r="Z257" s="801">
        <v>1</v>
      </c>
      <c r="AA257" s="801"/>
      <c r="AB257" s="801"/>
      <c r="AD257" s="801"/>
      <c r="AE257" s="801"/>
      <c r="AF257" s="801">
        <v>1</v>
      </c>
      <c r="AG257" s="801"/>
    </row>
    <row r="258" spans="1:33" s="1542" customFormat="1" ht="126.75" thickBot="1" x14ac:dyDescent="0.3">
      <c r="A258" s="1000">
        <v>254</v>
      </c>
      <c r="B258" s="557" t="s">
        <v>3998</v>
      </c>
      <c r="C258" s="1143" t="s">
        <v>1353</v>
      </c>
      <c r="D258" s="1143" t="s">
        <v>89</v>
      </c>
      <c r="E258" s="1143" t="s">
        <v>4003</v>
      </c>
      <c r="F258" s="1143" t="s">
        <v>4004</v>
      </c>
      <c r="G258" s="1143" t="s">
        <v>11</v>
      </c>
      <c r="H258" s="1301" t="s">
        <v>4005</v>
      </c>
      <c r="I258" s="1143" t="s">
        <v>3795</v>
      </c>
      <c r="J258" s="1254"/>
      <c r="K258" s="1254"/>
      <c r="L258" s="1254"/>
      <c r="M258" s="1254"/>
      <c r="N258" s="1143" t="s">
        <v>6778</v>
      </c>
      <c r="O258" s="1143" t="s">
        <v>6779</v>
      </c>
      <c r="P258" s="801"/>
      <c r="Q258" s="801">
        <v>1</v>
      </c>
      <c r="R258" s="801"/>
      <c r="S258" s="801"/>
      <c r="T258" s="801"/>
      <c r="U258" s="801"/>
      <c r="V258" s="801"/>
      <c r="W258" s="801"/>
      <c r="X258" s="801">
        <v>1</v>
      </c>
      <c r="Y258" s="801"/>
      <c r="Z258" s="801"/>
      <c r="AA258" s="801"/>
      <c r="AB258" s="801"/>
      <c r="AC258" s="801"/>
      <c r="AD258" s="801"/>
      <c r="AE258" s="801"/>
      <c r="AF258" s="801">
        <v>1</v>
      </c>
      <c r="AG258" s="801"/>
    </row>
    <row r="259" spans="1:33" s="1542" customFormat="1" ht="79.5" thickBot="1" x14ac:dyDescent="0.3">
      <c r="A259" s="1000">
        <v>255</v>
      </c>
      <c r="B259" s="1540" t="s">
        <v>4047</v>
      </c>
      <c r="C259" s="770" t="s">
        <v>4048</v>
      </c>
      <c r="D259" s="770" t="s">
        <v>3930</v>
      </c>
      <c r="E259" s="770" t="s">
        <v>4049</v>
      </c>
      <c r="F259" s="770" t="s">
        <v>2894</v>
      </c>
      <c r="G259" s="770" t="s">
        <v>16</v>
      </c>
      <c r="H259" s="591" t="s">
        <v>4050</v>
      </c>
      <c r="I259" s="770" t="s">
        <v>4051</v>
      </c>
      <c r="J259" s="775"/>
      <c r="K259" s="775"/>
      <c r="L259" s="775"/>
      <c r="M259" s="775"/>
      <c r="N259" s="775"/>
      <c r="O259" s="1442" t="s">
        <v>6627</v>
      </c>
      <c r="P259" s="801"/>
      <c r="Q259" s="801"/>
      <c r="R259" s="801"/>
      <c r="S259" s="801"/>
      <c r="T259" s="801"/>
      <c r="U259" s="801"/>
      <c r="V259" s="801"/>
      <c r="W259" s="801"/>
      <c r="X259" s="801"/>
      <c r="Y259" s="801"/>
      <c r="Z259" s="801"/>
      <c r="AA259" s="801">
        <v>1</v>
      </c>
      <c r="AB259" s="801"/>
      <c r="AD259" s="801">
        <v>1</v>
      </c>
      <c r="AG259" s="801">
        <v>1</v>
      </c>
    </row>
    <row r="260" spans="1:33" s="1542" customFormat="1" ht="174" thickBot="1" x14ac:dyDescent="0.3">
      <c r="A260" s="1000">
        <v>256</v>
      </c>
      <c r="B260" s="312" t="s">
        <v>4052</v>
      </c>
      <c r="C260" s="313" t="s">
        <v>3383</v>
      </c>
      <c r="D260" s="313" t="s">
        <v>3130</v>
      </c>
      <c r="E260" s="313" t="s">
        <v>4053</v>
      </c>
      <c r="F260" s="313" t="s">
        <v>1160</v>
      </c>
      <c r="G260" s="313" t="s">
        <v>16</v>
      </c>
      <c r="H260" s="323" t="s">
        <v>4054</v>
      </c>
      <c r="I260" s="313" t="s">
        <v>4055</v>
      </c>
      <c r="J260" s="499"/>
      <c r="K260" s="499"/>
      <c r="L260" s="499"/>
      <c r="M260" s="499"/>
      <c r="N260" s="497"/>
      <c r="O260" s="1125" t="s">
        <v>6627</v>
      </c>
      <c r="P260" s="801"/>
      <c r="Q260" s="801"/>
      <c r="R260" s="801"/>
      <c r="S260" s="801"/>
      <c r="T260" s="801"/>
      <c r="U260" s="801"/>
      <c r="V260" s="801"/>
      <c r="W260" s="801"/>
      <c r="X260" s="801"/>
      <c r="Y260" s="801"/>
      <c r="Z260" s="801"/>
      <c r="AA260" s="801">
        <v>1</v>
      </c>
      <c r="AB260" s="801"/>
      <c r="AC260" s="801">
        <v>1</v>
      </c>
      <c r="AD260" s="801"/>
      <c r="AG260" s="801">
        <v>1</v>
      </c>
    </row>
    <row r="261" spans="1:33" s="1542" customFormat="1" ht="284.25" thickBot="1" x14ac:dyDescent="0.3">
      <c r="A261" s="1000">
        <v>257</v>
      </c>
      <c r="B261" s="520" t="s">
        <v>4056</v>
      </c>
      <c r="C261" s="1130" t="s">
        <v>110</v>
      </c>
      <c r="D261" s="1130" t="s">
        <v>23</v>
      </c>
      <c r="E261" s="1130" t="s">
        <v>4057</v>
      </c>
      <c r="F261" s="1130" t="s">
        <v>3626</v>
      </c>
      <c r="G261" s="1130" t="s">
        <v>16</v>
      </c>
      <c r="H261" s="1302" t="s">
        <v>4058</v>
      </c>
      <c r="I261" s="1130"/>
      <c r="J261" s="499"/>
      <c r="K261" s="499"/>
      <c r="L261" s="499"/>
      <c r="M261" s="499"/>
      <c r="N261" s="1281"/>
      <c r="O261" s="1174" t="s">
        <v>6627</v>
      </c>
      <c r="P261" s="801"/>
      <c r="Q261" s="801"/>
      <c r="R261" s="801"/>
      <c r="S261" s="801"/>
      <c r="T261" s="801">
        <v>1</v>
      </c>
      <c r="U261" s="801"/>
      <c r="V261" s="801"/>
      <c r="W261" s="801"/>
      <c r="X261" s="801"/>
      <c r="Y261" s="801"/>
      <c r="Z261" s="801">
        <v>1</v>
      </c>
      <c r="AA261" s="801"/>
      <c r="AB261" s="801"/>
      <c r="AD261" s="801"/>
      <c r="AG261" s="801">
        <v>1</v>
      </c>
    </row>
    <row r="262" spans="1:33" s="1542" customFormat="1" ht="205.5" thickBot="1" x14ac:dyDescent="0.3">
      <c r="A262" s="1000">
        <v>258</v>
      </c>
      <c r="B262" s="312" t="s">
        <v>4059</v>
      </c>
      <c r="C262" s="313" t="s">
        <v>179</v>
      </c>
      <c r="D262" s="313" t="s">
        <v>3130</v>
      </c>
      <c r="E262" s="313" t="s">
        <v>4061</v>
      </c>
      <c r="F262" s="313" t="s">
        <v>1597</v>
      </c>
      <c r="G262" s="313" t="s">
        <v>16</v>
      </c>
      <c r="H262" s="323" t="s">
        <v>4062</v>
      </c>
      <c r="I262" s="313" t="s">
        <v>4063</v>
      </c>
      <c r="J262" s="1254"/>
      <c r="K262" s="1254"/>
      <c r="L262" s="1254"/>
      <c r="M262" s="1254"/>
      <c r="N262" s="312" t="s">
        <v>6780</v>
      </c>
      <c r="O262" s="312" t="s">
        <v>6781</v>
      </c>
      <c r="P262" s="801"/>
      <c r="Q262" s="801"/>
      <c r="R262" s="801"/>
      <c r="S262" s="801"/>
      <c r="T262" s="801"/>
      <c r="U262" s="801"/>
      <c r="V262" s="801"/>
      <c r="W262" s="801"/>
      <c r="X262" s="801"/>
      <c r="Y262" s="801"/>
      <c r="Z262" s="801"/>
      <c r="AA262" s="801">
        <v>1</v>
      </c>
      <c r="AB262" s="801"/>
      <c r="AC262" s="801">
        <v>1</v>
      </c>
      <c r="AD262" s="801"/>
      <c r="AG262" s="801">
        <v>1</v>
      </c>
    </row>
    <row r="263" spans="1:33" s="1542" customFormat="1" ht="409.6" thickBot="1" x14ac:dyDescent="0.3">
      <c r="A263" s="1000">
        <v>259</v>
      </c>
      <c r="B263" s="557" t="s">
        <v>4064</v>
      </c>
      <c r="C263" s="1143" t="s">
        <v>1443</v>
      </c>
      <c r="D263" s="1143" t="s">
        <v>121</v>
      </c>
      <c r="E263" s="1143" t="s">
        <v>4065</v>
      </c>
      <c r="F263" s="1143" t="s">
        <v>4066</v>
      </c>
      <c r="G263" s="1143" t="s">
        <v>11</v>
      </c>
      <c r="H263" s="1301" t="s">
        <v>4067</v>
      </c>
      <c r="I263" s="1143" t="s">
        <v>4068</v>
      </c>
      <c r="J263" s="499"/>
      <c r="K263" s="499"/>
      <c r="L263" s="499"/>
      <c r="M263" s="499"/>
      <c r="N263" s="1143" t="s">
        <v>6782</v>
      </c>
      <c r="O263" s="1143" t="s">
        <v>6783</v>
      </c>
      <c r="P263" s="801"/>
      <c r="Q263" s="801">
        <v>1</v>
      </c>
      <c r="R263" s="801"/>
      <c r="S263" s="801"/>
      <c r="T263" s="801"/>
      <c r="U263" s="801"/>
      <c r="V263" s="801"/>
      <c r="W263" s="801"/>
      <c r="X263" s="801"/>
      <c r="Y263" s="801"/>
      <c r="Z263" s="801"/>
      <c r="AA263" s="801">
        <v>1</v>
      </c>
      <c r="AB263" s="801"/>
      <c r="AC263" s="801"/>
      <c r="AD263" s="801"/>
      <c r="AF263" s="801">
        <v>1</v>
      </c>
    </row>
    <row r="264" spans="1:33" s="1542" customFormat="1" ht="268.5" thickBot="1" x14ac:dyDescent="0.3">
      <c r="A264" s="1000">
        <v>260</v>
      </c>
      <c r="B264" s="520" t="s">
        <v>4100</v>
      </c>
      <c r="C264" s="1130" t="s">
        <v>110</v>
      </c>
      <c r="D264" s="1130" t="s">
        <v>23</v>
      </c>
      <c r="E264" s="1130" t="s">
        <v>4101</v>
      </c>
      <c r="F264" s="1130" t="s">
        <v>2086</v>
      </c>
      <c r="G264" s="1130" t="s">
        <v>16</v>
      </c>
      <c r="H264" s="1302" t="s">
        <v>4102</v>
      </c>
      <c r="I264" s="1130"/>
      <c r="J264" s="499"/>
      <c r="K264" s="499"/>
      <c r="L264" s="499"/>
      <c r="M264" s="499"/>
      <c r="N264" s="1281"/>
      <c r="O264" s="1174" t="s">
        <v>6627</v>
      </c>
      <c r="P264" s="801"/>
      <c r="Q264" s="801"/>
      <c r="R264" s="801"/>
      <c r="S264" s="801"/>
      <c r="T264" s="801">
        <v>1</v>
      </c>
      <c r="U264" s="801"/>
      <c r="V264" s="801"/>
      <c r="W264" s="801"/>
      <c r="X264" s="801"/>
      <c r="Y264" s="801"/>
      <c r="Z264" s="801">
        <v>1</v>
      </c>
      <c r="AA264" s="801"/>
      <c r="AB264" s="801"/>
      <c r="AD264" s="801"/>
      <c r="AG264" s="801">
        <v>1</v>
      </c>
    </row>
    <row r="265" spans="1:33" s="1542" customFormat="1" ht="268.5" thickBot="1" x14ac:dyDescent="0.3">
      <c r="A265" s="1000">
        <v>261</v>
      </c>
      <c r="B265" s="557" t="s">
        <v>4114</v>
      </c>
      <c r="C265" s="1143">
        <v>4</v>
      </c>
      <c r="D265" s="1143" t="s">
        <v>37</v>
      </c>
      <c r="E265" s="1143" t="s">
        <v>4115</v>
      </c>
      <c r="F265" s="1143" t="s">
        <v>4116</v>
      </c>
      <c r="G265" s="1143" t="s">
        <v>11</v>
      </c>
      <c r="H265" s="1301" t="s">
        <v>4118</v>
      </c>
      <c r="I265" s="1143" t="s">
        <v>4117</v>
      </c>
      <c r="J265" s="499"/>
      <c r="K265" s="499"/>
      <c r="L265" s="499"/>
      <c r="M265" s="499"/>
      <c r="N265" s="1143" t="s">
        <v>6784</v>
      </c>
      <c r="O265" s="1143" t="s">
        <v>6785</v>
      </c>
      <c r="P265" s="801"/>
      <c r="Q265" s="801">
        <v>1</v>
      </c>
      <c r="R265" s="801"/>
      <c r="S265" s="801"/>
      <c r="T265" s="801"/>
      <c r="U265" s="801"/>
      <c r="V265" s="801"/>
      <c r="W265" s="801"/>
      <c r="X265" s="801">
        <v>1</v>
      </c>
      <c r="Y265" s="801"/>
      <c r="Z265" s="801"/>
      <c r="AA265" s="801"/>
      <c r="AB265" s="801"/>
      <c r="AC265" s="801"/>
      <c r="AD265" s="801"/>
      <c r="AE265" s="801">
        <v>1</v>
      </c>
      <c r="AF265" s="801">
        <v>1</v>
      </c>
      <c r="AG265" s="801"/>
    </row>
    <row r="266" spans="1:33" s="1542" customFormat="1" ht="79.5" thickBot="1" x14ac:dyDescent="0.3">
      <c r="A266" s="1000">
        <v>262</v>
      </c>
      <c r="B266" s="557" t="s">
        <v>4136</v>
      </c>
      <c r="C266" s="1143">
        <v>29</v>
      </c>
      <c r="D266" s="1143" t="s">
        <v>89</v>
      </c>
      <c r="E266" s="1143" t="s">
        <v>4137</v>
      </c>
      <c r="F266" s="1143" t="s">
        <v>4138</v>
      </c>
      <c r="G266" s="1143" t="s">
        <v>11</v>
      </c>
      <c r="H266" s="1301" t="s">
        <v>4139</v>
      </c>
      <c r="I266" s="1143" t="s">
        <v>4140</v>
      </c>
      <c r="J266" s="1254"/>
      <c r="K266" s="1254"/>
      <c r="L266" s="1254"/>
      <c r="M266" s="1254"/>
      <c r="N266" s="1143" t="s">
        <v>6786</v>
      </c>
      <c r="O266" s="1143" t="s">
        <v>6787</v>
      </c>
      <c r="P266" s="801"/>
      <c r="Q266" s="801">
        <v>1</v>
      </c>
      <c r="R266" s="801"/>
      <c r="S266" s="801"/>
      <c r="T266" s="801"/>
      <c r="U266" s="801"/>
      <c r="V266" s="801"/>
      <c r="W266" s="801"/>
      <c r="X266" s="801">
        <v>1</v>
      </c>
      <c r="Y266" s="801"/>
      <c r="Z266" s="801"/>
      <c r="AA266" s="801"/>
      <c r="AB266" s="801"/>
      <c r="AC266" s="801"/>
      <c r="AD266" s="801"/>
      <c r="AE266" s="801">
        <v>1</v>
      </c>
      <c r="AF266" s="801">
        <v>1</v>
      </c>
      <c r="AG266" s="801"/>
    </row>
    <row r="267" spans="1:33" s="1542" customFormat="1" ht="268.5" thickBot="1" x14ac:dyDescent="0.3">
      <c r="A267" s="1000">
        <v>263</v>
      </c>
      <c r="B267" s="552" t="s">
        <v>4162</v>
      </c>
      <c r="C267" s="1291">
        <v>4</v>
      </c>
      <c r="D267" s="1291" t="s">
        <v>23</v>
      </c>
      <c r="E267" s="1291" t="s">
        <v>4163</v>
      </c>
      <c r="F267" s="1291" t="s">
        <v>4164</v>
      </c>
      <c r="G267" s="1291" t="s">
        <v>11</v>
      </c>
      <c r="H267" s="1303" t="s">
        <v>4165</v>
      </c>
      <c r="I267" s="1291" t="s">
        <v>4166</v>
      </c>
      <c r="J267" s="499"/>
      <c r="K267" s="499"/>
      <c r="L267" s="499"/>
      <c r="M267" s="499"/>
      <c r="N267" s="1287"/>
      <c r="O267" s="1292" t="s">
        <v>6788</v>
      </c>
      <c r="P267" s="801">
        <v>1</v>
      </c>
      <c r="Q267" s="801"/>
      <c r="R267" s="801">
        <v>1</v>
      </c>
      <c r="S267" s="801"/>
      <c r="T267" s="801"/>
      <c r="U267" s="801">
        <v>1</v>
      </c>
      <c r="V267" s="801"/>
      <c r="W267" s="801"/>
      <c r="X267" s="801"/>
      <c r="Y267" s="801"/>
      <c r="Z267" s="801">
        <v>1</v>
      </c>
      <c r="AA267" s="801"/>
      <c r="AB267" s="801"/>
      <c r="AD267" s="801"/>
      <c r="AF267" s="801">
        <v>1</v>
      </c>
    </row>
    <row r="268" spans="1:33" s="1542" customFormat="1" ht="409.6" thickBot="1" x14ac:dyDescent="0.3">
      <c r="A268" s="1000">
        <v>264</v>
      </c>
      <c r="B268" s="1540" t="s">
        <v>4198</v>
      </c>
      <c r="C268" s="770">
        <v>64</v>
      </c>
      <c r="D268" s="770" t="s">
        <v>40</v>
      </c>
      <c r="E268" s="770" t="s">
        <v>4199</v>
      </c>
      <c r="F268" s="770" t="s">
        <v>4200</v>
      </c>
      <c r="G268" s="770" t="s">
        <v>16</v>
      </c>
      <c r="H268" s="591" t="s">
        <v>4201</v>
      </c>
      <c r="I268" s="770" t="s">
        <v>4202</v>
      </c>
      <c r="J268" s="775"/>
      <c r="K268" s="775"/>
      <c r="L268" s="775"/>
      <c r="M268" s="775"/>
      <c r="N268" s="1540" t="s">
        <v>6789</v>
      </c>
      <c r="O268" s="770" t="s">
        <v>6790</v>
      </c>
      <c r="P268" s="801"/>
      <c r="Q268" s="801"/>
      <c r="R268" s="801"/>
      <c r="S268" s="801"/>
      <c r="T268" s="801"/>
      <c r="U268" s="801"/>
      <c r="V268" s="801"/>
      <c r="W268" s="801"/>
      <c r="X268" s="801"/>
      <c r="Y268" s="801">
        <v>1</v>
      </c>
      <c r="Z268" s="801"/>
      <c r="AA268" s="801"/>
      <c r="AB268" s="801"/>
      <c r="AD268" s="801">
        <v>1</v>
      </c>
      <c r="AE268" s="801">
        <v>1</v>
      </c>
      <c r="AG268" s="801">
        <v>1</v>
      </c>
    </row>
    <row r="269" spans="1:33" s="1542" customFormat="1" ht="79.5" thickBot="1" x14ac:dyDescent="0.3">
      <c r="A269" s="1000">
        <v>265</v>
      </c>
      <c r="B269" s="312" t="s">
        <v>4214</v>
      </c>
      <c r="C269" s="313">
        <v>4</v>
      </c>
      <c r="D269" s="313" t="s">
        <v>121</v>
      </c>
      <c r="E269" s="313" t="s">
        <v>4215</v>
      </c>
      <c r="F269" s="313" t="s">
        <v>4216</v>
      </c>
      <c r="G269" s="313" t="s">
        <v>11</v>
      </c>
      <c r="H269" s="323" t="s">
        <v>4217</v>
      </c>
      <c r="I269" s="313"/>
      <c r="J269" s="499"/>
      <c r="K269" s="499"/>
      <c r="L269" s="499"/>
      <c r="M269" s="499"/>
      <c r="N269" s="312" t="s">
        <v>4215</v>
      </c>
      <c r="O269" s="313" t="s">
        <v>6791</v>
      </c>
      <c r="P269" s="801"/>
      <c r="Q269" s="801"/>
      <c r="R269" s="801"/>
      <c r="S269" s="801"/>
      <c r="T269" s="801"/>
      <c r="U269" s="801"/>
      <c r="V269" s="801"/>
      <c r="W269" s="801"/>
      <c r="X269" s="801"/>
      <c r="Y269" s="801"/>
      <c r="Z269" s="801"/>
      <c r="AA269" s="801">
        <v>1</v>
      </c>
      <c r="AB269" s="801"/>
      <c r="AC269" s="801">
        <v>1</v>
      </c>
      <c r="AD269" s="801"/>
      <c r="AF269" s="801">
        <v>1</v>
      </c>
    </row>
    <row r="270" spans="1:33" s="1542" customFormat="1" ht="363" thickBot="1" x14ac:dyDescent="0.3">
      <c r="A270" s="1000">
        <v>266</v>
      </c>
      <c r="B270" s="312" t="s">
        <v>4218</v>
      </c>
      <c r="C270" s="313" t="s">
        <v>4219</v>
      </c>
      <c r="D270" s="313" t="s">
        <v>121</v>
      </c>
      <c r="E270" s="313" t="s">
        <v>4220</v>
      </c>
      <c r="F270" s="313" t="s">
        <v>4221</v>
      </c>
      <c r="G270" s="313" t="s">
        <v>11</v>
      </c>
      <c r="H270" s="323" t="s">
        <v>4222</v>
      </c>
      <c r="I270" s="313"/>
      <c r="J270" s="499"/>
      <c r="K270" s="499"/>
      <c r="L270" s="499"/>
      <c r="M270" s="499"/>
      <c r="N270" s="313" t="s">
        <v>6792</v>
      </c>
      <c r="O270" s="313" t="s">
        <v>6793</v>
      </c>
      <c r="P270" s="801"/>
      <c r="Q270" s="801"/>
      <c r="R270" s="801"/>
      <c r="S270" s="801"/>
      <c r="T270" s="801"/>
      <c r="U270" s="801"/>
      <c r="V270" s="801"/>
      <c r="W270" s="801"/>
      <c r="X270" s="801"/>
      <c r="Y270" s="801"/>
      <c r="Z270" s="801"/>
      <c r="AA270" s="801">
        <v>1</v>
      </c>
      <c r="AB270" s="801"/>
      <c r="AC270" s="801">
        <v>1</v>
      </c>
      <c r="AD270" s="801"/>
      <c r="AF270" s="801">
        <v>1</v>
      </c>
    </row>
    <row r="271" spans="1:33" s="1542" customFormat="1" ht="63.75" thickBot="1" x14ac:dyDescent="0.3">
      <c r="A271" s="1000">
        <v>267</v>
      </c>
      <c r="B271" s="1540" t="s">
        <v>4259</v>
      </c>
      <c r="C271" s="770">
        <v>28</v>
      </c>
      <c r="D271" s="770" t="s">
        <v>3930</v>
      </c>
      <c r="E271" s="770" t="s">
        <v>4260</v>
      </c>
      <c r="F271" s="770" t="s">
        <v>2894</v>
      </c>
      <c r="G271" s="770" t="s">
        <v>16</v>
      </c>
      <c r="H271" s="591" t="s">
        <v>4261</v>
      </c>
      <c r="I271" s="770" t="s">
        <v>4051</v>
      </c>
      <c r="J271" s="775"/>
      <c r="K271" s="775"/>
      <c r="L271" s="775"/>
      <c r="M271" s="775"/>
      <c r="N271" s="775"/>
      <c r="O271" s="1442" t="s">
        <v>6627</v>
      </c>
      <c r="P271" s="801"/>
      <c r="Q271" s="801"/>
      <c r="R271" s="801"/>
      <c r="S271" s="801"/>
      <c r="T271" s="801"/>
      <c r="U271" s="801"/>
      <c r="V271" s="801"/>
      <c r="W271" s="801"/>
      <c r="X271" s="801"/>
      <c r="Y271" s="801"/>
      <c r="Z271" s="801"/>
      <c r="AA271" s="801">
        <v>1</v>
      </c>
      <c r="AB271" s="801"/>
      <c r="AD271" s="801">
        <v>1</v>
      </c>
      <c r="AG271" s="801">
        <v>1</v>
      </c>
    </row>
    <row r="272" spans="1:33" s="1542" customFormat="1" ht="409.6" thickBot="1" x14ac:dyDescent="0.3">
      <c r="A272" s="1000">
        <v>268</v>
      </c>
      <c r="B272" s="1540" t="s">
        <v>4290</v>
      </c>
      <c r="C272" s="770">
        <v>31</v>
      </c>
      <c r="D272" s="770" t="s">
        <v>89</v>
      </c>
      <c r="E272" s="770" t="s">
        <v>4291</v>
      </c>
      <c r="F272" s="770" t="s">
        <v>4292</v>
      </c>
      <c r="G272" s="770" t="s">
        <v>11</v>
      </c>
      <c r="H272" s="591" t="s">
        <v>4293</v>
      </c>
      <c r="I272" s="770"/>
      <c r="J272" s="775"/>
      <c r="K272" s="775"/>
      <c r="L272" s="775"/>
      <c r="M272" s="775"/>
      <c r="N272" s="1540" t="s">
        <v>4460</v>
      </c>
      <c r="O272" s="770" t="s">
        <v>6794</v>
      </c>
      <c r="P272" s="801"/>
      <c r="Q272" s="801"/>
      <c r="R272" s="801"/>
      <c r="S272" s="801"/>
      <c r="T272" s="801"/>
      <c r="U272" s="801"/>
      <c r="V272" s="801"/>
      <c r="W272" s="801"/>
      <c r="X272" s="801">
        <v>1</v>
      </c>
      <c r="Y272" s="801"/>
      <c r="Z272" s="801"/>
      <c r="AA272" s="801"/>
      <c r="AB272" s="801"/>
      <c r="AD272" s="801">
        <v>1</v>
      </c>
      <c r="AF272" s="801">
        <v>1</v>
      </c>
    </row>
    <row r="273" spans="1:33" s="1542" customFormat="1" ht="63.75" thickBot="1" x14ac:dyDescent="0.3">
      <c r="A273" s="1000">
        <v>269</v>
      </c>
      <c r="B273" s="557" t="s">
        <v>4322</v>
      </c>
      <c r="C273" s="1143" t="s">
        <v>1037</v>
      </c>
      <c r="D273" s="1143" t="s">
        <v>3752</v>
      </c>
      <c r="E273" s="1143" t="s">
        <v>4323</v>
      </c>
      <c r="F273" s="1143" t="s">
        <v>4324</v>
      </c>
      <c r="G273" s="1143" t="s">
        <v>11</v>
      </c>
      <c r="H273" s="1301" t="s">
        <v>4325</v>
      </c>
      <c r="I273" s="1143" t="s">
        <v>2913</v>
      </c>
      <c r="J273" s="499"/>
      <c r="K273" s="499"/>
      <c r="L273" s="499"/>
      <c r="M273" s="499"/>
      <c r="N273" s="557" t="s">
        <v>6795</v>
      </c>
      <c r="O273" s="1143" t="s">
        <v>6796</v>
      </c>
      <c r="P273" s="801"/>
      <c r="Q273" s="801">
        <v>1</v>
      </c>
      <c r="R273" s="801"/>
      <c r="S273" s="801"/>
      <c r="T273" s="801"/>
      <c r="U273" s="801"/>
      <c r="V273" s="801"/>
      <c r="W273" s="801"/>
      <c r="X273" s="801">
        <v>1</v>
      </c>
      <c r="Y273" s="801"/>
      <c r="Z273" s="801"/>
      <c r="AA273" s="801"/>
      <c r="AB273" s="801"/>
      <c r="AD273" s="801"/>
      <c r="AF273" s="801">
        <v>1</v>
      </c>
    </row>
    <row r="274" spans="1:33" s="1542" customFormat="1" ht="79.5" thickBot="1" x14ac:dyDescent="0.3">
      <c r="A274" s="1000">
        <v>270</v>
      </c>
      <c r="B274" s="557" t="s">
        <v>4326</v>
      </c>
      <c r="C274" s="1143" t="s">
        <v>1335</v>
      </c>
      <c r="D274" s="1143" t="s">
        <v>3752</v>
      </c>
      <c r="E274" s="1143" t="s">
        <v>4327</v>
      </c>
      <c r="F274" s="1143" t="s">
        <v>4328</v>
      </c>
      <c r="G274" s="1143" t="s">
        <v>11</v>
      </c>
      <c r="H274" s="1301" t="s">
        <v>4329</v>
      </c>
      <c r="I274" s="1143" t="s">
        <v>2913</v>
      </c>
      <c r="J274" s="499"/>
      <c r="K274" s="499"/>
      <c r="L274" s="499"/>
      <c r="M274" s="499"/>
      <c r="N274" s="557" t="s">
        <v>6797</v>
      </c>
      <c r="O274" s="1143" t="s">
        <v>6798</v>
      </c>
      <c r="P274" s="801"/>
      <c r="Q274" s="801">
        <v>1</v>
      </c>
      <c r="R274" s="801"/>
      <c r="S274" s="801"/>
      <c r="T274" s="801"/>
      <c r="U274" s="801"/>
      <c r="V274" s="801"/>
      <c r="W274" s="801"/>
      <c r="X274" s="801">
        <v>1</v>
      </c>
      <c r="Y274" s="801"/>
      <c r="Z274" s="801"/>
      <c r="AA274" s="801"/>
      <c r="AB274" s="801"/>
      <c r="AD274" s="801"/>
      <c r="AF274" s="801">
        <v>1</v>
      </c>
    </row>
    <row r="275" spans="1:33" s="1542" customFormat="1" ht="111" thickBot="1" x14ac:dyDescent="0.3">
      <c r="A275" s="1000">
        <v>271</v>
      </c>
      <c r="B275" s="520" t="s">
        <v>4330</v>
      </c>
      <c r="C275" s="1130">
        <v>4</v>
      </c>
      <c r="D275" s="1130" t="s">
        <v>3752</v>
      </c>
      <c r="E275" s="1130" t="s">
        <v>4331</v>
      </c>
      <c r="F275" s="1130" t="s">
        <v>4332</v>
      </c>
      <c r="G275" s="1130" t="s">
        <v>16</v>
      </c>
      <c r="H275" s="1302" t="s">
        <v>4333</v>
      </c>
      <c r="I275" s="1130"/>
      <c r="J275" s="499"/>
      <c r="K275" s="499"/>
      <c r="L275" s="499"/>
      <c r="M275" s="499"/>
      <c r="N275" s="1281"/>
      <c r="O275" s="1174" t="s">
        <v>6627</v>
      </c>
      <c r="P275" s="801"/>
      <c r="Q275" s="801"/>
      <c r="R275" s="801"/>
      <c r="S275" s="801"/>
      <c r="T275" s="801">
        <v>1</v>
      </c>
      <c r="U275" s="801"/>
      <c r="V275" s="801"/>
      <c r="W275" s="801"/>
      <c r="X275" s="801">
        <v>1</v>
      </c>
      <c r="Y275" s="801"/>
      <c r="Z275" s="801"/>
      <c r="AA275" s="801"/>
      <c r="AB275" s="801"/>
      <c r="AD275" s="801"/>
      <c r="AG275" s="801">
        <v>1</v>
      </c>
    </row>
    <row r="276" spans="1:33" s="1542" customFormat="1" ht="174" thickBot="1" x14ac:dyDescent="0.3">
      <c r="A276" s="1000">
        <v>272</v>
      </c>
      <c r="B276" s="520" t="s">
        <v>4438</v>
      </c>
      <c r="C276" s="1130" t="s">
        <v>110</v>
      </c>
      <c r="D276" s="1130" t="s">
        <v>40</v>
      </c>
      <c r="E276" s="1304" t="s">
        <v>4439</v>
      </c>
      <c r="F276" s="520" t="s">
        <v>4440</v>
      </c>
      <c r="G276" s="1130" t="s">
        <v>16</v>
      </c>
      <c r="H276" s="1305" t="s">
        <v>4441</v>
      </c>
      <c r="I276" s="1130"/>
      <c r="J276" s="499"/>
      <c r="K276" s="499"/>
      <c r="L276" s="499"/>
      <c r="M276" s="499"/>
      <c r="N276" s="1281"/>
      <c r="O276" s="1174" t="s">
        <v>6627</v>
      </c>
      <c r="P276" s="801"/>
      <c r="Q276" s="801"/>
      <c r="R276" s="801"/>
      <c r="S276" s="801"/>
      <c r="T276" s="801">
        <v>1</v>
      </c>
      <c r="U276" s="801"/>
      <c r="V276" s="801"/>
      <c r="W276" s="801"/>
      <c r="X276" s="801"/>
      <c r="Y276" s="801">
        <v>1</v>
      </c>
      <c r="Z276" s="801"/>
      <c r="AA276" s="801"/>
      <c r="AB276" s="801"/>
      <c r="AD276" s="801"/>
      <c r="AG276" s="801">
        <v>1</v>
      </c>
    </row>
    <row r="277" spans="1:33" s="1542" customFormat="1" ht="409.6" thickBot="1" x14ac:dyDescent="0.3">
      <c r="A277" s="1000">
        <v>273</v>
      </c>
      <c r="B277" s="557" t="s">
        <v>4488</v>
      </c>
      <c r="C277" s="1143">
        <v>4</v>
      </c>
      <c r="D277" s="1143" t="s">
        <v>89</v>
      </c>
      <c r="E277" s="1252" t="s">
        <v>4489</v>
      </c>
      <c r="F277" s="1306" t="s">
        <v>4490</v>
      </c>
      <c r="G277" s="1143" t="s">
        <v>11</v>
      </c>
      <c r="H277" s="1307" t="s">
        <v>4491</v>
      </c>
      <c r="I277" s="1143"/>
      <c r="J277" s="1287"/>
      <c r="K277" s="1287"/>
      <c r="L277" s="1287"/>
      <c r="M277" s="1287"/>
      <c r="N277" s="1143" t="s">
        <v>6799</v>
      </c>
      <c r="O277" s="1143" t="s">
        <v>6800</v>
      </c>
      <c r="P277" s="801"/>
      <c r="Q277" s="801">
        <v>1</v>
      </c>
      <c r="R277" s="801"/>
      <c r="S277" s="801"/>
      <c r="T277" s="801"/>
      <c r="U277" s="801"/>
      <c r="V277" s="801"/>
      <c r="W277" s="801"/>
      <c r="X277" s="801">
        <v>1</v>
      </c>
      <c r="Y277" s="801"/>
      <c r="Z277" s="801"/>
      <c r="AA277" s="801"/>
      <c r="AB277" s="801"/>
      <c r="AD277" s="801"/>
      <c r="AF277" s="801">
        <v>1</v>
      </c>
    </row>
    <row r="278" spans="1:33" s="1542" customFormat="1" ht="284.25" thickBot="1" x14ac:dyDescent="0.3">
      <c r="A278" s="1000">
        <v>274</v>
      </c>
      <c r="B278" s="557" t="s">
        <v>4532</v>
      </c>
      <c r="C278" s="1143">
        <v>4</v>
      </c>
      <c r="D278" s="1143" t="s">
        <v>40</v>
      </c>
      <c r="E278" s="1252" t="s">
        <v>4533</v>
      </c>
      <c r="F278" s="1306" t="s">
        <v>4534</v>
      </c>
      <c r="G278" s="1143" t="s">
        <v>11</v>
      </c>
      <c r="H278" s="1307" t="s">
        <v>4535</v>
      </c>
      <c r="I278" s="1143" t="s">
        <v>1025</v>
      </c>
      <c r="J278" s="1254"/>
      <c r="K278" s="1254"/>
      <c r="L278" s="1254"/>
      <c r="M278" s="1254"/>
      <c r="N278" s="557" t="s">
        <v>6801</v>
      </c>
      <c r="O278" s="1308" t="s">
        <v>6802</v>
      </c>
      <c r="P278" s="801"/>
      <c r="Q278" s="801">
        <v>1</v>
      </c>
      <c r="R278" s="801"/>
      <c r="S278" s="801"/>
      <c r="T278" s="801"/>
      <c r="U278" s="801"/>
      <c r="V278" s="801"/>
      <c r="W278" s="801"/>
      <c r="X278" s="801"/>
      <c r="Y278" s="801">
        <v>1</v>
      </c>
      <c r="Z278" s="801"/>
      <c r="AA278" s="801"/>
      <c r="AB278" s="801"/>
      <c r="AD278" s="801"/>
      <c r="AF278" s="801">
        <v>1</v>
      </c>
    </row>
    <row r="279" spans="1:33" s="1542" customFormat="1" ht="409.6" thickBot="1" x14ac:dyDescent="0.3">
      <c r="A279" s="1000">
        <v>275</v>
      </c>
      <c r="B279" s="557" t="s">
        <v>4536</v>
      </c>
      <c r="C279" s="1143">
        <v>4</v>
      </c>
      <c r="D279" s="1143" t="s">
        <v>37</v>
      </c>
      <c r="E279" s="1252" t="s">
        <v>4537</v>
      </c>
      <c r="F279" s="1306" t="s">
        <v>4538</v>
      </c>
      <c r="G279" s="1143" t="s">
        <v>11</v>
      </c>
      <c r="H279" s="1307" t="s">
        <v>4539</v>
      </c>
      <c r="I279" s="1143"/>
      <c r="J279" s="1254"/>
      <c r="K279" s="1254"/>
      <c r="L279" s="1254"/>
      <c r="M279" s="1254"/>
      <c r="N279" s="557" t="s">
        <v>6418</v>
      </c>
      <c r="O279" s="1143" t="s">
        <v>6803</v>
      </c>
      <c r="P279" s="801"/>
      <c r="Q279" s="801">
        <v>1</v>
      </c>
      <c r="R279" s="801"/>
      <c r="S279" s="801"/>
      <c r="T279" s="801"/>
      <c r="U279" s="801"/>
      <c r="V279" s="801"/>
      <c r="W279" s="801"/>
      <c r="X279" s="801">
        <v>1</v>
      </c>
      <c r="Y279" s="801"/>
      <c r="Z279" s="801"/>
      <c r="AA279" s="801"/>
      <c r="AB279" s="801"/>
      <c r="AD279" s="801"/>
      <c r="AF279" s="801">
        <v>1</v>
      </c>
    </row>
    <row r="280" spans="1:33" s="1542" customFormat="1" ht="378.75" thickBot="1" x14ac:dyDescent="0.3">
      <c r="A280" s="1000">
        <v>276</v>
      </c>
      <c r="B280" s="520" t="s">
        <v>4544</v>
      </c>
      <c r="C280" s="1130" t="s">
        <v>110</v>
      </c>
      <c r="D280" s="1130" t="s">
        <v>86</v>
      </c>
      <c r="E280" s="1304" t="s">
        <v>4545</v>
      </c>
      <c r="F280" s="1309" t="s">
        <v>4546</v>
      </c>
      <c r="G280" s="1130" t="s">
        <v>11</v>
      </c>
      <c r="H280" s="1305" t="s">
        <v>4547</v>
      </c>
      <c r="I280" s="1130" t="s">
        <v>4548</v>
      </c>
      <c r="J280" s="1281"/>
      <c r="K280" s="1281"/>
      <c r="L280" s="1281"/>
      <c r="M280" s="1281"/>
      <c r="N280" s="1281"/>
      <c r="O280" s="1174" t="s">
        <v>6627</v>
      </c>
      <c r="P280" s="801"/>
      <c r="Q280" s="801"/>
      <c r="R280" s="801"/>
      <c r="S280" s="801"/>
      <c r="T280" s="801">
        <v>1</v>
      </c>
      <c r="U280" s="801"/>
      <c r="V280" s="801"/>
      <c r="W280" s="801">
        <v>1</v>
      </c>
      <c r="X280" s="801">
        <v>1</v>
      </c>
      <c r="Y280" s="801"/>
      <c r="Z280" s="801"/>
      <c r="AA280" s="801"/>
      <c r="AB280" s="801"/>
      <c r="AD280" s="801"/>
      <c r="AF280" s="801">
        <v>1</v>
      </c>
    </row>
    <row r="281" spans="1:33" s="1542" customFormat="1" ht="378.75" thickBot="1" x14ac:dyDescent="0.3">
      <c r="A281" s="1000">
        <v>277</v>
      </c>
      <c r="B281" s="520" t="s">
        <v>4549</v>
      </c>
      <c r="C281" s="1130" t="s">
        <v>110</v>
      </c>
      <c r="D281" s="1130" t="s">
        <v>23</v>
      </c>
      <c r="E281" s="1304" t="s">
        <v>4101</v>
      </c>
      <c r="F281" s="1309" t="s">
        <v>4550</v>
      </c>
      <c r="G281" s="1130" t="s">
        <v>11</v>
      </c>
      <c r="H281" s="1305" t="s">
        <v>4551</v>
      </c>
      <c r="I281" s="1130"/>
      <c r="J281" s="499"/>
      <c r="K281" s="499"/>
      <c r="L281" s="499"/>
      <c r="M281" s="499"/>
      <c r="N281" s="1281"/>
      <c r="O281" s="1174" t="s">
        <v>6627</v>
      </c>
      <c r="P281" s="801"/>
      <c r="Q281" s="801"/>
      <c r="R281" s="801"/>
      <c r="S281" s="801"/>
      <c r="T281" s="801">
        <v>1</v>
      </c>
      <c r="U281" s="801"/>
      <c r="V281" s="801"/>
      <c r="W281" s="801"/>
      <c r="X281" s="801"/>
      <c r="Y281" s="801"/>
      <c r="Z281" s="801">
        <v>1</v>
      </c>
      <c r="AA281" s="801"/>
      <c r="AB281" s="801"/>
      <c r="AD281" s="801"/>
      <c r="AF281" s="801">
        <v>1</v>
      </c>
    </row>
    <row r="282" spans="1:33" s="1542" customFormat="1" ht="300" thickBot="1" x14ac:dyDescent="0.3">
      <c r="A282" s="1000">
        <v>278</v>
      </c>
      <c r="B282" s="557" t="s">
        <v>4552</v>
      </c>
      <c r="C282" s="1143">
        <v>4</v>
      </c>
      <c r="D282" s="1143" t="s">
        <v>37</v>
      </c>
      <c r="E282" s="1252" t="s">
        <v>4553</v>
      </c>
      <c r="F282" s="1306" t="s">
        <v>4554</v>
      </c>
      <c r="G282" s="1143" t="s">
        <v>11</v>
      </c>
      <c r="H282" s="1307" t="s">
        <v>4555</v>
      </c>
      <c r="I282" s="1143"/>
      <c r="J282" s="1287"/>
      <c r="K282" s="1287"/>
      <c r="L282" s="1287"/>
      <c r="M282" s="1287"/>
      <c r="N282" s="557" t="s">
        <v>6804</v>
      </c>
      <c r="O282" s="1143" t="s">
        <v>6805</v>
      </c>
      <c r="P282" s="801"/>
      <c r="Q282" s="801">
        <v>1</v>
      </c>
      <c r="R282" s="801"/>
      <c r="S282" s="801"/>
      <c r="T282" s="801"/>
      <c r="U282" s="801"/>
      <c r="V282" s="801"/>
      <c r="W282" s="801"/>
      <c r="X282" s="801">
        <v>1</v>
      </c>
      <c r="Y282" s="801"/>
      <c r="Z282" s="801"/>
      <c r="AA282" s="801"/>
      <c r="AB282" s="801"/>
      <c r="AD282" s="801"/>
      <c r="AF282" s="801">
        <v>1</v>
      </c>
    </row>
    <row r="283" spans="1:33" s="1542" customFormat="1" ht="63.75" thickBot="1" x14ac:dyDescent="0.3">
      <c r="A283" s="1000">
        <v>279</v>
      </c>
      <c r="B283" s="520" t="s">
        <v>4571</v>
      </c>
      <c r="C283" s="1130">
        <v>22</v>
      </c>
      <c r="D283" s="1130" t="s">
        <v>3752</v>
      </c>
      <c r="E283" s="1304" t="s">
        <v>4572</v>
      </c>
      <c r="F283" s="1309" t="s">
        <v>1089</v>
      </c>
      <c r="G283" s="1130" t="s">
        <v>16</v>
      </c>
      <c r="H283" s="1305" t="s">
        <v>4573</v>
      </c>
      <c r="I283" s="1130" t="s">
        <v>4076</v>
      </c>
      <c r="J283" s="1281"/>
      <c r="K283" s="1281"/>
      <c r="L283" s="1281"/>
      <c r="M283" s="1281"/>
      <c r="N283" s="1281"/>
      <c r="O283" s="1174" t="s">
        <v>6627</v>
      </c>
      <c r="P283" s="801"/>
      <c r="Q283" s="801"/>
      <c r="R283" s="801"/>
      <c r="S283" s="801"/>
      <c r="T283" s="801">
        <v>1</v>
      </c>
      <c r="U283" s="801"/>
      <c r="V283" s="801"/>
      <c r="W283" s="801">
        <v>1</v>
      </c>
      <c r="X283" s="801">
        <v>1</v>
      </c>
      <c r="Y283" s="801"/>
      <c r="Z283" s="801"/>
      <c r="AA283" s="801"/>
      <c r="AB283" s="801"/>
      <c r="AD283" s="801"/>
      <c r="AG283" s="801">
        <v>1</v>
      </c>
    </row>
    <row r="284" spans="1:33" s="1542" customFormat="1" ht="79.5" thickBot="1" x14ac:dyDescent="0.3">
      <c r="A284" s="1000">
        <v>280</v>
      </c>
      <c r="B284" s="75" t="s">
        <v>4623</v>
      </c>
      <c r="C284" s="214">
        <v>4</v>
      </c>
      <c r="D284" s="214" t="s">
        <v>2792</v>
      </c>
      <c r="E284" s="912" t="s">
        <v>4624</v>
      </c>
      <c r="F284" s="1460" t="s">
        <v>4625</v>
      </c>
      <c r="G284" s="214" t="s">
        <v>16</v>
      </c>
      <c r="H284" s="1461" t="s">
        <v>4626</v>
      </c>
      <c r="I284" s="214" t="s">
        <v>4627</v>
      </c>
      <c r="J284" s="775"/>
      <c r="K284" s="775"/>
      <c r="L284" s="775"/>
      <c r="M284" s="775"/>
      <c r="N284" s="75" t="s">
        <v>4932</v>
      </c>
      <c r="O284" s="912" t="s">
        <v>6806</v>
      </c>
      <c r="P284" s="801"/>
      <c r="Q284" s="801"/>
      <c r="R284" s="801"/>
      <c r="S284" s="801"/>
      <c r="T284" s="801"/>
      <c r="U284" s="801"/>
      <c r="V284" s="801"/>
      <c r="W284" s="801"/>
      <c r="X284" s="801"/>
      <c r="Y284" s="801"/>
      <c r="Z284" s="801"/>
      <c r="AA284" s="801">
        <v>1</v>
      </c>
      <c r="AB284" s="801"/>
      <c r="AC284" s="801"/>
      <c r="AD284" s="801">
        <v>1</v>
      </c>
      <c r="AG284" s="801">
        <v>1</v>
      </c>
    </row>
    <row r="285" spans="1:33" s="1542" customFormat="1" ht="409.6" thickBot="1" x14ac:dyDescent="0.3">
      <c r="A285" s="1000">
        <v>281</v>
      </c>
      <c r="B285" s="557" t="s">
        <v>4628</v>
      </c>
      <c r="C285" s="1143">
        <v>4</v>
      </c>
      <c r="D285" s="1143" t="s">
        <v>40</v>
      </c>
      <c r="E285" s="1252" t="s">
        <v>4416</v>
      </c>
      <c r="F285" s="1306" t="s">
        <v>4629</v>
      </c>
      <c r="G285" s="1143" t="s">
        <v>11</v>
      </c>
      <c r="H285" s="1307" t="s">
        <v>4630</v>
      </c>
      <c r="I285" s="1143" t="s">
        <v>3850</v>
      </c>
      <c r="J285" s="1254"/>
      <c r="K285" s="1254"/>
      <c r="L285" s="1254"/>
      <c r="M285" s="1254"/>
      <c r="N285" s="557" t="s">
        <v>6418</v>
      </c>
      <c r="O285" s="1252" t="s">
        <v>6807</v>
      </c>
      <c r="P285" s="801"/>
      <c r="Q285" s="801">
        <v>1</v>
      </c>
      <c r="R285" s="801"/>
      <c r="S285" s="801"/>
      <c r="T285" s="801"/>
      <c r="U285" s="801"/>
      <c r="V285" s="801"/>
      <c r="W285" s="801"/>
      <c r="X285" s="801"/>
      <c r="Y285" s="801">
        <v>1</v>
      </c>
      <c r="Z285" s="801"/>
      <c r="AA285" s="801"/>
      <c r="AB285" s="801"/>
      <c r="AD285" s="801"/>
      <c r="AF285" s="801">
        <v>1</v>
      </c>
    </row>
    <row r="286" spans="1:33" s="1542" customFormat="1" ht="111" thickBot="1" x14ac:dyDescent="0.3">
      <c r="A286" s="1000">
        <v>282</v>
      </c>
      <c r="B286" s="557" t="s">
        <v>4631</v>
      </c>
      <c r="C286" s="1143">
        <v>4</v>
      </c>
      <c r="D286" s="1143" t="s">
        <v>679</v>
      </c>
      <c r="E286" s="1252" t="s">
        <v>4632</v>
      </c>
      <c r="F286" s="1306" t="s">
        <v>4633</v>
      </c>
      <c r="G286" s="1143" t="s">
        <v>11</v>
      </c>
      <c r="H286" s="1307" t="s">
        <v>4634</v>
      </c>
      <c r="I286" s="1143"/>
      <c r="J286" s="1254"/>
      <c r="K286" s="1254"/>
      <c r="L286" s="1254"/>
      <c r="M286" s="1254"/>
      <c r="N286" s="557" t="s">
        <v>6808</v>
      </c>
      <c r="O286" s="1252" t="s">
        <v>6809</v>
      </c>
      <c r="P286" s="801"/>
      <c r="Q286" s="801">
        <v>1</v>
      </c>
      <c r="R286" s="801"/>
      <c r="S286" s="801"/>
      <c r="T286" s="801"/>
      <c r="U286" s="801"/>
      <c r="V286" s="801"/>
      <c r="W286" s="801"/>
      <c r="X286" s="801">
        <v>1</v>
      </c>
      <c r="Y286" s="801"/>
      <c r="Z286" s="801"/>
      <c r="AA286" s="801"/>
      <c r="AB286" s="801"/>
      <c r="AD286" s="801"/>
      <c r="AF286" s="801">
        <v>1</v>
      </c>
    </row>
    <row r="287" spans="1:33" s="1542" customFormat="1" ht="142.5" thickBot="1" x14ac:dyDescent="0.3">
      <c r="A287" s="1000">
        <v>283</v>
      </c>
      <c r="B287" s="520" t="s">
        <v>4640</v>
      </c>
      <c r="C287" s="1130">
        <v>4</v>
      </c>
      <c r="D287" s="1130" t="s">
        <v>37</v>
      </c>
      <c r="E287" s="1304" t="s">
        <v>4641</v>
      </c>
      <c r="F287" s="1309" t="s">
        <v>4642</v>
      </c>
      <c r="G287" s="1130" t="s">
        <v>11</v>
      </c>
      <c r="H287" s="1305" t="s">
        <v>4643</v>
      </c>
      <c r="I287" s="1130" t="s">
        <v>4644</v>
      </c>
      <c r="J287" s="499"/>
      <c r="K287" s="499"/>
      <c r="L287" s="499"/>
      <c r="M287" s="499"/>
      <c r="N287" s="1310" t="s">
        <v>6810</v>
      </c>
      <c r="O287" s="1174" t="s">
        <v>6627</v>
      </c>
      <c r="P287" s="801"/>
      <c r="Q287" s="801"/>
      <c r="R287" s="801"/>
      <c r="S287" s="801"/>
      <c r="T287" s="801">
        <v>1</v>
      </c>
      <c r="U287" s="801"/>
      <c r="V287" s="801"/>
      <c r="W287" s="801">
        <v>1</v>
      </c>
      <c r="X287" s="801">
        <v>1</v>
      </c>
      <c r="Y287" s="801"/>
      <c r="Z287" s="801"/>
      <c r="AA287" s="801"/>
      <c r="AB287" s="801"/>
      <c r="AD287" s="801"/>
      <c r="AF287" s="801">
        <v>1</v>
      </c>
    </row>
    <row r="288" spans="1:33" s="1542" customFormat="1" ht="205.5" thickBot="1" x14ac:dyDescent="0.3">
      <c r="A288" s="1000">
        <v>284</v>
      </c>
      <c r="B288" s="829" t="s">
        <v>4668</v>
      </c>
      <c r="C288" s="1311">
        <v>4</v>
      </c>
      <c r="D288" s="1311" t="s">
        <v>86</v>
      </c>
      <c r="E288" s="1312" t="s">
        <v>4669</v>
      </c>
      <c r="F288" s="1311" t="s">
        <v>4670</v>
      </c>
      <c r="G288" s="1311" t="s">
        <v>11</v>
      </c>
      <c r="H288" s="1313" t="s">
        <v>4671</v>
      </c>
      <c r="I288" s="1311" t="s">
        <v>4702</v>
      </c>
      <c r="J288" s="1254"/>
      <c r="K288" s="1254"/>
      <c r="L288" s="1254"/>
      <c r="M288" s="1254"/>
      <c r="N288" s="1311" t="s">
        <v>6811</v>
      </c>
      <c r="O288" s="1312" t="s">
        <v>6812</v>
      </c>
      <c r="P288" s="801"/>
      <c r="Q288" s="801">
        <v>1</v>
      </c>
      <c r="R288" s="801"/>
      <c r="S288" s="801"/>
      <c r="T288" s="801"/>
      <c r="U288" s="801"/>
      <c r="V288" s="801"/>
      <c r="W288" s="801"/>
      <c r="X288" s="801">
        <v>1</v>
      </c>
      <c r="Y288" s="801"/>
      <c r="Z288" s="801"/>
      <c r="AA288" s="801"/>
      <c r="AB288" s="801"/>
      <c r="AD288" s="801"/>
      <c r="AF288" s="801">
        <v>1</v>
      </c>
    </row>
    <row r="289" spans="1:33" s="1542" customFormat="1" ht="409.6" thickBot="1" x14ac:dyDescent="0.3">
      <c r="A289" s="1000">
        <v>285</v>
      </c>
      <c r="B289" s="829" t="s">
        <v>4672</v>
      </c>
      <c r="C289" s="1311">
        <v>4</v>
      </c>
      <c r="D289" s="1311" t="s">
        <v>37</v>
      </c>
      <c r="E289" s="1312" t="s">
        <v>4673</v>
      </c>
      <c r="F289" s="1311" t="s">
        <v>4674</v>
      </c>
      <c r="G289" s="1311" t="s">
        <v>11</v>
      </c>
      <c r="H289" s="1313" t="s">
        <v>4675</v>
      </c>
      <c r="I289" s="1311" t="s">
        <v>4703</v>
      </c>
      <c r="J289" s="499"/>
      <c r="K289" s="499"/>
      <c r="L289" s="499"/>
      <c r="M289" s="499"/>
      <c r="N289" s="829" t="s">
        <v>6813</v>
      </c>
      <c r="O289" s="1312" t="s">
        <v>6814</v>
      </c>
      <c r="P289" s="801"/>
      <c r="Q289" s="801">
        <v>1</v>
      </c>
      <c r="R289" s="801"/>
      <c r="S289" s="801"/>
      <c r="T289" s="801"/>
      <c r="U289" s="801"/>
      <c r="V289" s="801"/>
      <c r="W289" s="801"/>
      <c r="X289" s="801">
        <v>1</v>
      </c>
      <c r="Y289" s="801"/>
      <c r="Z289" s="801"/>
      <c r="AA289" s="801"/>
      <c r="AB289" s="801"/>
      <c r="AD289" s="801"/>
      <c r="AF289" s="801">
        <v>1</v>
      </c>
    </row>
    <row r="290" spans="1:33" s="1542" customFormat="1" ht="126.75" thickBot="1" x14ac:dyDescent="0.3">
      <c r="A290" s="1506">
        <v>286</v>
      </c>
      <c r="B290" s="557" t="s">
        <v>4690</v>
      </c>
      <c r="C290" s="1143">
        <v>21</v>
      </c>
      <c r="D290" s="1143" t="s">
        <v>89</v>
      </c>
      <c r="E290" s="1252" t="s">
        <v>4691</v>
      </c>
      <c r="F290" s="1314" t="s">
        <v>4692</v>
      </c>
      <c r="G290" s="1143" t="s">
        <v>16</v>
      </c>
      <c r="H290" s="1307" t="s">
        <v>4693</v>
      </c>
      <c r="I290" s="1143" t="s">
        <v>1025</v>
      </c>
      <c r="J290" s="1254"/>
      <c r="K290" s="1254"/>
      <c r="L290" s="1254"/>
      <c r="M290" s="1254"/>
      <c r="N290" s="1254"/>
      <c r="O290" s="1252" t="s">
        <v>6815</v>
      </c>
      <c r="P290" s="801"/>
      <c r="Q290" s="801">
        <v>1</v>
      </c>
      <c r="R290" s="801"/>
      <c r="S290" s="801"/>
      <c r="T290" s="801"/>
      <c r="U290" s="801"/>
      <c r="V290" s="801"/>
      <c r="W290" s="801"/>
      <c r="X290" s="801">
        <v>1</v>
      </c>
      <c r="Y290" s="801"/>
      <c r="Z290" s="801"/>
      <c r="AA290" s="801"/>
      <c r="AB290" s="801"/>
      <c r="AD290" s="801"/>
      <c r="AG290" s="801">
        <v>1</v>
      </c>
    </row>
    <row r="291" spans="1:33" s="1542" customFormat="1" ht="409.6" thickBot="1" x14ac:dyDescent="0.3">
      <c r="A291" s="1000">
        <v>287</v>
      </c>
      <c r="B291" s="552" t="s">
        <v>4708</v>
      </c>
      <c r="C291" s="1291">
        <v>4</v>
      </c>
      <c r="D291" s="1291" t="s">
        <v>23</v>
      </c>
      <c r="E291" s="1315" t="s">
        <v>3072</v>
      </c>
      <c r="F291" s="1316" t="s">
        <v>3434</v>
      </c>
      <c r="G291" s="1291" t="s">
        <v>16</v>
      </c>
      <c r="H291" s="1317" t="s">
        <v>4709</v>
      </c>
      <c r="I291" s="1291" t="s">
        <v>3351</v>
      </c>
      <c r="J291" s="499"/>
      <c r="K291" s="499"/>
      <c r="L291" s="499"/>
      <c r="M291" s="499"/>
      <c r="N291" s="1287"/>
      <c r="O291" s="1315" t="s">
        <v>6816</v>
      </c>
      <c r="P291" s="801">
        <v>1</v>
      </c>
      <c r="Q291" s="801"/>
      <c r="R291" s="801">
        <v>1</v>
      </c>
      <c r="S291" s="801"/>
      <c r="T291" s="801"/>
      <c r="U291" s="801">
        <v>1</v>
      </c>
      <c r="V291" s="801"/>
      <c r="W291" s="801"/>
      <c r="X291" s="801"/>
      <c r="Y291" s="801"/>
      <c r="Z291" s="801">
        <v>1</v>
      </c>
      <c r="AA291" s="801"/>
      <c r="AB291" s="801"/>
      <c r="AC291" s="801"/>
      <c r="AD291" s="801"/>
      <c r="AE291" s="801"/>
      <c r="AF291" s="801"/>
      <c r="AG291" s="801">
        <v>1</v>
      </c>
    </row>
    <row r="292" spans="1:33" s="1542" customFormat="1" ht="237" thickBot="1" x14ac:dyDescent="0.3">
      <c r="A292" s="1506">
        <v>288</v>
      </c>
      <c r="B292" s="557" t="s">
        <v>4714</v>
      </c>
      <c r="C292" s="1143">
        <v>4</v>
      </c>
      <c r="D292" s="1143" t="s">
        <v>89</v>
      </c>
      <c r="E292" s="1252" t="s">
        <v>4715</v>
      </c>
      <c r="F292" s="1314" t="s">
        <v>856</v>
      </c>
      <c r="G292" s="1143" t="s">
        <v>16</v>
      </c>
      <c r="H292" s="1307" t="s">
        <v>4716</v>
      </c>
      <c r="I292" s="1143" t="s">
        <v>4717</v>
      </c>
      <c r="J292" s="1254"/>
      <c r="K292" s="1254"/>
      <c r="L292" s="1254"/>
      <c r="M292" s="1254"/>
      <c r="N292" s="1254"/>
      <c r="O292" s="1252" t="s">
        <v>6817</v>
      </c>
      <c r="P292" s="801"/>
      <c r="Q292" s="801">
        <v>1</v>
      </c>
      <c r="R292" s="801"/>
      <c r="S292" s="801"/>
      <c r="T292" s="801"/>
      <c r="U292" s="801"/>
      <c r="V292" s="801"/>
      <c r="W292" s="801"/>
      <c r="X292" s="801">
        <v>1</v>
      </c>
      <c r="Y292" s="801"/>
      <c r="Z292" s="801"/>
      <c r="AA292" s="801"/>
      <c r="AB292" s="801"/>
      <c r="AC292" s="801"/>
      <c r="AD292" s="801"/>
      <c r="AE292" s="801"/>
      <c r="AF292" s="801"/>
      <c r="AG292" s="801">
        <v>1</v>
      </c>
    </row>
    <row r="293" spans="1:33" s="1542" customFormat="1" ht="237" thickBot="1" x14ac:dyDescent="0.3">
      <c r="A293" s="1507">
        <v>289</v>
      </c>
      <c r="B293" s="520" t="s">
        <v>4718</v>
      </c>
      <c r="C293" s="1130" t="s">
        <v>179</v>
      </c>
      <c r="D293" s="1130" t="s">
        <v>344</v>
      </c>
      <c r="E293" s="1304" t="s">
        <v>872</v>
      </c>
      <c r="F293" s="1318" t="s">
        <v>4719</v>
      </c>
      <c r="G293" s="1130" t="s">
        <v>11</v>
      </c>
      <c r="H293" s="1305" t="s">
        <v>4720</v>
      </c>
      <c r="I293" s="1130"/>
      <c r="J293" s="1281"/>
      <c r="K293" s="1281"/>
      <c r="L293" s="1281"/>
      <c r="M293" s="1281"/>
      <c r="N293" s="1300" t="s">
        <v>6818</v>
      </c>
      <c r="O293" s="1174" t="s">
        <v>6627</v>
      </c>
      <c r="P293" s="801"/>
      <c r="Q293" s="801"/>
      <c r="R293" s="801"/>
      <c r="S293" s="801"/>
      <c r="T293" s="801">
        <v>1</v>
      </c>
      <c r="U293" s="801"/>
      <c r="V293" s="801"/>
      <c r="W293" s="801"/>
      <c r="X293" s="801"/>
      <c r="Y293" s="801"/>
      <c r="Z293" s="801">
        <v>1</v>
      </c>
      <c r="AA293" s="801"/>
      <c r="AB293" s="801"/>
      <c r="AC293" s="801"/>
      <c r="AD293" s="801"/>
      <c r="AE293" s="801"/>
      <c r="AF293" s="801">
        <v>1</v>
      </c>
      <c r="AG293" s="801"/>
    </row>
    <row r="294" spans="1:33" s="1542" customFormat="1" ht="126.75" thickBot="1" x14ac:dyDescent="0.3">
      <c r="A294" s="1506">
        <v>290</v>
      </c>
      <c r="B294" s="557" t="s">
        <v>4761</v>
      </c>
      <c r="C294" s="1143">
        <v>4</v>
      </c>
      <c r="D294" s="1143" t="s">
        <v>40</v>
      </c>
      <c r="E294" s="1252" t="s">
        <v>4416</v>
      </c>
      <c r="F294" s="1314" t="s">
        <v>43</v>
      </c>
      <c r="G294" s="1143" t="s">
        <v>16</v>
      </c>
      <c r="H294" s="1307" t="s">
        <v>4762</v>
      </c>
      <c r="I294" s="1143" t="s">
        <v>4725</v>
      </c>
      <c r="J294" s="499"/>
      <c r="K294" s="499"/>
      <c r="L294" s="499"/>
      <c r="M294" s="499"/>
      <c r="N294" s="557" t="s">
        <v>6801</v>
      </c>
      <c r="O294" s="1252" t="s">
        <v>6819</v>
      </c>
      <c r="P294" s="801"/>
      <c r="Q294" s="801">
        <v>1</v>
      </c>
      <c r="R294" s="801"/>
      <c r="S294" s="801"/>
      <c r="T294" s="801"/>
      <c r="U294" s="801"/>
      <c r="V294" s="801"/>
      <c r="W294" s="801"/>
      <c r="X294" s="801"/>
      <c r="Y294" s="801">
        <v>1</v>
      </c>
      <c r="Z294" s="801"/>
      <c r="AA294" s="801"/>
      <c r="AB294" s="801"/>
      <c r="AD294" s="801"/>
      <c r="AG294" s="801">
        <v>1</v>
      </c>
    </row>
    <row r="295" spans="1:33" s="1542" customFormat="1" ht="48" thickBot="1" x14ac:dyDescent="0.3">
      <c r="A295" s="1507">
        <v>291</v>
      </c>
      <c r="B295" s="557" t="s">
        <v>4792</v>
      </c>
      <c r="C295" s="1143">
        <v>4</v>
      </c>
      <c r="D295" s="1143" t="s">
        <v>89</v>
      </c>
      <c r="E295" s="1252" t="s">
        <v>4489</v>
      </c>
      <c r="F295" s="1314" t="s">
        <v>856</v>
      </c>
      <c r="G295" s="1143" t="s">
        <v>16</v>
      </c>
      <c r="H295" s="1307" t="s">
        <v>4793</v>
      </c>
      <c r="I295" s="1143" t="s">
        <v>4794</v>
      </c>
      <c r="J295" s="1287"/>
      <c r="K295" s="1287"/>
      <c r="L295" s="1287"/>
      <c r="M295" s="1287"/>
      <c r="N295" s="1254"/>
      <c r="O295" s="1252" t="s">
        <v>6820</v>
      </c>
      <c r="P295" s="801"/>
      <c r="Q295" s="801">
        <v>1</v>
      </c>
      <c r="R295" s="801"/>
      <c r="S295" s="801"/>
      <c r="T295" s="801"/>
      <c r="U295" s="801"/>
      <c r="V295" s="801"/>
      <c r="W295" s="801"/>
      <c r="X295" s="801">
        <v>1</v>
      </c>
      <c r="Y295" s="801"/>
      <c r="Z295" s="801"/>
      <c r="AA295" s="801"/>
      <c r="AB295" s="801"/>
      <c r="AD295" s="801"/>
      <c r="AG295" s="801">
        <v>1</v>
      </c>
    </row>
    <row r="296" spans="1:33" s="1542" customFormat="1" ht="205.5" thickBot="1" x14ac:dyDescent="0.3">
      <c r="A296" s="1506">
        <v>292</v>
      </c>
      <c r="B296" s="520" t="s">
        <v>4828</v>
      </c>
      <c r="C296" s="1130">
        <v>4</v>
      </c>
      <c r="D296" s="1130" t="s">
        <v>23</v>
      </c>
      <c r="E296" s="1304" t="s">
        <v>2917</v>
      </c>
      <c r="F296" s="1318" t="s">
        <v>173</v>
      </c>
      <c r="G296" s="1130" t="s">
        <v>16</v>
      </c>
      <c r="H296" s="1305" t="s">
        <v>4829</v>
      </c>
      <c r="I296" s="1130" t="s">
        <v>4622</v>
      </c>
      <c r="J296" s="499"/>
      <c r="K296" s="499"/>
      <c r="L296" s="499"/>
      <c r="M296" s="499"/>
      <c r="N296" s="1281"/>
      <c r="O296" s="1174" t="s">
        <v>6627</v>
      </c>
      <c r="P296" s="801"/>
      <c r="Q296" s="801"/>
      <c r="R296" s="801"/>
      <c r="S296" s="801"/>
      <c r="T296" s="801">
        <v>1</v>
      </c>
      <c r="U296" s="801"/>
      <c r="V296" s="801"/>
      <c r="W296" s="801">
        <v>1</v>
      </c>
      <c r="X296" s="801"/>
      <c r="Y296" s="801"/>
      <c r="Z296" s="801">
        <v>1</v>
      </c>
      <c r="AA296" s="801"/>
      <c r="AB296" s="801"/>
      <c r="AD296" s="801"/>
      <c r="AG296" s="801">
        <v>1</v>
      </c>
    </row>
    <row r="297" spans="1:33" s="1542" customFormat="1" ht="63.75" thickBot="1" x14ac:dyDescent="0.3">
      <c r="A297" s="1507">
        <v>293</v>
      </c>
      <c r="B297" s="557" t="s">
        <v>4867</v>
      </c>
      <c r="C297" s="1143">
        <v>4</v>
      </c>
      <c r="D297" s="1143" t="s">
        <v>37</v>
      </c>
      <c r="E297" s="1252" t="s">
        <v>4868</v>
      </c>
      <c r="F297" s="1314" t="s">
        <v>4869</v>
      </c>
      <c r="G297" s="1143" t="s">
        <v>11</v>
      </c>
      <c r="H297" s="1307" t="s">
        <v>4870</v>
      </c>
      <c r="I297" s="1143"/>
      <c r="J297" s="1287"/>
      <c r="K297" s="1287"/>
      <c r="L297" s="1287"/>
      <c r="M297" s="1287"/>
      <c r="N297" s="1254"/>
      <c r="O297" s="1252" t="s">
        <v>6821</v>
      </c>
      <c r="P297" s="801"/>
      <c r="Q297" s="801">
        <v>1</v>
      </c>
      <c r="R297" s="801"/>
      <c r="S297" s="801"/>
      <c r="T297" s="801"/>
      <c r="U297" s="801"/>
      <c r="V297" s="801"/>
      <c r="W297" s="801"/>
      <c r="X297" s="801">
        <v>1</v>
      </c>
      <c r="Y297" s="801"/>
      <c r="Z297" s="801"/>
      <c r="AA297" s="801"/>
      <c r="AB297" s="801"/>
      <c r="AC297" s="801"/>
      <c r="AD297" s="801"/>
      <c r="AE297" s="801"/>
      <c r="AF297" s="801">
        <v>1</v>
      </c>
    </row>
    <row r="298" spans="1:33" s="1542" customFormat="1" ht="252.75" thickBot="1" x14ac:dyDescent="0.3">
      <c r="A298" s="1506">
        <v>294</v>
      </c>
      <c r="B298" s="552" t="s">
        <v>4882</v>
      </c>
      <c r="C298" s="1291">
        <v>4</v>
      </c>
      <c r="D298" s="1291" t="s">
        <v>1498</v>
      </c>
      <c r="E298" s="1315" t="s">
        <v>4883</v>
      </c>
      <c r="F298" s="1316" t="s">
        <v>4692</v>
      </c>
      <c r="G298" s="1291" t="s">
        <v>16</v>
      </c>
      <c r="H298" s="1317" t="s">
        <v>4884</v>
      </c>
      <c r="I298" s="1291" t="s">
        <v>4885</v>
      </c>
      <c r="J298" s="1287"/>
      <c r="K298" s="1287"/>
      <c r="L298" s="1287"/>
      <c r="M298" s="1287"/>
      <c r="N298" s="1287"/>
      <c r="O298" s="1315" t="s">
        <v>6822</v>
      </c>
      <c r="P298" s="801"/>
      <c r="Q298" s="801"/>
      <c r="R298" s="801">
        <v>1</v>
      </c>
      <c r="S298" s="801"/>
      <c r="T298" s="801"/>
      <c r="U298" s="801">
        <v>1</v>
      </c>
      <c r="V298" s="801"/>
      <c r="W298" s="801"/>
      <c r="X298" s="801">
        <v>1</v>
      </c>
      <c r="Y298" s="801"/>
      <c r="Z298" s="801"/>
      <c r="AA298" s="801"/>
      <c r="AB298" s="801"/>
      <c r="AC298" s="801"/>
      <c r="AD298" s="801"/>
      <c r="AE298" s="801"/>
      <c r="AG298" s="801">
        <v>1</v>
      </c>
    </row>
    <row r="299" spans="1:33" s="1542" customFormat="1" ht="268.5" thickBot="1" x14ac:dyDescent="0.3">
      <c r="A299" s="1507">
        <v>295</v>
      </c>
      <c r="B299" s="520" t="s">
        <v>4939</v>
      </c>
      <c r="C299" s="1130">
        <v>4</v>
      </c>
      <c r="D299" s="1130" t="s">
        <v>23</v>
      </c>
      <c r="E299" s="1304" t="s">
        <v>4940</v>
      </c>
      <c r="F299" s="1318" t="s">
        <v>1327</v>
      </c>
      <c r="G299" s="1130" t="s">
        <v>16</v>
      </c>
      <c r="H299" s="1305" t="s">
        <v>4941</v>
      </c>
      <c r="I299" s="1130" t="s">
        <v>4789</v>
      </c>
      <c r="J299" s="499"/>
      <c r="K299" s="499"/>
      <c r="L299" s="499"/>
      <c r="M299" s="499"/>
      <c r="N299" s="1281"/>
      <c r="O299" s="1130" t="s">
        <v>6823</v>
      </c>
      <c r="P299" s="801"/>
      <c r="Q299" s="801"/>
      <c r="R299" s="801"/>
      <c r="S299" s="801"/>
      <c r="T299" s="801">
        <v>1</v>
      </c>
      <c r="U299" s="801"/>
      <c r="V299" s="801"/>
      <c r="W299" s="801">
        <v>1</v>
      </c>
      <c r="X299" s="801"/>
      <c r="Y299" s="801"/>
      <c r="Z299" s="801">
        <v>1</v>
      </c>
      <c r="AA299" s="801"/>
      <c r="AB299" s="801"/>
      <c r="AD299" s="801"/>
      <c r="AG299" s="801">
        <v>1</v>
      </c>
    </row>
    <row r="300" spans="1:33" s="1542" customFormat="1" ht="347.25" thickBot="1" x14ac:dyDescent="0.3">
      <c r="A300" s="1506">
        <v>296</v>
      </c>
      <c r="B300" s="557" t="s">
        <v>4979</v>
      </c>
      <c r="C300" s="1143">
        <v>4</v>
      </c>
      <c r="D300" s="1143" t="s">
        <v>4980</v>
      </c>
      <c r="E300" s="1252" t="s">
        <v>4981</v>
      </c>
      <c r="F300" s="1314" t="s">
        <v>4692</v>
      </c>
      <c r="G300" s="1143" t="s">
        <v>16</v>
      </c>
      <c r="H300" s="1307" t="s">
        <v>4982</v>
      </c>
      <c r="I300" s="1143" t="s">
        <v>4983</v>
      </c>
      <c r="J300" s="1287"/>
      <c r="K300" s="1287"/>
      <c r="L300" s="1287"/>
      <c r="M300" s="1287"/>
      <c r="N300" s="557" t="s">
        <v>6824</v>
      </c>
      <c r="O300" s="1252" t="s">
        <v>6825</v>
      </c>
      <c r="P300" s="801"/>
      <c r="Q300" s="801">
        <v>1</v>
      </c>
      <c r="R300" s="801"/>
      <c r="S300" s="801"/>
      <c r="T300" s="801"/>
      <c r="U300" s="801"/>
      <c r="V300" s="801"/>
      <c r="W300" s="801"/>
      <c r="X300" s="801">
        <v>1</v>
      </c>
      <c r="Y300" s="801"/>
      <c r="Z300" s="801"/>
      <c r="AA300" s="801"/>
      <c r="AB300" s="801"/>
      <c r="AD300" s="801"/>
      <c r="AG300" s="801">
        <v>1</v>
      </c>
    </row>
    <row r="301" spans="1:33" s="1542" customFormat="1" ht="409.6" thickBot="1" x14ac:dyDescent="0.3">
      <c r="A301" s="1507">
        <v>297</v>
      </c>
      <c r="B301" s="520" t="s">
        <v>4994</v>
      </c>
      <c r="C301" s="1130">
        <v>4</v>
      </c>
      <c r="D301" s="1130" t="s">
        <v>89</v>
      </c>
      <c r="E301" s="1304" t="s">
        <v>4189</v>
      </c>
      <c r="F301" s="1318" t="s">
        <v>4995</v>
      </c>
      <c r="G301" s="1130" t="s">
        <v>11</v>
      </c>
      <c r="H301" s="1305" t="s">
        <v>4996</v>
      </c>
      <c r="I301" s="1130" t="s">
        <v>4789</v>
      </c>
      <c r="J301" s="1281"/>
      <c r="K301" s="1281"/>
      <c r="L301" s="1281"/>
      <c r="M301" s="1281"/>
      <c r="N301" s="1281"/>
      <c r="O301" s="1174" t="s">
        <v>6627</v>
      </c>
      <c r="P301" s="801"/>
      <c r="Q301" s="801"/>
      <c r="R301" s="801"/>
      <c r="S301" s="801"/>
      <c r="T301" s="801">
        <v>1</v>
      </c>
      <c r="U301" s="801"/>
      <c r="V301" s="801"/>
      <c r="W301" s="801">
        <v>1</v>
      </c>
      <c r="X301" s="801">
        <v>1</v>
      </c>
      <c r="Y301" s="801"/>
      <c r="Z301" s="801"/>
      <c r="AA301" s="801"/>
      <c r="AB301" s="801"/>
      <c r="AD301" s="801"/>
      <c r="AF301" s="801">
        <v>1</v>
      </c>
    </row>
    <row r="302" spans="1:33" s="1542" customFormat="1" ht="268.5" thickBot="1" x14ac:dyDescent="0.3">
      <c r="A302" s="1506">
        <v>298</v>
      </c>
      <c r="B302" s="520" t="s">
        <v>4997</v>
      </c>
      <c r="C302" s="1130" t="s">
        <v>110</v>
      </c>
      <c r="D302" s="1130" t="s">
        <v>89</v>
      </c>
      <c r="E302" s="1304" t="s">
        <v>4998</v>
      </c>
      <c r="F302" s="1318" t="s">
        <v>4999</v>
      </c>
      <c r="G302" s="1130" t="s">
        <v>11</v>
      </c>
      <c r="H302" s="1305" t="s">
        <v>5000</v>
      </c>
      <c r="I302" s="1130" t="s">
        <v>4907</v>
      </c>
      <c r="J302" s="1281"/>
      <c r="K302" s="1281"/>
      <c r="L302" s="1281"/>
      <c r="M302" s="1281"/>
      <c r="N302" s="1281"/>
      <c r="O302" s="1174" t="s">
        <v>6627</v>
      </c>
      <c r="P302" s="801"/>
      <c r="Q302" s="801"/>
      <c r="R302" s="801"/>
      <c r="S302" s="801"/>
      <c r="T302" s="801">
        <v>1</v>
      </c>
      <c r="U302" s="801"/>
      <c r="V302" s="801"/>
      <c r="W302" s="801">
        <v>1</v>
      </c>
      <c r="X302" s="801">
        <v>1</v>
      </c>
      <c r="Y302" s="801"/>
      <c r="Z302" s="801"/>
      <c r="AA302" s="801"/>
      <c r="AB302" s="801"/>
      <c r="AD302" s="801"/>
      <c r="AF302" s="801">
        <v>1</v>
      </c>
    </row>
    <row r="303" spans="1:33" s="1542" customFormat="1" ht="63.75" thickBot="1" x14ac:dyDescent="0.3">
      <c r="A303" s="1507">
        <v>299</v>
      </c>
      <c r="B303" s="520" t="s">
        <v>5001</v>
      </c>
      <c r="C303" s="1130">
        <v>4</v>
      </c>
      <c r="D303" s="1130" t="s">
        <v>89</v>
      </c>
      <c r="E303" s="1304" t="s">
        <v>5002</v>
      </c>
      <c r="F303" s="1318" t="s">
        <v>5003</v>
      </c>
      <c r="G303" s="1130" t="s">
        <v>11</v>
      </c>
      <c r="H303" s="1305" t="s">
        <v>5004</v>
      </c>
      <c r="I303" s="1130" t="s">
        <v>4789</v>
      </c>
      <c r="J303" s="1281"/>
      <c r="K303" s="1281"/>
      <c r="L303" s="1281"/>
      <c r="M303" s="1281"/>
      <c r="N303" s="1281"/>
      <c r="O303" s="1174" t="s">
        <v>6627</v>
      </c>
      <c r="P303" s="801"/>
      <c r="Q303" s="801"/>
      <c r="R303" s="801"/>
      <c r="S303" s="801"/>
      <c r="T303" s="801">
        <v>1</v>
      </c>
      <c r="U303" s="801"/>
      <c r="V303" s="801"/>
      <c r="W303" s="801">
        <v>1</v>
      </c>
      <c r="X303" s="801">
        <v>1</v>
      </c>
      <c r="Y303" s="801"/>
      <c r="Z303" s="801"/>
      <c r="AA303" s="801"/>
      <c r="AB303" s="801"/>
      <c r="AD303" s="801"/>
      <c r="AF303" s="801">
        <v>1</v>
      </c>
    </row>
    <row r="304" spans="1:33" s="1542" customFormat="1" ht="126.75" thickBot="1" x14ac:dyDescent="0.3">
      <c r="A304" s="1506">
        <v>300</v>
      </c>
      <c r="B304" s="557" t="s">
        <v>5005</v>
      </c>
      <c r="C304" s="1143">
        <v>4</v>
      </c>
      <c r="D304" s="1143" t="s">
        <v>89</v>
      </c>
      <c r="E304" s="1252" t="s">
        <v>5006</v>
      </c>
      <c r="F304" s="1314" t="s">
        <v>5007</v>
      </c>
      <c r="G304" s="1143" t="s">
        <v>11</v>
      </c>
      <c r="H304" s="1307" t="s">
        <v>5008</v>
      </c>
      <c r="I304" s="1143" t="s">
        <v>4789</v>
      </c>
      <c r="J304" s="499"/>
      <c r="K304" s="499"/>
      <c r="L304" s="499"/>
      <c r="M304" s="499"/>
      <c r="N304" s="557" t="s">
        <v>6826</v>
      </c>
      <c r="O304" s="1143" t="s">
        <v>6827</v>
      </c>
      <c r="P304" s="801"/>
      <c r="Q304" s="801">
        <v>1</v>
      </c>
      <c r="R304" s="801"/>
      <c r="S304" s="801"/>
      <c r="T304" s="801"/>
      <c r="U304" s="801"/>
      <c r="V304" s="801"/>
      <c r="W304" s="801"/>
      <c r="X304" s="801">
        <v>1</v>
      </c>
      <c r="Y304" s="801"/>
      <c r="Z304" s="801"/>
      <c r="AA304" s="801"/>
      <c r="AB304" s="801"/>
      <c r="AD304" s="801"/>
      <c r="AF304" s="801">
        <v>1</v>
      </c>
    </row>
    <row r="305" spans="1:33" s="1542" customFormat="1" ht="63.75" thickBot="1" x14ac:dyDescent="0.3">
      <c r="A305" s="1507">
        <v>301</v>
      </c>
      <c r="B305" s="552" t="s">
        <v>5009</v>
      </c>
      <c r="C305" s="1291">
        <v>4</v>
      </c>
      <c r="D305" s="1291" t="s">
        <v>1498</v>
      </c>
      <c r="E305" s="1315" t="s">
        <v>5010</v>
      </c>
      <c r="F305" s="1316" t="s">
        <v>5011</v>
      </c>
      <c r="G305" s="1291" t="s">
        <v>11</v>
      </c>
      <c r="H305" s="1317" t="s">
        <v>5012</v>
      </c>
      <c r="I305" s="1291"/>
      <c r="J305" s="1287"/>
      <c r="K305" s="1287"/>
      <c r="L305" s="1287"/>
      <c r="M305" s="1287"/>
      <c r="N305" s="552" t="s">
        <v>6828</v>
      </c>
      <c r="O305" s="1315" t="s">
        <v>6822</v>
      </c>
      <c r="P305" s="801"/>
      <c r="Q305" s="801"/>
      <c r="R305" s="801">
        <v>1</v>
      </c>
      <c r="S305" s="801"/>
      <c r="T305" s="801"/>
      <c r="U305" s="801">
        <v>1</v>
      </c>
      <c r="V305" s="801"/>
      <c r="W305" s="801"/>
      <c r="X305" s="801">
        <v>1</v>
      </c>
      <c r="Y305" s="801"/>
      <c r="Z305" s="801"/>
      <c r="AA305" s="801"/>
      <c r="AB305" s="801"/>
      <c r="AD305" s="801"/>
      <c r="AF305" s="801">
        <v>1</v>
      </c>
    </row>
    <row r="306" spans="1:33" s="1542" customFormat="1" ht="378.75" thickBot="1" x14ac:dyDescent="0.3">
      <c r="A306" s="1506">
        <v>302</v>
      </c>
      <c r="B306" s="557" t="s">
        <v>5024</v>
      </c>
      <c r="C306" s="1143" t="s">
        <v>179</v>
      </c>
      <c r="D306" s="1143" t="s">
        <v>344</v>
      </c>
      <c r="E306" s="1252" t="s">
        <v>5025</v>
      </c>
      <c r="F306" s="1314" t="s">
        <v>5026</v>
      </c>
      <c r="G306" s="1143" t="s">
        <v>11</v>
      </c>
      <c r="H306" s="1307" t="s">
        <v>5027</v>
      </c>
      <c r="I306" s="1143"/>
      <c r="J306" s="499"/>
      <c r="K306" s="499"/>
      <c r="L306" s="499"/>
      <c r="M306" s="499"/>
      <c r="N306" s="557" t="s">
        <v>6829</v>
      </c>
      <c r="O306" s="1143" t="s">
        <v>6830</v>
      </c>
      <c r="P306" s="801"/>
      <c r="Q306" s="801">
        <v>1</v>
      </c>
      <c r="R306" s="801"/>
      <c r="S306" s="801"/>
      <c r="T306" s="801"/>
      <c r="U306" s="801"/>
      <c r="V306" s="801"/>
      <c r="W306" s="801"/>
      <c r="X306" s="801"/>
      <c r="Y306" s="801"/>
      <c r="Z306" s="801">
        <v>1</v>
      </c>
      <c r="AA306" s="801"/>
      <c r="AB306" s="801"/>
      <c r="AD306" s="801"/>
      <c r="AF306" s="801">
        <v>1</v>
      </c>
    </row>
    <row r="307" spans="1:33" s="1542" customFormat="1" ht="126.75" thickBot="1" x14ac:dyDescent="0.3">
      <c r="A307" s="1507">
        <v>303</v>
      </c>
      <c r="B307" s="557" t="s">
        <v>5033</v>
      </c>
      <c r="C307" s="1143" t="s">
        <v>110</v>
      </c>
      <c r="D307" s="1143" t="s">
        <v>89</v>
      </c>
      <c r="E307" s="1252" t="s">
        <v>484</v>
      </c>
      <c r="F307" s="1314" t="s">
        <v>5034</v>
      </c>
      <c r="G307" s="1143" t="s">
        <v>11</v>
      </c>
      <c r="H307" s="1307" t="s">
        <v>5035</v>
      </c>
      <c r="I307" s="1143" t="s">
        <v>5036</v>
      </c>
      <c r="J307" s="1287"/>
      <c r="K307" s="1287"/>
      <c r="L307" s="1287"/>
      <c r="M307" s="1287"/>
      <c r="N307" s="557" t="s">
        <v>6831</v>
      </c>
      <c r="O307" s="1252" t="s">
        <v>6832</v>
      </c>
      <c r="P307" s="801"/>
      <c r="Q307" s="801">
        <v>1</v>
      </c>
      <c r="R307" s="801"/>
      <c r="S307" s="801"/>
      <c r="T307" s="801"/>
      <c r="U307" s="801"/>
      <c r="V307" s="801"/>
      <c r="W307" s="801"/>
      <c r="X307" s="801">
        <v>1</v>
      </c>
      <c r="Y307" s="801"/>
      <c r="Z307" s="801"/>
      <c r="AA307" s="801"/>
      <c r="AB307" s="801"/>
      <c r="AD307" s="801"/>
      <c r="AF307" s="801">
        <v>1</v>
      </c>
    </row>
    <row r="308" spans="1:33" s="1542" customFormat="1" ht="158.25" thickBot="1" x14ac:dyDescent="0.3">
      <c r="A308" s="1506">
        <v>304</v>
      </c>
      <c r="B308" s="557" t="s">
        <v>5037</v>
      </c>
      <c r="C308" s="1143">
        <v>4</v>
      </c>
      <c r="D308" s="1143" t="s">
        <v>37</v>
      </c>
      <c r="E308" s="1252" t="s">
        <v>484</v>
      </c>
      <c r="F308" s="1314" t="s">
        <v>5038</v>
      </c>
      <c r="G308" s="1143" t="s">
        <v>11</v>
      </c>
      <c r="H308" s="1307" t="s">
        <v>5039</v>
      </c>
      <c r="I308" s="1143" t="s">
        <v>5040</v>
      </c>
      <c r="J308" s="1254"/>
      <c r="K308" s="1254"/>
      <c r="L308" s="1254"/>
      <c r="M308" s="1254"/>
      <c r="N308" s="557" t="s">
        <v>6833</v>
      </c>
      <c r="O308" s="1143" t="s">
        <v>6834</v>
      </c>
      <c r="P308" s="801"/>
      <c r="Q308" s="801">
        <v>1</v>
      </c>
      <c r="R308" s="801"/>
      <c r="S308" s="801"/>
      <c r="T308" s="801"/>
      <c r="U308" s="801"/>
      <c r="V308" s="801"/>
      <c r="W308" s="801"/>
      <c r="X308" s="801">
        <v>1</v>
      </c>
      <c r="Y308" s="801"/>
      <c r="Z308" s="801"/>
      <c r="AA308" s="801"/>
      <c r="AB308" s="801"/>
      <c r="AD308" s="801"/>
      <c r="AF308" s="801">
        <v>1</v>
      </c>
    </row>
    <row r="309" spans="1:33" s="1542" customFormat="1" ht="79.5" thickBot="1" x14ac:dyDescent="0.3">
      <c r="A309" s="1507">
        <v>305</v>
      </c>
      <c r="B309" s="312" t="s">
        <v>5041</v>
      </c>
      <c r="C309" s="313" t="s">
        <v>179</v>
      </c>
      <c r="D309" s="313" t="s">
        <v>2792</v>
      </c>
      <c r="E309" s="124" t="s">
        <v>5042</v>
      </c>
      <c r="F309" s="778" t="s">
        <v>5043</v>
      </c>
      <c r="G309" s="313" t="s">
        <v>11</v>
      </c>
      <c r="H309" s="665" t="s">
        <v>5044</v>
      </c>
      <c r="I309" s="313" t="s">
        <v>5045</v>
      </c>
      <c r="J309" s="499"/>
      <c r="K309" s="499"/>
      <c r="L309" s="499"/>
      <c r="M309" s="499"/>
      <c r="N309" s="312" t="s">
        <v>6835</v>
      </c>
      <c r="O309" s="313" t="s">
        <v>6836</v>
      </c>
      <c r="P309" s="801"/>
      <c r="Q309" s="801"/>
      <c r="R309" s="801"/>
      <c r="S309" s="801"/>
      <c r="T309" s="801"/>
      <c r="U309" s="801"/>
      <c r="V309" s="801"/>
      <c r="W309" s="801"/>
      <c r="X309" s="801"/>
      <c r="Y309" s="801"/>
      <c r="Z309" s="801"/>
      <c r="AA309" s="801">
        <v>1</v>
      </c>
      <c r="AB309" s="801"/>
      <c r="AC309" s="801">
        <v>1</v>
      </c>
      <c r="AD309" s="801"/>
      <c r="AF309" s="801">
        <v>1</v>
      </c>
    </row>
    <row r="310" spans="1:33" s="1542" customFormat="1" ht="189.75" thickBot="1" x14ac:dyDescent="0.3">
      <c r="A310" s="1506">
        <v>306</v>
      </c>
      <c r="B310" s="312" t="s">
        <v>5085</v>
      </c>
      <c r="C310" s="313" t="s">
        <v>3049</v>
      </c>
      <c r="D310" s="313" t="s">
        <v>2792</v>
      </c>
      <c r="E310" s="124" t="s">
        <v>5086</v>
      </c>
      <c r="F310" s="778" t="s">
        <v>4950</v>
      </c>
      <c r="G310" s="313" t="s">
        <v>16</v>
      </c>
      <c r="H310" s="665" t="s">
        <v>5087</v>
      </c>
      <c r="I310" s="313" t="s">
        <v>4907</v>
      </c>
      <c r="J310" s="499"/>
      <c r="K310" s="499"/>
      <c r="L310" s="499"/>
      <c r="M310" s="499"/>
      <c r="N310" s="312" t="s">
        <v>6837</v>
      </c>
      <c r="O310" s="313" t="s">
        <v>6836</v>
      </c>
      <c r="R310" s="801"/>
      <c r="S310" s="801"/>
      <c r="T310" s="801"/>
      <c r="U310" s="801"/>
      <c r="V310" s="801"/>
      <c r="W310" s="801"/>
      <c r="X310" s="801"/>
      <c r="Y310" s="801"/>
      <c r="Z310" s="801"/>
      <c r="AA310" s="801">
        <v>1</v>
      </c>
      <c r="AB310" s="801"/>
      <c r="AC310" s="801">
        <v>1</v>
      </c>
      <c r="AD310" s="801"/>
      <c r="AG310" s="801">
        <v>1</v>
      </c>
    </row>
    <row r="311" spans="1:33" s="1542" customFormat="1" ht="63.75" thickBot="1" x14ac:dyDescent="0.3">
      <c r="A311" s="1507">
        <v>307</v>
      </c>
      <c r="B311" s="552" t="s">
        <v>5092</v>
      </c>
      <c r="C311" s="1291" t="s">
        <v>1353</v>
      </c>
      <c r="D311" s="1291" t="s">
        <v>89</v>
      </c>
      <c r="E311" s="1315" t="s">
        <v>5093</v>
      </c>
      <c r="F311" s="1316" t="s">
        <v>5094</v>
      </c>
      <c r="G311" s="1291" t="s">
        <v>11</v>
      </c>
      <c r="H311" s="1317" t="s">
        <v>5095</v>
      </c>
      <c r="I311" s="1291" t="s">
        <v>4907</v>
      </c>
      <c r="J311" s="499"/>
      <c r="K311" s="499"/>
      <c r="L311" s="499"/>
      <c r="M311" s="499"/>
      <c r="N311" s="552" t="s">
        <v>6828</v>
      </c>
      <c r="O311" s="1291" t="s">
        <v>6836</v>
      </c>
      <c r="R311" s="801">
        <v>1</v>
      </c>
      <c r="S311" s="801"/>
      <c r="T311" s="801"/>
      <c r="U311" s="801">
        <v>1</v>
      </c>
      <c r="V311" s="801"/>
      <c r="W311" s="801"/>
      <c r="X311" s="801">
        <v>1</v>
      </c>
      <c r="Y311" s="801"/>
      <c r="Z311" s="801"/>
      <c r="AA311" s="801"/>
      <c r="AB311" s="801"/>
      <c r="AD311" s="801"/>
      <c r="AF311" s="801">
        <v>1</v>
      </c>
    </row>
    <row r="312" spans="1:33" s="1542" customFormat="1" ht="79.5" thickBot="1" x14ac:dyDescent="0.3">
      <c r="A312" s="1506">
        <v>308</v>
      </c>
      <c r="B312" s="520" t="s">
        <v>5100</v>
      </c>
      <c r="C312" s="1130" t="s">
        <v>110</v>
      </c>
      <c r="D312" s="1130" t="s">
        <v>89</v>
      </c>
      <c r="E312" s="1304" t="s">
        <v>5101</v>
      </c>
      <c r="F312" s="1318" t="s">
        <v>5102</v>
      </c>
      <c r="G312" s="1130" t="s">
        <v>11</v>
      </c>
      <c r="H312" s="1305" t="s">
        <v>5103</v>
      </c>
      <c r="I312" s="1130" t="s">
        <v>4907</v>
      </c>
      <c r="J312" s="499"/>
      <c r="K312" s="499"/>
      <c r="L312" s="499"/>
      <c r="M312" s="499"/>
      <c r="N312" s="1281"/>
      <c r="O312" s="1174" t="s">
        <v>6627</v>
      </c>
      <c r="S312" s="801"/>
      <c r="T312" s="801">
        <v>1</v>
      </c>
      <c r="U312" s="801"/>
      <c r="V312" s="801"/>
      <c r="W312" s="801">
        <v>1</v>
      </c>
      <c r="X312" s="801">
        <v>1</v>
      </c>
      <c r="Y312" s="801"/>
      <c r="Z312" s="801"/>
      <c r="AA312" s="801"/>
      <c r="AB312" s="801"/>
      <c r="AD312" s="801"/>
      <c r="AF312" s="801">
        <v>1</v>
      </c>
    </row>
    <row r="313" spans="1:33" s="1542" customFormat="1" ht="158.25" thickBot="1" x14ac:dyDescent="0.3">
      <c r="A313" s="1507">
        <v>309</v>
      </c>
      <c r="B313" s="557" t="s">
        <v>5115</v>
      </c>
      <c r="C313" s="1143" t="s">
        <v>5116</v>
      </c>
      <c r="D313" s="1143" t="s">
        <v>37</v>
      </c>
      <c r="E313" s="1252" t="s">
        <v>5117</v>
      </c>
      <c r="F313" s="1314" t="s">
        <v>5118</v>
      </c>
      <c r="G313" s="1143" t="s">
        <v>11</v>
      </c>
      <c r="H313" s="1307" t="s">
        <v>5119</v>
      </c>
      <c r="I313" s="1143" t="s">
        <v>5120</v>
      </c>
      <c r="J313" s="1254"/>
      <c r="K313" s="1254"/>
      <c r="L313" s="1254"/>
      <c r="M313" s="1254"/>
      <c r="N313" s="557" t="s">
        <v>6838</v>
      </c>
      <c r="O313" s="1143" t="s">
        <v>6834</v>
      </c>
      <c r="Q313" s="801">
        <v>1</v>
      </c>
      <c r="R313" s="801"/>
      <c r="S313" s="801"/>
      <c r="T313" s="801"/>
      <c r="U313" s="801"/>
      <c r="V313" s="801"/>
      <c r="W313" s="801"/>
      <c r="X313" s="801">
        <v>1</v>
      </c>
      <c r="Y313" s="801"/>
      <c r="Z313" s="801"/>
      <c r="AA313" s="801"/>
      <c r="AB313" s="801"/>
      <c r="AD313" s="801"/>
      <c r="AF313" s="801">
        <v>1</v>
      </c>
    </row>
    <row r="314" spans="1:33" s="1542" customFormat="1" ht="142.5" thickBot="1" x14ac:dyDescent="0.3">
      <c r="A314" s="1506">
        <v>310</v>
      </c>
      <c r="B314" s="552" t="s">
        <v>5132</v>
      </c>
      <c r="C314" s="1291" t="s">
        <v>5133</v>
      </c>
      <c r="D314" s="1291" t="s">
        <v>37</v>
      </c>
      <c r="E314" s="1315" t="s">
        <v>5134</v>
      </c>
      <c r="F314" s="1316" t="s">
        <v>1089</v>
      </c>
      <c r="G314" s="1291" t="s">
        <v>16</v>
      </c>
      <c r="H314" s="1317" t="s">
        <v>5135</v>
      </c>
      <c r="I314" s="1291" t="s">
        <v>5036</v>
      </c>
      <c r="J314" s="499"/>
      <c r="K314" s="499"/>
      <c r="L314" s="499"/>
      <c r="M314" s="499"/>
      <c r="N314" s="1287"/>
      <c r="O314" s="1291" t="s">
        <v>6839</v>
      </c>
      <c r="P314" s="801">
        <v>1</v>
      </c>
      <c r="R314" s="801">
        <v>1</v>
      </c>
      <c r="S314" s="801"/>
      <c r="T314" s="801"/>
      <c r="U314" s="801">
        <v>1</v>
      </c>
      <c r="V314" s="801"/>
      <c r="W314" s="801"/>
      <c r="X314" s="801">
        <v>1</v>
      </c>
      <c r="Y314" s="801"/>
      <c r="Z314" s="801"/>
      <c r="AA314" s="801"/>
      <c r="AB314" s="801"/>
      <c r="AD314" s="801"/>
      <c r="AG314" s="801">
        <v>1</v>
      </c>
    </row>
    <row r="315" spans="1:33" s="1542" customFormat="1" ht="409.6" thickBot="1" x14ac:dyDescent="0.3">
      <c r="A315" s="1507">
        <v>311</v>
      </c>
      <c r="B315" s="557" t="s">
        <v>5164</v>
      </c>
      <c r="C315" s="1143">
        <v>4</v>
      </c>
      <c r="D315" s="1143" t="s">
        <v>89</v>
      </c>
      <c r="E315" s="1252" t="s">
        <v>5165</v>
      </c>
      <c r="F315" s="1314" t="s">
        <v>5166</v>
      </c>
      <c r="G315" s="1143" t="s">
        <v>11</v>
      </c>
      <c r="H315" s="1307" t="s">
        <v>5167</v>
      </c>
      <c r="I315" s="1143" t="s">
        <v>4789</v>
      </c>
      <c r="J315" s="499"/>
      <c r="K315" s="499"/>
      <c r="L315" s="499"/>
      <c r="M315" s="499"/>
      <c r="N315" s="1143" t="s">
        <v>6840</v>
      </c>
      <c r="O315" s="1252" t="s">
        <v>6841</v>
      </c>
      <c r="Q315" s="801">
        <v>1</v>
      </c>
      <c r="R315" s="801"/>
      <c r="S315" s="801"/>
      <c r="T315" s="801"/>
      <c r="U315" s="801"/>
      <c r="V315" s="801"/>
      <c r="W315" s="801"/>
      <c r="X315" s="801">
        <v>1</v>
      </c>
      <c r="Y315" s="801"/>
      <c r="Z315" s="801"/>
      <c r="AA315" s="801"/>
      <c r="AB315" s="801"/>
      <c r="AD315" s="801"/>
      <c r="AF315" s="801">
        <v>1</v>
      </c>
    </row>
    <row r="316" spans="1:33" s="1542" customFormat="1" ht="63.75" thickBot="1" x14ac:dyDescent="0.3">
      <c r="A316" s="1506">
        <v>312</v>
      </c>
      <c r="B316" s="557" t="s">
        <v>5168</v>
      </c>
      <c r="C316" s="1143">
        <v>4</v>
      </c>
      <c r="D316" s="1143" t="s">
        <v>3752</v>
      </c>
      <c r="E316" s="1252" t="s">
        <v>5169</v>
      </c>
      <c r="F316" s="1314" t="s">
        <v>5170</v>
      </c>
      <c r="G316" s="1143" t="s">
        <v>11</v>
      </c>
      <c r="H316" s="1307" t="s">
        <v>5171</v>
      </c>
      <c r="I316" s="1143"/>
      <c r="J316" s="499"/>
      <c r="K316" s="499"/>
      <c r="L316" s="499"/>
      <c r="M316" s="499"/>
      <c r="N316" s="557" t="s">
        <v>6418</v>
      </c>
      <c r="O316" s="1252" t="s">
        <v>6842</v>
      </c>
      <c r="Q316" s="801">
        <v>1</v>
      </c>
      <c r="R316" s="801"/>
      <c r="S316" s="801"/>
      <c r="T316" s="801"/>
      <c r="U316" s="801"/>
      <c r="V316" s="801"/>
      <c r="W316" s="801"/>
      <c r="X316" s="801">
        <v>1</v>
      </c>
      <c r="Y316" s="801"/>
      <c r="Z316" s="801"/>
      <c r="AA316" s="801"/>
      <c r="AB316" s="801"/>
      <c r="AD316" s="801"/>
      <c r="AF316" s="801">
        <v>1</v>
      </c>
    </row>
    <row r="317" spans="1:33" s="1542" customFormat="1" ht="79.5" thickBot="1" x14ac:dyDescent="0.3">
      <c r="A317" s="1507">
        <v>313</v>
      </c>
      <c r="B317" s="520" t="s">
        <v>5224</v>
      </c>
      <c r="C317" s="1130">
        <v>22</v>
      </c>
      <c r="D317" s="1130" t="s">
        <v>3752</v>
      </c>
      <c r="E317" s="1304" t="s">
        <v>5225</v>
      </c>
      <c r="F317" s="1318" t="s">
        <v>1089</v>
      </c>
      <c r="G317" s="1130" t="s">
        <v>16</v>
      </c>
      <c r="H317" s="1305" t="s">
        <v>5226</v>
      </c>
      <c r="I317" s="1130" t="s">
        <v>4907</v>
      </c>
      <c r="J317" s="1281"/>
      <c r="K317" s="1281"/>
      <c r="L317" s="1281"/>
      <c r="M317" s="1281"/>
      <c r="N317" s="1281"/>
      <c r="O317" s="1174" t="s">
        <v>6627</v>
      </c>
      <c r="P317" s="801"/>
      <c r="Q317" s="801"/>
      <c r="R317" s="801"/>
      <c r="S317" s="801"/>
      <c r="T317" s="801">
        <v>1</v>
      </c>
      <c r="U317" s="801"/>
      <c r="V317" s="801"/>
      <c r="W317" s="801">
        <v>1</v>
      </c>
      <c r="X317" s="801">
        <v>1</v>
      </c>
      <c r="Y317" s="801"/>
      <c r="Z317" s="801"/>
      <c r="AA317" s="801"/>
      <c r="AB317" s="801"/>
      <c r="AD317" s="801"/>
      <c r="AG317" s="801">
        <v>1</v>
      </c>
    </row>
    <row r="318" spans="1:33" s="1542" customFormat="1" ht="95.25" thickBot="1" x14ac:dyDescent="0.3">
      <c r="A318" s="1506">
        <v>314</v>
      </c>
      <c r="B318" s="557" t="s">
        <v>5227</v>
      </c>
      <c r="C318" s="1143">
        <v>21</v>
      </c>
      <c r="D318" s="1143" t="s">
        <v>3752</v>
      </c>
      <c r="E318" s="1252" t="s">
        <v>5228</v>
      </c>
      <c r="F318" s="1314" t="s">
        <v>5229</v>
      </c>
      <c r="G318" s="1143" t="s">
        <v>11</v>
      </c>
      <c r="H318" s="1307" t="s">
        <v>5230</v>
      </c>
      <c r="I318" s="1143" t="s">
        <v>4907</v>
      </c>
      <c r="J318" s="1254"/>
      <c r="K318" s="1254"/>
      <c r="L318" s="1254"/>
      <c r="M318" s="1254"/>
      <c r="N318" s="557" t="s">
        <v>6843</v>
      </c>
      <c r="O318" s="1312" t="s">
        <v>6844</v>
      </c>
      <c r="P318" s="801"/>
      <c r="Q318" s="801">
        <v>1</v>
      </c>
      <c r="R318" s="801"/>
      <c r="S318" s="801"/>
      <c r="T318" s="801"/>
      <c r="U318" s="801"/>
      <c r="V318" s="801"/>
      <c r="W318" s="801"/>
      <c r="X318" s="801">
        <v>1</v>
      </c>
      <c r="Y318" s="801"/>
      <c r="Z318" s="801"/>
      <c r="AA318" s="801"/>
      <c r="AB318" s="801"/>
      <c r="AD318" s="801"/>
      <c r="AF318" s="801">
        <v>1</v>
      </c>
    </row>
    <row r="319" spans="1:33" s="1542" customFormat="1" ht="205.5" thickBot="1" x14ac:dyDescent="0.3">
      <c r="A319" s="1507">
        <v>315</v>
      </c>
      <c r="B319" s="1540" t="s">
        <v>5231</v>
      </c>
      <c r="C319" s="770">
        <v>27</v>
      </c>
      <c r="D319" s="770" t="s">
        <v>3930</v>
      </c>
      <c r="E319" s="780" t="s">
        <v>5232</v>
      </c>
      <c r="F319" s="778" t="s">
        <v>4200</v>
      </c>
      <c r="G319" s="770" t="s">
        <v>16</v>
      </c>
      <c r="H319" s="779" t="s">
        <v>5233</v>
      </c>
      <c r="I319" s="770"/>
      <c r="J319" s="775"/>
      <c r="K319" s="775"/>
      <c r="L319" s="775"/>
      <c r="M319" s="775"/>
      <c r="N319" s="775"/>
      <c r="O319" s="1442" t="s">
        <v>6627</v>
      </c>
      <c r="P319" s="801"/>
      <c r="Q319" s="801"/>
      <c r="R319" s="801"/>
      <c r="S319" s="801"/>
      <c r="T319" s="801"/>
      <c r="U319" s="801"/>
      <c r="V319" s="801"/>
      <c r="W319" s="801"/>
      <c r="X319" s="801">
        <v>1</v>
      </c>
      <c r="Y319" s="801"/>
      <c r="Z319" s="801"/>
      <c r="AA319" s="801"/>
      <c r="AB319" s="801"/>
      <c r="AD319" s="801">
        <v>1</v>
      </c>
      <c r="AG319" s="801">
        <v>1</v>
      </c>
    </row>
    <row r="320" spans="1:33" s="1542" customFormat="1" ht="409.6" thickBot="1" x14ac:dyDescent="0.3">
      <c r="A320" s="1506">
        <v>316</v>
      </c>
      <c r="B320" s="520" t="s">
        <v>5273</v>
      </c>
      <c r="C320" s="1130" t="s">
        <v>110</v>
      </c>
      <c r="D320" s="1130" t="s">
        <v>23</v>
      </c>
      <c r="E320" s="1304" t="s">
        <v>5278</v>
      </c>
      <c r="F320" s="1318" t="s">
        <v>5279</v>
      </c>
      <c r="G320" s="1130" t="s">
        <v>11</v>
      </c>
      <c r="H320" s="1305" t="s">
        <v>5280</v>
      </c>
      <c r="I320" s="1130" t="s">
        <v>5281</v>
      </c>
      <c r="J320" s="499"/>
      <c r="K320" s="499"/>
      <c r="L320" s="499"/>
      <c r="M320" s="499"/>
      <c r="N320" s="1281"/>
      <c r="O320" s="1130"/>
      <c r="P320" s="801"/>
      <c r="Q320" s="801"/>
      <c r="R320" s="801"/>
      <c r="S320" s="801"/>
      <c r="T320" s="801">
        <v>1</v>
      </c>
      <c r="U320" s="801"/>
      <c r="V320" s="801"/>
      <c r="W320" s="801">
        <v>1</v>
      </c>
      <c r="X320" s="801"/>
      <c r="Y320" s="801"/>
      <c r="Z320" s="801">
        <v>1</v>
      </c>
      <c r="AA320" s="801"/>
      <c r="AB320" s="801"/>
      <c r="AD320" s="801"/>
      <c r="AF320" s="801">
        <v>1</v>
      </c>
    </row>
    <row r="321" spans="1:33" s="1542" customFormat="1" ht="284.25" thickBot="1" x14ac:dyDescent="0.3">
      <c r="A321" s="1507">
        <v>317</v>
      </c>
      <c r="B321" s="557" t="s">
        <v>5307</v>
      </c>
      <c r="C321" s="1143">
        <v>4</v>
      </c>
      <c r="D321" s="1143" t="s">
        <v>3930</v>
      </c>
      <c r="E321" s="1252" t="s">
        <v>5308</v>
      </c>
      <c r="F321" s="1314" t="s">
        <v>5309</v>
      </c>
      <c r="G321" s="1143" t="s">
        <v>11</v>
      </c>
      <c r="H321" s="1307" t="s">
        <v>5310</v>
      </c>
      <c r="I321" s="1143" t="s">
        <v>5302</v>
      </c>
      <c r="J321" s="1254"/>
      <c r="K321" s="1254"/>
      <c r="L321" s="1254"/>
      <c r="M321" s="1254"/>
      <c r="N321" s="557" t="s">
        <v>6845</v>
      </c>
      <c r="O321" s="1312" t="s">
        <v>6846</v>
      </c>
      <c r="P321" s="801"/>
      <c r="Q321" s="801">
        <v>1</v>
      </c>
      <c r="R321" s="801"/>
      <c r="S321" s="801"/>
      <c r="T321" s="801"/>
      <c r="U321" s="801"/>
      <c r="V321" s="801"/>
      <c r="W321" s="801"/>
      <c r="X321" s="801">
        <v>1</v>
      </c>
      <c r="Y321" s="801"/>
      <c r="Z321" s="801"/>
      <c r="AA321" s="801"/>
      <c r="AB321" s="801"/>
      <c r="AD321" s="801"/>
      <c r="AF321" s="801">
        <v>1</v>
      </c>
    </row>
    <row r="322" spans="1:33" s="1542" customFormat="1" ht="79.5" thickBot="1" x14ac:dyDescent="0.3">
      <c r="A322" s="1507">
        <v>318</v>
      </c>
      <c r="B322" s="557" t="s">
        <v>5319</v>
      </c>
      <c r="C322" s="1143" t="s">
        <v>1335</v>
      </c>
      <c r="D322" s="1143" t="s">
        <v>3752</v>
      </c>
      <c r="E322" s="1252" t="s">
        <v>5320</v>
      </c>
      <c r="F322" s="1314" t="s">
        <v>5321</v>
      </c>
      <c r="G322" s="1143" t="s">
        <v>11</v>
      </c>
      <c r="H322" s="1307" t="s">
        <v>5322</v>
      </c>
      <c r="I322" s="1143" t="s">
        <v>5036</v>
      </c>
      <c r="J322" s="1254"/>
      <c r="K322" s="1254"/>
      <c r="L322" s="1254"/>
      <c r="M322" s="1254"/>
      <c r="N322" s="1254"/>
      <c r="O322" s="1252" t="s">
        <v>6847</v>
      </c>
      <c r="P322" s="801"/>
      <c r="Q322" s="801">
        <v>1</v>
      </c>
      <c r="R322" s="801"/>
      <c r="S322" s="801"/>
      <c r="T322" s="801"/>
      <c r="U322" s="801"/>
      <c r="V322" s="801"/>
      <c r="W322" s="801"/>
      <c r="X322" s="801">
        <v>1</v>
      </c>
      <c r="Y322" s="801"/>
      <c r="Z322" s="801"/>
      <c r="AA322" s="801"/>
      <c r="AB322" s="801"/>
      <c r="AD322" s="801"/>
      <c r="AF322" s="801">
        <v>1</v>
      </c>
    </row>
    <row r="323" spans="1:33" s="1542" customFormat="1" ht="95.25" thickBot="1" x14ac:dyDescent="0.3">
      <c r="A323" s="1507">
        <v>319</v>
      </c>
      <c r="B323" s="520" t="s">
        <v>5388</v>
      </c>
      <c r="C323" s="1130">
        <v>4</v>
      </c>
      <c r="D323" s="1130" t="s">
        <v>37</v>
      </c>
      <c r="E323" s="1304" t="s">
        <v>5389</v>
      </c>
      <c r="F323" s="1318" t="s">
        <v>5390</v>
      </c>
      <c r="G323" s="1130" t="s">
        <v>11</v>
      </c>
      <c r="H323" s="1305" t="s">
        <v>5391</v>
      </c>
      <c r="I323" s="1130" t="s">
        <v>4907</v>
      </c>
      <c r="J323" s="499"/>
      <c r="K323" s="499"/>
      <c r="L323" s="499"/>
      <c r="M323" s="499"/>
      <c r="N323" s="1281"/>
      <c r="O323" s="1174" t="s">
        <v>6627</v>
      </c>
      <c r="P323" s="1319"/>
      <c r="Q323" s="1319"/>
      <c r="R323" s="1319"/>
      <c r="S323" s="1319"/>
      <c r="T323" s="1319">
        <v>1</v>
      </c>
      <c r="U323" s="1319"/>
      <c r="V323" s="1319"/>
      <c r="W323" s="1319"/>
      <c r="X323" s="1319">
        <v>1</v>
      </c>
      <c r="Y323" s="1319"/>
      <c r="Z323" s="1319"/>
      <c r="AA323" s="1319"/>
      <c r="AB323" s="1319"/>
      <c r="AD323" s="801"/>
      <c r="AF323" s="801">
        <v>1</v>
      </c>
    </row>
    <row r="324" spans="1:33" s="1542" customFormat="1" ht="63.75" thickBot="1" x14ac:dyDescent="0.3">
      <c r="A324" s="1507">
        <v>320</v>
      </c>
      <c r="B324" s="520" t="s">
        <v>5419</v>
      </c>
      <c r="C324" s="1130" t="s">
        <v>110</v>
      </c>
      <c r="D324" s="1130" t="s">
        <v>3752</v>
      </c>
      <c r="E324" s="1304" t="s">
        <v>5420</v>
      </c>
      <c r="F324" s="1318" t="s">
        <v>5421</v>
      </c>
      <c r="G324" s="1130" t="s">
        <v>11</v>
      </c>
      <c r="H324" s="1305" t="s">
        <v>5422</v>
      </c>
      <c r="I324" s="1130"/>
      <c r="J324" s="499"/>
      <c r="K324" s="499"/>
      <c r="L324" s="499"/>
      <c r="M324" s="499"/>
      <c r="N324" s="1281"/>
      <c r="O324" s="1174" t="s">
        <v>6627</v>
      </c>
      <c r="P324" s="1319"/>
      <c r="Q324" s="1319"/>
      <c r="R324" s="1319"/>
      <c r="S324" s="1319"/>
      <c r="T324" s="1319">
        <v>1</v>
      </c>
      <c r="U324" s="1319"/>
      <c r="V324" s="1319"/>
      <c r="W324" s="1319"/>
      <c r="X324" s="1319">
        <v>1</v>
      </c>
      <c r="Y324" s="1319"/>
      <c r="Z324" s="1319"/>
      <c r="AA324" s="1319"/>
      <c r="AB324" s="1319"/>
      <c r="AD324" s="801"/>
      <c r="AF324" s="801">
        <v>1</v>
      </c>
    </row>
    <row r="325" spans="1:33" s="1542" customFormat="1" ht="378.75" thickBot="1" x14ac:dyDescent="0.3">
      <c r="A325" s="1507">
        <v>321</v>
      </c>
      <c r="B325" s="520" t="s">
        <v>5427</v>
      </c>
      <c r="C325" s="1130">
        <v>4</v>
      </c>
      <c r="D325" s="1130" t="s">
        <v>3930</v>
      </c>
      <c r="E325" s="1304" t="s">
        <v>3072</v>
      </c>
      <c r="F325" s="1318" t="s">
        <v>5428</v>
      </c>
      <c r="G325" s="1130" t="s">
        <v>16</v>
      </c>
      <c r="H325" s="1305" t="s">
        <v>5429</v>
      </c>
      <c r="I325" s="1130"/>
      <c r="J325" s="1281"/>
      <c r="K325" s="1281"/>
      <c r="L325" s="1281"/>
      <c r="M325" s="1281"/>
      <c r="N325" s="1281"/>
      <c r="O325" s="1174" t="s">
        <v>6627</v>
      </c>
      <c r="P325" s="1319"/>
      <c r="Q325" s="1319"/>
      <c r="R325" s="1319"/>
      <c r="S325" s="1319"/>
      <c r="T325" s="1319">
        <v>1</v>
      </c>
      <c r="U325" s="1319"/>
      <c r="V325" s="1319"/>
      <c r="W325" s="1319"/>
      <c r="X325" s="1319">
        <v>1</v>
      </c>
      <c r="Y325" s="1319"/>
      <c r="Z325" s="1319"/>
      <c r="AA325" s="1319"/>
      <c r="AB325" s="1319"/>
      <c r="AD325" s="801"/>
      <c r="AG325" s="801">
        <v>1</v>
      </c>
    </row>
    <row r="326" spans="1:33" s="1542" customFormat="1" ht="174" thickBot="1" x14ac:dyDescent="0.3">
      <c r="A326" s="1507">
        <v>322</v>
      </c>
      <c r="B326" s="520" t="s">
        <v>5449</v>
      </c>
      <c r="C326" s="1130" t="s">
        <v>110</v>
      </c>
      <c r="D326" s="1130" t="s">
        <v>89</v>
      </c>
      <c r="E326" s="1304" t="s">
        <v>5450</v>
      </c>
      <c r="F326" s="1318" t="s">
        <v>5451</v>
      </c>
      <c r="G326" s="1130" t="s">
        <v>11</v>
      </c>
      <c r="H326" s="1305" t="s">
        <v>5452</v>
      </c>
      <c r="I326" s="1130" t="s">
        <v>4907</v>
      </c>
      <c r="J326" s="499"/>
      <c r="K326" s="499"/>
      <c r="L326" s="499"/>
      <c r="M326" s="499"/>
      <c r="N326" s="1281"/>
      <c r="O326" s="1130"/>
      <c r="P326" s="1319"/>
      <c r="Q326" s="1319"/>
      <c r="R326" s="1319"/>
      <c r="S326" s="1319"/>
      <c r="T326" s="1319">
        <v>1</v>
      </c>
      <c r="U326" s="1319"/>
      <c r="V326" s="1319"/>
      <c r="W326" s="1319">
        <v>1</v>
      </c>
      <c r="X326" s="1319">
        <v>1</v>
      </c>
      <c r="Y326" s="1319"/>
      <c r="Z326" s="1319"/>
      <c r="AA326" s="1319"/>
      <c r="AB326" s="1319"/>
      <c r="AD326" s="801"/>
      <c r="AF326" s="801">
        <v>1</v>
      </c>
    </row>
    <row r="327" spans="1:33" s="1542" customFormat="1" ht="205.5" thickBot="1" x14ac:dyDescent="0.3">
      <c r="A327" s="1507">
        <v>323</v>
      </c>
      <c r="B327" s="520" t="s">
        <v>5453</v>
      </c>
      <c r="C327" s="1130">
        <v>4</v>
      </c>
      <c r="D327" s="1130" t="s">
        <v>89</v>
      </c>
      <c r="E327" s="1304" t="s">
        <v>4688</v>
      </c>
      <c r="F327" s="1318" t="s">
        <v>5454</v>
      </c>
      <c r="G327" s="1130" t="s">
        <v>11</v>
      </c>
      <c r="H327" s="1305" t="s">
        <v>5455</v>
      </c>
      <c r="I327" s="1130" t="s">
        <v>4907</v>
      </c>
      <c r="J327" s="499"/>
      <c r="K327" s="499"/>
      <c r="L327" s="499"/>
      <c r="M327" s="499"/>
      <c r="N327" s="1281"/>
      <c r="O327" s="1174" t="s">
        <v>6627</v>
      </c>
      <c r="P327" s="1319"/>
      <c r="Q327" s="1319"/>
      <c r="R327" s="1319"/>
      <c r="S327" s="1319"/>
      <c r="T327" s="1319">
        <v>1</v>
      </c>
      <c r="U327" s="1319"/>
      <c r="V327" s="1319"/>
      <c r="W327" s="1319"/>
      <c r="X327" s="1319">
        <v>1</v>
      </c>
      <c r="Y327" s="1319"/>
      <c r="Z327" s="1319"/>
      <c r="AA327" s="1319"/>
      <c r="AB327" s="1319"/>
      <c r="AD327" s="801"/>
      <c r="AF327" s="801">
        <v>1</v>
      </c>
    </row>
    <row r="328" spans="1:33" s="1542" customFormat="1" ht="174" thickBot="1" x14ac:dyDescent="0.3">
      <c r="A328" s="1507">
        <v>324</v>
      </c>
      <c r="B328" s="557" t="s">
        <v>5519</v>
      </c>
      <c r="C328" s="1143">
        <v>4</v>
      </c>
      <c r="D328" s="1143" t="s">
        <v>3752</v>
      </c>
      <c r="E328" s="1252" t="s">
        <v>5520</v>
      </c>
      <c r="F328" s="1314" t="s">
        <v>5521</v>
      </c>
      <c r="G328" s="1143" t="s">
        <v>11</v>
      </c>
      <c r="H328" s="1307" t="s">
        <v>5522</v>
      </c>
      <c r="I328" s="1143" t="s">
        <v>5523</v>
      </c>
      <c r="J328" s="1254"/>
      <c r="K328" s="1254"/>
      <c r="L328" s="1254"/>
      <c r="M328" s="1254"/>
      <c r="N328" s="557" t="s">
        <v>6848</v>
      </c>
      <c r="O328" s="1143" t="s">
        <v>6849</v>
      </c>
      <c r="P328" s="1319"/>
      <c r="Q328" s="1319">
        <v>1</v>
      </c>
      <c r="R328" s="1319"/>
      <c r="S328" s="1319"/>
      <c r="T328" s="1319"/>
      <c r="U328" s="1319"/>
      <c r="V328" s="1319"/>
      <c r="W328" s="1319"/>
      <c r="X328" s="1319">
        <v>1</v>
      </c>
      <c r="Y328" s="1319"/>
      <c r="Z328" s="1319"/>
      <c r="AA328" s="1319"/>
      <c r="AB328" s="1319"/>
      <c r="AD328" s="801"/>
      <c r="AF328" s="801">
        <v>1</v>
      </c>
    </row>
    <row r="329" spans="1:33" s="1542" customFormat="1" ht="315.75" thickBot="1" x14ac:dyDescent="0.3">
      <c r="A329" s="1507">
        <v>325</v>
      </c>
      <c r="B329" s="520" t="s">
        <v>5574</v>
      </c>
      <c r="C329" s="1130">
        <v>4</v>
      </c>
      <c r="D329" s="1130" t="s">
        <v>23</v>
      </c>
      <c r="E329" s="1304" t="s">
        <v>1745</v>
      </c>
      <c r="F329" s="1318" t="s">
        <v>1430</v>
      </c>
      <c r="G329" s="1130" t="s">
        <v>16</v>
      </c>
      <c r="H329" s="1305" t="s">
        <v>5575</v>
      </c>
      <c r="I329" s="1130"/>
      <c r="J329" s="1281"/>
      <c r="K329" s="1281"/>
      <c r="L329" s="1281"/>
      <c r="M329" s="1281"/>
      <c r="N329" s="1281"/>
      <c r="O329" s="1174" t="s">
        <v>6627</v>
      </c>
      <c r="P329" s="1319"/>
      <c r="Q329" s="1319"/>
      <c r="R329" s="1319"/>
      <c r="S329" s="1319"/>
      <c r="T329" s="1319">
        <v>1</v>
      </c>
      <c r="U329" s="1319"/>
      <c r="V329" s="1319"/>
      <c r="W329" s="1319"/>
      <c r="X329" s="1319"/>
      <c r="Y329" s="1319"/>
      <c r="Z329" s="1319">
        <v>1</v>
      </c>
      <c r="AA329" s="1319"/>
      <c r="AB329" s="1319"/>
      <c r="AD329" s="801"/>
      <c r="AG329" s="801">
        <v>1</v>
      </c>
    </row>
    <row r="330" spans="1:33" s="1542" customFormat="1" ht="409.6" thickBot="1" x14ac:dyDescent="0.3">
      <c r="A330" s="1507">
        <v>326</v>
      </c>
      <c r="B330" s="552" t="s">
        <v>5592</v>
      </c>
      <c r="C330" s="1291">
        <v>4</v>
      </c>
      <c r="D330" s="1291" t="s">
        <v>89</v>
      </c>
      <c r="E330" s="1315" t="s">
        <v>5593</v>
      </c>
      <c r="F330" s="1316" t="s">
        <v>5594</v>
      </c>
      <c r="G330" s="1291" t="s">
        <v>11</v>
      </c>
      <c r="H330" s="1317" t="s">
        <v>5595</v>
      </c>
      <c r="I330" s="1291" t="s">
        <v>4907</v>
      </c>
      <c r="J330" s="1287"/>
      <c r="K330" s="1287"/>
      <c r="L330" s="1287"/>
      <c r="M330" s="1287"/>
      <c r="N330" s="1287"/>
      <c r="O330" s="1315" t="s">
        <v>6850</v>
      </c>
      <c r="P330" s="1319">
        <v>1</v>
      </c>
      <c r="Q330" s="1319"/>
      <c r="R330" s="1319">
        <v>1</v>
      </c>
      <c r="S330" s="1319"/>
      <c r="T330" s="1319"/>
      <c r="U330" s="1319">
        <v>1</v>
      </c>
      <c r="V330" s="1319"/>
      <c r="W330" s="1319"/>
      <c r="X330" s="1319">
        <v>1</v>
      </c>
      <c r="Y330" s="1319"/>
      <c r="Z330" s="1319"/>
      <c r="AA330" s="1319"/>
      <c r="AB330" s="1319"/>
      <c r="AD330" s="801"/>
      <c r="AF330" s="801">
        <v>1</v>
      </c>
    </row>
    <row r="331" spans="1:33" s="1542" customFormat="1" ht="111" thickBot="1" x14ac:dyDescent="0.3">
      <c r="A331" s="1507">
        <v>327</v>
      </c>
      <c r="B331" s="1540" t="s">
        <v>5647</v>
      </c>
      <c r="C331" s="770">
        <v>16</v>
      </c>
      <c r="D331" s="770" t="s">
        <v>89</v>
      </c>
      <c r="E331" s="780" t="s">
        <v>5648</v>
      </c>
      <c r="F331" s="778" t="s">
        <v>5649</v>
      </c>
      <c r="G331" s="770" t="s">
        <v>11</v>
      </c>
      <c r="H331" s="779" t="s">
        <v>5650</v>
      </c>
      <c r="I331" s="770" t="s">
        <v>4907</v>
      </c>
      <c r="J331" s="775"/>
      <c r="K331" s="775"/>
      <c r="L331" s="775"/>
      <c r="M331" s="775"/>
      <c r="N331" s="775"/>
      <c r="O331" s="780" t="s">
        <v>6851</v>
      </c>
      <c r="P331" s="801"/>
      <c r="Q331" s="801"/>
      <c r="R331" s="801"/>
      <c r="S331" s="801"/>
      <c r="T331" s="801"/>
      <c r="U331" s="801"/>
      <c r="V331" s="801"/>
      <c r="W331" s="801"/>
      <c r="X331" s="801">
        <v>1</v>
      </c>
      <c r="Y331" s="801"/>
      <c r="Z331" s="801"/>
      <c r="AA331" s="801"/>
      <c r="AB331" s="801"/>
      <c r="AD331" s="801">
        <v>1</v>
      </c>
      <c r="AF331" s="801">
        <v>1</v>
      </c>
    </row>
    <row r="332" spans="1:33" s="1542" customFormat="1" ht="63.75" thickBot="1" x14ac:dyDescent="0.3">
      <c r="A332" s="1507">
        <v>328</v>
      </c>
      <c r="B332" s="557" t="s">
        <v>5651</v>
      </c>
      <c r="C332" s="1143">
        <v>33</v>
      </c>
      <c r="D332" s="1143" t="s">
        <v>3752</v>
      </c>
      <c r="E332" s="1252" t="s">
        <v>5652</v>
      </c>
      <c r="F332" s="1314" t="s">
        <v>5653</v>
      </c>
      <c r="G332" s="1143" t="s">
        <v>11</v>
      </c>
      <c r="H332" s="1307" t="s">
        <v>5654</v>
      </c>
      <c r="I332" s="1143" t="s">
        <v>4907</v>
      </c>
      <c r="J332" s="1254"/>
      <c r="K332" s="1254"/>
      <c r="L332" s="1254"/>
      <c r="M332" s="1254"/>
      <c r="N332" s="1254"/>
      <c r="O332" s="1252" t="s">
        <v>6852</v>
      </c>
      <c r="P332" s="801"/>
      <c r="Q332" s="801">
        <v>1</v>
      </c>
      <c r="R332" s="801"/>
      <c r="S332" s="801"/>
      <c r="T332" s="801"/>
      <c r="U332" s="801"/>
      <c r="V332" s="801"/>
      <c r="W332" s="801"/>
      <c r="X332" s="801">
        <v>1</v>
      </c>
      <c r="Y332" s="801"/>
      <c r="Z332" s="801"/>
      <c r="AA332" s="801"/>
      <c r="AB332" s="801"/>
      <c r="AD332" s="801"/>
      <c r="AF332" s="801">
        <v>1</v>
      </c>
    </row>
    <row r="333" spans="1:33" s="1542" customFormat="1" ht="63.75" thickBot="1" x14ac:dyDescent="0.3">
      <c r="A333" s="1507">
        <v>329</v>
      </c>
      <c r="B333" s="557" t="s">
        <v>5655</v>
      </c>
      <c r="C333" s="1143">
        <v>4</v>
      </c>
      <c r="D333" s="1143" t="s">
        <v>86</v>
      </c>
      <c r="E333" s="1252" t="s">
        <v>5656</v>
      </c>
      <c r="F333" s="1314" t="s">
        <v>5658</v>
      </c>
      <c r="G333" s="1143" t="s">
        <v>11</v>
      </c>
      <c r="H333" s="1307" t="s">
        <v>5657</v>
      </c>
      <c r="I333" s="1143" t="s">
        <v>4907</v>
      </c>
      <c r="J333" s="1254"/>
      <c r="K333" s="1254"/>
      <c r="L333" s="1254"/>
      <c r="M333" s="1254"/>
      <c r="N333" s="1254"/>
      <c r="O333" s="1252" t="s">
        <v>6853</v>
      </c>
      <c r="P333" s="801"/>
      <c r="Q333" s="801">
        <v>1</v>
      </c>
      <c r="R333" s="801"/>
      <c r="S333" s="801"/>
      <c r="T333" s="801"/>
      <c r="U333" s="801"/>
      <c r="V333" s="801"/>
      <c r="W333" s="801"/>
      <c r="X333" s="801">
        <v>1</v>
      </c>
      <c r="Y333" s="801"/>
      <c r="Z333" s="801"/>
      <c r="AA333" s="801"/>
      <c r="AB333" s="801"/>
      <c r="AD333" s="801"/>
      <c r="AF333" s="801">
        <v>1</v>
      </c>
    </row>
    <row r="334" spans="1:33" s="1542" customFormat="1" ht="79.5" thickBot="1" x14ac:dyDescent="0.3">
      <c r="A334" s="1507">
        <v>330</v>
      </c>
      <c r="B334" s="557" t="s">
        <v>5669</v>
      </c>
      <c r="C334" s="1143">
        <v>4</v>
      </c>
      <c r="D334" s="1143" t="s">
        <v>3752</v>
      </c>
      <c r="E334" s="1252" t="s">
        <v>5670</v>
      </c>
      <c r="F334" s="1314" t="s">
        <v>5671</v>
      </c>
      <c r="G334" s="1143" t="s">
        <v>11</v>
      </c>
      <c r="H334" s="1307" t="s">
        <v>5672</v>
      </c>
      <c r="I334" s="1143"/>
      <c r="J334" s="1254"/>
      <c r="K334" s="1254"/>
      <c r="L334" s="1254"/>
      <c r="M334" s="1254"/>
      <c r="N334" s="1254"/>
      <c r="O334" s="1252" t="s">
        <v>6854</v>
      </c>
      <c r="P334" s="801"/>
      <c r="Q334" s="801">
        <v>1</v>
      </c>
      <c r="R334" s="801"/>
      <c r="S334" s="801"/>
      <c r="T334" s="801"/>
      <c r="U334" s="801"/>
      <c r="V334" s="801"/>
      <c r="W334" s="801"/>
      <c r="X334" s="801">
        <v>1</v>
      </c>
      <c r="Y334" s="801"/>
      <c r="Z334" s="801"/>
      <c r="AA334" s="801"/>
      <c r="AB334" s="801"/>
      <c r="AD334" s="801"/>
      <c r="AF334" s="801">
        <v>1</v>
      </c>
    </row>
    <row r="335" spans="1:33" s="1542" customFormat="1" ht="268.5" thickBot="1" x14ac:dyDescent="0.3">
      <c r="A335" s="1507">
        <v>331</v>
      </c>
      <c r="B335" s="557" t="s">
        <v>5706</v>
      </c>
      <c r="C335" s="1143" t="s">
        <v>179</v>
      </c>
      <c r="D335" s="1143" t="s">
        <v>344</v>
      </c>
      <c r="E335" s="1252" t="s">
        <v>5707</v>
      </c>
      <c r="F335" s="1320" t="s">
        <v>5739</v>
      </c>
      <c r="G335" s="1143" t="s">
        <v>11</v>
      </c>
      <c r="H335" s="1321" t="s">
        <v>5708</v>
      </c>
      <c r="I335" s="557"/>
      <c r="J335" s="1254"/>
      <c r="K335" s="1254"/>
      <c r="L335" s="1254"/>
      <c r="M335" s="1254"/>
      <c r="N335" s="1254"/>
      <c r="O335" s="1252" t="s">
        <v>6855</v>
      </c>
      <c r="P335" s="801"/>
      <c r="Q335" s="801">
        <v>1</v>
      </c>
      <c r="R335" s="801"/>
      <c r="S335" s="801"/>
      <c r="T335" s="801"/>
      <c r="U335" s="801"/>
      <c r="V335" s="801"/>
      <c r="W335" s="801"/>
      <c r="X335" s="801"/>
      <c r="Y335" s="801"/>
      <c r="Z335" s="801">
        <v>1</v>
      </c>
      <c r="AA335" s="801"/>
      <c r="AB335" s="801"/>
      <c r="AD335" s="801"/>
      <c r="AF335" s="801">
        <v>1</v>
      </c>
    </row>
    <row r="336" spans="1:33" s="1542" customFormat="1" ht="409.6" thickBot="1" x14ac:dyDescent="0.3">
      <c r="A336" s="1507">
        <v>332</v>
      </c>
      <c r="B336" s="520" t="s">
        <v>5767</v>
      </c>
      <c r="C336" s="1130">
        <v>4</v>
      </c>
      <c r="D336" s="1130" t="s">
        <v>89</v>
      </c>
      <c r="E336" s="1304" t="s">
        <v>5768</v>
      </c>
      <c r="F336" s="1318" t="s">
        <v>5769</v>
      </c>
      <c r="G336" s="1130" t="s">
        <v>11</v>
      </c>
      <c r="H336" s="1305" t="s">
        <v>5770</v>
      </c>
      <c r="I336" s="520" t="s">
        <v>3101</v>
      </c>
      <c r="J336" s="1281"/>
      <c r="K336" s="1281"/>
      <c r="L336" s="1281"/>
      <c r="M336" s="1281"/>
      <c r="N336" s="1281"/>
      <c r="O336" s="1174" t="s">
        <v>6627</v>
      </c>
      <c r="P336" s="801"/>
      <c r="Q336" s="801"/>
      <c r="R336" s="801"/>
      <c r="S336" s="801"/>
      <c r="T336" s="801">
        <v>1</v>
      </c>
      <c r="U336" s="801"/>
      <c r="V336" s="801"/>
      <c r="W336" s="801">
        <v>1</v>
      </c>
      <c r="X336" s="801">
        <v>1</v>
      </c>
      <c r="Y336" s="801"/>
      <c r="Z336" s="801"/>
      <c r="AA336" s="801"/>
      <c r="AB336" s="801"/>
      <c r="AD336" s="801"/>
      <c r="AF336" s="801">
        <v>1</v>
      </c>
    </row>
    <row r="337" spans="1:33" s="1542" customFormat="1" ht="48" thickBot="1" x14ac:dyDescent="0.3">
      <c r="A337" s="1507">
        <v>333</v>
      </c>
      <c r="B337" s="520" t="s">
        <v>5842</v>
      </c>
      <c r="C337" s="1130">
        <v>4</v>
      </c>
      <c r="D337" s="1130" t="s">
        <v>37</v>
      </c>
      <c r="E337" s="1304" t="s">
        <v>5843</v>
      </c>
      <c r="F337" s="1318" t="s">
        <v>4616</v>
      </c>
      <c r="G337" s="1130" t="s">
        <v>16</v>
      </c>
      <c r="H337" s="1305" t="s">
        <v>5844</v>
      </c>
      <c r="I337" s="520" t="s">
        <v>3101</v>
      </c>
      <c r="J337" s="1281"/>
      <c r="K337" s="1281"/>
      <c r="L337" s="1281"/>
      <c r="M337" s="1281"/>
      <c r="N337" s="1281"/>
      <c r="O337" s="1174" t="s">
        <v>6627</v>
      </c>
      <c r="P337" s="801"/>
      <c r="Q337" s="801"/>
      <c r="R337" s="801"/>
      <c r="S337" s="801"/>
      <c r="T337" s="801">
        <v>1</v>
      </c>
      <c r="U337" s="801"/>
      <c r="V337" s="801"/>
      <c r="W337" s="801">
        <v>1</v>
      </c>
      <c r="X337" s="801">
        <v>1</v>
      </c>
      <c r="Y337" s="801"/>
      <c r="Z337" s="801"/>
      <c r="AA337" s="801"/>
      <c r="AB337" s="801"/>
      <c r="AD337" s="801"/>
      <c r="AG337" s="801">
        <v>1</v>
      </c>
    </row>
    <row r="338" spans="1:33" s="1542" customFormat="1" ht="48" thickBot="1" x14ac:dyDescent="0.3">
      <c r="A338" s="1507">
        <v>334</v>
      </c>
      <c r="B338" s="520" t="s">
        <v>5861</v>
      </c>
      <c r="C338" s="1130">
        <v>4</v>
      </c>
      <c r="D338" s="1130" t="s">
        <v>37</v>
      </c>
      <c r="E338" s="1304" t="s">
        <v>5862</v>
      </c>
      <c r="F338" s="1318" t="s">
        <v>4616</v>
      </c>
      <c r="G338" s="1130" t="s">
        <v>16</v>
      </c>
      <c r="H338" s="1305" t="s">
        <v>5863</v>
      </c>
      <c r="I338" s="520" t="s">
        <v>3101</v>
      </c>
      <c r="J338" s="1281"/>
      <c r="K338" s="1281"/>
      <c r="L338" s="1281"/>
      <c r="M338" s="1281"/>
      <c r="N338" s="1281"/>
      <c r="O338" s="1174" t="s">
        <v>6627</v>
      </c>
      <c r="P338" s="801"/>
      <c r="Q338" s="801"/>
      <c r="R338" s="801"/>
      <c r="S338" s="801"/>
      <c r="T338" s="801">
        <v>1</v>
      </c>
      <c r="U338" s="801"/>
      <c r="V338" s="801"/>
      <c r="W338" s="801">
        <v>1</v>
      </c>
      <c r="X338" s="801">
        <v>1</v>
      </c>
      <c r="Y338" s="801"/>
      <c r="Z338" s="801"/>
      <c r="AA338" s="801"/>
      <c r="AB338" s="801"/>
      <c r="AD338" s="801"/>
      <c r="AG338" s="801">
        <v>1</v>
      </c>
    </row>
    <row r="339" spans="1:33" s="1542" customFormat="1" ht="237" thickBot="1" x14ac:dyDescent="0.3">
      <c r="A339" s="1507">
        <v>335</v>
      </c>
      <c r="B339" s="557" t="s">
        <v>5864</v>
      </c>
      <c r="C339" s="1143" t="s">
        <v>110</v>
      </c>
      <c r="D339" s="1143" t="s">
        <v>89</v>
      </c>
      <c r="E339" s="1252" t="s">
        <v>5866</v>
      </c>
      <c r="F339" s="1314" t="s">
        <v>5867</v>
      </c>
      <c r="G339" s="1143" t="s">
        <v>11</v>
      </c>
      <c r="H339" s="1307" t="s">
        <v>5868</v>
      </c>
      <c r="I339" s="557" t="s">
        <v>3101</v>
      </c>
      <c r="J339" s="1254"/>
      <c r="K339" s="1254"/>
      <c r="L339" s="1254"/>
      <c r="M339" s="1254"/>
      <c r="N339" s="1254"/>
      <c r="O339" s="1252" t="s">
        <v>6856</v>
      </c>
      <c r="P339" s="801"/>
      <c r="Q339" s="801">
        <v>1</v>
      </c>
      <c r="R339" s="801"/>
      <c r="S339" s="801"/>
      <c r="T339" s="801"/>
      <c r="U339" s="801"/>
      <c r="V339" s="801"/>
      <c r="W339" s="801"/>
      <c r="X339" s="801">
        <v>1</v>
      </c>
      <c r="Y339" s="801"/>
      <c r="Z339" s="801"/>
      <c r="AA339" s="801"/>
      <c r="AB339" s="801"/>
      <c r="AD339" s="801"/>
      <c r="AF339" s="801">
        <v>1</v>
      </c>
    </row>
    <row r="340" spans="1:33" s="1542" customFormat="1" ht="221.25" thickBot="1" x14ac:dyDescent="0.3">
      <c r="A340" s="1507">
        <v>336</v>
      </c>
      <c r="B340" s="1540" t="s">
        <v>5929</v>
      </c>
      <c r="C340" s="770">
        <v>31</v>
      </c>
      <c r="D340" s="770" t="s">
        <v>3752</v>
      </c>
      <c r="E340" s="780" t="s">
        <v>5930</v>
      </c>
      <c r="F340" s="778" t="s">
        <v>1089</v>
      </c>
      <c r="G340" s="770" t="s">
        <v>16</v>
      </c>
      <c r="H340" s="779" t="s">
        <v>5931</v>
      </c>
      <c r="I340" s="1540" t="s">
        <v>3101</v>
      </c>
      <c r="J340" s="775"/>
      <c r="K340" s="775"/>
      <c r="L340" s="775"/>
      <c r="M340" s="775"/>
      <c r="N340" s="775"/>
      <c r="O340" s="780" t="s">
        <v>6857</v>
      </c>
      <c r="P340" s="801"/>
      <c r="R340" s="801"/>
      <c r="S340" s="801"/>
      <c r="T340" s="801"/>
      <c r="U340" s="801"/>
      <c r="V340" s="801"/>
      <c r="W340" s="801"/>
      <c r="X340" s="801">
        <v>1</v>
      </c>
      <c r="AD340" s="801">
        <v>1</v>
      </c>
      <c r="AG340" s="801">
        <v>1</v>
      </c>
    </row>
    <row r="341" spans="1:33" s="1542" customFormat="1" ht="111" thickBot="1" x14ac:dyDescent="0.3">
      <c r="A341" s="1507">
        <v>337</v>
      </c>
      <c r="B341" s="557" t="s">
        <v>5963</v>
      </c>
      <c r="C341" s="1143" t="s">
        <v>585</v>
      </c>
      <c r="D341" s="1143" t="s">
        <v>679</v>
      </c>
      <c r="E341" s="1252" t="s">
        <v>5964</v>
      </c>
      <c r="F341" s="1314" t="s">
        <v>5965</v>
      </c>
      <c r="G341" s="1143" t="s">
        <v>11</v>
      </c>
      <c r="H341" s="1307" t="s">
        <v>5966</v>
      </c>
      <c r="I341" s="557"/>
      <c r="J341" s="1254"/>
      <c r="K341" s="1254"/>
      <c r="L341" s="1254"/>
      <c r="M341" s="1254"/>
      <c r="N341" s="1254"/>
      <c r="O341" s="1252" t="s">
        <v>7057</v>
      </c>
      <c r="P341" s="493"/>
      <c r="Q341" s="1542">
        <v>1</v>
      </c>
      <c r="R341" s="801"/>
      <c r="S341" s="801"/>
      <c r="T341" s="801"/>
      <c r="U341" s="801"/>
      <c r="V341" s="801"/>
      <c r="W341" s="801"/>
      <c r="X341" s="801">
        <v>1</v>
      </c>
      <c r="AD341" s="801"/>
      <c r="AF341" s="801">
        <v>1</v>
      </c>
    </row>
    <row r="342" spans="1:33" s="1542" customFormat="1" ht="268.5" thickBot="1" x14ac:dyDescent="0.3">
      <c r="A342" s="1507">
        <v>338</v>
      </c>
      <c r="B342" s="552" t="s">
        <v>5967</v>
      </c>
      <c r="C342" s="1291">
        <v>34</v>
      </c>
      <c r="D342" s="1291" t="s">
        <v>89</v>
      </c>
      <c r="E342" s="1315" t="s">
        <v>5968</v>
      </c>
      <c r="F342" s="1316" t="s">
        <v>5969</v>
      </c>
      <c r="G342" s="1291" t="s">
        <v>11</v>
      </c>
      <c r="H342" s="1317" t="s">
        <v>5970</v>
      </c>
      <c r="I342" s="552" t="s">
        <v>4907</v>
      </c>
      <c r="J342" s="1287"/>
      <c r="K342" s="1287"/>
      <c r="L342" s="1287"/>
      <c r="M342" s="1287"/>
      <c r="N342" s="1287"/>
      <c r="O342" s="1315" t="s">
        <v>6858</v>
      </c>
      <c r="P342" s="801">
        <v>1</v>
      </c>
      <c r="R342" s="801">
        <v>1</v>
      </c>
      <c r="S342" s="801"/>
      <c r="T342" s="801"/>
      <c r="U342" s="801">
        <v>1</v>
      </c>
      <c r="V342" s="801"/>
      <c r="W342" s="801"/>
      <c r="X342" s="801">
        <v>1</v>
      </c>
      <c r="AD342" s="801"/>
      <c r="AF342" s="801">
        <v>1</v>
      </c>
    </row>
    <row r="343" spans="1:33" s="1542" customFormat="1" ht="363" thickBot="1" x14ac:dyDescent="0.3">
      <c r="A343" s="1507">
        <v>339</v>
      </c>
      <c r="B343" s="1540" t="s">
        <v>5971</v>
      </c>
      <c r="C343" s="770">
        <v>16</v>
      </c>
      <c r="D343" s="770" t="s">
        <v>89</v>
      </c>
      <c r="E343" s="780" t="s">
        <v>5972</v>
      </c>
      <c r="F343" s="778" t="s">
        <v>5973</v>
      </c>
      <c r="G343" s="770" t="s">
        <v>11</v>
      </c>
      <c r="H343" s="779" t="s">
        <v>5974</v>
      </c>
      <c r="I343" s="1540" t="s">
        <v>4907</v>
      </c>
      <c r="J343" s="775"/>
      <c r="K343" s="775"/>
      <c r="L343" s="775"/>
      <c r="M343" s="775"/>
      <c r="N343" s="775"/>
      <c r="O343" s="780" t="s">
        <v>6859</v>
      </c>
      <c r="P343" s="801"/>
      <c r="R343" s="801"/>
      <c r="S343" s="801"/>
      <c r="T343" s="801"/>
      <c r="U343" s="801"/>
      <c r="V343" s="801"/>
      <c r="X343" s="801">
        <v>1</v>
      </c>
      <c r="AD343" s="801">
        <v>1</v>
      </c>
      <c r="AF343" s="801">
        <v>1</v>
      </c>
    </row>
    <row r="344" spans="1:33" s="1542" customFormat="1" ht="315.75" thickBot="1" x14ac:dyDescent="0.3">
      <c r="A344" s="1507">
        <v>340</v>
      </c>
      <c r="B344" s="557" t="s">
        <v>5993</v>
      </c>
      <c r="C344" s="1143">
        <v>4</v>
      </c>
      <c r="D344" s="1143" t="s">
        <v>3930</v>
      </c>
      <c r="E344" s="1252" t="s">
        <v>5994</v>
      </c>
      <c r="F344" s="1314" t="s">
        <v>5080</v>
      </c>
      <c r="G344" s="1143" t="s">
        <v>16</v>
      </c>
      <c r="H344" s="1307" t="s">
        <v>5995</v>
      </c>
      <c r="I344" s="557" t="s">
        <v>3101</v>
      </c>
      <c r="J344" s="1254"/>
      <c r="K344" s="1254"/>
      <c r="L344" s="1254"/>
      <c r="M344" s="1254"/>
      <c r="N344" s="1254"/>
      <c r="O344" s="1252" t="s">
        <v>7015</v>
      </c>
      <c r="P344" s="801"/>
      <c r="Q344" s="801">
        <v>1</v>
      </c>
      <c r="R344" s="801"/>
      <c r="S344" s="801"/>
      <c r="T344" s="801"/>
      <c r="U344" s="801"/>
      <c r="V344" s="801"/>
      <c r="W344" s="801"/>
      <c r="X344" s="801">
        <v>1</v>
      </c>
      <c r="AD344" s="801"/>
      <c r="AG344" s="801">
        <v>1</v>
      </c>
    </row>
    <row r="345" spans="1:33" s="1542" customFormat="1" ht="138.75" customHeight="1" thickBot="1" x14ac:dyDescent="0.3">
      <c r="A345" s="1507">
        <v>341</v>
      </c>
      <c r="B345" s="312" t="s">
        <v>6051</v>
      </c>
      <c r="C345" s="313">
        <v>4</v>
      </c>
      <c r="D345" s="313" t="s">
        <v>3930</v>
      </c>
      <c r="E345" s="124" t="s">
        <v>6052</v>
      </c>
      <c r="F345" s="778" t="s">
        <v>1140</v>
      </c>
      <c r="G345" s="313" t="s">
        <v>16</v>
      </c>
      <c r="H345" s="665" t="s">
        <v>6053</v>
      </c>
      <c r="I345" s="312" t="s">
        <v>3101</v>
      </c>
      <c r="J345" s="497"/>
      <c r="K345" s="497"/>
      <c r="L345" s="497"/>
      <c r="M345" s="497"/>
      <c r="N345" s="497"/>
      <c r="O345" s="313" t="s">
        <v>6823</v>
      </c>
      <c r="P345" s="801"/>
      <c r="Q345" s="801"/>
      <c r="R345" s="801"/>
      <c r="S345" s="801"/>
      <c r="T345" s="801"/>
      <c r="U345" s="801"/>
      <c r="V345" s="801"/>
      <c r="W345" s="801"/>
      <c r="X345" s="801"/>
      <c r="Y345" s="801"/>
      <c r="Z345" s="801"/>
      <c r="AA345" s="801">
        <v>1</v>
      </c>
      <c r="AB345" s="801"/>
      <c r="AC345" s="801">
        <v>1</v>
      </c>
      <c r="AD345" s="801"/>
      <c r="AG345" s="801">
        <v>1</v>
      </c>
    </row>
    <row r="346" spans="1:33" s="1542" customFormat="1" ht="408" customHeight="1" thickBot="1" x14ac:dyDescent="0.3">
      <c r="A346" s="1507">
        <v>342</v>
      </c>
      <c r="B346" s="557" t="s">
        <v>6060</v>
      </c>
      <c r="C346" s="1143">
        <v>4</v>
      </c>
      <c r="D346" s="1143" t="s">
        <v>3930</v>
      </c>
      <c r="E346" s="1252" t="s">
        <v>6061</v>
      </c>
      <c r="F346" s="1314" t="s">
        <v>6062</v>
      </c>
      <c r="G346" s="1143" t="s">
        <v>11</v>
      </c>
      <c r="H346" s="1307" t="s">
        <v>6063</v>
      </c>
      <c r="I346" s="557" t="s">
        <v>3101</v>
      </c>
      <c r="J346" s="1254"/>
      <c r="K346" s="1254"/>
      <c r="L346" s="1254"/>
      <c r="M346" s="1254"/>
      <c r="N346" s="1254"/>
      <c r="O346" s="1252" t="s">
        <v>7023</v>
      </c>
      <c r="P346" s="801"/>
      <c r="Q346" s="801">
        <v>1</v>
      </c>
      <c r="R346" s="801"/>
      <c r="S346" s="801"/>
      <c r="T346" s="801"/>
      <c r="U346" s="801"/>
      <c r="V346" s="801"/>
      <c r="W346" s="801"/>
      <c r="X346" s="801"/>
      <c r="Y346" s="801"/>
      <c r="Z346" s="801">
        <v>1</v>
      </c>
      <c r="AA346" s="801"/>
      <c r="AB346" s="801"/>
      <c r="AD346" s="801"/>
      <c r="AF346" s="801">
        <v>1</v>
      </c>
    </row>
    <row r="347" spans="1:33" s="1542" customFormat="1" ht="409.6" thickBot="1" x14ac:dyDescent="0.3">
      <c r="A347" s="1507">
        <v>343</v>
      </c>
      <c r="B347" s="557" t="s">
        <v>6089</v>
      </c>
      <c r="C347" s="1143">
        <v>4</v>
      </c>
      <c r="D347" s="1143" t="s">
        <v>89</v>
      </c>
      <c r="E347" s="1252" t="s">
        <v>6090</v>
      </c>
      <c r="F347" s="1314" t="s">
        <v>6091</v>
      </c>
      <c r="G347" s="1143" t="s">
        <v>11</v>
      </c>
      <c r="H347" s="1307" t="s">
        <v>6092</v>
      </c>
      <c r="I347" s="557" t="s">
        <v>3101</v>
      </c>
      <c r="J347" s="1254"/>
      <c r="K347" s="1254"/>
      <c r="L347" s="1254"/>
      <c r="M347" s="1254"/>
      <c r="N347" s="1254"/>
      <c r="O347" s="1252" t="s">
        <v>7159</v>
      </c>
      <c r="P347" s="801"/>
      <c r="Q347" s="801">
        <v>1</v>
      </c>
      <c r="R347" s="801"/>
      <c r="S347" s="801"/>
      <c r="T347" s="801"/>
      <c r="U347" s="801"/>
      <c r="V347" s="801"/>
      <c r="W347" s="801"/>
      <c r="X347" s="801">
        <v>1</v>
      </c>
      <c r="Y347" s="801"/>
      <c r="Z347" s="801"/>
      <c r="AA347" s="801"/>
      <c r="AB347" s="801"/>
      <c r="AD347" s="801"/>
      <c r="AF347" s="801">
        <v>1</v>
      </c>
    </row>
    <row r="348" spans="1:33" s="1542" customFormat="1" ht="409.6" thickBot="1" x14ac:dyDescent="0.3">
      <c r="A348" s="1507">
        <v>344</v>
      </c>
      <c r="B348" s="557" t="s">
        <v>6100</v>
      </c>
      <c r="C348" s="1143">
        <v>4</v>
      </c>
      <c r="D348" s="1143" t="s">
        <v>40</v>
      </c>
      <c r="E348" s="1252" t="s">
        <v>6101</v>
      </c>
      <c r="F348" s="1314" t="s">
        <v>1140</v>
      </c>
      <c r="G348" s="1143" t="s">
        <v>16</v>
      </c>
      <c r="H348" s="1307" t="s">
        <v>6102</v>
      </c>
      <c r="I348" s="557" t="s">
        <v>3101</v>
      </c>
      <c r="J348" s="1254"/>
      <c r="K348" s="1254"/>
      <c r="L348" s="1254"/>
      <c r="M348" s="1254"/>
      <c r="N348" s="1254"/>
      <c r="O348" s="1143" t="s">
        <v>7160</v>
      </c>
      <c r="P348" s="801"/>
      <c r="Q348" s="801">
        <v>1</v>
      </c>
      <c r="R348" s="801"/>
      <c r="S348" s="801"/>
      <c r="T348" s="801"/>
      <c r="U348" s="801"/>
      <c r="V348" s="801"/>
      <c r="W348" s="801"/>
      <c r="X348" s="801"/>
      <c r="Y348" s="801">
        <v>1</v>
      </c>
      <c r="Z348" s="801"/>
      <c r="AA348" s="801"/>
      <c r="AB348" s="801"/>
      <c r="AD348" s="801"/>
      <c r="AG348" s="801">
        <v>1</v>
      </c>
    </row>
    <row r="349" spans="1:33" s="1542" customFormat="1" ht="126.75" thickBot="1" x14ac:dyDescent="0.3">
      <c r="A349" s="1507">
        <v>345</v>
      </c>
      <c r="B349" s="557" t="s">
        <v>6103</v>
      </c>
      <c r="C349" s="1143" t="s">
        <v>1335</v>
      </c>
      <c r="D349" s="1143" t="s">
        <v>3752</v>
      </c>
      <c r="E349" s="1252" t="s">
        <v>5745</v>
      </c>
      <c r="F349" s="1314" t="s">
        <v>6104</v>
      </c>
      <c r="G349" s="1143" t="s">
        <v>11</v>
      </c>
      <c r="H349" s="1307" t="s">
        <v>6105</v>
      </c>
      <c r="I349" s="1143" t="s">
        <v>6106</v>
      </c>
      <c r="J349" s="1254"/>
      <c r="K349" s="1254"/>
      <c r="L349" s="1254"/>
      <c r="M349" s="1254"/>
      <c r="N349" s="1254"/>
      <c r="O349" s="1143" t="s">
        <v>7016</v>
      </c>
      <c r="P349" s="801"/>
      <c r="Q349" s="801">
        <v>1</v>
      </c>
      <c r="R349" s="801"/>
      <c r="S349" s="801"/>
      <c r="T349" s="801"/>
      <c r="U349" s="801"/>
      <c r="V349" s="801"/>
      <c r="W349" s="801"/>
      <c r="X349" s="801">
        <v>1</v>
      </c>
      <c r="Y349" s="801"/>
      <c r="Z349" s="801"/>
      <c r="AA349" s="801"/>
      <c r="AB349" s="801"/>
      <c r="AD349" s="801"/>
      <c r="AF349" s="801">
        <v>1</v>
      </c>
    </row>
    <row r="350" spans="1:33" s="1542" customFormat="1" ht="409.6" thickBot="1" x14ac:dyDescent="0.3">
      <c r="A350" s="1507">
        <v>346</v>
      </c>
      <c r="B350" s="552" t="s">
        <v>6107</v>
      </c>
      <c r="C350" s="1291">
        <v>33</v>
      </c>
      <c r="D350" s="1291" t="s">
        <v>89</v>
      </c>
      <c r="E350" s="1315" t="s">
        <v>6108</v>
      </c>
      <c r="F350" s="1316" t="s">
        <v>6109</v>
      </c>
      <c r="G350" s="1291" t="s">
        <v>11</v>
      </c>
      <c r="H350" s="1317" t="s">
        <v>6110</v>
      </c>
      <c r="I350" s="1291" t="s">
        <v>3101</v>
      </c>
      <c r="J350" s="1287"/>
      <c r="K350" s="1287"/>
      <c r="L350" s="1287"/>
      <c r="M350" s="1287"/>
      <c r="N350" s="1287"/>
      <c r="O350" s="1315" t="s">
        <v>6997</v>
      </c>
      <c r="P350" s="801">
        <v>1</v>
      </c>
      <c r="Q350" s="801"/>
      <c r="R350" s="801">
        <v>1</v>
      </c>
      <c r="S350" s="801"/>
      <c r="T350" s="801"/>
      <c r="U350" s="801">
        <v>1</v>
      </c>
      <c r="V350" s="801"/>
      <c r="W350" s="801"/>
      <c r="X350" s="801">
        <v>1</v>
      </c>
      <c r="Y350" s="801"/>
      <c r="Z350" s="801"/>
      <c r="AA350" s="801"/>
      <c r="AB350" s="801"/>
      <c r="AD350" s="801"/>
      <c r="AF350" s="801">
        <v>1</v>
      </c>
    </row>
    <row r="351" spans="1:33" s="1542" customFormat="1" ht="189.75" thickBot="1" x14ac:dyDescent="0.3">
      <c r="A351" s="1507">
        <v>347</v>
      </c>
      <c r="B351" s="557" t="s">
        <v>6111</v>
      </c>
      <c r="C351" s="1143">
        <v>4</v>
      </c>
      <c r="D351" s="1143" t="s">
        <v>89</v>
      </c>
      <c r="E351" s="1252" t="s">
        <v>5593</v>
      </c>
      <c r="F351" s="1314" t="s">
        <v>6112</v>
      </c>
      <c r="G351" s="1143" t="s">
        <v>11</v>
      </c>
      <c r="H351" s="1307" t="s">
        <v>6113</v>
      </c>
      <c r="I351" s="1143" t="s">
        <v>3101</v>
      </c>
      <c r="J351" s="1254"/>
      <c r="K351" s="1254"/>
      <c r="L351" s="1254"/>
      <c r="M351" s="1254"/>
      <c r="N351" s="1254"/>
      <c r="O351" s="1252" t="s">
        <v>6998</v>
      </c>
      <c r="P351" s="801"/>
      <c r="Q351" s="801">
        <v>1</v>
      </c>
      <c r="R351" s="801"/>
      <c r="S351" s="801"/>
      <c r="T351" s="801"/>
      <c r="U351" s="801"/>
      <c r="V351" s="801"/>
      <c r="W351" s="801"/>
      <c r="X351" s="801">
        <v>1</v>
      </c>
      <c r="Y351" s="801"/>
      <c r="Z351" s="801"/>
      <c r="AA351" s="801"/>
      <c r="AB351" s="801"/>
      <c r="AD351" s="801"/>
      <c r="AF351" s="801">
        <v>1</v>
      </c>
    </row>
    <row r="352" spans="1:33" s="1542" customFormat="1" ht="300" thickBot="1" x14ac:dyDescent="0.3">
      <c r="A352" s="1507">
        <v>348</v>
      </c>
      <c r="B352" s="552" t="s">
        <v>6128</v>
      </c>
      <c r="C352" s="1291" t="s">
        <v>110</v>
      </c>
      <c r="D352" s="1291" t="s">
        <v>23</v>
      </c>
      <c r="E352" s="1315" t="s">
        <v>6129</v>
      </c>
      <c r="F352" s="1316" t="s">
        <v>2086</v>
      </c>
      <c r="G352" s="1291" t="s">
        <v>16</v>
      </c>
      <c r="H352" s="1317" t="s">
        <v>6130</v>
      </c>
      <c r="I352" s="1291"/>
      <c r="J352" s="1287"/>
      <c r="K352" s="1287"/>
      <c r="L352" s="1287"/>
      <c r="M352" s="1287"/>
      <c r="N352" s="1287"/>
      <c r="O352" s="1315" t="s">
        <v>7058</v>
      </c>
      <c r="P352" s="801">
        <v>1</v>
      </c>
      <c r="Q352" s="801"/>
      <c r="R352" s="801">
        <v>1</v>
      </c>
      <c r="S352" s="801"/>
      <c r="T352" s="801"/>
      <c r="U352" s="801"/>
      <c r="V352" s="801"/>
      <c r="W352" s="801"/>
      <c r="X352" s="801"/>
      <c r="Y352" s="801"/>
      <c r="Z352" s="801">
        <v>1</v>
      </c>
      <c r="AA352" s="801"/>
      <c r="AB352" s="801"/>
      <c r="AD352" s="801"/>
      <c r="AG352" s="801">
        <v>1</v>
      </c>
    </row>
    <row r="353" spans="1:33" s="1542" customFormat="1" ht="126.75" thickBot="1" x14ac:dyDescent="0.3">
      <c r="A353" s="1507">
        <v>349</v>
      </c>
      <c r="B353" s="557" t="s">
        <v>6135</v>
      </c>
      <c r="C353" s="1143" t="s">
        <v>179</v>
      </c>
      <c r="D353" s="1143" t="s">
        <v>344</v>
      </c>
      <c r="E353" s="1252" t="s">
        <v>6136</v>
      </c>
      <c r="F353" s="1314" t="s">
        <v>6137</v>
      </c>
      <c r="G353" s="1143" t="s">
        <v>11</v>
      </c>
      <c r="H353" s="1307" t="s">
        <v>6138</v>
      </c>
      <c r="I353" s="1143" t="s">
        <v>3101</v>
      </c>
      <c r="J353" s="1254"/>
      <c r="K353" s="1254"/>
      <c r="L353" s="1254"/>
      <c r="M353" s="1254"/>
      <c r="N353" s="1254"/>
      <c r="O353" s="1252" t="s">
        <v>7090</v>
      </c>
      <c r="P353" s="801"/>
      <c r="Q353" s="801">
        <v>1</v>
      </c>
      <c r="R353" s="801"/>
      <c r="S353" s="801"/>
      <c r="T353" s="801"/>
      <c r="U353" s="801"/>
      <c r="V353" s="801"/>
      <c r="W353" s="801"/>
      <c r="X353" s="801"/>
      <c r="Y353" s="801"/>
      <c r="Z353" s="801">
        <v>1</v>
      </c>
      <c r="AA353" s="801"/>
      <c r="AB353" s="801"/>
      <c r="AD353" s="801"/>
      <c r="AF353" s="801">
        <v>1</v>
      </c>
    </row>
    <row r="354" spans="1:33" s="1542" customFormat="1" ht="126.75" thickBot="1" x14ac:dyDescent="0.3">
      <c r="A354" s="1507">
        <v>350</v>
      </c>
      <c r="B354" s="557" t="s">
        <v>6150</v>
      </c>
      <c r="C354" s="1143">
        <v>4</v>
      </c>
      <c r="D354" s="1143" t="s">
        <v>89</v>
      </c>
      <c r="E354" s="1252" t="s">
        <v>6151</v>
      </c>
      <c r="F354" s="1314" t="s">
        <v>5080</v>
      </c>
      <c r="G354" s="1143" t="s">
        <v>16</v>
      </c>
      <c r="H354" s="1307" t="s">
        <v>6152</v>
      </c>
      <c r="I354" s="1143" t="s">
        <v>3101</v>
      </c>
      <c r="J354" s="1254"/>
      <c r="K354" s="1254"/>
      <c r="L354" s="1254"/>
      <c r="M354" s="1254"/>
      <c r="N354" s="1254"/>
      <c r="O354" s="1252" t="s">
        <v>6998</v>
      </c>
      <c r="P354" s="801"/>
      <c r="Q354" s="801">
        <v>1</v>
      </c>
      <c r="R354" s="801"/>
      <c r="S354" s="801"/>
      <c r="T354" s="801"/>
      <c r="U354" s="801"/>
      <c r="V354" s="801"/>
      <c r="W354" s="801"/>
      <c r="X354" s="801">
        <v>1</v>
      </c>
      <c r="Y354" s="801"/>
      <c r="Z354" s="801"/>
      <c r="AA354" s="801"/>
      <c r="AB354" s="801"/>
      <c r="AD354" s="801"/>
      <c r="AG354" s="801">
        <v>1</v>
      </c>
    </row>
    <row r="355" spans="1:33" s="1542" customFormat="1" ht="409.6" thickBot="1" x14ac:dyDescent="0.3">
      <c r="A355" s="1507">
        <v>351</v>
      </c>
      <c r="B355" s="557" t="s">
        <v>6190</v>
      </c>
      <c r="C355" s="1143" t="s">
        <v>110</v>
      </c>
      <c r="D355" s="1143" t="s">
        <v>89</v>
      </c>
      <c r="E355" s="1252" t="s">
        <v>6191</v>
      </c>
      <c r="F355" s="1314" t="s">
        <v>6192</v>
      </c>
      <c r="G355" s="1143" t="s">
        <v>11</v>
      </c>
      <c r="H355" s="1307" t="s">
        <v>6193</v>
      </c>
      <c r="I355" s="1143" t="s">
        <v>3101</v>
      </c>
      <c r="J355" s="1254"/>
      <c r="K355" s="1254"/>
      <c r="L355" s="1254"/>
      <c r="M355" s="1254"/>
      <c r="N355" s="1254"/>
      <c r="O355" s="1252" t="s">
        <v>7024</v>
      </c>
      <c r="P355" s="801"/>
      <c r="Q355" s="801">
        <v>1</v>
      </c>
      <c r="R355" s="801"/>
      <c r="S355" s="801"/>
      <c r="T355" s="801"/>
      <c r="U355" s="801"/>
      <c r="V355" s="801"/>
      <c r="W355" s="801"/>
      <c r="X355" s="801">
        <v>1</v>
      </c>
      <c r="Y355" s="801"/>
      <c r="Z355" s="801"/>
      <c r="AA355" s="801"/>
      <c r="AB355" s="801"/>
      <c r="AC355" s="801"/>
      <c r="AD355" s="801"/>
      <c r="AF355" s="801">
        <v>1</v>
      </c>
    </row>
    <row r="356" spans="1:33" s="1542" customFormat="1" ht="268.5" thickBot="1" x14ac:dyDescent="0.3">
      <c r="A356" s="1507">
        <v>352</v>
      </c>
      <c r="B356" s="557" t="s">
        <v>6196</v>
      </c>
      <c r="C356" s="1143">
        <v>4</v>
      </c>
      <c r="D356" s="1143" t="s">
        <v>3930</v>
      </c>
      <c r="E356" s="1252" t="s">
        <v>6197</v>
      </c>
      <c r="F356" s="1314" t="s">
        <v>6198</v>
      </c>
      <c r="G356" s="1143" t="s">
        <v>11</v>
      </c>
      <c r="H356" s="1307" t="s">
        <v>6199</v>
      </c>
      <c r="I356" s="1143"/>
      <c r="J356" s="1254"/>
      <c r="K356" s="1254"/>
      <c r="L356" s="1254"/>
      <c r="M356" s="1254"/>
      <c r="N356" s="1254"/>
      <c r="O356" s="1143" t="s">
        <v>7091</v>
      </c>
      <c r="P356" s="801"/>
      <c r="Q356" s="801">
        <v>1</v>
      </c>
      <c r="R356" s="801"/>
      <c r="S356" s="801"/>
      <c r="T356" s="801"/>
      <c r="U356" s="801"/>
      <c r="V356" s="801"/>
      <c r="W356" s="801"/>
      <c r="X356" s="801"/>
      <c r="Y356" s="801"/>
      <c r="Z356" s="801">
        <v>1</v>
      </c>
      <c r="AA356" s="801"/>
      <c r="AB356" s="801"/>
      <c r="AC356" s="801"/>
      <c r="AD356" s="801"/>
      <c r="AF356" s="801">
        <v>1</v>
      </c>
    </row>
    <row r="357" spans="1:33" s="1542" customFormat="1" ht="409.6" thickBot="1" x14ac:dyDescent="0.3">
      <c r="A357" s="1507">
        <v>353</v>
      </c>
      <c r="B357" s="557" t="s">
        <v>6216</v>
      </c>
      <c r="C357" s="1143" t="s">
        <v>1443</v>
      </c>
      <c r="D357" s="1143" t="s">
        <v>89</v>
      </c>
      <c r="E357" s="1252" t="s">
        <v>6217</v>
      </c>
      <c r="F357" s="1314" t="s">
        <v>6218</v>
      </c>
      <c r="G357" s="1143" t="s">
        <v>11</v>
      </c>
      <c r="H357" s="1307" t="s">
        <v>6219</v>
      </c>
      <c r="I357" s="1143" t="s">
        <v>1025</v>
      </c>
      <c r="J357" s="1254"/>
      <c r="K357" s="1254"/>
      <c r="L357" s="1254"/>
      <c r="M357" s="1254"/>
      <c r="N357" s="1254"/>
      <c r="O357" s="1252" t="s">
        <v>7092</v>
      </c>
      <c r="P357" s="801"/>
      <c r="Q357" s="801">
        <v>1</v>
      </c>
      <c r="R357" s="801"/>
      <c r="S357" s="801"/>
      <c r="T357" s="801"/>
      <c r="U357" s="801"/>
      <c r="V357" s="801"/>
      <c r="W357" s="801"/>
      <c r="X357" s="801">
        <v>1</v>
      </c>
      <c r="Y357" s="801"/>
      <c r="Z357" s="801"/>
      <c r="AA357" s="801"/>
      <c r="AB357" s="801"/>
      <c r="AC357" s="801"/>
      <c r="AD357" s="801"/>
      <c r="AF357" s="801">
        <v>1</v>
      </c>
    </row>
    <row r="358" spans="1:33" s="1542" customFormat="1" ht="142.5" thickBot="1" x14ac:dyDescent="0.3">
      <c r="A358" s="1507">
        <v>354</v>
      </c>
      <c r="B358" s="552" t="s">
        <v>6953</v>
      </c>
      <c r="C358" s="1291">
        <v>4</v>
      </c>
      <c r="D358" s="1291" t="s">
        <v>3930</v>
      </c>
      <c r="E358" s="1315" t="s">
        <v>6954</v>
      </c>
      <c r="F358" s="1316" t="s">
        <v>5080</v>
      </c>
      <c r="G358" s="1291" t="s">
        <v>16</v>
      </c>
      <c r="H358" s="1317" t="s">
        <v>6955</v>
      </c>
      <c r="I358" s="1291" t="s">
        <v>1025</v>
      </c>
      <c r="J358" s="1287"/>
      <c r="K358" s="1287"/>
      <c r="L358" s="1287"/>
      <c r="M358" s="1287"/>
      <c r="N358" s="1287"/>
      <c r="O358" s="1315" t="s">
        <v>6999</v>
      </c>
      <c r="P358" s="801">
        <v>1</v>
      </c>
      <c r="Q358" s="801"/>
      <c r="R358" s="801">
        <v>1</v>
      </c>
      <c r="S358" s="801"/>
      <c r="T358" s="801"/>
      <c r="U358" s="801"/>
      <c r="V358" s="801"/>
      <c r="W358" s="801"/>
      <c r="X358" s="801">
        <v>1</v>
      </c>
      <c r="Y358" s="801"/>
      <c r="Z358" s="801"/>
      <c r="AA358" s="801"/>
      <c r="AD358" s="801"/>
      <c r="AG358" s="801">
        <v>1</v>
      </c>
    </row>
    <row r="359" spans="1:33" s="1542" customFormat="1" ht="394.5" thickBot="1" x14ac:dyDescent="0.3">
      <c r="A359" s="1507">
        <v>355</v>
      </c>
      <c r="B359" s="552" t="s">
        <v>6964</v>
      </c>
      <c r="C359" s="1291">
        <v>4</v>
      </c>
      <c r="D359" s="1291" t="s">
        <v>3930</v>
      </c>
      <c r="E359" s="1315" t="s">
        <v>6965</v>
      </c>
      <c r="F359" s="1316" t="s">
        <v>6966</v>
      </c>
      <c r="G359" s="1291" t="s">
        <v>11</v>
      </c>
      <c r="H359" s="1317" t="s">
        <v>6967</v>
      </c>
      <c r="I359" s="1291" t="s">
        <v>1025</v>
      </c>
      <c r="J359" s="1287"/>
      <c r="K359" s="1287"/>
      <c r="L359" s="1287"/>
      <c r="M359" s="1287"/>
      <c r="N359" s="1287"/>
      <c r="O359" s="1315" t="s">
        <v>7059</v>
      </c>
      <c r="P359" s="801">
        <v>1</v>
      </c>
      <c r="Q359" s="801"/>
      <c r="R359" s="801">
        <v>1</v>
      </c>
      <c r="S359" s="801"/>
      <c r="T359" s="801"/>
      <c r="U359" s="801"/>
      <c r="V359" s="801"/>
      <c r="W359" s="801"/>
      <c r="X359" s="801"/>
      <c r="Y359" s="801"/>
      <c r="Z359" s="801">
        <v>1</v>
      </c>
      <c r="AA359" s="801"/>
      <c r="AD359" s="801"/>
      <c r="AF359" s="801">
        <v>1</v>
      </c>
    </row>
    <row r="360" spans="1:33" s="1542" customFormat="1" ht="378.75" thickBot="1" x14ac:dyDescent="0.3">
      <c r="A360" s="1507">
        <v>356</v>
      </c>
      <c r="B360" s="566" t="s">
        <v>6986</v>
      </c>
      <c r="C360" s="565">
        <v>4</v>
      </c>
      <c r="D360" s="565" t="s">
        <v>37</v>
      </c>
      <c r="E360" s="761" t="s">
        <v>6987</v>
      </c>
      <c r="F360" s="675" t="s">
        <v>6988</v>
      </c>
      <c r="G360" s="565" t="s">
        <v>11</v>
      </c>
      <c r="H360" s="486" t="s">
        <v>6989</v>
      </c>
      <c r="I360" s="565" t="s">
        <v>1025</v>
      </c>
      <c r="J360" s="499"/>
      <c r="K360" s="499"/>
      <c r="L360" s="499"/>
      <c r="M360" s="499"/>
      <c r="N360" s="499"/>
      <c r="O360" s="565" t="s">
        <v>6823</v>
      </c>
      <c r="P360" s="801"/>
      <c r="Q360" s="801"/>
      <c r="R360" s="801"/>
      <c r="S360" s="801">
        <v>1</v>
      </c>
      <c r="T360" s="801"/>
      <c r="U360" s="801"/>
      <c r="V360" s="801"/>
      <c r="W360" s="801"/>
      <c r="X360" s="801">
        <v>1</v>
      </c>
      <c r="Y360" s="801"/>
      <c r="Z360" s="801"/>
      <c r="AA360" s="801"/>
      <c r="AD360" s="801"/>
      <c r="AF360" s="801">
        <v>1</v>
      </c>
    </row>
    <row r="361" spans="1:33" s="1542" customFormat="1" x14ac:dyDescent="0.25">
      <c r="A361" s="1508"/>
      <c r="B361" s="483"/>
      <c r="C361" s="412"/>
      <c r="D361" s="412"/>
      <c r="E361" s="484"/>
      <c r="F361" s="366"/>
      <c r="G361" s="412"/>
      <c r="H361" s="485"/>
      <c r="I361" s="412"/>
      <c r="J361" s="563"/>
      <c r="K361" s="563"/>
      <c r="L361" s="563"/>
      <c r="M361" s="563"/>
      <c r="N361" s="563"/>
      <c r="O361" s="412"/>
      <c r="P361" s="801"/>
      <c r="Q361" s="801"/>
      <c r="R361" s="801"/>
      <c r="S361" s="801"/>
      <c r="T361" s="801"/>
      <c r="U361" s="801"/>
      <c r="V361" s="801"/>
      <c r="W361" s="801"/>
      <c r="X361" s="801"/>
      <c r="Y361" s="801"/>
      <c r="Z361" s="801"/>
      <c r="AA361" s="801"/>
      <c r="AD361" s="801"/>
    </row>
    <row r="362" spans="1:33" s="1542" customFormat="1" x14ac:dyDescent="0.25">
      <c r="A362" s="997"/>
      <c r="B362" s="1509"/>
      <c r="C362" s="1509"/>
      <c r="D362" s="1509"/>
      <c r="E362" s="1510"/>
      <c r="F362" s="1509"/>
      <c r="G362" s="1509"/>
      <c r="H362" s="1511"/>
      <c r="I362" s="1509"/>
      <c r="J362" s="995"/>
      <c r="K362" s="995"/>
      <c r="L362" s="995"/>
      <c r="M362" s="995"/>
      <c r="N362" s="1509"/>
      <c r="O362" s="1509"/>
      <c r="AD362" s="801"/>
    </row>
    <row r="363" spans="1:33" s="1542" customFormat="1" x14ac:dyDescent="0.25">
      <c r="P363" s="801"/>
      <c r="Q363" s="801"/>
      <c r="R363" s="801"/>
      <c r="S363" s="801"/>
      <c r="T363" s="801"/>
      <c r="U363" s="801"/>
      <c r="V363" s="801"/>
      <c r="X363" s="1542">
        <f>SUBTOTAL(9,X86:X359)</f>
        <v>153</v>
      </c>
      <c r="Y363" s="1542">
        <f t="shared" ref="Y363:AA363" si="0">SUBTOTAL(9,Y86:Y359)</f>
        <v>28</v>
      </c>
      <c r="Z363" s="1542">
        <f t="shared" si="0"/>
        <v>56</v>
      </c>
      <c r="AA363" s="1542">
        <f t="shared" si="0"/>
        <v>37</v>
      </c>
      <c r="AB363" s="801"/>
      <c r="AC363" s="801"/>
      <c r="AD363" s="801"/>
    </row>
    <row r="364" spans="1:33" s="1542" customFormat="1" ht="16.5" thickBot="1" x14ac:dyDescent="0.3">
      <c r="P364" s="801"/>
      <c r="Q364" s="801"/>
      <c r="R364" s="801"/>
      <c r="S364" s="801"/>
      <c r="T364" s="801"/>
      <c r="U364" s="801"/>
      <c r="V364" s="801"/>
      <c r="AB364" s="801"/>
      <c r="AC364" s="801"/>
      <c r="AD364" s="801"/>
    </row>
    <row r="365" spans="1:33" s="1515" customFormat="1" ht="21" thickBot="1" x14ac:dyDescent="0.35">
      <c r="B365" s="1324"/>
      <c r="C365" s="1610" t="s">
        <v>6860</v>
      </c>
      <c r="D365" s="1592"/>
      <c r="E365" s="1592"/>
      <c r="F365" s="1592"/>
      <c r="G365" s="1592"/>
      <c r="H365" s="1592"/>
      <c r="P365" s="505">
        <f>SUM(P4:P360)</f>
        <v>11</v>
      </c>
      <c r="Q365" s="505">
        <f t="shared" ref="Q365:AG365" si="1">SUM(Q4:Q360)</f>
        <v>204</v>
      </c>
      <c r="R365" s="505">
        <f t="shared" si="1"/>
        <v>14</v>
      </c>
      <c r="S365" s="505">
        <f t="shared" si="1"/>
        <v>1</v>
      </c>
      <c r="T365" s="505">
        <f t="shared" si="1"/>
        <v>59</v>
      </c>
      <c r="U365" s="505">
        <f t="shared" si="1"/>
        <v>10</v>
      </c>
      <c r="V365" s="505">
        <f t="shared" si="1"/>
        <v>0</v>
      </c>
      <c r="W365" s="505">
        <f t="shared" si="1"/>
        <v>29</v>
      </c>
      <c r="X365" s="505">
        <f t="shared" si="1"/>
        <v>207</v>
      </c>
      <c r="Y365" s="505">
        <f t="shared" si="1"/>
        <v>35</v>
      </c>
      <c r="Z365" s="505">
        <f t="shared" si="1"/>
        <v>60</v>
      </c>
      <c r="AA365" s="505">
        <f t="shared" si="1"/>
        <v>54</v>
      </c>
      <c r="AB365" s="505">
        <f t="shared" si="1"/>
        <v>23</v>
      </c>
      <c r="AC365" s="505">
        <f t="shared" si="1"/>
        <v>28</v>
      </c>
      <c r="AD365" s="505">
        <f t="shared" si="1"/>
        <v>27</v>
      </c>
      <c r="AE365" s="1515">
        <f>SUBTOTAL(9,AE711:AE712)</f>
        <v>0</v>
      </c>
      <c r="AF365" s="505">
        <f t="shared" si="1"/>
        <v>180</v>
      </c>
      <c r="AG365" s="505">
        <f t="shared" si="1"/>
        <v>176</v>
      </c>
    </row>
    <row r="366" spans="1:33" s="1515" customFormat="1" ht="21" thickBot="1" x14ac:dyDescent="0.3">
      <c r="B366" s="801"/>
      <c r="AB366" s="505"/>
      <c r="AC366" s="801"/>
      <c r="AD366" s="801"/>
    </row>
    <row r="367" spans="1:33" s="1515" customFormat="1" ht="21" thickBot="1" x14ac:dyDescent="0.35">
      <c r="B367" s="635"/>
      <c r="C367" s="1610" t="s">
        <v>6861</v>
      </c>
      <c r="D367" s="1592"/>
      <c r="E367" s="1592"/>
      <c r="F367" s="1592"/>
      <c r="G367" s="1592"/>
      <c r="H367" s="1592"/>
      <c r="AC367" s="801"/>
      <c r="AD367" s="801"/>
    </row>
    <row r="368" spans="1:33" s="1515" customFormat="1" ht="16.5" thickBot="1" x14ac:dyDescent="0.3">
      <c r="B368" s="801"/>
      <c r="AC368" s="801"/>
      <c r="AD368" s="801"/>
    </row>
    <row r="369" spans="1:30" s="1515" customFormat="1" ht="21" thickBot="1" x14ac:dyDescent="0.35">
      <c r="B369" s="566"/>
      <c r="C369" s="1610" t="s">
        <v>6862</v>
      </c>
      <c r="D369" s="1592"/>
      <c r="E369" s="1592"/>
      <c r="F369" s="1592"/>
      <c r="G369" s="1592"/>
      <c r="H369" s="1592"/>
      <c r="AC369" s="801"/>
      <c r="AD369" s="801"/>
    </row>
    <row r="370" spans="1:30" s="1515" customFormat="1" ht="16.5" thickBot="1" x14ac:dyDescent="0.3">
      <c r="AC370" s="801"/>
      <c r="AD370" s="801"/>
    </row>
    <row r="371" spans="1:30" s="1515" customFormat="1" ht="21" thickBot="1" x14ac:dyDescent="0.35">
      <c r="B371" s="1281"/>
      <c r="C371" s="1610" t="s">
        <v>6863</v>
      </c>
      <c r="D371" s="1592"/>
      <c r="E371" s="1592"/>
      <c r="F371" s="1592"/>
      <c r="G371" s="1592"/>
      <c r="H371" s="1592"/>
      <c r="I371" s="491"/>
      <c r="N371" s="494"/>
      <c r="Q371" s="801"/>
      <c r="R371" s="801"/>
      <c r="S371" s="801"/>
      <c r="T371" s="801"/>
      <c r="U371" s="801"/>
      <c r="V371" s="801"/>
      <c r="AC371" s="801"/>
      <c r="AD371" s="801"/>
    </row>
    <row r="372" spans="1:30" s="1515" customFormat="1" x14ac:dyDescent="0.25">
      <c r="AC372" s="801"/>
      <c r="AD372" s="801"/>
    </row>
    <row r="373" spans="1:30" s="1515" customFormat="1" x14ac:dyDescent="0.25">
      <c r="AC373" s="801"/>
      <c r="AD373" s="801"/>
    </row>
    <row r="374" spans="1:30" s="1515" customFormat="1" ht="18.75" customHeight="1" x14ac:dyDescent="0.25">
      <c r="A374" s="1325">
        <v>43822</v>
      </c>
      <c r="B374" s="1612" t="s">
        <v>6864</v>
      </c>
      <c r="C374" s="1612"/>
      <c r="D374" s="1612"/>
      <c r="E374" s="1612"/>
      <c r="F374" s="1612"/>
      <c r="G374" s="1612"/>
      <c r="H374" s="1612"/>
      <c r="I374" s="1612"/>
      <c r="J374" s="1612"/>
      <c r="K374" s="1612"/>
      <c r="L374" s="1612"/>
      <c r="M374" s="1612"/>
      <c r="N374" s="1612"/>
      <c r="O374" s="1612"/>
      <c r="AC374" s="801"/>
      <c r="AD374" s="801"/>
    </row>
    <row r="375" spans="1:30" s="1515" customFormat="1" ht="18.75" x14ac:dyDescent="0.25">
      <c r="B375" s="1517"/>
      <c r="C375" s="1517"/>
      <c r="D375" s="1517"/>
      <c r="E375" s="1517"/>
      <c r="F375" s="1517"/>
      <c r="G375" s="1517"/>
      <c r="H375" s="1517"/>
      <c r="I375" s="1517"/>
      <c r="J375" s="1517"/>
      <c r="K375" s="1517"/>
      <c r="L375" s="1517"/>
      <c r="M375" s="1517"/>
      <c r="N375" s="1517"/>
      <c r="O375" s="1517"/>
      <c r="AC375" s="801"/>
      <c r="AD375" s="801"/>
    </row>
    <row r="376" spans="1:30" s="1515" customFormat="1" x14ac:dyDescent="0.25">
      <c r="AC376" s="801"/>
      <c r="AD376" s="801"/>
    </row>
    <row r="377" spans="1:30" s="1515" customFormat="1" ht="18.75" x14ac:dyDescent="0.3">
      <c r="A377" s="1325">
        <v>43829</v>
      </c>
      <c r="B377" s="1326" t="s">
        <v>4623</v>
      </c>
      <c r="C377" s="1326" t="s">
        <v>4628</v>
      </c>
      <c r="D377" s="1326" t="s">
        <v>4631</v>
      </c>
      <c r="E377" s="1326" t="s">
        <v>4640</v>
      </c>
      <c r="F377" s="1611" t="s">
        <v>6865</v>
      </c>
      <c r="G377" s="1611"/>
      <c r="H377" s="1611"/>
      <c r="I377" s="1611"/>
      <c r="J377" s="1611"/>
      <c r="K377" s="1611"/>
      <c r="AC377" s="801"/>
      <c r="AD377" s="801"/>
    </row>
    <row r="378" spans="1:30" s="1515" customFormat="1" ht="18.75" x14ac:dyDescent="0.3">
      <c r="A378" s="1327"/>
      <c r="B378" s="1327" t="s">
        <v>6866</v>
      </c>
      <c r="C378" s="1327"/>
      <c r="D378" s="1327"/>
      <c r="E378" s="1327"/>
      <c r="F378" s="1327"/>
      <c r="G378" s="1327"/>
      <c r="H378" s="1327"/>
      <c r="I378" s="1327"/>
      <c r="AC378" s="801"/>
      <c r="AD378" s="801"/>
    </row>
    <row r="379" spans="1:30" s="1515" customFormat="1" x14ac:dyDescent="0.25">
      <c r="AC379" s="801"/>
      <c r="AD379" s="801"/>
    </row>
    <row r="380" spans="1:30" s="1515" customFormat="1" ht="18.75" customHeight="1" x14ac:dyDescent="0.25">
      <c r="A380" s="1328">
        <v>43843</v>
      </c>
      <c r="B380" s="1613" t="s">
        <v>6867</v>
      </c>
      <c r="C380" s="1613"/>
      <c r="D380" s="1613"/>
      <c r="E380" s="1613"/>
      <c r="F380" s="1613"/>
      <c r="G380" s="1613"/>
      <c r="H380" s="1613"/>
      <c r="I380" s="1613"/>
      <c r="J380" s="1613"/>
      <c r="K380" s="1613"/>
      <c r="L380" s="1613"/>
      <c r="M380" s="1613"/>
      <c r="N380" s="1613"/>
      <c r="O380" s="1613"/>
      <c r="AC380" s="801"/>
      <c r="AD380" s="801"/>
    </row>
    <row r="381" spans="1:30" s="1515" customFormat="1" ht="18.75" x14ac:dyDescent="0.3">
      <c r="B381" s="1614" t="s">
        <v>6868</v>
      </c>
      <c r="C381" s="1614"/>
      <c r="D381" s="1614"/>
      <c r="E381" s="1614"/>
      <c r="F381" s="1614"/>
      <c r="G381" s="1614"/>
      <c r="H381" s="1516"/>
      <c r="I381" s="1329"/>
      <c r="N381" s="1329"/>
      <c r="O381" s="1329"/>
      <c r="AC381" s="801"/>
      <c r="AD381" s="801"/>
    </row>
    <row r="382" spans="1:30" s="1515" customFormat="1" ht="18.75" x14ac:dyDescent="0.3">
      <c r="B382" s="1329"/>
      <c r="C382" s="1329"/>
      <c r="D382" s="1329"/>
      <c r="E382" s="1329"/>
      <c r="F382" s="1329"/>
      <c r="G382" s="1329"/>
      <c r="H382" s="1329"/>
      <c r="I382" s="1329"/>
      <c r="N382" s="1329"/>
      <c r="O382" s="1329"/>
      <c r="AC382" s="801"/>
      <c r="AD382" s="801"/>
    </row>
    <row r="383" spans="1:30" s="1515" customFormat="1" ht="18.75" x14ac:dyDescent="0.3">
      <c r="A383" s="1330">
        <v>43850</v>
      </c>
      <c r="B383" s="1331" t="s">
        <v>6869</v>
      </c>
      <c r="C383" s="1329"/>
      <c r="D383" s="1329"/>
      <c r="E383" s="1329"/>
      <c r="F383" s="1329"/>
      <c r="G383" s="1329"/>
      <c r="H383" s="1329"/>
      <c r="I383" s="1329"/>
      <c r="N383" s="1329"/>
      <c r="O383" s="1329"/>
      <c r="AC383" s="801"/>
      <c r="AD383" s="801"/>
    </row>
    <row r="384" spans="1:30" s="1515" customFormat="1" ht="18.75" x14ac:dyDescent="0.3">
      <c r="B384" s="1331" t="s">
        <v>6870</v>
      </c>
      <c r="AC384" s="801"/>
      <c r="AD384" s="801"/>
    </row>
    <row r="385" spans="1:30" s="1515" customFormat="1" x14ac:dyDescent="0.25">
      <c r="AC385" s="801"/>
      <c r="AD385" s="801"/>
    </row>
    <row r="386" spans="1:30" s="1515" customFormat="1" ht="18.75" x14ac:dyDescent="0.3">
      <c r="A386" s="1332">
        <v>43853</v>
      </c>
      <c r="B386" s="1333" t="s">
        <v>6871</v>
      </c>
      <c r="C386" s="1334"/>
      <c r="D386" s="1334"/>
      <c r="AC386" s="801"/>
      <c r="AD386" s="801"/>
    </row>
    <row r="387" spans="1:30" s="1515" customFormat="1" ht="18.75" x14ac:dyDescent="0.3">
      <c r="A387" s="1334"/>
      <c r="B387" s="1333" t="s">
        <v>6872</v>
      </c>
      <c r="C387" s="1334"/>
      <c r="D387" s="1334"/>
      <c r="AC387" s="801"/>
      <c r="AD387" s="801"/>
    </row>
    <row r="388" spans="1:30" s="1515" customFormat="1" ht="18.75" x14ac:dyDescent="0.3">
      <c r="A388" s="1334"/>
      <c r="B388" s="1333" t="s">
        <v>6873</v>
      </c>
      <c r="C388" s="1334"/>
      <c r="D388" s="1334"/>
      <c r="AC388" s="801"/>
      <c r="AD388" s="801"/>
    </row>
    <row r="389" spans="1:30" s="1515" customFormat="1" x14ac:dyDescent="0.25">
      <c r="AC389" s="801"/>
      <c r="AD389" s="801"/>
    </row>
    <row r="390" spans="1:30" s="1515" customFormat="1" ht="18.75" x14ac:dyDescent="0.3">
      <c r="A390" s="1335">
        <v>43864</v>
      </c>
      <c r="B390" s="1336" t="s">
        <v>6874</v>
      </c>
      <c r="AC390" s="801"/>
      <c r="AD390" s="801"/>
    </row>
    <row r="391" spans="1:30" s="1515" customFormat="1" ht="18.75" x14ac:dyDescent="0.3">
      <c r="A391" s="1337"/>
      <c r="B391" s="1336" t="s">
        <v>6875</v>
      </c>
      <c r="AC391" s="801"/>
      <c r="AD391" s="801"/>
    </row>
    <row r="392" spans="1:30" s="1515" customFormat="1" ht="18.75" x14ac:dyDescent="0.3">
      <c r="A392" s="1337"/>
      <c r="B392" s="1336" t="s">
        <v>6876</v>
      </c>
      <c r="AC392" s="801"/>
      <c r="AD392" s="801"/>
    </row>
    <row r="393" spans="1:30" s="1515" customFormat="1" ht="18.75" x14ac:dyDescent="0.3">
      <c r="B393" s="1336" t="s">
        <v>6877</v>
      </c>
      <c r="AC393" s="801"/>
      <c r="AD393" s="801"/>
    </row>
    <row r="394" spans="1:30" s="1515" customFormat="1" ht="16.5" thickBot="1" x14ac:dyDescent="0.3">
      <c r="B394" s="1338" t="s">
        <v>6878</v>
      </c>
      <c r="AC394" s="801"/>
      <c r="AD394" s="801"/>
    </row>
    <row r="395" spans="1:30" s="1515" customFormat="1" ht="111" thickBot="1" x14ac:dyDescent="0.3">
      <c r="B395" s="552" t="s">
        <v>3772</v>
      </c>
      <c r="C395" s="1291" t="s">
        <v>110</v>
      </c>
      <c r="D395" s="1291" t="s">
        <v>40</v>
      </c>
      <c r="E395" s="1291" t="s">
        <v>3773</v>
      </c>
      <c r="F395" s="1291" t="s">
        <v>345</v>
      </c>
      <c r="G395" s="1291" t="s">
        <v>16</v>
      </c>
      <c r="H395" s="1339" t="s">
        <v>3774</v>
      </c>
      <c r="I395" s="1291" t="s">
        <v>3775</v>
      </c>
      <c r="J395" s="499"/>
      <c r="K395" s="499"/>
      <c r="L395" s="499"/>
      <c r="M395" s="499"/>
      <c r="N395" s="1291" t="s">
        <v>6764</v>
      </c>
      <c r="O395" s="1340" t="s">
        <v>6879</v>
      </c>
      <c r="AC395" s="801"/>
      <c r="AD395" s="801"/>
    </row>
    <row r="396" spans="1:30" s="1515" customFormat="1" x14ac:dyDescent="0.25">
      <c r="AC396" s="801"/>
      <c r="AD396" s="801"/>
    </row>
    <row r="397" spans="1:30" s="1515" customFormat="1" ht="18.75" x14ac:dyDescent="0.3">
      <c r="A397" s="1341">
        <v>43868</v>
      </c>
      <c r="B397" s="1342" t="s">
        <v>6880</v>
      </c>
      <c r="AC397" s="801"/>
      <c r="AD397" s="801"/>
    </row>
    <row r="398" spans="1:30" s="1515" customFormat="1" ht="18.75" x14ac:dyDescent="0.3">
      <c r="A398" s="1343"/>
      <c r="B398" s="1342" t="s">
        <v>6881</v>
      </c>
      <c r="AC398" s="801"/>
      <c r="AD398" s="801"/>
    </row>
    <row r="399" spans="1:30" s="1515" customFormat="1" x14ac:dyDescent="0.25">
      <c r="AC399" s="801"/>
      <c r="AD399" s="801"/>
    </row>
    <row r="400" spans="1:30" s="1515" customFormat="1" ht="18.75" x14ac:dyDescent="0.3">
      <c r="A400" s="1344">
        <v>43875</v>
      </c>
      <c r="B400" s="1345" t="s">
        <v>6882</v>
      </c>
      <c r="C400" s="1346"/>
      <c r="D400" s="1346"/>
      <c r="AC400" s="801"/>
      <c r="AD400" s="801"/>
    </row>
    <row r="401" spans="1:30" s="1515" customFormat="1" ht="18.75" x14ac:dyDescent="0.3">
      <c r="A401" s="1347"/>
      <c r="B401" s="1345" t="s">
        <v>6883</v>
      </c>
      <c r="C401" s="1346"/>
      <c r="D401" s="1346"/>
      <c r="AC401" s="801"/>
      <c r="AD401" s="801"/>
    </row>
    <row r="402" spans="1:30" s="1515" customFormat="1" x14ac:dyDescent="0.25">
      <c r="AC402" s="801"/>
      <c r="AD402" s="801"/>
    </row>
    <row r="403" spans="1:30" s="1515" customFormat="1" x14ac:dyDescent="0.25">
      <c r="AC403" s="801"/>
      <c r="AD403" s="801"/>
    </row>
    <row r="404" spans="1:30" s="1515" customFormat="1" ht="18.75" x14ac:dyDescent="0.3">
      <c r="A404" s="1348">
        <v>43888</v>
      </c>
      <c r="B404" s="1349" t="s">
        <v>6884</v>
      </c>
      <c r="C404" s="1346"/>
      <c r="D404" s="1346"/>
      <c r="E404" s="1346"/>
      <c r="F404" s="1346"/>
      <c r="G404" s="1346"/>
      <c r="AC404" s="801"/>
      <c r="AD404" s="801"/>
    </row>
    <row r="405" spans="1:30" s="1515" customFormat="1" ht="18.75" x14ac:dyDescent="0.3">
      <c r="A405" s="1350"/>
      <c r="B405" s="1351" t="s">
        <v>6885</v>
      </c>
      <c r="C405" s="1352"/>
      <c r="D405" s="1352"/>
      <c r="E405" s="1352"/>
      <c r="F405" s="1352"/>
      <c r="G405" s="1352"/>
      <c r="AC405" s="801"/>
      <c r="AD405" s="801"/>
    </row>
    <row r="406" spans="1:30" s="1515" customFormat="1" ht="18.75" x14ac:dyDescent="0.3">
      <c r="B406" s="1353" t="s">
        <v>6886</v>
      </c>
      <c r="C406" s="1354"/>
      <c r="D406" s="1354"/>
      <c r="E406" s="1354"/>
      <c r="F406" s="1354"/>
      <c r="G406" s="1354"/>
      <c r="AC406" s="801"/>
      <c r="AD406" s="801"/>
    </row>
    <row r="407" spans="1:30" s="1515" customFormat="1" x14ac:dyDescent="0.25">
      <c r="A407" s="997"/>
      <c r="P407" s="1594"/>
      <c r="Q407" s="1594"/>
      <c r="R407" s="1594"/>
      <c r="S407" s="1594"/>
      <c r="T407" s="1594"/>
      <c r="U407" s="1594"/>
      <c r="V407" s="1594"/>
      <c r="W407" s="1594"/>
      <c r="X407" s="1594"/>
      <c r="Y407" s="1594"/>
      <c r="Z407" s="1594"/>
      <c r="AA407" s="1594"/>
      <c r="AB407" s="1594"/>
      <c r="AC407" s="801"/>
      <c r="AD407" s="801"/>
    </row>
    <row r="408" spans="1:30" s="1515" customFormat="1" ht="18.75" x14ac:dyDescent="0.3">
      <c r="A408" s="1355">
        <v>43896</v>
      </c>
      <c r="B408" s="1356" t="s">
        <v>6887</v>
      </c>
      <c r="C408" s="1346"/>
      <c r="D408" s="1346"/>
      <c r="E408" s="1346"/>
      <c r="F408" s="1346"/>
      <c r="G408" s="1346"/>
      <c r="P408" s="1594"/>
      <c r="Q408" s="1594"/>
      <c r="R408" s="1594"/>
      <c r="S408" s="1594"/>
      <c r="T408" s="1594"/>
      <c r="U408" s="1594"/>
      <c r="V408" s="1594"/>
      <c r="W408" s="1594"/>
      <c r="X408" s="1594"/>
      <c r="Y408" s="1594"/>
      <c r="Z408" s="1594"/>
      <c r="AA408" s="1594"/>
      <c r="AB408" s="1594"/>
      <c r="AC408" s="801"/>
      <c r="AD408" s="801"/>
    </row>
    <row r="409" spans="1:30" s="1515" customFormat="1" ht="18.75" x14ac:dyDescent="0.3">
      <c r="B409" s="1357" t="s">
        <v>6888</v>
      </c>
      <c r="C409" s="1358"/>
      <c r="D409" s="1358"/>
      <c r="E409" s="1358"/>
      <c r="F409" s="1358"/>
      <c r="G409" s="1358"/>
      <c r="P409" s="1594"/>
      <c r="Q409" s="1594"/>
      <c r="R409" s="1594"/>
      <c r="S409" s="1594"/>
      <c r="T409" s="1594"/>
      <c r="U409" s="1594"/>
      <c r="V409" s="1594"/>
      <c r="W409" s="1594"/>
      <c r="X409" s="1594"/>
      <c r="Y409" s="1594"/>
      <c r="Z409" s="1594"/>
      <c r="AA409" s="1594"/>
      <c r="AB409" s="1594"/>
      <c r="AC409" s="801"/>
      <c r="AD409" s="801"/>
    </row>
    <row r="410" spans="1:30" s="1515" customFormat="1" x14ac:dyDescent="0.25">
      <c r="A410" s="1594"/>
      <c r="B410" s="1594"/>
      <c r="C410" s="1594"/>
      <c r="D410" s="1594"/>
      <c r="E410" s="1594"/>
      <c r="F410" s="1594"/>
      <c r="G410" s="1594"/>
      <c r="H410" s="1594"/>
      <c r="I410" s="1594"/>
      <c r="J410" s="1594"/>
      <c r="K410" s="1594"/>
      <c r="L410" s="1594"/>
      <c r="M410" s="1594"/>
      <c r="N410" s="1594"/>
      <c r="O410" s="1594"/>
      <c r="P410" s="1594"/>
      <c r="Q410" s="1594"/>
      <c r="R410" s="1594"/>
      <c r="S410" s="1594"/>
      <c r="T410" s="1594"/>
      <c r="U410" s="1594"/>
      <c r="V410" s="1594"/>
      <c r="W410" s="1594"/>
      <c r="X410" s="1594"/>
      <c r="Y410" s="1594"/>
      <c r="Z410" s="1594"/>
      <c r="AA410" s="1594"/>
      <c r="AB410" s="1594"/>
      <c r="AC410" s="801"/>
      <c r="AD410" s="801"/>
    </row>
    <row r="411" spans="1:30" s="1515" customFormat="1" x14ac:dyDescent="0.25">
      <c r="A411" s="1594"/>
      <c r="B411" s="1594"/>
      <c r="C411" s="1594"/>
      <c r="D411" s="1594"/>
      <c r="E411" s="1594"/>
      <c r="F411" s="1594"/>
      <c r="G411" s="1594"/>
      <c r="H411" s="1594"/>
      <c r="I411" s="1594"/>
      <c r="N411" s="1594"/>
      <c r="O411" s="1594"/>
      <c r="P411" s="1594"/>
      <c r="Q411" s="1594"/>
      <c r="R411" s="1594"/>
      <c r="S411" s="1594"/>
      <c r="T411" s="1594"/>
      <c r="U411" s="1594"/>
      <c r="V411" s="1594"/>
      <c r="W411" s="1594"/>
      <c r="X411" s="1594"/>
      <c r="Y411" s="1594"/>
      <c r="Z411" s="1594"/>
      <c r="AA411" s="1594"/>
      <c r="AB411" s="1594"/>
      <c r="AC411" s="801"/>
      <c r="AD411" s="801"/>
    </row>
    <row r="412" spans="1:30" s="1515" customFormat="1" ht="18.75" x14ac:dyDescent="0.3">
      <c r="A412" s="1355">
        <v>43910</v>
      </c>
      <c r="B412" s="1356" t="s">
        <v>6889</v>
      </c>
      <c r="C412" s="1359"/>
      <c r="D412" s="1359"/>
      <c r="E412" s="1359"/>
      <c r="F412" s="1359"/>
      <c r="G412" s="1359"/>
      <c r="P412" s="1594"/>
      <c r="Q412" s="1594"/>
      <c r="R412" s="1594"/>
      <c r="S412" s="1594"/>
      <c r="T412" s="1594"/>
      <c r="U412" s="1594"/>
      <c r="V412" s="1594"/>
      <c r="W412" s="1594"/>
      <c r="X412" s="1594"/>
      <c r="Y412" s="1594"/>
      <c r="Z412" s="1594"/>
      <c r="AA412" s="1594"/>
      <c r="AB412" s="1594"/>
      <c r="AC412" s="801"/>
      <c r="AD412" s="801"/>
    </row>
    <row r="413" spans="1:30" s="1515" customFormat="1" ht="18.75" x14ac:dyDescent="0.3">
      <c r="A413" s="1360"/>
      <c r="B413" s="1361" t="s">
        <v>6890</v>
      </c>
      <c r="C413" s="1362"/>
      <c r="D413" s="1362"/>
      <c r="E413" s="1362"/>
      <c r="F413" s="1362"/>
      <c r="G413" s="1362"/>
      <c r="P413" s="1594"/>
      <c r="Q413" s="1594"/>
      <c r="R413" s="1594"/>
      <c r="S413" s="1594"/>
      <c r="T413" s="1594"/>
      <c r="U413" s="1594"/>
      <c r="V413" s="1594"/>
      <c r="W413" s="1594"/>
      <c r="X413" s="1594"/>
      <c r="Y413" s="1594"/>
      <c r="Z413" s="1594"/>
      <c r="AA413" s="1594"/>
      <c r="AB413" s="1594"/>
      <c r="AC413" s="801"/>
      <c r="AD413" s="801"/>
    </row>
    <row r="414" spans="1:30" s="1515" customFormat="1" ht="18.75" x14ac:dyDescent="0.3">
      <c r="A414" s="1363"/>
      <c r="B414" s="1364" t="s">
        <v>6891</v>
      </c>
      <c r="C414" s="1365"/>
      <c r="D414" s="1365"/>
      <c r="E414" s="1365"/>
      <c r="F414" s="1365"/>
      <c r="G414" s="1365"/>
      <c r="P414" s="1594"/>
      <c r="Q414" s="1594"/>
      <c r="R414" s="1594"/>
      <c r="S414" s="1594"/>
      <c r="T414" s="1594"/>
      <c r="U414" s="1594"/>
      <c r="V414" s="1594"/>
      <c r="W414" s="1594"/>
      <c r="X414" s="1594"/>
      <c r="Y414" s="1594"/>
      <c r="Z414" s="1594"/>
      <c r="AA414" s="1594"/>
      <c r="AB414" s="1594"/>
      <c r="AC414" s="801"/>
      <c r="AD414" s="801"/>
    </row>
    <row r="415" spans="1:30" s="1515" customFormat="1" x14ac:dyDescent="0.25">
      <c r="P415" s="1594"/>
      <c r="Q415" s="1594"/>
      <c r="R415" s="1594"/>
      <c r="S415" s="1594"/>
      <c r="T415" s="1594"/>
      <c r="U415" s="1594"/>
      <c r="V415" s="1594"/>
      <c r="W415" s="1594"/>
      <c r="X415" s="1594"/>
      <c r="Y415" s="1594"/>
      <c r="Z415" s="1594"/>
      <c r="AA415" s="1594"/>
      <c r="AB415" s="1594"/>
      <c r="AC415" s="801"/>
      <c r="AD415" s="801"/>
    </row>
    <row r="416" spans="1:30" s="1515" customFormat="1" x14ac:dyDescent="0.25">
      <c r="AC416" s="801"/>
      <c r="AD416" s="801"/>
    </row>
    <row r="417" spans="1:30" s="1515" customFormat="1" ht="18.75" x14ac:dyDescent="0.3">
      <c r="A417" s="1355">
        <v>43936</v>
      </c>
      <c r="B417" s="1356" t="s">
        <v>6892</v>
      </c>
      <c r="C417" s="1359"/>
      <c r="D417" s="1359"/>
      <c r="E417" s="1359"/>
      <c r="F417" s="1359"/>
      <c r="G417" s="1359"/>
      <c r="AC417" s="801"/>
      <c r="AD417" s="801"/>
    </row>
    <row r="418" spans="1:30" s="1515" customFormat="1" ht="18.75" x14ac:dyDescent="0.3">
      <c r="A418" s="1360"/>
      <c r="B418" s="1361" t="s">
        <v>6893</v>
      </c>
      <c r="C418" s="1362"/>
      <c r="D418" s="1362"/>
      <c r="E418" s="1362"/>
      <c r="F418" s="1362"/>
      <c r="G418" s="1362"/>
      <c r="AC418" s="801"/>
      <c r="AD418" s="801"/>
    </row>
    <row r="419" spans="1:30" s="1515" customFormat="1" ht="18.75" x14ac:dyDescent="0.3">
      <c r="A419" s="1363"/>
      <c r="B419" s="1364" t="s">
        <v>6894</v>
      </c>
      <c r="C419" s="1365"/>
      <c r="D419" s="1365"/>
      <c r="E419" s="1365"/>
      <c r="F419" s="1365"/>
      <c r="G419" s="1365"/>
      <c r="AC419" s="801"/>
      <c r="AD419" s="801"/>
    </row>
    <row r="420" spans="1:30" s="1515" customFormat="1" ht="18.75" x14ac:dyDescent="0.3">
      <c r="B420" s="1357" t="s">
        <v>6895</v>
      </c>
      <c r="C420" s="1358"/>
      <c r="D420" s="1358"/>
      <c r="E420" s="1358"/>
      <c r="F420" s="1358"/>
      <c r="G420" s="1358"/>
      <c r="AC420" s="801"/>
      <c r="AD420" s="801"/>
    </row>
    <row r="421" spans="1:30" s="1515" customFormat="1" x14ac:dyDescent="0.25">
      <c r="AC421" s="801"/>
      <c r="AD421" s="801"/>
    </row>
    <row r="422" spans="1:30" s="1515" customFormat="1" x14ac:dyDescent="0.25">
      <c r="AC422" s="801"/>
      <c r="AD422" s="801"/>
    </row>
    <row r="423" spans="1:30" s="1515" customFormat="1" ht="18.75" x14ac:dyDescent="0.3">
      <c r="A423" s="1355">
        <v>43948</v>
      </c>
      <c r="B423" s="1356" t="s">
        <v>6896</v>
      </c>
      <c r="C423" s="1359"/>
      <c r="D423" s="1359"/>
      <c r="E423" s="1359"/>
      <c r="F423" s="1359"/>
      <c r="G423" s="1359"/>
      <c r="AC423" s="801"/>
      <c r="AD423" s="801"/>
    </row>
    <row r="424" spans="1:30" s="1515" customFormat="1" x14ac:dyDescent="0.25">
      <c r="AC424" s="801"/>
      <c r="AD424" s="801"/>
    </row>
    <row r="425" spans="1:30" s="1515" customFormat="1" x14ac:dyDescent="0.25">
      <c r="AC425" s="801"/>
      <c r="AD425" s="801"/>
    </row>
    <row r="426" spans="1:30" s="1515" customFormat="1" ht="18.75" x14ac:dyDescent="0.3">
      <c r="A426" s="1355">
        <v>43964</v>
      </c>
      <c r="B426" s="1356" t="s">
        <v>6897</v>
      </c>
      <c r="C426" s="1359"/>
      <c r="D426" s="1359"/>
      <c r="E426" s="1359"/>
      <c r="F426" s="1359"/>
      <c r="G426" s="1359"/>
      <c r="AC426" s="801"/>
      <c r="AD426" s="801"/>
    </row>
    <row r="427" spans="1:30" s="1515" customFormat="1" ht="18.75" x14ac:dyDescent="0.3">
      <c r="B427" s="1361" t="s">
        <v>6898</v>
      </c>
      <c r="C427" s="1362"/>
      <c r="D427" s="1362"/>
      <c r="E427" s="1362"/>
      <c r="F427" s="1362"/>
      <c r="G427" s="1362"/>
      <c r="AC427" s="801"/>
      <c r="AD427" s="801"/>
    </row>
    <row r="428" spans="1:30" s="1515" customFormat="1" ht="18.75" x14ac:dyDescent="0.3">
      <c r="B428" s="1364" t="s">
        <v>6899</v>
      </c>
      <c r="C428" s="1365"/>
      <c r="D428" s="1365"/>
      <c r="E428" s="1365"/>
      <c r="F428" s="1365"/>
      <c r="G428" s="1365"/>
      <c r="AC428" s="801"/>
      <c r="AD428" s="801"/>
    </row>
    <row r="429" spans="1:30" s="1515" customFormat="1" ht="18.75" x14ac:dyDescent="0.3">
      <c r="B429" s="1357" t="s">
        <v>6900</v>
      </c>
      <c r="C429" s="1358"/>
      <c r="D429" s="1358"/>
      <c r="E429" s="1358"/>
      <c r="F429" s="1358"/>
      <c r="G429" s="1358"/>
      <c r="AC429" s="801"/>
      <c r="AD429" s="801"/>
    </row>
    <row r="430" spans="1:30" s="1515" customFormat="1" x14ac:dyDescent="0.25">
      <c r="AC430" s="801"/>
      <c r="AD430" s="801"/>
    </row>
    <row r="431" spans="1:30" s="1515" customFormat="1" x14ac:dyDescent="0.25">
      <c r="AC431" s="801"/>
      <c r="AD431" s="801"/>
    </row>
    <row r="432" spans="1:30" s="1515" customFormat="1" ht="18.75" x14ac:dyDescent="0.3">
      <c r="A432" s="1355">
        <v>43970</v>
      </c>
      <c r="B432" s="1356" t="s">
        <v>6901</v>
      </c>
      <c r="C432" s="1359"/>
      <c r="D432" s="1359"/>
      <c r="E432" s="1359"/>
      <c r="F432" s="1359"/>
      <c r="G432" s="1359"/>
      <c r="AC432" s="801"/>
      <c r="AD432" s="801"/>
    </row>
    <row r="433" spans="1:30" s="1515" customFormat="1" ht="18.75" x14ac:dyDescent="0.3">
      <c r="B433" s="1357" t="s">
        <v>6902</v>
      </c>
      <c r="C433" s="1358"/>
      <c r="D433" s="1358"/>
      <c r="E433" s="1358"/>
      <c r="F433" s="1358"/>
      <c r="G433" s="1358"/>
      <c r="AC433" s="801"/>
      <c r="AD433" s="801"/>
    </row>
    <row r="434" spans="1:30" s="1515" customFormat="1" x14ac:dyDescent="0.25">
      <c r="AC434" s="801"/>
      <c r="AD434" s="801"/>
    </row>
    <row r="435" spans="1:30" s="1515" customFormat="1" ht="18.75" x14ac:dyDescent="0.3">
      <c r="A435" s="1355">
        <v>43977</v>
      </c>
      <c r="B435" s="1356" t="s">
        <v>6903</v>
      </c>
      <c r="C435" s="1359"/>
      <c r="D435" s="1359"/>
      <c r="E435" s="1359"/>
      <c r="F435" s="1359"/>
      <c r="G435" s="1359"/>
      <c r="AC435" s="801"/>
      <c r="AD435" s="801"/>
    </row>
    <row r="436" spans="1:30" s="1515" customFormat="1" ht="18.75" x14ac:dyDescent="0.3">
      <c r="B436" s="1361" t="s">
        <v>6904</v>
      </c>
      <c r="C436" s="1362"/>
      <c r="D436" s="1362"/>
      <c r="E436" s="1362"/>
      <c r="F436" s="1362"/>
      <c r="G436" s="1362"/>
      <c r="AC436" s="801"/>
      <c r="AD436" s="801"/>
    </row>
    <row r="437" spans="1:30" s="1515" customFormat="1" ht="18.75" x14ac:dyDescent="0.3">
      <c r="B437" s="1364" t="s">
        <v>6905</v>
      </c>
      <c r="C437" s="1365"/>
      <c r="D437" s="1365"/>
      <c r="E437" s="1365"/>
      <c r="F437" s="1365"/>
      <c r="G437" s="1365"/>
      <c r="AC437" s="801"/>
      <c r="AD437" s="801"/>
    </row>
    <row r="438" spans="1:30" s="1515" customFormat="1" x14ac:dyDescent="0.25">
      <c r="AC438" s="801"/>
      <c r="AD438" s="801"/>
    </row>
    <row r="439" spans="1:30" s="1515" customFormat="1" ht="18.75" x14ac:dyDescent="0.3">
      <c r="A439" s="1355">
        <v>43984</v>
      </c>
      <c r="B439" s="1356" t="s">
        <v>6906</v>
      </c>
      <c r="C439" s="1359"/>
      <c r="D439" s="1359"/>
      <c r="E439" s="1359"/>
      <c r="F439" s="1359"/>
      <c r="G439" s="1359"/>
      <c r="AC439" s="801"/>
      <c r="AD439" s="801"/>
    </row>
    <row r="440" spans="1:30" s="1515" customFormat="1" ht="18.75" x14ac:dyDescent="0.3">
      <c r="B440" s="1361" t="s">
        <v>6907</v>
      </c>
      <c r="C440" s="1362"/>
      <c r="D440" s="1362"/>
      <c r="E440" s="1362"/>
      <c r="F440" s="1362"/>
      <c r="G440" s="1362"/>
      <c r="AC440" s="801"/>
      <c r="AD440" s="801"/>
    </row>
    <row r="441" spans="1:30" s="1515" customFormat="1" ht="18.75" x14ac:dyDescent="0.3">
      <c r="B441" s="1364" t="s">
        <v>6908</v>
      </c>
      <c r="C441" s="1365"/>
      <c r="D441" s="1365"/>
      <c r="E441" s="1365"/>
      <c r="F441" s="1365"/>
      <c r="G441" s="1365"/>
      <c r="AC441" s="801"/>
      <c r="AD441" s="801"/>
    </row>
    <row r="442" spans="1:30" s="1515" customFormat="1" x14ac:dyDescent="0.25">
      <c r="AC442" s="801"/>
      <c r="AD442" s="801"/>
    </row>
    <row r="443" spans="1:30" s="1515" customFormat="1" ht="18.75" x14ac:dyDescent="0.3">
      <c r="A443" s="1355">
        <v>44012</v>
      </c>
      <c r="B443" s="1366" t="s">
        <v>6909</v>
      </c>
      <c r="C443" s="1346"/>
      <c r="D443" s="1346"/>
      <c r="E443" s="1346"/>
      <c r="F443" s="1346"/>
      <c r="G443" s="1346"/>
      <c r="AC443" s="801"/>
      <c r="AD443" s="801"/>
    </row>
    <row r="444" spans="1:30" s="1515" customFormat="1" ht="18.75" x14ac:dyDescent="0.3">
      <c r="A444" s="1329"/>
      <c r="B444" s="1367" t="s">
        <v>6910</v>
      </c>
      <c r="C444" s="1352"/>
      <c r="D444" s="1352"/>
      <c r="E444" s="1352"/>
      <c r="F444" s="1352"/>
      <c r="G444" s="1352"/>
      <c r="AC444" s="801"/>
      <c r="AD444" s="801"/>
    </row>
    <row r="445" spans="1:30" s="1515" customFormat="1" ht="18.75" x14ac:dyDescent="0.3">
      <c r="A445" s="1329"/>
      <c r="B445" s="1368" t="s">
        <v>6911</v>
      </c>
      <c r="C445" s="1369"/>
      <c r="D445" s="1369"/>
      <c r="E445" s="1369"/>
      <c r="F445" s="1369"/>
      <c r="G445" s="1369"/>
      <c r="AC445" s="801"/>
      <c r="AD445" s="801"/>
    </row>
    <row r="446" spans="1:30" s="1515" customFormat="1" ht="18.75" x14ac:dyDescent="0.3">
      <c r="A446" s="1329"/>
      <c r="B446" s="1370" t="s">
        <v>6912</v>
      </c>
      <c r="C446" s="1370"/>
      <c r="D446" s="1358"/>
      <c r="E446" s="1358"/>
      <c r="F446" s="1358"/>
      <c r="G446" s="1358"/>
      <c r="AC446" s="801"/>
      <c r="AD446" s="801"/>
    </row>
    <row r="447" spans="1:30" s="1515" customFormat="1" ht="18.75" x14ac:dyDescent="0.3">
      <c r="A447" s="1329"/>
      <c r="AC447" s="801"/>
      <c r="AD447" s="801"/>
    </row>
    <row r="448" spans="1:30" s="1515" customFormat="1" ht="18.75" x14ac:dyDescent="0.3">
      <c r="A448" s="1371">
        <v>44019</v>
      </c>
      <c r="B448" s="1366" t="s">
        <v>6913</v>
      </c>
      <c r="C448" s="1346"/>
      <c r="D448" s="1346"/>
      <c r="E448" s="1346"/>
      <c r="F448" s="1346"/>
      <c r="G448" s="1346"/>
      <c r="AC448" s="801"/>
      <c r="AD448" s="801"/>
    </row>
    <row r="449" spans="1:30" s="1515" customFormat="1" ht="18.75" x14ac:dyDescent="0.3">
      <c r="A449" s="1329"/>
      <c r="B449" s="1368" t="s">
        <v>6914</v>
      </c>
      <c r="C449" s="1369"/>
      <c r="D449" s="1369"/>
      <c r="E449" s="1369"/>
      <c r="F449" s="1369"/>
      <c r="G449" s="1369"/>
      <c r="AC449" s="801"/>
      <c r="AD449" s="801"/>
    </row>
    <row r="450" spans="1:30" s="1515" customFormat="1" ht="18.75" x14ac:dyDescent="0.3">
      <c r="A450" s="1329"/>
      <c r="B450" s="1367" t="s">
        <v>6915</v>
      </c>
      <c r="C450" s="1352"/>
      <c r="D450" s="1352"/>
      <c r="E450" s="1352"/>
      <c r="F450" s="1352"/>
      <c r="G450" s="1352"/>
      <c r="AC450" s="801"/>
      <c r="AD450" s="801"/>
    </row>
    <row r="451" spans="1:30" s="1515" customFormat="1" x14ac:dyDescent="0.25">
      <c r="AC451" s="801"/>
      <c r="AD451" s="801"/>
    </row>
    <row r="452" spans="1:30" s="1515" customFormat="1" ht="18.75" x14ac:dyDescent="0.3">
      <c r="A452" s="1371">
        <v>44021</v>
      </c>
      <c r="B452" s="1366" t="s">
        <v>6916</v>
      </c>
      <c r="C452" s="1346"/>
      <c r="D452" s="1346"/>
      <c r="E452" s="1346"/>
      <c r="F452" s="1346"/>
      <c r="G452" s="1346"/>
      <c r="AC452" s="801"/>
      <c r="AD452" s="801"/>
    </row>
    <row r="453" spans="1:30" s="1515" customFormat="1" ht="18.75" x14ac:dyDescent="0.3">
      <c r="B453" s="1367" t="s">
        <v>6917</v>
      </c>
      <c r="C453" s="1352"/>
      <c r="D453" s="1352"/>
      <c r="E453" s="1352"/>
      <c r="F453" s="1352"/>
      <c r="G453" s="1352"/>
      <c r="AC453" s="801"/>
      <c r="AD453" s="801"/>
    </row>
    <row r="454" spans="1:30" s="1515" customFormat="1" ht="18.75" x14ac:dyDescent="0.3">
      <c r="B454" s="1368" t="s">
        <v>6918</v>
      </c>
      <c r="C454" s="1369"/>
      <c r="D454" s="1369"/>
      <c r="E454" s="1369"/>
      <c r="F454" s="1369"/>
      <c r="G454" s="1369"/>
      <c r="AC454" s="801"/>
      <c r="AD454" s="801"/>
    </row>
    <row r="455" spans="1:30" s="1515" customFormat="1" ht="18.75" x14ac:dyDescent="0.3">
      <c r="B455" s="1327" t="s">
        <v>6919</v>
      </c>
      <c r="AC455" s="801"/>
      <c r="AD455" s="801"/>
    </row>
    <row r="456" spans="1:30" s="1515" customFormat="1" x14ac:dyDescent="0.25">
      <c r="AC456" s="801"/>
      <c r="AD456" s="801"/>
    </row>
    <row r="457" spans="1:30" s="1515" customFormat="1" ht="18.75" x14ac:dyDescent="0.3">
      <c r="A457" s="1371">
        <v>44027</v>
      </c>
      <c r="B457" s="1366" t="s">
        <v>6920</v>
      </c>
      <c r="C457" s="1346"/>
      <c r="D457" s="1346"/>
      <c r="E457" s="1346"/>
      <c r="F457" s="1346"/>
      <c r="G457" s="1346"/>
      <c r="AC457" s="801"/>
      <c r="AD457" s="801"/>
    </row>
    <row r="458" spans="1:30" s="1515" customFormat="1" ht="18.75" x14ac:dyDescent="0.3">
      <c r="B458" s="1370" t="s">
        <v>6921</v>
      </c>
      <c r="C458" s="1358"/>
      <c r="D458" s="1358"/>
      <c r="E458" s="1358"/>
      <c r="F458" s="1358"/>
      <c r="G458" s="1358"/>
      <c r="AC458" s="801"/>
      <c r="AD458" s="801"/>
    </row>
    <row r="459" spans="1:30" s="1515" customFormat="1" ht="18.75" x14ac:dyDescent="0.3">
      <c r="B459" s="1368" t="s">
        <v>6922</v>
      </c>
      <c r="C459" s="1369"/>
      <c r="D459" s="1369"/>
      <c r="E459" s="1369"/>
      <c r="F459" s="1369"/>
      <c r="G459" s="1369"/>
      <c r="AC459" s="801"/>
      <c r="AD459" s="801"/>
    </row>
    <row r="460" spans="1:30" s="1515" customFormat="1" ht="18.75" x14ac:dyDescent="0.3">
      <c r="B460" s="1367" t="s">
        <v>6923</v>
      </c>
      <c r="C460" s="1352"/>
      <c r="D460" s="1352"/>
      <c r="E460" s="1352"/>
      <c r="F460" s="1352"/>
      <c r="G460" s="1352"/>
      <c r="AC460" s="801"/>
      <c r="AD460" s="801"/>
    </row>
    <row r="461" spans="1:30" s="1515" customFormat="1" x14ac:dyDescent="0.25">
      <c r="AC461" s="801"/>
      <c r="AD461" s="801"/>
    </row>
    <row r="462" spans="1:30" s="1515" customFormat="1" ht="18.75" x14ac:dyDescent="0.3">
      <c r="A462" s="1371">
        <v>44034</v>
      </c>
      <c r="B462" s="1366" t="s">
        <v>6924</v>
      </c>
      <c r="C462" s="1346"/>
      <c r="D462" s="1346"/>
      <c r="E462" s="1346"/>
      <c r="F462" s="1346"/>
      <c r="G462" s="1346"/>
      <c r="AC462" s="801"/>
      <c r="AD462" s="801"/>
    </row>
    <row r="463" spans="1:30" s="1515" customFormat="1" ht="18.75" x14ac:dyDescent="0.3">
      <c r="B463" s="1367" t="s">
        <v>6925</v>
      </c>
      <c r="C463" s="1352"/>
      <c r="D463" s="1352"/>
      <c r="E463" s="1352"/>
      <c r="F463" s="1352"/>
      <c r="G463" s="1352"/>
      <c r="AC463" s="801"/>
      <c r="AD463" s="801"/>
    </row>
    <row r="464" spans="1:30" s="1515" customFormat="1" ht="18.75" x14ac:dyDescent="0.3">
      <c r="B464" s="1370" t="s">
        <v>6926</v>
      </c>
      <c r="C464" s="1358"/>
      <c r="D464" s="1358"/>
      <c r="E464" s="1358"/>
      <c r="F464" s="1358"/>
      <c r="G464" s="1358"/>
      <c r="AC464" s="801"/>
      <c r="AD464" s="801"/>
    </row>
    <row r="465" spans="1:30" s="1515" customFormat="1" x14ac:dyDescent="0.25">
      <c r="AC465" s="801"/>
      <c r="AD465" s="801"/>
    </row>
    <row r="466" spans="1:30" s="1515" customFormat="1" ht="18.75" x14ac:dyDescent="0.3">
      <c r="A466" s="1371">
        <v>44043</v>
      </c>
      <c r="B466" s="1367" t="s">
        <v>6927</v>
      </c>
      <c r="C466" s="1352"/>
      <c r="D466" s="1352"/>
      <c r="E466" s="1352"/>
      <c r="F466" s="1352"/>
      <c r="G466" s="1352"/>
      <c r="AC466" s="801"/>
      <c r="AD466" s="801"/>
    </row>
    <row r="467" spans="1:30" s="1515" customFormat="1" ht="18.75" x14ac:dyDescent="0.3">
      <c r="B467" s="1366" t="s">
        <v>6928</v>
      </c>
      <c r="C467" s="1346"/>
      <c r="D467" s="1346"/>
      <c r="E467" s="1346"/>
      <c r="F467" s="1346"/>
      <c r="G467" s="1346"/>
      <c r="AC467" s="801"/>
      <c r="AD467" s="801"/>
    </row>
    <row r="468" spans="1:30" s="1515" customFormat="1" ht="18.75" x14ac:dyDescent="0.3">
      <c r="B468" s="1370" t="s">
        <v>6929</v>
      </c>
      <c r="C468" s="1358"/>
      <c r="D468" s="1358"/>
      <c r="E468" s="1358"/>
      <c r="F468" s="1358"/>
      <c r="G468" s="1358"/>
      <c r="AC468" s="801"/>
      <c r="AD468" s="801"/>
    </row>
    <row r="469" spans="1:30" s="1515" customFormat="1" x14ac:dyDescent="0.25">
      <c r="AC469" s="801"/>
      <c r="AD469" s="801"/>
    </row>
    <row r="470" spans="1:30" s="1515" customFormat="1" ht="18.75" x14ac:dyDescent="0.3">
      <c r="A470" s="1371">
        <v>44053</v>
      </c>
      <c r="B470" s="1370" t="s">
        <v>6930</v>
      </c>
      <c r="C470" s="1358"/>
      <c r="D470" s="1358"/>
      <c r="E470" s="1358"/>
      <c r="F470" s="1358"/>
      <c r="G470" s="1358"/>
      <c r="AC470" s="801"/>
      <c r="AD470" s="801"/>
    </row>
    <row r="471" spans="1:30" s="1515" customFormat="1" ht="18.75" x14ac:dyDescent="0.3">
      <c r="B471" s="1327" t="s">
        <v>6931</v>
      </c>
      <c r="AC471" s="801"/>
      <c r="AD471" s="801"/>
    </row>
    <row r="472" spans="1:30" s="1515" customFormat="1" x14ac:dyDescent="0.25">
      <c r="AC472" s="801"/>
      <c r="AD472" s="801"/>
    </row>
    <row r="473" spans="1:30" s="1515" customFormat="1" ht="18.75" x14ac:dyDescent="0.3">
      <c r="A473" s="1371">
        <v>44056</v>
      </c>
      <c r="B473" s="1366" t="s">
        <v>6932</v>
      </c>
      <c r="C473" s="1346"/>
      <c r="D473" s="1346"/>
      <c r="E473" s="1346"/>
      <c r="F473" s="1346"/>
      <c r="G473" s="1346"/>
      <c r="AC473" s="801"/>
      <c r="AD473" s="801"/>
    </row>
    <row r="474" spans="1:30" s="1515" customFormat="1" x14ac:dyDescent="0.25">
      <c r="AC474" s="801"/>
      <c r="AD474" s="801"/>
    </row>
    <row r="475" spans="1:30" s="1515" customFormat="1" ht="18.75" x14ac:dyDescent="0.3">
      <c r="A475" s="1371">
        <v>44082</v>
      </c>
      <c r="B475" s="1366" t="s">
        <v>6992</v>
      </c>
      <c r="C475" s="1346"/>
      <c r="D475" s="1346"/>
      <c r="E475" s="1346"/>
      <c r="F475" s="1346"/>
      <c r="G475" s="1346"/>
      <c r="AC475" s="801"/>
      <c r="AD475" s="801"/>
    </row>
    <row r="476" spans="1:30" s="1515" customFormat="1" x14ac:dyDescent="0.25">
      <c r="AC476" s="801"/>
      <c r="AD476" s="801"/>
    </row>
    <row r="477" spans="1:30" s="1515" customFormat="1" ht="18.75" x14ac:dyDescent="0.3">
      <c r="A477" s="1371">
        <v>44088</v>
      </c>
      <c r="B477" s="1367" t="s">
        <v>7000</v>
      </c>
      <c r="C477" s="1352"/>
      <c r="D477" s="1352"/>
      <c r="E477" s="1352"/>
      <c r="F477" s="1352"/>
      <c r="G477" s="1352"/>
      <c r="AC477" s="801"/>
      <c r="AD477" s="801"/>
    </row>
    <row r="478" spans="1:30" s="1515" customFormat="1" ht="18.75" x14ac:dyDescent="0.3">
      <c r="B478" s="1370" t="s">
        <v>7001</v>
      </c>
      <c r="C478" s="1358"/>
      <c r="D478" s="1358"/>
      <c r="E478" s="1358"/>
      <c r="F478" s="1358"/>
      <c r="G478" s="1358"/>
      <c r="AC478" s="801"/>
      <c r="AD478" s="801"/>
    </row>
    <row r="479" spans="1:30" s="1515" customFormat="1" x14ac:dyDescent="0.25">
      <c r="AC479" s="801"/>
      <c r="AD479" s="801"/>
    </row>
    <row r="480" spans="1:30" s="1515" customFormat="1" ht="18.75" x14ac:dyDescent="0.3">
      <c r="A480" s="1371">
        <v>44095</v>
      </c>
      <c r="B480" s="1370" t="s">
        <v>7017</v>
      </c>
      <c r="C480" s="1358"/>
      <c r="D480" s="1358"/>
      <c r="E480" s="1358"/>
      <c r="F480" s="1358"/>
      <c r="G480" s="1358"/>
      <c r="AC480" s="801"/>
      <c r="AD480" s="801"/>
    </row>
    <row r="481" spans="1:30" s="1515" customFormat="1" ht="18.75" x14ac:dyDescent="0.3">
      <c r="B481" s="1368" t="s">
        <v>7018</v>
      </c>
      <c r="C481" s="1369"/>
      <c r="D481" s="1369"/>
      <c r="E481" s="1369"/>
      <c r="F481" s="1369"/>
      <c r="G481" s="1369"/>
      <c r="AC481" s="801"/>
      <c r="AD481" s="801"/>
    </row>
    <row r="482" spans="1:30" s="1515" customFormat="1" x14ac:dyDescent="0.25">
      <c r="AC482" s="801"/>
      <c r="AD482" s="801"/>
    </row>
    <row r="483" spans="1:30" s="1515" customFormat="1" ht="18.75" x14ac:dyDescent="0.3">
      <c r="A483" s="1371">
        <v>44102</v>
      </c>
      <c r="B483" s="1370" t="s">
        <v>7025</v>
      </c>
      <c r="C483" s="1358"/>
      <c r="D483" s="1358"/>
      <c r="E483" s="1358"/>
      <c r="F483" s="1358"/>
      <c r="G483" s="1358"/>
      <c r="AC483" s="801"/>
      <c r="AD483" s="801"/>
    </row>
    <row r="484" spans="1:30" s="1515" customFormat="1" x14ac:dyDescent="0.25">
      <c r="AC484" s="801"/>
      <c r="AD484" s="801"/>
    </row>
    <row r="485" spans="1:30" s="1515" customFormat="1" ht="18.75" x14ac:dyDescent="0.3">
      <c r="A485" s="1371">
        <v>44103</v>
      </c>
      <c r="B485" s="1462" t="s">
        <v>7026</v>
      </c>
      <c r="AC485" s="801"/>
      <c r="AD485" s="801"/>
    </row>
    <row r="486" spans="1:30" s="1515" customFormat="1" x14ac:dyDescent="0.25">
      <c r="AC486" s="801"/>
      <c r="AD486" s="801"/>
    </row>
    <row r="487" spans="1:30" s="1515" customFormat="1" ht="18.75" x14ac:dyDescent="0.3">
      <c r="A487" s="1371">
        <v>44119</v>
      </c>
      <c r="B487" s="1370" t="s">
        <v>7060</v>
      </c>
      <c r="C487" s="1358"/>
      <c r="D487" s="1358"/>
      <c r="E487" s="1358"/>
      <c r="F487" s="1358"/>
      <c r="G487" s="1358"/>
      <c r="AC487" s="801"/>
      <c r="AD487" s="801"/>
    </row>
    <row r="488" spans="1:30" s="1515" customFormat="1" ht="18.75" x14ac:dyDescent="0.3">
      <c r="B488" s="1367" t="s">
        <v>7061</v>
      </c>
      <c r="C488" s="1352"/>
      <c r="D488" s="1352"/>
      <c r="E488" s="1352"/>
      <c r="F488" s="1352"/>
      <c r="G488" s="1352"/>
      <c r="AC488" s="801"/>
      <c r="AD488" s="801"/>
    </row>
    <row r="490" spans="1:30" s="1523" customFormat="1" ht="18.75" x14ac:dyDescent="0.3">
      <c r="A490" s="1371">
        <v>44140</v>
      </c>
      <c r="B490" s="1370" t="s">
        <v>7093</v>
      </c>
      <c r="C490" s="1358"/>
      <c r="D490" s="1358"/>
      <c r="E490" s="1358"/>
      <c r="F490" s="1358"/>
      <c r="G490" s="1358"/>
      <c r="AC490" s="801"/>
      <c r="AD490" s="801"/>
    </row>
    <row r="492" spans="1:30" s="1542" customFormat="1" ht="18.75" x14ac:dyDescent="0.3">
      <c r="A492" s="1371">
        <v>44175</v>
      </c>
      <c r="B492" s="1370" t="s">
        <v>7161</v>
      </c>
      <c r="C492" s="1358"/>
      <c r="D492" s="1358"/>
      <c r="E492" s="1358"/>
      <c r="F492" s="1358"/>
      <c r="G492" s="1358"/>
      <c r="AC492" s="801"/>
      <c r="AD492" s="801"/>
    </row>
    <row r="723" spans="1:31" x14ac:dyDescent="0.25">
      <c r="A723" s="620"/>
      <c r="B723" s="64"/>
      <c r="C723" s="64"/>
      <c r="D723" s="64"/>
      <c r="E723" s="1322"/>
      <c r="F723" s="64"/>
      <c r="G723" s="64"/>
      <c r="H723" s="1323"/>
      <c r="I723" s="64"/>
      <c r="N723" s="64"/>
      <c r="O723" s="64"/>
      <c r="P723" s="801"/>
      <c r="Q723" s="801"/>
      <c r="R723" s="801"/>
      <c r="S723" s="801"/>
      <c r="T723" s="801"/>
      <c r="U723" s="801"/>
      <c r="V723" s="801"/>
      <c r="AB723" s="801"/>
    </row>
    <row r="724" spans="1:31" ht="16.5" thickBot="1" x14ac:dyDescent="0.3">
      <c r="P724" s="801"/>
      <c r="Q724" s="801"/>
      <c r="R724" s="801"/>
      <c r="S724" s="801"/>
      <c r="T724" s="801"/>
      <c r="U724" s="801"/>
      <c r="V724" s="801"/>
      <c r="AB724" s="801"/>
    </row>
    <row r="725" spans="1:31" ht="21" thickBot="1" x14ac:dyDescent="0.35">
      <c r="B725" s="1324"/>
      <c r="C725" s="1479" t="s">
        <v>6860</v>
      </c>
      <c r="D725" s="1476"/>
      <c r="E725" s="1476"/>
      <c r="F725" s="1476"/>
      <c r="G725" s="1476"/>
      <c r="H725" s="1476"/>
      <c r="P725" s="505" t="e">
        <f>#N/A</f>
        <v>#N/A</v>
      </c>
      <c r="Q725" s="505" t="e">
        <f>#N/A</f>
        <v>#N/A</v>
      </c>
      <c r="R725" s="505" t="e">
        <f>#N/A</f>
        <v>#N/A</v>
      </c>
      <c r="S725" s="505">
        <f>SUM(S4:S724)</f>
        <v>2</v>
      </c>
      <c r="T725" s="505" t="e">
        <f>#N/A</f>
        <v>#N/A</v>
      </c>
      <c r="U725" s="505" t="e">
        <f>#N/A</f>
        <v>#N/A</v>
      </c>
      <c r="V725" s="505">
        <f>SUM(V4:V724)</f>
        <v>0</v>
      </c>
      <c r="W725" s="505" t="e">
        <f>#N/A</f>
        <v>#N/A</v>
      </c>
      <c r="X725" s="505">
        <f>SUM(X4:X724)</f>
        <v>567</v>
      </c>
      <c r="Y725" s="505" t="e">
        <f>#N/A</f>
        <v>#N/A</v>
      </c>
      <c r="Z725" s="505">
        <f>SUM(Z4:Z724)</f>
        <v>176</v>
      </c>
      <c r="AA725" s="505" t="e">
        <f>#N/A</f>
        <v>#N/A</v>
      </c>
      <c r="AB725" s="505" t="e">
        <f>#N/A</f>
        <v>#N/A</v>
      </c>
      <c r="AC725" s="505" t="e">
        <f>#N/A</f>
        <v>#N/A</v>
      </c>
      <c r="AD725" s="505" t="e">
        <f>#N/A</f>
        <v>#N/A</v>
      </c>
      <c r="AE725" s="1475">
        <f>SUBTOTAL(9,AE723:AE724)</f>
        <v>0</v>
      </c>
    </row>
    <row r="726" spans="1:31" ht="21" thickBot="1" x14ac:dyDescent="0.3">
      <c r="B726" s="801"/>
      <c r="AB726" s="505"/>
    </row>
    <row r="727" spans="1:31" ht="21" thickBot="1" x14ac:dyDescent="0.35">
      <c r="B727" s="635"/>
      <c r="C727" s="1479" t="s">
        <v>6861</v>
      </c>
      <c r="D727" s="1476"/>
      <c r="E727" s="1476"/>
      <c r="F727" s="1476"/>
      <c r="G727" s="1476"/>
      <c r="H727" s="1476"/>
    </row>
    <row r="728" spans="1:31" ht="16.5" thickBot="1" x14ac:dyDescent="0.3">
      <c r="B728" s="801"/>
    </row>
    <row r="729" spans="1:31" ht="21" thickBot="1" x14ac:dyDescent="0.35">
      <c r="B729" s="566"/>
      <c r="C729" s="1479" t="s">
        <v>6862</v>
      </c>
      <c r="D729" s="1476"/>
      <c r="E729" s="1476"/>
      <c r="F729" s="1476"/>
      <c r="G729" s="1476"/>
      <c r="H729" s="1476"/>
    </row>
    <row r="730" spans="1:31" ht="16.5" thickBot="1" x14ac:dyDescent="0.3"/>
    <row r="731" spans="1:31" ht="21" thickBot="1" x14ac:dyDescent="0.35">
      <c r="B731" s="1281"/>
      <c r="C731" s="1479" t="s">
        <v>6863</v>
      </c>
      <c r="D731" s="1476"/>
      <c r="E731" s="1476"/>
      <c r="F731" s="1476"/>
      <c r="G731" s="1476"/>
      <c r="H731" s="1476"/>
      <c r="I731" s="491"/>
      <c r="N731" s="494"/>
      <c r="Q731" s="801"/>
      <c r="R731" s="801"/>
      <c r="S731" s="801"/>
      <c r="T731" s="801"/>
      <c r="U731" s="801"/>
      <c r="V731" s="801"/>
    </row>
    <row r="734" spans="1:31" ht="18.75" customHeight="1" x14ac:dyDescent="0.25">
      <c r="A734" s="1325">
        <v>43822</v>
      </c>
      <c r="B734" s="1481" t="s">
        <v>6864</v>
      </c>
      <c r="C734" s="1481"/>
      <c r="D734" s="1481"/>
      <c r="E734" s="1481"/>
      <c r="F734" s="1481"/>
      <c r="G734" s="1481"/>
      <c r="H734" s="1481"/>
      <c r="I734" s="1481"/>
      <c r="J734" s="1481"/>
      <c r="K734" s="1481"/>
      <c r="L734" s="1481"/>
      <c r="M734" s="1481"/>
      <c r="N734" s="1481"/>
      <c r="O734" s="1481"/>
    </row>
    <row r="735" spans="1:31" ht="18.75" x14ac:dyDescent="0.25">
      <c r="B735" s="1477"/>
      <c r="C735" s="1477"/>
      <c r="D735" s="1477"/>
      <c r="E735" s="1477"/>
      <c r="F735" s="1477"/>
      <c r="G735" s="1477"/>
      <c r="H735" s="1477"/>
      <c r="I735" s="1477"/>
      <c r="J735" s="1477"/>
      <c r="K735" s="1477"/>
      <c r="L735" s="1477"/>
      <c r="M735" s="1477"/>
      <c r="N735" s="1477"/>
      <c r="O735" s="1477"/>
    </row>
    <row r="737" spans="1:15" ht="18.75" x14ac:dyDescent="0.3">
      <c r="A737" s="1325">
        <v>43829</v>
      </c>
      <c r="B737" s="1326" t="s">
        <v>4623</v>
      </c>
      <c r="C737" s="1326" t="s">
        <v>4628</v>
      </c>
      <c r="D737" s="1326" t="s">
        <v>4631</v>
      </c>
      <c r="E737" s="1326" t="s">
        <v>4640</v>
      </c>
      <c r="F737" s="1480" t="s">
        <v>6865</v>
      </c>
      <c r="G737" s="1480"/>
      <c r="H737" s="1480"/>
      <c r="I737" s="1480"/>
      <c r="J737" s="1480"/>
      <c r="K737" s="1480"/>
    </row>
    <row r="738" spans="1:15" ht="18.75" x14ac:dyDescent="0.3">
      <c r="A738" s="1327"/>
      <c r="B738" s="1327" t="s">
        <v>6866</v>
      </c>
      <c r="C738" s="1327"/>
      <c r="D738" s="1327"/>
      <c r="E738" s="1327"/>
      <c r="F738" s="1327"/>
      <c r="G738" s="1327"/>
      <c r="H738" s="1327"/>
      <c r="I738" s="1327"/>
    </row>
    <row r="740" spans="1:15" ht="18.75" customHeight="1" x14ac:dyDescent="0.25">
      <c r="A740" s="1328">
        <v>43843</v>
      </c>
      <c r="B740" s="1477" t="s">
        <v>6867</v>
      </c>
      <c r="C740" s="1477"/>
      <c r="D740" s="1477"/>
      <c r="E740" s="1477"/>
      <c r="F740" s="1477"/>
      <c r="G740" s="1477"/>
      <c r="H740" s="1477"/>
      <c r="I740" s="1477"/>
      <c r="J740" s="1477"/>
      <c r="K740" s="1477"/>
      <c r="L740" s="1477"/>
      <c r="M740" s="1477"/>
      <c r="N740" s="1477"/>
      <c r="O740" s="1477"/>
    </row>
    <row r="741" spans="1:15" ht="18.75" x14ac:dyDescent="0.3">
      <c r="B741" s="1478" t="s">
        <v>6868</v>
      </c>
      <c r="C741" s="1478"/>
      <c r="D741" s="1478"/>
      <c r="E741" s="1478"/>
      <c r="F741" s="1478"/>
      <c r="G741" s="1478"/>
      <c r="H741" s="1480"/>
      <c r="I741" s="1329"/>
      <c r="N741" s="1329"/>
      <c r="O741" s="1329"/>
    </row>
    <row r="742" spans="1:15" ht="18.75" x14ac:dyDescent="0.3">
      <c r="B742" s="1329"/>
      <c r="C742" s="1329"/>
      <c r="D742" s="1329"/>
      <c r="E742" s="1329"/>
      <c r="F742" s="1329"/>
      <c r="G742" s="1329"/>
      <c r="H742" s="1329"/>
      <c r="I742" s="1329"/>
      <c r="N742" s="1329"/>
      <c r="O742" s="1329"/>
    </row>
    <row r="743" spans="1:15" ht="18.75" x14ac:dyDescent="0.3">
      <c r="A743" s="1330">
        <v>43850</v>
      </c>
      <c r="B743" s="1331" t="s">
        <v>6869</v>
      </c>
      <c r="C743" s="1329"/>
      <c r="D743" s="1329"/>
      <c r="E743" s="1329"/>
      <c r="F743" s="1329"/>
      <c r="G743" s="1329"/>
      <c r="H743" s="1329"/>
      <c r="I743" s="1329"/>
      <c r="N743" s="1329"/>
      <c r="O743" s="1329"/>
    </row>
    <row r="744" spans="1:15" ht="18.75" x14ac:dyDescent="0.3">
      <c r="B744" s="1331" t="s">
        <v>6870</v>
      </c>
    </row>
    <row r="746" spans="1:15" ht="18.75" x14ac:dyDescent="0.3">
      <c r="A746" s="1332">
        <v>43853</v>
      </c>
      <c r="B746" s="1333" t="s">
        <v>6871</v>
      </c>
      <c r="C746" s="1334"/>
      <c r="D746" s="1334"/>
    </row>
    <row r="747" spans="1:15" ht="18.75" x14ac:dyDescent="0.3">
      <c r="A747" s="1334"/>
      <c r="B747" s="1333" t="s">
        <v>6872</v>
      </c>
      <c r="C747" s="1334"/>
      <c r="D747" s="1334"/>
    </row>
    <row r="748" spans="1:15" ht="18.75" x14ac:dyDescent="0.3">
      <c r="A748" s="1334"/>
      <c r="B748" s="1333" t="s">
        <v>6873</v>
      </c>
      <c r="C748" s="1334"/>
      <c r="D748" s="1334"/>
    </row>
    <row r="750" spans="1:15" ht="18.75" x14ac:dyDescent="0.3">
      <c r="A750" s="1335">
        <v>43864</v>
      </c>
      <c r="B750" s="1336" t="s">
        <v>6874</v>
      </c>
    </row>
    <row r="751" spans="1:15" ht="18.75" x14ac:dyDescent="0.3">
      <c r="A751" s="1337"/>
      <c r="B751" s="1336" t="s">
        <v>6875</v>
      </c>
    </row>
    <row r="752" spans="1:15" ht="18.75" x14ac:dyDescent="0.3">
      <c r="A752" s="1337"/>
      <c r="B752" s="1336" t="s">
        <v>6876</v>
      </c>
    </row>
    <row r="753" spans="1:15" ht="18.75" x14ac:dyDescent="0.3">
      <c r="B753" s="1336" t="s">
        <v>6877</v>
      </c>
    </row>
    <row r="754" spans="1:15" ht="16.5" thickBot="1" x14ac:dyDescent="0.3">
      <c r="B754" s="1338" t="s">
        <v>6878</v>
      </c>
    </row>
    <row r="755" spans="1:15" ht="111" thickBot="1" x14ac:dyDescent="0.3">
      <c r="B755" s="552" t="s">
        <v>3772</v>
      </c>
      <c r="C755" s="1291" t="s">
        <v>110</v>
      </c>
      <c r="D755" s="1291" t="s">
        <v>40</v>
      </c>
      <c r="E755" s="1291" t="s">
        <v>3773</v>
      </c>
      <c r="F755" s="1291" t="s">
        <v>345</v>
      </c>
      <c r="G755" s="1291" t="s">
        <v>16</v>
      </c>
      <c r="H755" s="1339" t="s">
        <v>3774</v>
      </c>
      <c r="I755" s="1291" t="s">
        <v>3775</v>
      </c>
      <c r="J755" s="499"/>
      <c r="K755" s="499"/>
      <c r="L755" s="499"/>
      <c r="M755" s="499"/>
      <c r="N755" s="1291" t="s">
        <v>6764</v>
      </c>
      <c r="O755" s="1340" t="s">
        <v>6879</v>
      </c>
    </row>
    <row r="757" spans="1:15" ht="18.75" x14ac:dyDescent="0.3">
      <c r="A757" s="1341">
        <v>43868</v>
      </c>
      <c r="B757" s="1342" t="s">
        <v>6880</v>
      </c>
    </row>
    <row r="758" spans="1:15" ht="18.75" x14ac:dyDescent="0.3">
      <c r="A758" s="1343"/>
      <c r="B758" s="1342" t="s">
        <v>6881</v>
      </c>
    </row>
    <row r="760" spans="1:15" ht="18.75" x14ac:dyDescent="0.3">
      <c r="A760" s="1344">
        <v>43875</v>
      </c>
      <c r="B760" s="1345" t="s">
        <v>6882</v>
      </c>
      <c r="C760" s="1346"/>
      <c r="D760" s="1346"/>
    </row>
    <row r="761" spans="1:15" ht="18.75" x14ac:dyDescent="0.3">
      <c r="A761" s="1347"/>
      <c r="B761" s="1345" t="s">
        <v>6883</v>
      </c>
      <c r="C761" s="1346"/>
      <c r="D761" s="1346"/>
    </row>
    <row r="764" spans="1:15" ht="18.75" x14ac:dyDescent="0.3">
      <c r="A764" s="1348">
        <v>43888</v>
      </c>
      <c r="B764" s="1349" t="s">
        <v>6884</v>
      </c>
      <c r="C764" s="1346"/>
      <c r="D764" s="1346"/>
      <c r="E764" s="1346"/>
      <c r="F764" s="1346"/>
      <c r="G764" s="1346"/>
    </row>
    <row r="765" spans="1:15" ht="18.75" x14ac:dyDescent="0.3">
      <c r="A765" s="1350"/>
      <c r="B765" s="1351" t="s">
        <v>6885</v>
      </c>
      <c r="C765" s="1352"/>
      <c r="D765" s="1352"/>
      <c r="E765" s="1352"/>
      <c r="F765" s="1352"/>
      <c r="G765" s="1352"/>
    </row>
    <row r="766" spans="1:15" ht="18.75" x14ac:dyDescent="0.3">
      <c r="B766" s="1353" t="s">
        <v>6886</v>
      </c>
      <c r="C766" s="1354"/>
      <c r="D766" s="1354"/>
      <c r="E766" s="1354"/>
      <c r="F766" s="1354"/>
      <c r="G766" s="1354"/>
    </row>
    <row r="767" spans="1:15" x14ac:dyDescent="0.25">
      <c r="A767" s="997"/>
    </row>
  </sheetData>
  <autoFilter ref="A4:AG4"/>
  <dataConsolidate/>
  <mergeCells count="62">
    <mergeCell ref="AF1:AF3"/>
    <mergeCell ref="AG1:AG3"/>
    <mergeCell ref="Y407:Y415"/>
    <mergeCell ref="Z407:Z415"/>
    <mergeCell ref="AA407:AA415"/>
    <mergeCell ref="AB407:AB415"/>
    <mergeCell ref="AB1:AB3"/>
    <mergeCell ref="AC1:AC3"/>
    <mergeCell ref="AD1:AD3"/>
    <mergeCell ref="Y1:Y3"/>
    <mergeCell ref="Z1:Z3"/>
    <mergeCell ref="AA1:AA3"/>
    <mergeCell ref="A410:A411"/>
    <mergeCell ref="B410:B411"/>
    <mergeCell ref="C410:C411"/>
    <mergeCell ref="D410:D411"/>
    <mergeCell ref="E410:E411"/>
    <mergeCell ref="W407:W415"/>
    <mergeCell ref="X407:X415"/>
    <mergeCell ref="R407:R415"/>
    <mergeCell ref="N410:N411"/>
    <mergeCell ref="O410:O411"/>
    <mergeCell ref="S407:S415"/>
    <mergeCell ref="T407:T415"/>
    <mergeCell ref="U407:U415"/>
    <mergeCell ref="V407:V415"/>
    <mergeCell ref="B380:O380"/>
    <mergeCell ref="B381:G381"/>
    <mergeCell ref="P407:P415"/>
    <mergeCell ref="Q407:Q415"/>
    <mergeCell ref="G410:G411"/>
    <mergeCell ref="H410:H411"/>
    <mergeCell ref="I410:I411"/>
    <mergeCell ref="J410:M410"/>
    <mergeCell ref="F410:F411"/>
    <mergeCell ref="C365:H365"/>
    <mergeCell ref="C367:H367"/>
    <mergeCell ref="C369:H369"/>
    <mergeCell ref="C371:H371"/>
    <mergeCell ref="F377:K377"/>
    <mergeCell ref="B374:O374"/>
    <mergeCell ref="A2:A3"/>
    <mergeCell ref="B2:B3"/>
    <mergeCell ref="C2:C3"/>
    <mergeCell ref="D2:D3"/>
    <mergeCell ref="E2:E3"/>
    <mergeCell ref="F2:F3"/>
    <mergeCell ref="G2:G3"/>
    <mergeCell ref="U1:U4"/>
    <mergeCell ref="V1:V4"/>
    <mergeCell ref="X1:X3"/>
    <mergeCell ref="T1:T4"/>
    <mergeCell ref="H2:H3"/>
    <mergeCell ref="I2:I3"/>
    <mergeCell ref="J2:M2"/>
    <mergeCell ref="N2:N3"/>
    <mergeCell ref="O2:O3"/>
    <mergeCell ref="A1:O1"/>
    <mergeCell ref="P1:P4"/>
    <mergeCell ref="Q1:Q4"/>
    <mergeCell ref="R1:R4"/>
    <mergeCell ref="S1:S4"/>
  </mergeCells>
  <dataValidations disablePrompts="1" count="1">
    <dataValidation type="list" allowBlank="1" showInputMessage="1" showErrorMessage="1" sqref="G28 G41:G49 G57:G58 G60 G66:G67 G76:G78 G95 G32 G88 G90:G93 G110 G113:G114 G120 G122 G128 G130 G133:G134 G180 G143:G144 G195:G196 I5:I7 G5:G7 G17:G18 I17:I18 G22:G23 I55 G54:G55 J105:M105 I141 G146:G147 G150 G162:G163 G167:G169 G174:G176 I155 G182:G185 I22 I28 I88 I90:I93 I95 I113:I114 I120 I122 I130 I133:I134 I136:I137 G117:G118 I168 I182 I41:I43 I45 I47:I49 I58 I60 I66:I67 I86 G188:G193 I125 G84:G86 G125:G126 G136:G141 G154:G160 G171 G99:G106 I99:I106 I143:I144 I74 G74 G198 G165">
      <formula1>#REF!</formula1>
    </dataValidation>
  </dataValidations>
  <hyperlinks>
    <hyperlink ref="F210:F211" r:id="rId1" display="Самойлова Л.П. №1735 от 31.05.2019"/>
    <hyperlink ref="F209" r:id="rId2" display="Ждаморева О.П. №2082 от 28.06.2019"/>
  </hyperlinks>
  <pageMargins left="0.25" right="0.25" top="0.75" bottom="0.75" header="0.3" footer="0.3"/>
  <pageSetup paperSize="9" scale="77" fitToHeight="0" orientation="landscape"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AT122"/>
  <sheetViews>
    <sheetView showGridLines="0" tabSelected="1" zoomScale="70" zoomScaleNormal="70" workbookViewId="0">
      <selection activeCell="D4" sqref="D4"/>
    </sheetView>
  </sheetViews>
  <sheetFormatPr defaultRowHeight="15" x14ac:dyDescent="0.25"/>
  <cols>
    <col min="2" max="2" width="35.7109375" customWidth="1"/>
    <col min="3" max="3" width="12.28515625" customWidth="1"/>
    <col min="4" max="7" width="10.7109375" customWidth="1"/>
    <col min="41" max="41" width="9" customWidth="1"/>
  </cols>
  <sheetData>
    <row r="2" spans="2:20" ht="16.5" thickBot="1" x14ac:dyDescent="0.3">
      <c r="B2" s="1624" t="s">
        <v>5379</v>
      </c>
      <c r="C2" s="1624"/>
      <c r="D2" s="1624"/>
      <c r="E2" s="1624"/>
      <c r="F2" s="1624"/>
      <c r="G2" s="1624"/>
      <c r="N2" s="1623" t="s">
        <v>7074</v>
      </c>
      <c r="O2" s="1623"/>
      <c r="P2" s="1623"/>
      <c r="Q2" s="1623"/>
      <c r="R2" s="1623"/>
      <c r="S2" s="1623"/>
      <c r="T2" s="1623"/>
    </row>
    <row r="3" spans="2:20" ht="16.5" thickBot="1" x14ac:dyDescent="0.3">
      <c r="B3" s="504"/>
      <c r="C3" s="504" t="s">
        <v>1025</v>
      </c>
      <c r="D3" s="504" t="s">
        <v>40</v>
      </c>
      <c r="E3" s="504" t="s">
        <v>2791</v>
      </c>
      <c r="F3" s="504" t="s">
        <v>2792</v>
      </c>
      <c r="G3" s="504" t="s">
        <v>2793</v>
      </c>
      <c r="N3" s="1625"/>
      <c r="O3" s="1626"/>
      <c r="P3" s="1626"/>
      <c r="Q3" s="1627"/>
      <c r="R3" s="504" t="s">
        <v>5682</v>
      </c>
      <c r="S3" s="504" t="s">
        <v>7073</v>
      </c>
      <c r="T3" s="504" t="s">
        <v>2793</v>
      </c>
    </row>
    <row r="4" spans="2:20" ht="30.75" customHeight="1" thickBot="1" x14ac:dyDescent="0.3">
      <c r="B4" s="502" t="s">
        <v>2796</v>
      </c>
      <c r="C4" s="501">
        <f>СМР!Q370</f>
        <v>189</v>
      </c>
      <c r="D4" s="501">
        <f>ОВ!Q76</f>
        <v>17</v>
      </c>
      <c r="E4" s="501">
        <f>'ТХ и ВК'!Q246</f>
        <v>147</v>
      </c>
      <c r="F4" s="501">
        <f>ЭМР!Q233</f>
        <v>66</v>
      </c>
      <c r="G4" s="504">
        <f>SUM(C4:F4)</f>
        <v>419</v>
      </c>
      <c r="N4" s="1625" t="s">
        <v>7071</v>
      </c>
      <c r="O4" s="1626"/>
      <c r="P4" s="1626"/>
      <c r="Q4" s="1627"/>
      <c r="R4" s="501">
        <f>СМР!AA370+ОВ!AA76+'ТХ и ВК'!AA246+ЭМР!AB233</f>
        <v>386</v>
      </c>
      <c r="S4" s="501">
        <f>Сметы!AF365</f>
        <v>180</v>
      </c>
      <c r="T4" s="501">
        <f>SUM(R4:S4)</f>
        <v>566</v>
      </c>
    </row>
    <row r="5" spans="2:20" ht="30.75" thickBot="1" x14ac:dyDescent="0.3">
      <c r="B5" s="502" t="s">
        <v>2794</v>
      </c>
      <c r="C5" s="501">
        <f>СМР!R370</f>
        <v>23</v>
      </c>
      <c r="D5" s="501">
        <f>ОВ!R76</f>
        <v>20</v>
      </c>
      <c r="E5" s="501">
        <f>'ТХ и ВК'!R246</f>
        <v>11</v>
      </c>
      <c r="F5" s="501">
        <f>ЭМР!R233</f>
        <v>4</v>
      </c>
      <c r="G5" s="504">
        <f>SUM(C5:F5)</f>
        <v>58</v>
      </c>
      <c r="N5" s="1625" t="s">
        <v>7072</v>
      </c>
      <c r="O5" s="1626"/>
      <c r="P5" s="1626"/>
      <c r="Q5" s="1627"/>
      <c r="R5" s="501">
        <f>СМР!AB370+ОВ!AB76+'ТХ и ВК'!AB246+ЭМР!AC233</f>
        <v>507</v>
      </c>
      <c r="S5" s="501">
        <f>Сметы!AG365</f>
        <v>176</v>
      </c>
      <c r="T5" s="501">
        <f>SUM(R5:S5)</f>
        <v>683</v>
      </c>
    </row>
    <row r="6" spans="2:20" ht="30.75" thickBot="1" x14ac:dyDescent="0.3">
      <c r="B6" s="502" t="s">
        <v>2795</v>
      </c>
      <c r="C6" s="501">
        <f>СМР!S370</f>
        <v>8</v>
      </c>
      <c r="D6" s="501">
        <f>ОВ!S76</f>
        <v>0</v>
      </c>
      <c r="E6" s="501">
        <f>'ТХ и ВК'!S246</f>
        <v>0</v>
      </c>
      <c r="F6" s="501">
        <f>ЭМР!S233</f>
        <v>0</v>
      </c>
      <c r="G6" s="504">
        <f>SUM(C6:F6)</f>
        <v>8</v>
      </c>
    </row>
    <row r="7" spans="2:20" ht="30" customHeight="1" thickBot="1" x14ac:dyDescent="0.3">
      <c r="B7" s="502" t="s">
        <v>2929</v>
      </c>
      <c r="C7" s="244">
        <f>СМР!T370</f>
        <v>84</v>
      </c>
      <c r="D7" s="244">
        <f>ОВ!T76</f>
        <v>19</v>
      </c>
      <c r="E7" s="244">
        <f>'ТХ и ВК'!T246</f>
        <v>59</v>
      </c>
      <c r="F7" s="244">
        <f>ЭМР!T233</f>
        <v>31</v>
      </c>
      <c r="G7" s="504">
        <f>SUM(C7:F7)</f>
        <v>193</v>
      </c>
      <c r="N7" s="1628" t="s">
        <v>7075</v>
      </c>
      <c r="O7" s="1628"/>
      <c r="P7" s="1628"/>
      <c r="Q7" s="1628"/>
      <c r="R7" s="1628"/>
      <c r="S7" s="1628"/>
      <c r="T7" s="1628"/>
    </row>
    <row r="8" spans="2:20" ht="30" customHeight="1" thickBot="1" x14ac:dyDescent="0.3">
      <c r="B8" s="242" t="s">
        <v>4807</v>
      </c>
      <c r="C8" s="504">
        <f>SUM(C4:C7)</f>
        <v>304</v>
      </c>
      <c r="D8" s="504">
        <f>SUM(D4:D7)</f>
        <v>56</v>
      </c>
      <c r="E8" s="504">
        <f>SUM(E4:E7)</f>
        <v>217</v>
      </c>
      <c r="F8" s="504">
        <f>SUM(F4:F7)</f>
        <v>101</v>
      </c>
      <c r="G8" s="243">
        <f>SUM(G4:G7)</f>
        <v>678</v>
      </c>
      <c r="N8" s="1625"/>
      <c r="O8" s="1626"/>
      <c r="P8" s="1626"/>
      <c r="Q8" s="1627"/>
      <c r="R8" s="504" t="s">
        <v>5682</v>
      </c>
      <c r="S8" s="504" t="s">
        <v>7073</v>
      </c>
      <c r="T8" s="504" t="s">
        <v>2793</v>
      </c>
    </row>
    <row r="9" spans="2:20" ht="30" customHeight="1" thickBot="1" x14ac:dyDescent="0.3">
      <c r="B9" s="502" t="s">
        <v>5484</v>
      </c>
      <c r="C9" s="245">
        <f>СМР!U370</f>
        <v>15</v>
      </c>
      <c r="D9" s="245">
        <f>ОВ!U76</f>
        <v>17</v>
      </c>
      <c r="E9" s="245">
        <f>'ТХ и ВК'!U246</f>
        <v>4</v>
      </c>
      <c r="F9" s="245">
        <f>ЭМР!U233</f>
        <v>3</v>
      </c>
      <c r="G9" s="504">
        <f t="shared" ref="G9:G14" si="0">SUM(C9:F9)</f>
        <v>39</v>
      </c>
      <c r="N9" s="1625" t="s">
        <v>7071</v>
      </c>
      <c r="O9" s="1626"/>
      <c r="P9" s="1626"/>
      <c r="Q9" s="1627"/>
      <c r="R9" s="501">
        <f>386+60</f>
        <v>446</v>
      </c>
      <c r="S9" s="501">
        <f>180+57</f>
        <v>237</v>
      </c>
      <c r="T9" s="501">
        <f>SUM(R9:S9)</f>
        <v>683</v>
      </c>
    </row>
    <row r="10" spans="2:20" ht="30" customHeight="1" thickBot="1" x14ac:dyDescent="0.3">
      <c r="B10" s="502" t="s">
        <v>5485</v>
      </c>
      <c r="C10" s="501">
        <f>СМР!V370</f>
        <v>5</v>
      </c>
      <c r="D10" s="501">
        <f>ОВ!V76</f>
        <v>0</v>
      </c>
      <c r="E10" s="501">
        <f>'ТХ и ВК'!V246</f>
        <v>0</v>
      </c>
      <c r="F10" s="501">
        <f>ЭМР!V233</f>
        <v>0</v>
      </c>
      <c r="G10" s="504">
        <f t="shared" si="0"/>
        <v>5</v>
      </c>
      <c r="N10" s="1625" t="s">
        <v>7072</v>
      </c>
      <c r="O10" s="1626"/>
      <c r="P10" s="1626"/>
      <c r="Q10" s="1627"/>
      <c r="R10" s="501">
        <f>507+41</f>
        <v>548</v>
      </c>
      <c r="S10" s="501">
        <f>176+61</f>
        <v>237</v>
      </c>
      <c r="T10" s="501">
        <f>SUM(R10:S10)</f>
        <v>785</v>
      </c>
    </row>
    <row r="11" spans="2:20" ht="30.75" thickBot="1" x14ac:dyDescent="0.3">
      <c r="B11" s="503" t="s">
        <v>3002</v>
      </c>
      <c r="C11" s="501">
        <f>СМР!P370</f>
        <v>18</v>
      </c>
      <c r="D11" s="501">
        <f>ОВ!P76</f>
        <v>15</v>
      </c>
      <c r="E11" s="501">
        <f>'ТХ и ВК'!P246</f>
        <v>10</v>
      </c>
      <c r="F11" s="501">
        <f>ЭМР!P233</f>
        <v>3</v>
      </c>
      <c r="G11" s="504">
        <f t="shared" si="0"/>
        <v>46</v>
      </c>
    </row>
    <row r="12" spans="2:20" ht="30.75" thickBot="1" x14ac:dyDescent="0.3">
      <c r="B12" s="502" t="s">
        <v>3003</v>
      </c>
      <c r="C12" s="501">
        <f>C5-C11</f>
        <v>5</v>
      </c>
      <c r="D12" s="501">
        <f>D5-D11</f>
        <v>5</v>
      </c>
      <c r="E12" s="501">
        <f>E5-E11</f>
        <v>1</v>
      </c>
      <c r="F12" s="501">
        <f>F5-F11</f>
        <v>1</v>
      </c>
      <c r="G12" s="504">
        <f t="shared" si="0"/>
        <v>12</v>
      </c>
    </row>
    <row r="13" spans="2:20" s="488" customFormat="1" ht="16.5" thickBot="1" x14ac:dyDescent="0.3">
      <c r="B13" s="502" t="s">
        <v>4280</v>
      </c>
      <c r="C13" s="501">
        <f>СМР!X370</f>
        <v>13</v>
      </c>
      <c r="D13" s="501">
        <f>ОВ!X76</f>
        <v>5</v>
      </c>
      <c r="E13" s="501">
        <f>'ТХ и ВК'!X246</f>
        <v>4</v>
      </c>
      <c r="F13" s="501">
        <f>ЭМР!X233</f>
        <v>0</v>
      </c>
      <c r="G13" s="504">
        <f t="shared" si="0"/>
        <v>22</v>
      </c>
    </row>
    <row r="14" spans="2:20" s="488" customFormat="1" ht="30" customHeight="1" thickBot="1" x14ac:dyDescent="0.3">
      <c r="B14" s="1414" t="s">
        <v>5694</v>
      </c>
      <c r="C14" s="1415">
        <f>СМР!T378</f>
        <v>0</v>
      </c>
      <c r="D14" s="1415">
        <f>ОВ!T84</f>
        <v>0</v>
      </c>
      <c r="E14" s="1415">
        <f>'ТХ и ВК'!T253</f>
        <v>0</v>
      </c>
      <c r="F14" s="1415">
        <f>ЭМР!Y233</f>
        <v>110</v>
      </c>
      <c r="G14" s="1416">
        <f t="shared" si="0"/>
        <v>110</v>
      </c>
    </row>
    <row r="15" spans="2:20" s="1405" customFormat="1" ht="30" customHeight="1" thickBot="1" x14ac:dyDescent="0.3">
      <c r="B15" s="539" t="s">
        <v>7005</v>
      </c>
      <c r="C15" s="548">
        <f>СМР!Y370</f>
        <v>58</v>
      </c>
      <c r="D15" s="548">
        <f>ОВ!Y76</f>
        <v>12</v>
      </c>
      <c r="E15" s="548">
        <f>'ТХ и ВК'!Y246</f>
        <v>21</v>
      </c>
      <c r="F15" s="548">
        <f>ЭМР!Z233</f>
        <v>14</v>
      </c>
      <c r="G15" s="1417">
        <f t="shared" ref="G15" si="1">SUM(C15:F15)</f>
        <v>105</v>
      </c>
    </row>
    <row r="16" spans="2:20" ht="15.75" thickBot="1" x14ac:dyDescent="0.3"/>
    <row r="17" spans="2:41" s="1543" customFormat="1" ht="16.5" thickBot="1" x14ac:dyDescent="0.3">
      <c r="B17" s="1616" t="s">
        <v>3102</v>
      </c>
      <c r="C17" s="1617"/>
      <c r="D17" s="1617"/>
      <c r="E17" s="1617"/>
      <c r="F17" s="1617"/>
      <c r="G17" s="1618"/>
    </row>
    <row r="18" spans="2:41" s="1543" customFormat="1" ht="15.75" thickBot="1" x14ac:dyDescent="0.3">
      <c r="B18" s="533"/>
      <c r="C18" s="533" t="s">
        <v>3103</v>
      </c>
      <c r="D18" s="533" t="s">
        <v>1025</v>
      </c>
      <c r="E18" s="533" t="s">
        <v>40</v>
      </c>
      <c r="F18" s="533" t="s">
        <v>2791</v>
      </c>
      <c r="G18" s="533" t="s">
        <v>2792</v>
      </c>
      <c r="H18" s="534"/>
    </row>
    <row r="19" spans="2:41" s="1543" customFormat="1" ht="37.5" customHeight="1" thickBot="1" x14ac:dyDescent="0.3">
      <c r="B19" s="535" t="s">
        <v>3922</v>
      </c>
      <c r="C19" s="536">
        <f>[2]Сметы!$Q$365</f>
        <v>204</v>
      </c>
      <c r="D19" s="537">
        <f>L109+S109+U109+W109+X109+Y109+Z109+AB109+AC109+AH109+AI109+AJ109+AK109</f>
        <v>131</v>
      </c>
      <c r="E19" s="537">
        <f>J109+M109+O109+AD109</f>
        <v>28</v>
      </c>
      <c r="F19" s="537">
        <f>N109+P109+Q109+R109+AM109+AN109</f>
        <v>32</v>
      </c>
      <c r="G19" s="537">
        <f>K109+T109+V109+AA109+AE109+AF109+AG109+AL109+AO109</f>
        <v>13</v>
      </c>
      <c r="H19" s="538">
        <f>SUM(D19:G19)</f>
        <v>204</v>
      </c>
    </row>
    <row r="20" spans="2:41" s="1543" customFormat="1" ht="37.5" customHeight="1" thickBot="1" x14ac:dyDescent="0.3">
      <c r="B20" s="539" t="s">
        <v>3104</v>
      </c>
      <c r="C20" s="540">
        <f>[2]Сметы!$R$365</f>
        <v>14</v>
      </c>
      <c r="D20" s="541">
        <f>L110+S110+W110+X110+Z110+AB110+AC110+AH110+AI110+AJ110+AK110</f>
        <v>8</v>
      </c>
      <c r="E20" s="541">
        <f t="shared" ref="E20:E22" si="2">J110+M110+O110+AD110</f>
        <v>0</v>
      </c>
      <c r="F20" s="541">
        <f t="shared" ref="F20" si="3">N110+P110+Q110+R110+AM110+AN110</f>
        <v>5</v>
      </c>
      <c r="G20" s="541">
        <f>K110+T110+V110+AA110+AE110+AF110+AG110+AL110+AO110</f>
        <v>1</v>
      </c>
      <c r="H20" s="538">
        <f t="shared" ref="H20:H21" si="4">SUM(D20:G20)</f>
        <v>14</v>
      </c>
      <c r="J20" s="936"/>
    </row>
    <row r="21" spans="2:41" s="1543" customFormat="1" ht="41.25" customHeight="1" thickBot="1" x14ac:dyDescent="0.3">
      <c r="B21" s="542" t="s">
        <v>2795</v>
      </c>
      <c r="C21" s="543">
        <f>[2]Сметы!$S$365</f>
        <v>1</v>
      </c>
      <c r="D21" s="544">
        <f>L111+S111+U111+W111+X111+Y111+Z111+AB111+AC111+AH111+AI111+AJ111+AK111</f>
        <v>1</v>
      </c>
      <c r="E21" s="544">
        <f>J111+M111+O111+AD111</f>
        <v>0</v>
      </c>
      <c r="F21" s="544">
        <f>N111+P111+Q111+R111+AM111+AN111</f>
        <v>0</v>
      </c>
      <c r="G21" s="544">
        <f>K111+T111+V111+AA111+AE111+AF111+AG111+AL111+AO111</f>
        <v>0</v>
      </c>
      <c r="H21" s="538">
        <f t="shared" si="4"/>
        <v>1</v>
      </c>
      <c r="K21" s="936"/>
    </row>
    <row r="22" spans="2:41" s="1543" customFormat="1" ht="37.5" customHeight="1" thickBot="1" x14ac:dyDescent="0.3">
      <c r="B22" s="545" t="s">
        <v>2929</v>
      </c>
      <c r="C22" s="546">
        <f>[3]Сметы!$T$365</f>
        <v>59</v>
      </c>
      <c r="D22" s="547">
        <f t="shared" ref="D22" si="5">L112+S112+U112+W112+X112+Y112+Z112+AB112+AC112+AH112+AI112+AJ112+AK112</f>
        <v>33</v>
      </c>
      <c r="E22" s="547">
        <f t="shared" si="2"/>
        <v>4</v>
      </c>
      <c r="F22" s="547">
        <f>N112+P112+Q112+R112+AM112+AN112</f>
        <v>18</v>
      </c>
      <c r="G22" s="547">
        <f>K112+T112+V112+AA112+AE112+AF112+AG112+AL112+AO112</f>
        <v>4</v>
      </c>
      <c r="H22" s="538">
        <f>SUM(D22:G22)</f>
        <v>59</v>
      </c>
    </row>
    <row r="23" spans="2:41" s="1543" customFormat="1" ht="31.9" customHeight="1" thickBot="1" x14ac:dyDescent="0.3">
      <c r="B23" s="559" t="s">
        <v>3921</v>
      </c>
      <c r="C23" s="560">
        <f>[4]Сметы!$AB$365</f>
        <v>23</v>
      </c>
      <c r="D23" s="561">
        <v>15</v>
      </c>
      <c r="E23" s="562">
        <v>0</v>
      </c>
      <c r="F23" s="561">
        <v>5</v>
      </c>
      <c r="G23" s="562">
        <v>3</v>
      </c>
      <c r="H23" s="538">
        <f t="shared" ref="H23" si="6">SUM(D23:G23)</f>
        <v>23</v>
      </c>
      <c r="J23" s="938"/>
      <c r="K23" s="938"/>
      <c r="L23" s="938"/>
      <c r="M23" s="938"/>
      <c r="N23" s="938"/>
      <c r="O23" s="938"/>
      <c r="P23" s="938"/>
      <c r="Q23" s="938"/>
      <c r="R23" s="938"/>
      <c r="S23" s="938"/>
      <c r="T23" s="938"/>
      <c r="U23" s="938"/>
      <c r="V23" s="938"/>
      <c r="W23" s="938"/>
      <c r="X23" s="938"/>
      <c r="Y23" s="938"/>
      <c r="Z23" s="938"/>
      <c r="AA23" s="938"/>
      <c r="AB23" s="938"/>
      <c r="AC23" s="938"/>
      <c r="AD23" s="938"/>
      <c r="AE23" s="938"/>
      <c r="AF23" s="938"/>
      <c r="AG23" s="938"/>
      <c r="AH23" s="938"/>
      <c r="AI23" s="938"/>
      <c r="AJ23" s="938"/>
      <c r="AK23" s="938"/>
      <c r="AL23" s="938"/>
      <c r="AM23" s="938"/>
      <c r="AN23" s="938"/>
      <c r="AO23" s="938"/>
    </row>
    <row r="24" spans="2:41" s="1543" customFormat="1" ht="32.25" thickBot="1" x14ac:dyDescent="0.3">
      <c r="B24" s="1372" t="s">
        <v>5483</v>
      </c>
      <c r="C24" s="504">
        <f>SUM(C19:C23)</f>
        <v>301</v>
      </c>
      <c r="D24" s="538">
        <f>SUM(D19:D23)</f>
        <v>188</v>
      </c>
      <c r="E24" s="538">
        <f t="shared" ref="E24:G24" si="7">SUM(E19:E23)</f>
        <v>32</v>
      </c>
      <c r="F24" s="538">
        <f t="shared" si="7"/>
        <v>60</v>
      </c>
      <c r="G24" s="538">
        <f t="shared" si="7"/>
        <v>21</v>
      </c>
      <c r="H24" s="538">
        <f>SUM(H19:H23)</f>
        <v>301</v>
      </c>
      <c r="I24" s="936"/>
      <c r="K24" s="936"/>
    </row>
    <row r="25" spans="2:41" s="1543" customFormat="1" ht="16.5" thickBot="1" x14ac:dyDescent="0.3">
      <c r="B25" s="1373"/>
      <c r="C25" s="528"/>
      <c r="D25" s="938"/>
      <c r="E25" s="938"/>
      <c r="F25" s="938"/>
      <c r="G25" s="509"/>
      <c r="H25" s="519"/>
      <c r="J25" s="938"/>
      <c r="K25" s="938"/>
      <c r="L25" s="938"/>
      <c r="M25" s="938"/>
      <c r="N25" s="938"/>
      <c r="O25" s="938"/>
      <c r="P25" s="938"/>
      <c r="Q25" s="938"/>
      <c r="R25" s="938"/>
      <c r="S25" s="938"/>
      <c r="T25" s="938"/>
      <c r="U25" s="938"/>
      <c r="V25" s="938"/>
      <c r="W25" s="938"/>
      <c r="X25" s="938"/>
      <c r="Y25" s="938"/>
      <c r="Z25" s="938"/>
      <c r="AA25" s="938"/>
      <c r="AB25" s="938"/>
      <c r="AC25" s="938"/>
      <c r="AD25" s="938"/>
      <c r="AE25" s="938"/>
      <c r="AF25" s="938"/>
      <c r="AG25" s="938"/>
      <c r="AH25" s="938"/>
      <c r="AI25" s="938"/>
      <c r="AJ25" s="938"/>
      <c r="AK25" s="938"/>
      <c r="AL25" s="938"/>
      <c r="AM25" s="938"/>
      <c r="AN25" s="938"/>
      <c r="AO25" s="938"/>
    </row>
    <row r="26" spans="2:41" s="1543" customFormat="1" ht="30.75" thickBot="1" x14ac:dyDescent="0.3">
      <c r="B26" s="539" t="s">
        <v>5484</v>
      </c>
      <c r="C26" s="540">
        <f>[2]Сметы!$U$365</f>
        <v>10</v>
      </c>
      <c r="D26" s="548">
        <v>7</v>
      </c>
      <c r="E26" s="548">
        <v>0</v>
      </c>
      <c r="F26" s="548">
        <v>3</v>
      </c>
      <c r="G26" s="548">
        <v>0</v>
      </c>
      <c r="H26" s="538">
        <f t="shared" ref="H26:H31" si="8">SUM(D26:G26)</f>
        <v>10</v>
      </c>
      <c r="J26" s="938"/>
      <c r="K26" s="938"/>
      <c r="L26" s="938"/>
      <c r="M26" s="938"/>
      <c r="N26" s="938"/>
      <c r="O26" s="938"/>
      <c r="P26" s="938"/>
      <c r="Q26" s="938"/>
      <c r="R26" s="938"/>
      <c r="S26" s="938"/>
      <c r="T26" s="938"/>
      <c r="U26" s="938"/>
      <c r="V26" s="938"/>
      <c r="W26" s="938"/>
      <c r="X26" s="938"/>
      <c r="Y26" s="938"/>
      <c r="Z26" s="938"/>
      <c r="AA26" s="938"/>
      <c r="AB26" s="938"/>
      <c r="AC26" s="938"/>
      <c r="AD26" s="938"/>
      <c r="AE26" s="938"/>
      <c r="AF26" s="938"/>
      <c r="AG26" s="938"/>
      <c r="AH26" s="938"/>
      <c r="AI26" s="938"/>
      <c r="AJ26" s="938"/>
      <c r="AK26" s="938"/>
      <c r="AL26" s="938"/>
      <c r="AM26" s="938"/>
      <c r="AN26" s="938"/>
      <c r="AO26" s="938"/>
    </row>
    <row r="27" spans="2:41" s="1543" customFormat="1" ht="36" customHeight="1" thickBot="1" x14ac:dyDescent="0.3">
      <c r="B27" s="542" t="s">
        <v>5485</v>
      </c>
      <c r="C27" s="543">
        <v>0</v>
      </c>
      <c r="D27" s="549">
        <v>0</v>
      </c>
      <c r="E27" s="549">
        <v>0</v>
      </c>
      <c r="F27" s="549">
        <v>0</v>
      </c>
      <c r="G27" s="549">
        <v>0</v>
      </c>
      <c r="H27" s="538">
        <f t="shared" si="8"/>
        <v>0</v>
      </c>
      <c r="J27" s="938"/>
      <c r="K27" s="938"/>
      <c r="L27" s="938"/>
      <c r="M27" s="938"/>
      <c r="N27" s="938"/>
      <c r="O27" s="938"/>
      <c r="P27" s="938"/>
      <c r="Q27" s="938"/>
      <c r="R27" s="938"/>
      <c r="S27" s="938"/>
      <c r="T27" s="938"/>
      <c r="U27" s="938"/>
      <c r="V27" s="938"/>
      <c r="W27" s="938"/>
      <c r="X27" s="938"/>
      <c r="Y27" s="938"/>
      <c r="Z27" s="938"/>
      <c r="AA27" s="938"/>
      <c r="AB27" s="938"/>
      <c r="AC27" s="938"/>
      <c r="AD27" s="938"/>
      <c r="AE27" s="938"/>
      <c r="AF27" s="938"/>
      <c r="AG27" s="938"/>
      <c r="AH27" s="938"/>
      <c r="AI27" s="938"/>
      <c r="AJ27" s="938"/>
      <c r="AK27" s="938"/>
      <c r="AL27" s="938"/>
      <c r="AM27" s="938"/>
      <c r="AN27" s="938"/>
      <c r="AO27" s="938"/>
    </row>
    <row r="28" spans="2:41" s="1543" customFormat="1" ht="35.25" customHeight="1" thickBot="1" x14ac:dyDescent="0.3">
      <c r="B28" s="502" t="s">
        <v>3002</v>
      </c>
      <c r="C28" s="533">
        <v>11</v>
      </c>
      <c r="D28" s="501">
        <v>5</v>
      </c>
      <c r="E28" s="501">
        <v>0</v>
      </c>
      <c r="F28" s="501">
        <v>5</v>
      </c>
      <c r="G28" s="501">
        <v>1</v>
      </c>
      <c r="H28" s="538">
        <f t="shared" si="8"/>
        <v>11</v>
      </c>
      <c r="J28" s="938"/>
      <c r="K28" s="938"/>
      <c r="L28" s="938"/>
      <c r="M28" s="938"/>
      <c r="N28" s="938"/>
      <c r="O28" s="938"/>
      <c r="P28" s="938"/>
      <c r="Q28" s="938"/>
      <c r="R28" s="938"/>
      <c r="S28" s="938"/>
      <c r="T28" s="938"/>
      <c r="U28" s="938"/>
      <c r="V28" s="938"/>
      <c r="W28" s="938"/>
      <c r="X28" s="938"/>
      <c r="Y28" s="938"/>
      <c r="Z28" s="938"/>
      <c r="AA28" s="938"/>
      <c r="AB28" s="938"/>
      <c r="AC28" s="938"/>
      <c r="AD28" s="938"/>
      <c r="AE28" s="938"/>
      <c r="AF28" s="938"/>
      <c r="AG28" s="938"/>
      <c r="AH28" s="938"/>
      <c r="AI28" s="938"/>
      <c r="AJ28" s="938"/>
      <c r="AK28" s="938"/>
      <c r="AL28" s="938"/>
      <c r="AM28" s="938"/>
      <c r="AN28" s="938"/>
      <c r="AO28" s="938"/>
    </row>
    <row r="29" spans="2:41" s="1543" customFormat="1" ht="31.5" customHeight="1" thickBot="1" x14ac:dyDescent="0.3">
      <c r="B29" s="502" t="s">
        <v>3003</v>
      </c>
      <c r="C29" s="951">
        <v>0</v>
      </c>
      <c r="D29" s="244">
        <v>0</v>
      </c>
      <c r="E29" s="244">
        <v>0</v>
      </c>
      <c r="F29" s="244">
        <v>0</v>
      </c>
      <c r="G29" s="244">
        <v>0</v>
      </c>
      <c r="H29" s="952">
        <f t="shared" si="8"/>
        <v>0</v>
      </c>
      <c r="J29" s="938"/>
      <c r="K29" s="938"/>
      <c r="L29" s="1528"/>
      <c r="M29" s="938"/>
      <c r="N29" s="938"/>
      <c r="O29" s="938"/>
      <c r="P29" s="938"/>
      <c r="Q29" s="938"/>
      <c r="R29" s="938"/>
      <c r="S29" s="938"/>
      <c r="T29" s="938"/>
      <c r="U29" s="938"/>
      <c r="V29" s="938"/>
      <c r="W29" s="938"/>
      <c r="X29" s="938"/>
      <c r="Y29" s="938"/>
      <c r="Z29" s="938"/>
      <c r="AA29" s="938"/>
      <c r="AB29" s="938"/>
      <c r="AC29" s="938"/>
      <c r="AD29" s="938"/>
      <c r="AE29" s="938"/>
      <c r="AF29" s="938"/>
      <c r="AG29" s="938"/>
      <c r="AH29" s="938"/>
      <c r="AI29" s="938"/>
      <c r="AJ29" s="938"/>
      <c r="AK29" s="938"/>
      <c r="AL29" s="938"/>
      <c r="AM29" s="938"/>
      <c r="AN29" s="938"/>
      <c r="AO29" s="938"/>
    </row>
    <row r="30" spans="2:41" s="1543" customFormat="1" ht="31.5" customHeight="1" thickBot="1" x14ac:dyDescent="0.3">
      <c r="B30" s="1463" t="s">
        <v>5694</v>
      </c>
      <c r="C30" s="951">
        <f>[5]Сметы!$AC$357</f>
        <v>28</v>
      </c>
      <c r="D30" s="244">
        <v>0</v>
      </c>
      <c r="E30" s="244">
        <v>0</v>
      </c>
      <c r="F30" s="244">
        <v>0</v>
      </c>
      <c r="G30" s="244">
        <v>28</v>
      </c>
      <c r="H30" s="952">
        <f t="shared" si="8"/>
        <v>28</v>
      </c>
      <c r="J30" s="938"/>
      <c r="K30" s="1528"/>
      <c r="L30" s="938"/>
      <c r="M30" s="938"/>
      <c r="N30" s="938"/>
      <c r="O30" s="938"/>
      <c r="P30" s="938"/>
      <c r="Q30" s="938"/>
      <c r="R30" s="938"/>
      <c r="S30" s="938"/>
      <c r="T30" s="938"/>
      <c r="U30" s="938"/>
      <c r="V30" s="938"/>
      <c r="W30" s="938"/>
      <c r="X30" s="938"/>
      <c r="Y30" s="938"/>
      <c r="Z30" s="938"/>
      <c r="AA30" s="938"/>
      <c r="AB30" s="938"/>
      <c r="AC30" s="938"/>
      <c r="AD30" s="938"/>
      <c r="AE30" s="938"/>
      <c r="AF30" s="938"/>
      <c r="AG30" s="938"/>
      <c r="AH30" s="938"/>
      <c r="AI30" s="938"/>
      <c r="AJ30" s="938"/>
      <c r="AK30" s="938"/>
      <c r="AL30" s="938"/>
      <c r="AM30" s="938"/>
      <c r="AN30" s="938"/>
      <c r="AO30" s="938"/>
    </row>
    <row r="31" spans="2:41" s="1543" customFormat="1" ht="31.5" customHeight="1" thickBot="1" x14ac:dyDescent="0.3">
      <c r="B31" s="1464" t="s">
        <v>7005</v>
      </c>
      <c r="C31" s="1465">
        <f>[6]Сметы!$AD$363</f>
        <v>27</v>
      </c>
      <c r="D31" s="1466">
        <v>19</v>
      </c>
      <c r="E31" s="1466">
        <v>0</v>
      </c>
      <c r="F31" s="1467">
        <v>3</v>
      </c>
      <c r="G31" s="1468">
        <v>5</v>
      </c>
      <c r="H31" s="1469">
        <f t="shared" si="8"/>
        <v>27</v>
      </c>
      <c r="J31" s="938"/>
      <c r="K31" s="938"/>
      <c r="L31" s="938"/>
      <c r="M31" s="938"/>
      <c r="N31" s="938"/>
      <c r="O31" s="938"/>
      <c r="P31" s="938"/>
      <c r="Q31" s="938"/>
      <c r="R31" s="938"/>
      <c r="S31" s="938"/>
      <c r="T31" s="938"/>
      <c r="U31" s="938"/>
      <c r="V31" s="938"/>
      <c r="W31" s="938"/>
      <c r="X31" s="938"/>
      <c r="Y31" s="938"/>
      <c r="Z31" s="938"/>
      <c r="AA31" s="938"/>
      <c r="AB31" s="938"/>
      <c r="AC31" s="938"/>
      <c r="AD31" s="938"/>
      <c r="AE31" s="938"/>
      <c r="AF31" s="938"/>
      <c r="AG31" s="938"/>
      <c r="AH31" s="938"/>
      <c r="AI31" s="938"/>
      <c r="AJ31" s="938"/>
      <c r="AK31" s="938"/>
      <c r="AL31" s="938"/>
      <c r="AM31" s="938"/>
      <c r="AN31" s="938"/>
      <c r="AO31" s="938"/>
    </row>
    <row r="32" spans="2:41" s="1543" customFormat="1" ht="15.75" x14ac:dyDescent="0.25">
      <c r="B32" s="1374"/>
      <c r="C32" s="519"/>
      <c r="D32" s="938"/>
      <c r="E32" s="938"/>
      <c r="F32" s="938"/>
      <c r="G32" s="938"/>
      <c r="H32" s="938"/>
      <c r="J32" s="527" t="s">
        <v>40</v>
      </c>
      <c r="K32" s="527" t="s">
        <v>2792</v>
      </c>
      <c r="L32" s="527" t="s">
        <v>1025</v>
      </c>
      <c r="M32" s="527" t="s">
        <v>40</v>
      </c>
      <c r="N32" s="527" t="s">
        <v>344</v>
      </c>
      <c r="O32" s="527" t="s">
        <v>40</v>
      </c>
      <c r="P32" s="527" t="s">
        <v>344</v>
      </c>
      <c r="Q32" s="527" t="s">
        <v>344</v>
      </c>
      <c r="R32" s="527" t="s">
        <v>344</v>
      </c>
      <c r="S32" s="527" t="s">
        <v>1025</v>
      </c>
      <c r="T32" s="527" t="s">
        <v>2792</v>
      </c>
      <c r="U32" s="527" t="s">
        <v>1025</v>
      </c>
      <c r="V32" s="527" t="s">
        <v>2792</v>
      </c>
      <c r="W32" s="527" t="s">
        <v>1025</v>
      </c>
      <c r="X32" s="527" t="s">
        <v>1025</v>
      </c>
      <c r="Y32" s="527" t="s">
        <v>1025</v>
      </c>
      <c r="Z32" s="527" t="s">
        <v>1025</v>
      </c>
      <c r="AA32" s="527" t="s">
        <v>2792</v>
      </c>
      <c r="AB32" s="527" t="s">
        <v>1025</v>
      </c>
      <c r="AC32" s="527" t="s">
        <v>1025</v>
      </c>
      <c r="AD32" s="527" t="s">
        <v>40</v>
      </c>
      <c r="AE32" s="527" t="s">
        <v>2792</v>
      </c>
      <c r="AF32" s="527" t="s">
        <v>2792</v>
      </c>
      <c r="AG32" s="527" t="s">
        <v>2792</v>
      </c>
      <c r="AH32" s="527" t="s">
        <v>1025</v>
      </c>
      <c r="AI32" s="527" t="s">
        <v>1025</v>
      </c>
      <c r="AJ32" s="527" t="s">
        <v>1025</v>
      </c>
      <c r="AK32" s="527" t="s">
        <v>1025</v>
      </c>
      <c r="AL32" s="527" t="s">
        <v>2792</v>
      </c>
      <c r="AM32" s="527" t="s">
        <v>23</v>
      </c>
      <c r="AN32" s="527" t="s">
        <v>23</v>
      </c>
      <c r="AO32" s="527" t="s">
        <v>2792</v>
      </c>
    </row>
    <row r="33" spans="2:42" s="1543" customFormat="1" x14ac:dyDescent="0.25">
      <c r="B33" s="1375"/>
      <c r="C33" s="938"/>
      <c r="D33" s="938"/>
      <c r="E33" s="938"/>
      <c r="F33" s="938"/>
      <c r="G33" s="938"/>
      <c r="J33" s="528"/>
      <c r="K33" s="528"/>
      <c r="L33" s="528"/>
      <c r="M33" s="528"/>
      <c r="N33" s="528"/>
      <c r="O33" s="528"/>
      <c r="P33" s="528"/>
      <c r="Q33" s="528"/>
      <c r="R33" s="528"/>
      <c r="S33" s="528"/>
      <c r="T33" s="528"/>
      <c r="U33" s="528"/>
      <c r="V33" s="528"/>
      <c r="W33" s="528"/>
      <c r="X33" s="528"/>
      <c r="Y33" s="528"/>
      <c r="Z33" s="528"/>
      <c r="AA33" s="528"/>
      <c r="AB33" s="528"/>
      <c r="AC33" s="528"/>
      <c r="AD33" s="528"/>
      <c r="AE33" s="528"/>
      <c r="AF33" s="528"/>
      <c r="AG33" s="528"/>
      <c r="AH33" s="528"/>
      <c r="AI33" s="528"/>
      <c r="AJ33" s="528" t="s">
        <v>3105</v>
      </c>
      <c r="AK33" s="528"/>
      <c r="AL33" s="528"/>
      <c r="AM33" s="528"/>
      <c r="AN33" s="528"/>
      <c r="AO33" s="528"/>
    </row>
    <row r="34" spans="2:42" s="1543" customFormat="1" ht="51" x14ac:dyDescent="0.3">
      <c r="B34" s="1376" t="s">
        <v>3106</v>
      </c>
      <c r="C34" s="938"/>
      <c r="D34" s="938"/>
      <c r="E34" s="938"/>
      <c r="F34" s="938"/>
      <c r="G34" s="938"/>
      <c r="H34" s="1377"/>
      <c r="J34" s="529" t="s">
        <v>70</v>
      </c>
      <c r="K34" s="529" t="s">
        <v>1201</v>
      </c>
      <c r="L34" s="529" t="s">
        <v>89</v>
      </c>
      <c r="M34" s="529" t="s">
        <v>81</v>
      </c>
      <c r="N34" s="529" t="s">
        <v>344</v>
      </c>
      <c r="O34" s="529" t="s">
        <v>568</v>
      </c>
      <c r="P34" s="529" t="s">
        <v>686</v>
      </c>
      <c r="Q34" s="529" t="s">
        <v>513</v>
      </c>
      <c r="R34" s="529" t="s">
        <v>699</v>
      </c>
      <c r="S34" s="529" t="s">
        <v>1203</v>
      </c>
      <c r="T34" s="529" t="s">
        <v>587</v>
      </c>
      <c r="U34" s="529" t="s">
        <v>54</v>
      </c>
      <c r="V34" s="529" t="s">
        <v>1232</v>
      </c>
      <c r="W34" s="530" t="s">
        <v>37</v>
      </c>
      <c r="X34" s="530" t="s">
        <v>86</v>
      </c>
      <c r="Y34" s="530" t="s">
        <v>3107</v>
      </c>
      <c r="Z34" s="530" t="s">
        <v>679</v>
      </c>
      <c r="AA34" s="529" t="s">
        <v>1509</v>
      </c>
      <c r="AB34" s="529" t="s">
        <v>658</v>
      </c>
      <c r="AC34" s="529" t="s">
        <v>83</v>
      </c>
      <c r="AD34" s="529" t="s">
        <v>40</v>
      </c>
      <c r="AE34" s="529" t="s">
        <v>655</v>
      </c>
      <c r="AF34" s="529" t="s">
        <v>13</v>
      </c>
      <c r="AG34" s="529" t="s">
        <v>1396</v>
      </c>
      <c r="AH34" s="529" t="s">
        <v>1231</v>
      </c>
      <c r="AI34" s="529" t="s">
        <v>27</v>
      </c>
      <c r="AJ34" s="529" t="s">
        <v>3108</v>
      </c>
      <c r="AK34" s="530" t="s">
        <v>100</v>
      </c>
      <c r="AL34" s="531" t="s">
        <v>480</v>
      </c>
      <c r="AM34" s="529" t="s">
        <v>172</v>
      </c>
      <c r="AN34" s="529" t="s">
        <v>1081</v>
      </c>
      <c r="AO34" s="529" t="s">
        <v>880</v>
      </c>
    </row>
    <row r="35" spans="2:42" s="1543" customFormat="1" ht="45" customHeight="1" thickBot="1" x14ac:dyDescent="0.3">
      <c r="B35" s="1619" t="s">
        <v>7027</v>
      </c>
      <c r="C35" s="1619"/>
      <c r="D35" s="1619"/>
      <c r="E35" s="1619"/>
      <c r="F35" s="1619"/>
      <c r="G35" s="1619"/>
      <c r="H35" s="510"/>
      <c r="I35" s="1543">
        <v>1</v>
      </c>
      <c r="J35" s="507" t="s">
        <v>545</v>
      </c>
      <c r="K35" s="507" t="s">
        <v>271</v>
      </c>
      <c r="L35" s="512" t="s">
        <v>96</v>
      </c>
      <c r="M35" s="507" t="s">
        <v>30</v>
      </c>
      <c r="N35" s="507" t="s">
        <v>194</v>
      </c>
      <c r="O35" s="513" t="s">
        <v>567</v>
      </c>
      <c r="P35" s="507" t="s">
        <v>684</v>
      </c>
      <c r="Q35" s="507" t="s">
        <v>1544</v>
      </c>
      <c r="R35" s="507" t="s">
        <v>697</v>
      </c>
      <c r="S35" s="512" t="s">
        <v>169</v>
      </c>
      <c r="T35" s="1378" t="s">
        <v>581</v>
      </c>
      <c r="U35" s="512" t="s">
        <v>53</v>
      </c>
      <c r="V35" s="1379" t="s">
        <v>33</v>
      </c>
      <c r="W35" s="550" t="s">
        <v>36</v>
      </c>
      <c r="X35" s="550" t="s">
        <v>80</v>
      </c>
      <c r="Y35" s="514" t="s">
        <v>1866</v>
      </c>
      <c r="Z35" s="514" t="s">
        <v>369</v>
      </c>
      <c r="AA35" s="1378" t="s">
        <v>1507</v>
      </c>
      <c r="AB35" s="512" t="s">
        <v>2145</v>
      </c>
      <c r="AC35" s="512" t="s">
        <v>157</v>
      </c>
      <c r="AD35" s="507" t="s">
        <v>2117</v>
      </c>
      <c r="AE35" s="507" t="s">
        <v>297</v>
      </c>
      <c r="AF35" s="507" t="s">
        <v>12</v>
      </c>
      <c r="AG35" s="507" t="s">
        <v>1902</v>
      </c>
      <c r="AH35" s="1470" t="s">
        <v>26</v>
      </c>
      <c r="AI35" s="1470" t="s">
        <v>759</v>
      </c>
      <c r="AJ35" s="507" t="s">
        <v>470</v>
      </c>
      <c r="AK35" s="512" t="s">
        <v>2087</v>
      </c>
      <c r="AL35" s="507" t="s">
        <v>472</v>
      </c>
      <c r="AM35" s="507" t="s">
        <v>672</v>
      </c>
      <c r="AN35" s="507" t="s">
        <v>1386</v>
      </c>
      <c r="AO35" s="1378" t="s">
        <v>387</v>
      </c>
      <c r="AP35" s="1620" t="s">
        <v>3109</v>
      </c>
    </row>
    <row r="36" spans="2:42" s="1543" customFormat="1" ht="45" customHeight="1" thickBot="1" x14ac:dyDescent="0.3">
      <c r="B36" s="1619" t="s">
        <v>7162</v>
      </c>
      <c r="C36" s="1619"/>
      <c r="D36" s="1619"/>
      <c r="E36" s="1619"/>
      <c r="F36" s="1619"/>
      <c r="G36" s="1619"/>
      <c r="H36" s="510"/>
      <c r="I36" s="1543">
        <v>2</v>
      </c>
      <c r="J36" s="507" t="s">
        <v>547</v>
      </c>
      <c r="K36" s="507" t="s">
        <v>272</v>
      </c>
      <c r="L36" s="512" t="s">
        <v>161</v>
      </c>
      <c r="M36" s="507" t="s">
        <v>78</v>
      </c>
      <c r="N36" s="551" t="s">
        <v>1180</v>
      </c>
      <c r="O36" s="513" t="s">
        <v>1044</v>
      </c>
      <c r="P36" s="1544"/>
      <c r="Q36" s="1544"/>
      <c r="R36" s="507" t="s">
        <v>755</v>
      </c>
      <c r="S36" s="520" t="s">
        <v>5224</v>
      </c>
      <c r="T36" s="1544"/>
      <c r="U36" s="1544"/>
      <c r="V36" s="1544"/>
      <c r="W36" s="512" t="s">
        <v>44</v>
      </c>
      <c r="X36" s="550" t="s">
        <v>167</v>
      </c>
      <c r="Y36" s="1544"/>
      <c r="Z36" s="557" t="s">
        <v>4631</v>
      </c>
      <c r="AA36" s="1544"/>
      <c r="AB36" s="512" t="s">
        <v>656</v>
      </c>
      <c r="AC36" s="514" t="s">
        <v>2140</v>
      </c>
      <c r="AD36" s="507" t="s">
        <v>967</v>
      </c>
      <c r="AE36" s="507" t="s">
        <v>299</v>
      </c>
      <c r="AF36" s="1544"/>
      <c r="AG36" s="1544"/>
      <c r="AH36" s="514" t="s">
        <v>565</v>
      </c>
      <c r="AI36" s="507" t="s">
        <v>796</v>
      </c>
      <c r="AJ36" s="515"/>
      <c r="AK36" s="558" t="s">
        <v>3715</v>
      </c>
      <c r="AL36" s="1378" t="s">
        <v>580</v>
      </c>
      <c r="AM36" s="507" t="s">
        <v>691</v>
      </c>
      <c r="AN36" s="1544"/>
      <c r="AO36" s="1378" t="s">
        <v>2143</v>
      </c>
      <c r="AP36" s="1621"/>
    </row>
    <row r="37" spans="2:42" s="1543" customFormat="1" ht="33.950000000000003" customHeight="1" thickBot="1" x14ac:dyDescent="0.3">
      <c r="B37" s="1619" t="s">
        <v>7163</v>
      </c>
      <c r="C37" s="1619"/>
      <c r="D37" s="1619"/>
      <c r="E37" s="1619"/>
      <c r="F37" s="1619"/>
      <c r="G37" s="1619"/>
      <c r="H37" s="510"/>
      <c r="I37" s="1543">
        <v>3</v>
      </c>
      <c r="J37" s="507" t="s">
        <v>970</v>
      </c>
      <c r="K37" s="551" t="s">
        <v>2148</v>
      </c>
      <c r="L37" s="550" t="s">
        <v>196</v>
      </c>
      <c r="M37" s="507" t="s">
        <v>408</v>
      </c>
      <c r="N37" s="507" t="s">
        <v>1512</v>
      </c>
      <c r="O37" s="1544"/>
      <c r="P37" s="1544"/>
      <c r="Q37" s="1544"/>
      <c r="R37" s="507" t="s">
        <v>870</v>
      </c>
      <c r="S37" s="557" t="s">
        <v>5227</v>
      </c>
      <c r="T37" s="1544"/>
      <c r="U37" s="1544"/>
      <c r="V37" s="1544"/>
      <c r="W37" s="512" t="s">
        <v>47</v>
      </c>
      <c r="X37" s="512" t="s">
        <v>421</v>
      </c>
      <c r="Y37" s="1544"/>
      <c r="Z37" s="1544"/>
      <c r="AA37" s="1544"/>
      <c r="AB37" s="512" t="s">
        <v>705</v>
      </c>
      <c r="AC37" s="512" t="s">
        <v>562</v>
      </c>
      <c r="AD37" s="507" t="s">
        <v>1138</v>
      </c>
      <c r="AE37" s="507" t="s">
        <v>300</v>
      </c>
      <c r="AF37" s="1544"/>
      <c r="AG37" s="1544"/>
      <c r="AH37" s="1544"/>
      <c r="AI37" s="1544"/>
      <c r="AJ37" s="1544"/>
      <c r="AK37" s="1544"/>
      <c r="AL37" s="551" t="s">
        <v>1528</v>
      </c>
      <c r="AM37" s="507" t="s">
        <v>909</v>
      </c>
      <c r="AN37" s="1544"/>
      <c r="AO37" s="1378" t="s">
        <v>1829</v>
      </c>
      <c r="AP37" s="1622" t="s">
        <v>3110</v>
      </c>
    </row>
    <row r="38" spans="2:42" s="1543" customFormat="1" ht="33.950000000000003" customHeight="1" thickBot="1" x14ac:dyDescent="0.3">
      <c r="B38" s="1619"/>
      <c r="C38" s="1619"/>
      <c r="D38" s="1619"/>
      <c r="E38" s="1619"/>
      <c r="F38" s="1619"/>
      <c r="G38" s="1619"/>
      <c r="H38" s="510"/>
      <c r="I38" s="1543">
        <v>4</v>
      </c>
      <c r="J38" s="1544"/>
      <c r="K38" s="1544"/>
      <c r="L38" s="512" t="s">
        <v>471</v>
      </c>
      <c r="M38" s="507" t="s">
        <v>1416</v>
      </c>
      <c r="N38" s="507" t="s">
        <v>1537</v>
      </c>
      <c r="O38" s="1544"/>
      <c r="P38" s="1544"/>
      <c r="Q38" s="1544"/>
      <c r="R38" s="1544"/>
      <c r="S38" s="1540" t="s">
        <v>5231</v>
      </c>
      <c r="T38" s="1544"/>
      <c r="U38" s="1544"/>
      <c r="V38" s="1544"/>
      <c r="W38" s="512" t="s">
        <v>50</v>
      </c>
      <c r="X38" s="512" t="s">
        <v>515</v>
      </c>
      <c r="Y38" s="1544"/>
      <c r="Z38" s="1544"/>
      <c r="AA38" s="1544"/>
      <c r="AB38" s="507" t="s">
        <v>720</v>
      </c>
      <c r="AC38" s="512" t="s">
        <v>2141</v>
      </c>
      <c r="AD38" s="507" t="s">
        <v>1317</v>
      </c>
      <c r="AE38" s="507" t="s">
        <v>301</v>
      </c>
      <c r="AF38" s="1544"/>
      <c r="AG38" s="1544"/>
      <c r="AH38" s="1544"/>
      <c r="AI38" s="1544"/>
      <c r="AJ38" s="1544"/>
      <c r="AK38" s="1544"/>
      <c r="AL38" s="1378" t="s">
        <v>1567</v>
      </c>
      <c r="AM38" s="507" t="s">
        <v>920</v>
      </c>
      <c r="AN38" s="1544"/>
      <c r="AO38" s="1378" t="s">
        <v>1832</v>
      </c>
      <c r="AP38" s="1621"/>
    </row>
    <row r="39" spans="2:42" s="1543" customFormat="1" ht="46.9" customHeight="1" thickBot="1" x14ac:dyDescent="0.3">
      <c r="B39" s="1619"/>
      <c r="C39" s="1619"/>
      <c r="D39" s="1619"/>
      <c r="E39" s="1619"/>
      <c r="F39" s="1619"/>
      <c r="G39" s="1619"/>
      <c r="H39" s="1380"/>
      <c r="I39" s="1543">
        <v>5</v>
      </c>
      <c r="J39" s="515"/>
      <c r="K39" s="1544">
        <v>4</v>
      </c>
      <c r="L39" s="512" t="s">
        <v>473</v>
      </c>
      <c r="M39" s="507" t="s">
        <v>1570</v>
      </c>
      <c r="N39" s="507" t="s">
        <v>1620</v>
      </c>
      <c r="O39" s="1544"/>
      <c r="P39" s="1544"/>
      <c r="Q39" s="1544"/>
      <c r="R39" s="1544"/>
      <c r="S39" s="1544"/>
      <c r="T39" s="1544"/>
      <c r="U39" s="1544"/>
      <c r="V39" s="1544">
        <v>4</v>
      </c>
      <c r="W39" s="512" t="s">
        <v>57</v>
      </c>
      <c r="X39" s="524" t="s">
        <v>723</v>
      </c>
      <c r="Y39" s="1544"/>
      <c r="Z39" s="1544"/>
      <c r="AA39" s="1544"/>
      <c r="AB39" s="507" t="s">
        <v>762</v>
      </c>
      <c r="AC39" s="512" t="s">
        <v>2142</v>
      </c>
      <c r="AD39" s="507" t="s">
        <v>1321</v>
      </c>
      <c r="AE39" s="511" t="s">
        <v>4521</v>
      </c>
      <c r="AF39" s="1544"/>
      <c r="AG39" s="1544"/>
      <c r="AH39" s="1544"/>
      <c r="AI39" s="1544"/>
      <c r="AJ39" s="1544"/>
      <c r="AK39" s="1544"/>
      <c r="AL39" s="513" t="s">
        <v>1595</v>
      </c>
      <c r="AM39" s="513" t="s">
        <v>987</v>
      </c>
      <c r="AN39" s="1544"/>
      <c r="AO39" s="1378" t="s">
        <v>1890</v>
      </c>
      <c r="AP39" s="1621"/>
    </row>
    <row r="40" spans="2:42" s="1543" customFormat="1" ht="36" customHeight="1" thickBot="1" x14ac:dyDescent="0.3">
      <c r="B40" s="1619"/>
      <c r="C40" s="1619"/>
      <c r="D40" s="1619"/>
      <c r="E40" s="1619"/>
      <c r="F40" s="1619"/>
      <c r="G40" s="1619"/>
      <c r="H40" s="1380"/>
      <c r="I40" s="1543">
        <v>6</v>
      </c>
      <c r="J40" s="515"/>
      <c r="K40" s="1544">
        <v>5</v>
      </c>
      <c r="L40" s="512" t="s">
        <v>559</v>
      </c>
      <c r="M40" s="507" t="s">
        <v>1704</v>
      </c>
      <c r="N40" s="507" t="s">
        <v>2706</v>
      </c>
      <c r="O40" s="1544"/>
      <c r="P40" s="1544"/>
      <c r="Q40" s="1544"/>
      <c r="R40" s="1544"/>
      <c r="S40" s="520" t="s">
        <v>5388</v>
      </c>
      <c r="T40" s="1544"/>
      <c r="U40" s="1544"/>
      <c r="V40" s="1544">
        <v>5</v>
      </c>
      <c r="W40" s="525" t="s">
        <v>60</v>
      </c>
      <c r="X40" s="550" t="s">
        <v>973</v>
      </c>
      <c r="Y40" s="1544"/>
      <c r="Z40" s="1544"/>
      <c r="AA40" s="1544"/>
      <c r="AB40" s="507" t="s">
        <v>798</v>
      </c>
      <c r="AC40" s="512" t="s">
        <v>632</v>
      </c>
      <c r="AD40" s="507" t="s">
        <v>1354</v>
      </c>
      <c r="AE40" s="1470" t="s">
        <v>2713</v>
      </c>
      <c r="AF40" s="1545" t="s">
        <v>3111</v>
      </c>
      <c r="AG40" s="1544"/>
      <c r="AH40" s="1544"/>
      <c r="AI40" s="1544"/>
      <c r="AJ40" s="1544"/>
      <c r="AK40" s="1544"/>
      <c r="AL40" s="312" t="s">
        <v>6051</v>
      </c>
      <c r="AM40" s="513" t="s">
        <v>1250</v>
      </c>
      <c r="AN40" s="1544"/>
      <c r="AO40" s="1378" t="s">
        <v>1971</v>
      </c>
      <c r="AP40" s="1621"/>
    </row>
    <row r="41" spans="2:42" s="1543" customFormat="1" ht="16.5" thickBot="1" x14ac:dyDescent="0.3">
      <c r="B41" s="516"/>
      <c r="C41" s="516"/>
      <c r="D41" s="516"/>
      <c r="E41" s="1381"/>
      <c r="F41" s="516"/>
      <c r="G41" s="1380"/>
      <c r="H41" s="1380"/>
      <c r="I41" s="1543">
        <v>7</v>
      </c>
      <c r="J41" s="515"/>
      <c r="K41" s="1544">
        <v>6</v>
      </c>
      <c r="L41" s="1471" t="s">
        <v>578</v>
      </c>
      <c r="M41" s="558" t="s">
        <v>3940</v>
      </c>
      <c r="N41" s="507" t="s">
        <v>2899</v>
      </c>
      <c r="O41" s="1544"/>
      <c r="P41" s="1544"/>
      <c r="Q41" s="1544"/>
      <c r="R41" s="1544"/>
      <c r="S41" s="520" t="s">
        <v>5419</v>
      </c>
      <c r="T41" s="1544"/>
      <c r="U41" s="1544"/>
      <c r="V41" s="1544">
        <v>6</v>
      </c>
      <c r="W41" s="512" t="s">
        <v>63</v>
      </c>
      <c r="X41" s="514" t="s">
        <v>1583</v>
      </c>
      <c r="Y41" s="1544"/>
      <c r="Z41" s="1544"/>
      <c r="AA41" s="1544">
        <v>1</v>
      </c>
      <c r="AB41" s="507" t="s">
        <v>2875</v>
      </c>
      <c r="AC41" s="514" t="s">
        <v>674</v>
      </c>
      <c r="AD41" s="507" t="s">
        <v>1412</v>
      </c>
      <c r="AE41" s="1544"/>
      <c r="AF41" s="1544"/>
      <c r="AG41" s="1544"/>
      <c r="AH41" s="1544"/>
      <c r="AI41" s="1544"/>
      <c r="AJ41" s="1544"/>
      <c r="AK41" s="1544"/>
      <c r="AL41" s="1544"/>
      <c r="AM41" s="513" t="s">
        <v>1260</v>
      </c>
      <c r="AN41" s="1544">
        <v>2</v>
      </c>
      <c r="AO41" s="513" t="s">
        <v>2056</v>
      </c>
      <c r="AP41" s="1621"/>
    </row>
    <row r="42" spans="2:42" s="1543" customFormat="1" ht="16.5" thickBot="1" x14ac:dyDescent="0.3">
      <c r="B42" s="516"/>
      <c r="C42" s="516"/>
      <c r="D42" s="516"/>
      <c r="E42" s="1381"/>
      <c r="F42" s="516"/>
      <c r="G42" s="1380"/>
      <c r="H42" s="1380"/>
      <c r="I42" s="1543">
        <v>8</v>
      </c>
      <c r="J42" s="515"/>
      <c r="K42" s="1544">
        <v>7</v>
      </c>
      <c r="L42" s="512" t="s">
        <v>611</v>
      </c>
      <c r="M42" s="1472" t="s">
        <v>4198</v>
      </c>
      <c r="N42" s="558" t="s">
        <v>3159</v>
      </c>
      <c r="O42" s="1544"/>
      <c r="P42" s="1544"/>
      <c r="Q42" s="1544"/>
      <c r="R42" s="1544"/>
      <c r="S42" s="520" t="s">
        <v>5427</v>
      </c>
      <c r="T42" s="1544"/>
      <c r="U42" s="1544"/>
      <c r="V42" s="1544">
        <v>7</v>
      </c>
      <c r="W42" s="507" t="s">
        <v>64</v>
      </c>
      <c r="X42" s="512" t="s">
        <v>1696</v>
      </c>
      <c r="Y42" s="1544"/>
      <c r="Z42" s="1544"/>
      <c r="AA42" s="1544"/>
      <c r="AB42" s="557" t="s">
        <v>5307</v>
      </c>
      <c r="AC42" s="512" t="s">
        <v>2149</v>
      </c>
      <c r="AD42" s="1470" t="s">
        <v>1468</v>
      </c>
      <c r="AE42" s="1544"/>
      <c r="AF42" s="1544"/>
      <c r="AG42" s="1544"/>
      <c r="AH42" s="1544"/>
      <c r="AI42" s="1544"/>
      <c r="AJ42" s="1544"/>
      <c r="AK42" s="1544"/>
      <c r="AL42" s="1544"/>
      <c r="AM42" s="551" t="s">
        <v>1263</v>
      </c>
      <c r="AN42" s="1544"/>
      <c r="AO42" s="1378" t="s">
        <v>2249</v>
      </c>
      <c r="AP42" s="1621"/>
    </row>
    <row r="43" spans="2:42" s="1543" customFormat="1" ht="16.5" thickBot="1" x14ac:dyDescent="0.3">
      <c r="B43" s="516"/>
      <c r="C43" s="516"/>
      <c r="D43" s="516"/>
      <c r="E43" s="1381"/>
      <c r="F43" s="516"/>
      <c r="G43" s="516"/>
      <c r="H43" s="1380"/>
      <c r="I43" s="1543">
        <v>9</v>
      </c>
      <c r="J43" s="515"/>
      <c r="K43" s="1544">
        <v>8</v>
      </c>
      <c r="L43" s="512" t="s">
        <v>614</v>
      </c>
      <c r="M43" s="520" t="s">
        <v>4438</v>
      </c>
      <c r="N43" s="558" t="s">
        <v>3944</v>
      </c>
      <c r="O43" s="1544"/>
      <c r="P43" s="1544"/>
      <c r="Q43" s="1544"/>
      <c r="R43" s="1544"/>
      <c r="S43" s="520" t="s">
        <v>5449</v>
      </c>
      <c r="T43" s="1544"/>
      <c r="U43" s="1544"/>
      <c r="V43" s="1544"/>
      <c r="W43" s="514" t="s">
        <v>79</v>
      </c>
      <c r="X43" s="512" t="s">
        <v>1729</v>
      </c>
      <c r="Y43" s="1544"/>
      <c r="Z43" s="1544"/>
      <c r="AA43" s="1544"/>
      <c r="AB43" s="1544"/>
      <c r="AC43" s="512" t="s">
        <v>2150</v>
      </c>
      <c r="AD43" s="507" t="s">
        <v>1644</v>
      </c>
      <c r="AE43" s="1544"/>
      <c r="AF43" s="1544"/>
      <c r="AG43" s="1544"/>
      <c r="AH43" s="1544"/>
      <c r="AI43" s="1544"/>
      <c r="AJ43" s="1544"/>
      <c r="AK43" s="1544"/>
      <c r="AL43" s="517" t="s">
        <v>3112</v>
      </c>
      <c r="AM43" s="568" t="s">
        <v>1999</v>
      </c>
      <c r="AN43" s="1544"/>
      <c r="AO43" s="551" t="s">
        <v>175</v>
      </c>
      <c r="AP43" s="1620" t="s">
        <v>3113</v>
      </c>
    </row>
    <row r="44" spans="2:42" s="1543" customFormat="1" ht="16.5" thickBot="1" x14ac:dyDescent="0.3">
      <c r="B44" s="516"/>
      <c r="C44" s="516"/>
      <c r="D44" s="516"/>
      <c r="E44" s="1380"/>
      <c r="F44" s="516"/>
      <c r="G44" s="516"/>
      <c r="H44" s="1380"/>
      <c r="I44" s="1543">
        <v>10</v>
      </c>
      <c r="J44" s="515"/>
      <c r="K44" s="1544">
        <v>9</v>
      </c>
      <c r="L44" s="507" t="s">
        <v>752</v>
      </c>
      <c r="M44" s="557" t="s">
        <v>4532</v>
      </c>
      <c r="N44" s="558" t="s">
        <v>3993</v>
      </c>
      <c r="O44" s="1544"/>
      <c r="P44" s="1544"/>
      <c r="Q44" s="1544"/>
      <c r="R44" s="1544"/>
      <c r="S44" s="520" t="s">
        <v>5453</v>
      </c>
      <c r="T44" s="1544"/>
      <c r="U44" s="1544"/>
      <c r="V44" s="1544"/>
      <c r="W44" s="514" t="s">
        <v>180</v>
      </c>
      <c r="X44" s="550" t="s">
        <v>1774</v>
      </c>
      <c r="Y44" s="1544"/>
      <c r="Z44" s="1544"/>
      <c r="AA44" s="1544"/>
      <c r="AB44" s="1544"/>
      <c r="AC44" s="512" t="s">
        <v>844</v>
      </c>
      <c r="AD44" s="507" t="s">
        <v>1689</v>
      </c>
      <c r="AE44" s="1544"/>
      <c r="AF44" s="1544"/>
      <c r="AG44" s="1544"/>
      <c r="AH44" s="1544"/>
      <c r="AI44" s="1544"/>
      <c r="AJ44" s="1544"/>
      <c r="AK44" s="1544"/>
      <c r="AL44" s="1629" t="s">
        <v>3114</v>
      </c>
      <c r="AM44" s="507" t="s">
        <v>2115</v>
      </c>
      <c r="AN44" s="1544"/>
      <c r="AO44" s="507" t="s">
        <v>2136</v>
      </c>
      <c r="AP44" s="1621"/>
    </row>
    <row r="45" spans="2:42" s="1543" customFormat="1" ht="16.5" thickBot="1" x14ac:dyDescent="0.3">
      <c r="B45" s="516"/>
      <c r="C45" s="516"/>
      <c r="D45" s="516"/>
      <c r="E45" s="1382"/>
      <c r="F45" s="516"/>
      <c r="G45" s="516"/>
      <c r="H45" s="1380"/>
      <c r="I45" s="1543">
        <v>11</v>
      </c>
      <c r="J45" s="1544"/>
      <c r="K45" s="1544">
        <v>10</v>
      </c>
      <c r="L45" s="1471" t="s">
        <v>995</v>
      </c>
      <c r="M45" s="557" t="s">
        <v>4761</v>
      </c>
      <c r="N45" s="520" t="s">
        <v>4718</v>
      </c>
      <c r="O45" s="1544"/>
      <c r="P45" s="1544"/>
      <c r="Q45" s="1544"/>
      <c r="R45" s="1544"/>
      <c r="S45" s="557" t="s">
        <v>5519</v>
      </c>
      <c r="T45" s="1544"/>
      <c r="U45" s="1544"/>
      <c r="V45" s="1544"/>
      <c r="W45" s="550" t="s">
        <v>182</v>
      </c>
      <c r="X45" s="558" t="s">
        <v>3531</v>
      </c>
      <c r="Y45" s="1544">
        <v>1</v>
      </c>
      <c r="Z45" s="1544"/>
      <c r="AA45" s="1544"/>
      <c r="AB45" s="1544"/>
      <c r="AC45" s="512" t="s">
        <v>888</v>
      </c>
      <c r="AD45" s="1470" t="s">
        <v>1708</v>
      </c>
      <c r="AE45" s="1544"/>
      <c r="AF45" s="1544"/>
      <c r="AG45" s="1544"/>
      <c r="AH45" s="1544"/>
      <c r="AI45" s="1544"/>
      <c r="AJ45" s="1544"/>
      <c r="AK45" s="1544"/>
      <c r="AL45" s="1630"/>
      <c r="AM45" s="551" t="s">
        <v>245</v>
      </c>
      <c r="AN45" s="1544"/>
      <c r="AO45" s="1378" t="s">
        <v>461</v>
      </c>
      <c r="AP45" s="1621"/>
    </row>
    <row r="46" spans="2:42" s="1543" customFormat="1" ht="16.5" thickBot="1" x14ac:dyDescent="0.3">
      <c r="B46" s="516"/>
      <c r="C46" s="516"/>
      <c r="D46" s="516"/>
      <c r="E46" s="1381"/>
      <c r="F46" s="516"/>
      <c r="G46" s="516"/>
      <c r="H46" s="1380"/>
      <c r="I46" s="1543">
        <v>12</v>
      </c>
      <c r="J46" s="1544"/>
      <c r="K46" s="1544">
        <v>11</v>
      </c>
      <c r="L46" s="512" t="s">
        <v>1056</v>
      </c>
      <c r="M46" s="1547" t="s">
        <v>6100</v>
      </c>
      <c r="N46" s="557" t="s">
        <v>5024</v>
      </c>
      <c r="O46" s="1544"/>
      <c r="P46" s="1544"/>
      <c r="Q46" s="1544"/>
      <c r="R46" s="1544"/>
      <c r="S46" s="552" t="s">
        <v>5592</v>
      </c>
      <c r="T46" s="1544"/>
      <c r="U46" s="1544"/>
      <c r="V46" s="1544"/>
      <c r="W46" s="550" t="s">
        <v>193</v>
      </c>
      <c r="X46" s="558" t="s">
        <v>3761</v>
      </c>
      <c r="Y46" s="1544">
        <v>2</v>
      </c>
      <c r="Z46" s="1544"/>
      <c r="AA46" s="1544"/>
      <c r="AB46" s="1544"/>
      <c r="AC46" s="550" t="s">
        <v>922</v>
      </c>
      <c r="AD46" s="507" t="s">
        <v>1716</v>
      </c>
      <c r="AE46" s="1544"/>
      <c r="AF46" s="1544"/>
      <c r="AG46" s="1544"/>
      <c r="AH46" s="1544"/>
      <c r="AI46" s="1544"/>
      <c r="AJ46" s="1544"/>
      <c r="AK46" s="1544"/>
      <c r="AL46" s="1630"/>
      <c r="AM46" s="513" t="s">
        <v>2138</v>
      </c>
      <c r="AN46" s="1544"/>
      <c r="AO46" s="1378" t="s">
        <v>2146</v>
      </c>
      <c r="AP46" s="1621"/>
    </row>
    <row r="47" spans="2:42" s="1543" customFormat="1" ht="16.5" thickBot="1" x14ac:dyDescent="0.3">
      <c r="B47" s="516"/>
      <c r="C47" s="516"/>
      <c r="D47" s="516"/>
      <c r="E47" s="1381"/>
      <c r="F47" s="516"/>
      <c r="G47" s="516"/>
      <c r="H47" s="1380"/>
      <c r="I47" s="1543">
        <v>13</v>
      </c>
      <c r="J47" s="1544"/>
      <c r="K47" s="1544">
        <v>12</v>
      </c>
      <c r="L47" s="512" t="s">
        <v>1086</v>
      </c>
      <c r="M47" s="1544"/>
      <c r="N47" s="829" t="s">
        <v>5706</v>
      </c>
      <c r="O47" s="1544"/>
      <c r="P47" s="1544"/>
      <c r="Q47" s="1544"/>
      <c r="R47" s="1544"/>
      <c r="S47" s="1540" t="s">
        <v>5647</v>
      </c>
      <c r="T47" s="1544"/>
      <c r="U47" s="1544"/>
      <c r="V47" s="1544">
        <v>8</v>
      </c>
      <c r="W47" s="512" t="s">
        <v>195</v>
      </c>
      <c r="X47" s="829" t="s">
        <v>4668</v>
      </c>
      <c r="Y47" s="1544"/>
      <c r="Z47" s="1544"/>
      <c r="AA47" s="1544"/>
      <c r="AB47" s="1544"/>
      <c r="AC47" s="512" t="s">
        <v>952</v>
      </c>
      <c r="AD47" s="507" t="s">
        <v>1792</v>
      </c>
      <c r="AE47" s="1544"/>
      <c r="AF47" s="1544"/>
      <c r="AG47" s="1544"/>
      <c r="AH47" s="1544"/>
      <c r="AI47" s="1544"/>
      <c r="AJ47" s="1544"/>
      <c r="AK47" s="1544"/>
      <c r="AL47" s="1630"/>
      <c r="AM47" s="507" t="s">
        <v>694</v>
      </c>
      <c r="AN47" s="1544">
        <v>3</v>
      </c>
      <c r="AO47" s="513" t="s">
        <v>1875</v>
      </c>
      <c r="AP47" s="1622" t="s">
        <v>3115</v>
      </c>
    </row>
    <row r="48" spans="2:42" s="1543" customFormat="1" ht="16.5" thickBot="1" x14ac:dyDescent="0.3">
      <c r="B48" s="516"/>
      <c r="C48" s="516"/>
      <c r="D48" s="516"/>
      <c r="E48" s="1381"/>
      <c r="F48" s="516"/>
      <c r="G48" s="516"/>
      <c r="H48" s="1380"/>
      <c r="I48" s="1543">
        <v>14</v>
      </c>
      <c r="J48" s="1544"/>
      <c r="K48" s="1544"/>
      <c r="L48" s="514" t="s">
        <v>1252</v>
      </c>
      <c r="M48" s="1544"/>
      <c r="N48" s="1518" t="s">
        <v>6964</v>
      </c>
      <c r="O48" s="1544"/>
      <c r="P48" s="1544"/>
      <c r="Q48" s="1544"/>
      <c r="R48" s="1544"/>
      <c r="S48" s="557" t="s">
        <v>5651</v>
      </c>
      <c r="T48" s="1544"/>
      <c r="U48" s="1544"/>
      <c r="V48" s="1544">
        <v>9</v>
      </c>
      <c r="W48" s="512" t="s">
        <v>200</v>
      </c>
      <c r="X48" s="557" t="s">
        <v>5655</v>
      </c>
      <c r="Y48" s="1544"/>
      <c r="Z48" s="1544"/>
      <c r="AA48" s="1544"/>
      <c r="AB48" s="1544"/>
      <c r="AC48" s="550" t="s">
        <v>1646</v>
      </c>
      <c r="AD48" s="513" t="s">
        <v>2098</v>
      </c>
      <c r="AE48" s="1544"/>
      <c r="AF48" s="1544"/>
      <c r="AG48" s="1544"/>
      <c r="AH48" s="1544"/>
      <c r="AI48" s="1544"/>
      <c r="AJ48" s="1544"/>
      <c r="AK48" s="1544"/>
      <c r="AL48" s="1630"/>
      <c r="AM48" s="551" t="s">
        <v>1296</v>
      </c>
      <c r="AN48" s="1544"/>
      <c r="AO48" s="507" t="s">
        <v>1898</v>
      </c>
      <c r="AP48" s="1622"/>
    </row>
    <row r="49" spans="2:42" s="1543" customFormat="1" ht="16.5" thickBot="1" x14ac:dyDescent="0.3">
      <c r="B49" s="516"/>
      <c r="C49" s="516"/>
      <c r="D49" s="516"/>
      <c r="E49" s="1381"/>
      <c r="F49" s="516"/>
      <c r="G49" s="516"/>
      <c r="H49" s="516"/>
      <c r="I49" s="1543">
        <v>15</v>
      </c>
      <c r="J49" s="1544"/>
      <c r="K49" s="1544">
        <v>13</v>
      </c>
      <c r="L49" s="1471" t="s">
        <v>1255</v>
      </c>
      <c r="M49" s="1544"/>
      <c r="N49" s="1529" t="s">
        <v>6135</v>
      </c>
      <c r="O49" s="1544"/>
      <c r="P49" s="1544"/>
      <c r="Q49" s="1544"/>
      <c r="R49" s="1544"/>
      <c r="S49" s="557" t="s">
        <v>5669</v>
      </c>
      <c r="T49" s="1544"/>
      <c r="U49" s="1544"/>
      <c r="V49" s="1544"/>
      <c r="W49" s="550" t="s">
        <v>201</v>
      </c>
      <c r="X49" s="557" t="s">
        <v>5963</v>
      </c>
      <c r="Y49" s="1544"/>
      <c r="Z49" s="1544"/>
      <c r="AA49" s="1544"/>
      <c r="AB49" s="1631" t="s">
        <v>3116</v>
      </c>
      <c r="AC49" s="507" t="s">
        <v>1553</v>
      </c>
      <c r="AD49" s="558" t="s">
        <v>3140</v>
      </c>
      <c r="AE49" s="1544"/>
      <c r="AF49" s="1544"/>
      <c r="AG49" s="1544"/>
      <c r="AH49" s="1544"/>
      <c r="AI49" s="1544"/>
      <c r="AJ49" s="1544"/>
      <c r="AK49" s="1544"/>
      <c r="AL49" s="1630"/>
      <c r="AM49" s="507" t="s">
        <v>1311</v>
      </c>
      <c r="AN49" s="1544">
        <v>4</v>
      </c>
      <c r="AO49" s="567" t="s">
        <v>3160</v>
      </c>
      <c r="AP49" s="526" t="s">
        <v>3110</v>
      </c>
    </row>
    <row r="50" spans="2:42" s="1543" customFormat="1" ht="15.75" x14ac:dyDescent="0.25">
      <c r="B50" s="516"/>
      <c r="C50" s="516"/>
      <c r="D50" s="516"/>
      <c r="E50" s="1380"/>
      <c r="F50" s="516"/>
      <c r="G50" s="516"/>
      <c r="H50" s="516"/>
      <c r="I50" s="1543">
        <v>16</v>
      </c>
      <c r="J50" s="1544"/>
      <c r="K50" s="1544">
        <v>14</v>
      </c>
      <c r="L50" s="1470" t="s">
        <v>1346</v>
      </c>
      <c r="M50" s="1544"/>
      <c r="N50" s="1544"/>
      <c r="O50" s="1544"/>
      <c r="P50" s="1544"/>
      <c r="Q50" s="1544"/>
      <c r="R50" s="1544"/>
      <c r="S50" s="1544"/>
      <c r="T50" s="1544"/>
      <c r="U50" s="1544"/>
      <c r="V50" s="1544">
        <v>10</v>
      </c>
      <c r="W50" s="512" t="s">
        <v>204</v>
      </c>
      <c r="X50" s="1544"/>
      <c r="Y50" s="1544"/>
      <c r="Z50" s="1544"/>
      <c r="AA50" s="1544"/>
      <c r="AB50" s="1630"/>
      <c r="AC50" s="507" t="s">
        <v>646</v>
      </c>
      <c r="AD50" s="558" t="s">
        <v>3503</v>
      </c>
      <c r="AE50" s="1544"/>
      <c r="AF50" s="1544"/>
      <c r="AG50" s="1544"/>
      <c r="AH50" s="1544"/>
      <c r="AI50" s="1544"/>
      <c r="AJ50" s="1544"/>
      <c r="AK50" s="1544"/>
      <c r="AL50" s="1630"/>
      <c r="AM50" s="513" t="s">
        <v>1373</v>
      </c>
      <c r="AN50" s="1544"/>
      <c r="AO50" s="558" t="s">
        <v>3338</v>
      </c>
    </row>
    <row r="51" spans="2:42" s="1543" customFormat="1" ht="16.5" thickBot="1" x14ac:dyDescent="0.3">
      <c r="B51" s="516"/>
      <c r="C51" s="516"/>
      <c r="D51" s="516"/>
      <c r="E51" s="1381"/>
      <c r="F51" s="516"/>
      <c r="G51" s="516"/>
      <c r="H51" s="516"/>
      <c r="I51" s="1543">
        <v>17</v>
      </c>
      <c r="J51" s="1544"/>
      <c r="K51" s="1544">
        <v>15</v>
      </c>
      <c r="L51" s="512" t="s">
        <v>1462</v>
      </c>
      <c r="M51" s="1544"/>
      <c r="N51" s="1544"/>
      <c r="O51" s="1544"/>
      <c r="P51" s="1544"/>
      <c r="Q51" s="1544"/>
      <c r="R51" s="1544"/>
      <c r="S51" s="1544"/>
      <c r="T51" s="1544"/>
      <c r="U51" s="1544"/>
      <c r="V51" s="1544">
        <v>11</v>
      </c>
      <c r="W51" s="512" t="s">
        <v>205</v>
      </c>
      <c r="X51" s="1544"/>
      <c r="Y51" s="1544"/>
      <c r="Z51" s="1544"/>
      <c r="AA51" s="1544"/>
      <c r="AB51" s="1545" t="s">
        <v>3117</v>
      </c>
      <c r="AC51" s="512" t="s">
        <v>892</v>
      </c>
      <c r="AD51" s="558" t="s">
        <v>3772</v>
      </c>
      <c r="AE51" s="1544"/>
      <c r="AF51" s="1544"/>
      <c r="AG51" s="1544"/>
      <c r="AH51" s="1544"/>
      <c r="AI51" s="1544"/>
      <c r="AJ51" s="1544"/>
      <c r="AK51" s="1544"/>
      <c r="AL51" s="1630"/>
      <c r="AM51" s="513" t="s">
        <v>1639</v>
      </c>
      <c r="AN51" s="1544">
        <v>5</v>
      </c>
      <c r="AO51" s="567" t="s">
        <v>3267</v>
      </c>
      <c r="AP51" s="555" t="s">
        <v>3918</v>
      </c>
    </row>
    <row r="52" spans="2:42" s="1543" customFormat="1" ht="16.5" thickBot="1" x14ac:dyDescent="0.3">
      <c r="B52" s="516"/>
      <c r="C52" s="516"/>
      <c r="D52" s="516"/>
      <c r="E52" s="1381"/>
      <c r="F52" s="516"/>
      <c r="G52" s="516"/>
      <c r="H52" s="516"/>
      <c r="I52" s="1543">
        <v>18</v>
      </c>
      <c r="J52" s="1544"/>
      <c r="K52" s="1544"/>
      <c r="L52" s="512" t="s">
        <v>1725</v>
      </c>
      <c r="M52" s="1544">
        <v>1</v>
      </c>
      <c r="N52" s="1544"/>
      <c r="O52" s="1544"/>
      <c r="P52" s="1544"/>
      <c r="Q52" s="1544"/>
      <c r="R52" s="1544"/>
      <c r="S52" s="1544"/>
      <c r="T52" s="1544"/>
      <c r="U52" s="1544"/>
      <c r="V52" s="1544">
        <v>12</v>
      </c>
      <c r="W52" s="512" t="s">
        <v>206</v>
      </c>
      <c r="X52" s="1544"/>
      <c r="Y52" s="1544"/>
      <c r="Z52" s="1544"/>
      <c r="AA52" s="1544"/>
      <c r="AB52" s="1544"/>
      <c r="AC52" s="1472" t="s">
        <v>4290</v>
      </c>
      <c r="AD52" s="557" t="s">
        <v>4628</v>
      </c>
      <c r="AE52" s="1544"/>
      <c r="AF52" s="1544"/>
      <c r="AG52" s="1544"/>
      <c r="AH52" s="1544"/>
      <c r="AI52" s="1544"/>
      <c r="AJ52" s="1544"/>
      <c r="AK52" s="1544"/>
      <c r="AL52" s="1630"/>
      <c r="AM52" s="551" t="s">
        <v>1743</v>
      </c>
      <c r="AN52" s="1544"/>
      <c r="AO52" s="569"/>
    </row>
    <row r="53" spans="2:42" s="1543" customFormat="1" ht="15.75" x14ac:dyDescent="0.25">
      <c r="B53" s="516"/>
      <c r="C53" s="516"/>
      <c r="D53" s="516"/>
      <c r="E53" s="1381"/>
      <c r="F53" s="516"/>
      <c r="G53" s="516"/>
      <c r="H53" s="516"/>
      <c r="I53" s="1543">
        <v>19</v>
      </c>
      <c r="J53" s="1544"/>
      <c r="K53" s="1544"/>
      <c r="L53" s="512" t="s">
        <v>2018</v>
      </c>
      <c r="M53" s="1544">
        <v>2</v>
      </c>
      <c r="N53" s="1544"/>
      <c r="O53" s="1544"/>
      <c r="P53" s="1544"/>
      <c r="Q53" s="1544"/>
      <c r="R53" s="1544"/>
      <c r="S53" s="1544"/>
      <c r="T53" s="1544"/>
      <c r="U53" s="1544"/>
      <c r="V53" s="1544">
        <v>13</v>
      </c>
      <c r="W53" s="512" t="s">
        <v>238</v>
      </c>
      <c r="X53" s="1544"/>
      <c r="Y53" s="1544"/>
      <c r="Z53" s="1544"/>
      <c r="AA53" s="1544"/>
      <c r="AB53" s="1544"/>
      <c r="AC53" s="558" t="s">
        <v>4322</v>
      </c>
      <c r="AD53" s="1544"/>
      <c r="AE53" s="1544"/>
      <c r="AF53" s="1544"/>
      <c r="AG53" s="1544"/>
      <c r="AH53" s="1544"/>
      <c r="AI53" s="1544"/>
      <c r="AJ53" s="1544"/>
      <c r="AK53" s="1544"/>
      <c r="AL53" s="1630"/>
      <c r="AM53" s="513" t="s">
        <v>1780</v>
      </c>
      <c r="AN53" s="1544"/>
      <c r="AO53" s="567" t="s">
        <v>3516</v>
      </c>
    </row>
    <row r="54" spans="2:42" s="1543" customFormat="1" ht="16.5" thickBot="1" x14ac:dyDescent="0.3">
      <c r="B54" s="516"/>
      <c r="C54" s="516"/>
      <c r="D54" s="516"/>
      <c r="E54" s="516"/>
      <c r="F54" s="516"/>
      <c r="G54" s="516"/>
      <c r="H54" s="516"/>
      <c r="I54" s="1543">
        <v>20</v>
      </c>
      <c r="J54" s="1544"/>
      <c r="K54" s="1544">
        <v>16</v>
      </c>
      <c r="L54" s="937" t="s">
        <v>3039</v>
      </c>
      <c r="M54" s="1544"/>
      <c r="N54" s="1544"/>
      <c r="O54" s="1544"/>
      <c r="P54" s="1544"/>
      <c r="Q54" s="1544"/>
      <c r="R54" s="1544"/>
      <c r="S54" s="1544"/>
      <c r="T54" s="1544"/>
      <c r="U54" s="1544"/>
      <c r="V54" s="1544"/>
      <c r="W54" s="550" t="s">
        <v>346</v>
      </c>
      <c r="X54" s="1544"/>
      <c r="Y54" s="1544"/>
      <c r="Z54" s="1544"/>
      <c r="AA54" s="1544"/>
      <c r="AB54" s="1544"/>
      <c r="AC54" s="558" t="s">
        <v>4326</v>
      </c>
      <c r="AD54" s="1544"/>
      <c r="AE54" s="1544"/>
      <c r="AF54" s="1544"/>
      <c r="AG54" s="1544"/>
      <c r="AH54" s="1544"/>
      <c r="AI54" s="1544"/>
      <c r="AJ54" s="1544"/>
      <c r="AK54" s="1544"/>
      <c r="AL54" s="1630"/>
      <c r="AM54" s="507" t="s">
        <v>2084</v>
      </c>
      <c r="AN54" s="1544"/>
      <c r="AO54" s="567" t="s">
        <v>3628</v>
      </c>
    </row>
    <row r="55" spans="2:42" s="1543" customFormat="1" ht="16.5" thickBot="1" x14ac:dyDescent="0.3">
      <c r="B55" s="516"/>
      <c r="C55" s="516"/>
      <c r="D55" s="516"/>
      <c r="E55" s="516"/>
      <c r="F55" s="516"/>
      <c r="G55" s="516"/>
      <c r="H55" s="516"/>
      <c r="I55" s="1543">
        <v>21</v>
      </c>
      <c r="J55" s="1544"/>
      <c r="K55" s="1544">
        <v>17</v>
      </c>
      <c r="L55" s="937" t="s">
        <v>3053</v>
      </c>
      <c r="M55" s="1544"/>
      <c r="N55" s="1544"/>
      <c r="O55" s="1544"/>
      <c r="P55" s="1544"/>
      <c r="Q55" s="1544"/>
      <c r="R55" s="1544"/>
      <c r="S55" s="1544"/>
      <c r="T55" s="1544"/>
      <c r="U55" s="1544"/>
      <c r="V55" s="1544"/>
      <c r="W55" s="550" t="s">
        <v>349</v>
      </c>
      <c r="X55" s="1544"/>
      <c r="Y55" s="1544"/>
      <c r="Z55" s="1544"/>
      <c r="AA55" s="1544"/>
      <c r="AB55" s="1544"/>
      <c r="AC55" s="520" t="s">
        <v>4330</v>
      </c>
      <c r="AD55" s="1544"/>
      <c r="AE55" s="1544"/>
      <c r="AF55" s="1544"/>
      <c r="AG55" s="1544"/>
      <c r="AH55" s="1544"/>
      <c r="AI55" s="1544"/>
      <c r="AJ55" s="1544"/>
      <c r="AK55" s="1544"/>
      <c r="AL55" s="1630"/>
      <c r="AM55" s="507" t="s">
        <v>2901</v>
      </c>
      <c r="AN55" s="1544"/>
      <c r="AO55" s="567" t="s">
        <v>3641</v>
      </c>
    </row>
    <row r="56" spans="2:42" s="1543" customFormat="1" ht="16.5" thickBot="1" x14ac:dyDescent="0.3">
      <c r="B56" s="516"/>
      <c r="C56" s="516"/>
      <c r="D56" s="516"/>
      <c r="E56" s="516"/>
      <c r="F56" s="516"/>
      <c r="G56" s="516"/>
      <c r="H56" s="516"/>
      <c r="I56" s="1543">
        <v>22</v>
      </c>
      <c r="J56" s="1544"/>
      <c r="K56" s="1544"/>
      <c r="L56" s="569"/>
      <c r="M56" s="1544"/>
      <c r="N56" s="1544"/>
      <c r="O56" s="1544"/>
      <c r="P56" s="1544"/>
      <c r="Q56" s="1544"/>
      <c r="R56" s="1544"/>
      <c r="S56" s="1544"/>
      <c r="T56" s="1544"/>
      <c r="U56" s="1544"/>
      <c r="V56" s="1544"/>
      <c r="W56" s="550" t="s">
        <v>377</v>
      </c>
      <c r="X56" s="1544"/>
      <c r="Y56" s="1544"/>
      <c r="Z56" s="1544"/>
      <c r="AA56" s="1544"/>
      <c r="AB56" s="1544"/>
      <c r="AC56" s="557" t="s">
        <v>5164</v>
      </c>
      <c r="AD56" s="1544"/>
      <c r="AE56" s="1544"/>
      <c r="AF56" s="1544"/>
      <c r="AG56" s="1544"/>
      <c r="AH56" s="1544"/>
      <c r="AI56" s="1544"/>
      <c r="AJ56" s="1544"/>
      <c r="AK56" s="1544"/>
      <c r="AL56" s="1630"/>
      <c r="AM56" s="556" t="s">
        <v>3071</v>
      </c>
      <c r="AN56" s="1544"/>
      <c r="AO56" s="567" t="s">
        <v>3646</v>
      </c>
    </row>
    <row r="57" spans="2:42" s="1543" customFormat="1" ht="16.5" thickBot="1" x14ac:dyDescent="0.3">
      <c r="B57" s="516"/>
      <c r="C57" s="516"/>
      <c r="D57" s="516"/>
      <c r="E57" s="516"/>
      <c r="F57" s="516"/>
      <c r="G57" s="516"/>
      <c r="H57" s="516"/>
      <c r="I57" s="1543">
        <v>23</v>
      </c>
      <c r="J57" s="1544"/>
      <c r="K57" s="1544"/>
      <c r="L57" s="569"/>
      <c r="M57" s="1544"/>
      <c r="N57" s="1544"/>
      <c r="O57" s="1544"/>
      <c r="P57" s="1544"/>
      <c r="Q57" s="1544"/>
      <c r="R57" s="1544"/>
      <c r="S57" s="1544"/>
      <c r="T57" s="1544"/>
      <c r="U57" s="1544"/>
      <c r="V57" s="1544">
        <v>14</v>
      </c>
      <c r="W57" s="512" t="s">
        <v>497</v>
      </c>
      <c r="X57" s="1544"/>
      <c r="Y57" s="1544"/>
      <c r="Z57" s="1544"/>
      <c r="AA57" s="1544"/>
      <c r="AB57" s="1544"/>
      <c r="AC57" s="557" t="s">
        <v>5168</v>
      </c>
      <c r="AD57" s="1544"/>
      <c r="AE57" s="1544"/>
      <c r="AF57" s="1544"/>
      <c r="AG57" s="1544"/>
      <c r="AH57" s="1544"/>
      <c r="AI57" s="1544"/>
      <c r="AJ57" s="1544"/>
      <c r="AK57" s="1544"/>
      <c r="AL57" s="1544"/>
      <c r="AM57" s="554" t="s">
        <v>3119</v>
      </c>
      <c r="AN57" s="1544">
        <v>6</v>
      </c>
      <c r="AO57" s="1472" t="s">
        <v>3929</v>
      </c>
      <c r="AP57" s="1543" t="s">
        <v>3930</v>
      </c>
    </row>
    <row r="58" spans="2:42" s="1543" customFormat="1" ht="16.5" thickBot="1" x14ac:dyDescent="0.3">
      <c r="B58" s="516"/>
      <c r="C58" s="516"/>
      <c r="D58" s="516"/>
      <c r="E58" s="516"/>
      <c r="F58" s="516"/>
      <c r="G58" s="516"/>
      <c r="H58" s="516"/>
      <c r="I58" s="1543">
        <v>24</v>
      </c>
      <c r="J58" s="1544"/>
      <c r="K58" s="1544"/>
      <c r="L58" s="558" t="s">
        <v>3322</v>
      </c>
      <c r="M58" s="1544">
        <v>3</v>
      </c>
      <c r="N58" s="1544"/>
      <c r="O58" s="1544"/>
      <c r="P58" s="1544"/>
      <c r="Q58" s="1544"/>
      <c r="R58" s="1544"/>
      <c r="S58" s="1544"/>
      <c r="T58" s="1544"/>
      <c r="U58" s="1544"/>
      <c r="V58" s="1544">
        <v>15</v>
      </c>
      <c r="W58" s="512" t="s">
        <v>518</v>
      </c>
      <c r="X58" s="1544"/>
      <c r="Y58" s="1544"/>
      <c r="Z58" s="1544"/>
      <c r="AA58" s="1544"/>
      <c r="AB58" s="1544"/>
      <c r="AC58" s="557" t="s">
        <v>5319</v>
      </c>
      <c r="AD58" s="1544"/>
      <c r="AE58" s="1544"/>
      <c r="AF58" s="1544"/>
      <c r="AG58" s="1544"/>
      <c r="AH58" s="1544"/>
      <c r="AI58" s="1544"/>
      <c r="AJ58" s="1544"/>
      <c r="AK58" s="1544"/>
      <c r="AL58" s="1544"/>
      <c r="AM58" s="558" t="s">
        <v>3332</v>
      </c>
      <c r="AN58" s="1544">
        <v>7</v>
      </c>
      <c r="AO58" s="567" t="s">
        <v>3949</v>
      </c>
      <c r="AP58" s="1543" t="s">
        <v>880</v>
      </c>
    </row>
    <row r="59" spans="2:42" s="1543" customFormat="1" ht="15.75" x14ac:dyDescent="0.25">
      <c r="B59" s="516"/>
      <c r="C59" s="516"/>
      <c r="D59" s="516"/>
      <c r="E59" s="516"/>
      <c r="F59" s="516"/>
      <c r="G59" s="516"/>
      <c r="H59" s="516"/>
      <c r="I59" s="1543">
        <v>25</v>
      </c>
      <c r="J59" s="1544"/>
      <c r="K59" s="1544"/>
      <c r="L59" s="554" t="s">
        <v>3323</v>
      </c>
      <c r="M59" s="1544">
        <v>4</v>
      </c>
      <c r="N59" s="1544"/>
      <c r="O59" s="1544"/>
      <c r="P59" s="1544"/>
      <c r="Q59" s="1544"/>
      <c r="R59" s="1544"/>
      <c r="S59" s="1544"/>
      <c r="T59" s="1544"/>
      <c r="U59" s="1544"/>
      <c r="V59" s="1544">
        <v>16</v>
      </c>
      <c r="W59" s="512" t="s">
        <v>553</v>
      </c>
      <c r="X59" s="1544"/>
      <c r="Y59" s="1544"/>
      <c r="Z59" s="1544"/>
      <c r="AA59" s="1544"/>
      <c r="AB59" s="1544"/>
      <c r="AC59" s="1544"/>
      <c r="AD59" s="1544"/>
      <c r="AE59" s="1544"/>
      <c r="AF59" s="1544"/>
      <c r="AG59" s="1544"/>
      <c r="AH59" s="1544"/>
      <c r="AI59" s="1544"/>
      <c r="AJ59" s="1544"/>
      <c r="AK59" s="1544"/>
      <c r="AL59" s="1544"/>
      <c r="AM59" s="554" t="s">
        <v>3335</v>
      </c>
      <c r="AN59" s="1544">
        <v>8</v>
      </c>
      <c r="AO59" s="554" t="s">
        <v>3957</v>
      </c>
      <c r="AP59" s="1543" t="s">
        <v>3930</v>
      </c>
    </row>
    <row r="60" spans="2:42" s="1543" customFormat="1" ht="15.75" x14ac:dyDescent="0.25">
      <c r="B60" s="516"/>
      <c r="C60" s="516"/>
      <c r="D60" s="516"/>
      <c r="E60" s="516"/>
      <c r="F60" s="516"/>
      <c r="G60" s="516"/>
      <c r="H60" s="516"/>
      <c r="I60" s="1543">
        <v>26</v>
      </c>
      <c r="J60" s="1544"/>
      <c r="K60" s="1544">
        <v>18</v>
      </c>
      <c r="L60" s="1472" t="s">
        <v>3328</v>
      </c>
      <c r="M60" s="1544"/>
      <c r="N60" s="1544"/>
      <c r="O60" s="1544"/>
      <c r="P60" s="1544"/>
      <c r="Q60" s="1544"/>
      <c r="R60" s="1544"/>
      <c r="S60" s="1544"/>
      <c r="T60" s="1544"/>
      <c r="U60" s="1544"/>
      <c r="V60" s="1544">
        <v>17</v>
      </c>
      <c r="W60" s="512" t="s">
        <v>629</v>
      </c>
      <c r="X60" s="1544"/>
      <c r="Y60" s="1544"/>
      <c r="Z60" s="1544"/>
      <c r="AA60" s="1544"/>
      <c r="AB60" s="1544"/>
      <c r="AC60" s="1544"/>
      <c r="AD60" s="1544"/>
      <c r="AE60" s="1544"/>
      <c r="AF60" s="1544"/>
      <c r="AG60" s="1544"/>
      <c r="AH60" s="1544"/>
      <c r="AI60" s="1544"/>
      <c r="AJ60" s="1544"/>
      <c r="AK60" s="1544"/>
      <c r="AL60" s="1544"/>
      <c r="AM60" s="569"/>
      <c r="AN60" s="1544">
        <v>9</v>
      </c>
      <c r="AO60" s="1472" t="s">
        <v>4047</v>
      </c>
    </row>
    <row r="61" spans="2:42" s="1543" customFormat="1" ht="15.75" x14ac:dyDescent="0.25">
      <c r="B61" s="516"/>
      <c r="C61" s="516"/>
      <c r="D61" s="516"/>
      <c r="E61" s="516"/>
      <c r="F61" s="516"/>
      <c r="G61" s="516"/>
      <c r="H61" s="516"/>
      <c r="I61" s="1543">
        <v>27</v>
      </c>
      <c r="J61" s="1544"/>
      <c r="K61" s="1544">
        <v>19</v>
      </c>
      <c r="L61" s="558" t="s">
        <v>3343</v>
      </c>
      <c r="M61" s="1544"/>
      <c r="N61" s="1544"/>
      <c r="O61" s="1544"/>
      <c r="P61" s="1544"/>
      <c r="Q61" s="1544"/>
      <c r="R61" s="1544"/>
      <c r="S61" s="1544"/>
      <c r="T61" s="1544"/>
      <c r="U61" s="1544"/>
      <c r="V61" s="1544"/>
      <c r="W61" s="514" t="s">
        <v>701</v>
      </c>
      <c r="X61" s="1544"/>
      <c r="Y61" s="1544"/>
      <c r="Z61" s="1544"/>
      <c r="AA61" s="1544"/>
      <c r="AB61" s="1544"/>
      <c r="AC61" s="1544"/>
      <c r="AD61" s="1544"/>
      <c r="AE61" s="1544"/>
      <c r="AF61" s="1544"/>
      <c r="AG61" s="1544"/>
      <c r="AH61" s="1544"/>
      <c r="AI61" s="1544"/>
      <c r="AJ61" s="1544"/>
      <c r="AK61" s="1544"/>
      <c r="AL61" s="1544"/>
      <c r="AM61" s="569"/>
      <c r="AN61" s="1544">
        <v>10</v>
      </c>
      <c r="AO61" s="567" t="s">
        <v>4052</v>
      </c>
    </row>
    <row r="62" spans="2:42" s="1543" customFormat="1" ht="15.75" x14ac:dyDescent="0.25">
      <c r="B62" s="516"/>
      <c r="C62" s="516"/>
      <c r="D62" s="516"/>
      <c r="E62" s="516"/>
      <c r="F62" s="516"/>
      <c r="G62" s="516"/>
      <c r="H62" s="516"/>
      <c r="I62" s="1543">
        <v>28</v>
      </c>
      <c r="J62" s="1544"/>
      <c r="K62" s="1544"/>
      <c r="L62" s="558" t="s">
        <v>3348</v>
      </c>
      <c r="M62" s="1544">
        <v>5</v>
      </c>
      <c r="N62" s="1544"/>
      <c r="O62" s="1544"/>
      <c r="P62" s="1544"/>
      <c r="Q62" s="1544"/>
      <c r="R62" s="1544"/>
      <c r="S62" s="1544"/>
      <c r="T62" s="1544"/>
      <c r="U62" s="1544"/>
      <c r="V62" s="1544">
        <v>18</v>
      </c>
      <c r="W62" s="512" t="s">
        <v>801</v>
      </c>
      <c r="X62" s="1544"/>
      <c r="Y62" s="1544"/>
      <c r="Z62" s="1544"/>
      <c r="AA62" s="1544"/>
      <c r="AB62" s="1544"/>
      <c r="AC62" s="1544"/>
      <c r="AD62" s="1544"/>
      <c r="AE62" s="1544"/>
      <c r="AF62" s="1544"/>
      <c r="AG62" s="1544"/>
      <c r="AH62" s="1544"/>
      <c r="AI62" s="1544"/>
      <c r="AJ62" s="1544"/>
      <c r="AK62" s="1544"/>
      <c r="AL62" s="1544"/>
      <c r="AM62" s="558" t="s">
        <v>3624</v>
      </c>
      <c r="AN62" s="1544"/>
      <c r="AO62" s="567" t="s">
        <v>4059</v>
      </c>
    </row>
    <row r="63" spans="2:42" s="1543" customFormat="1" ht="15.75" x14ac:dyDescent="0.25">
      <c r="B63" s="516"/>
      <c r="C63" s="516"/>
      <c r="D63" s="516"/>
      <c r="E63" s="516"/>
      <c r="F63" s="516"/>
      <c r="G63" s="516"/>
      <c r="H63" s="516"/>
      <c r="I63" s="1543">
        <v>29</v>
      </c>
      <c r="J63" s="1544"/>
      <c r="K63" s="1544"/>
      <c r="L63" s="558" t="s">
        <v>3540</v>
      </c>
      <c r="M63" s="1544">
        <v>6</v>
      </c>
      <c r="N63" s="1544"/>
      <c r="O63" s="1544"/>
      <c r="P63" s="1544"/>
      <c r="Q63" s="1544"/>
      <c r="R63" s="1544"/>
      <c r="S63" s="1544"/>
      <c r="T63" s="1544"/>
      <c r="U63" s="1544"/>
      <c r="V63" s="1544">
        <v>19</v>
      </c>
      <c r="W63" s="512" t="s">
        <v>841</v>
      </c>
      <c r="X63" s="1544"/>
      <c r="Y63" s="1544"/>
      <c r="Z63" s="1544"/>
      <c r="AA63" s="1544"/>
      <c r="AB63" s="1544"/>
      <c r="AC63" s="1544"/>
      <c r="AD63" s="1544"/>
      <c r="AE63" s="1544"/>
      <c r="AF63" s="1544"/>
      <c r="AG63" s="1544"/>
      <c r="AH63" s="1544"/>
      <c r="AI63" s="1544"/>
      <c r="AJ63" s="1544"/>
      <c r="AK63" s="1544"/>
      <c r="AL63" s="1544"/>
      <c r="AM63" s="554" t="s">
        <v>3632</v>
      </c>
      <c r="AN63" s="1544"/>
      <c r="AO63" s="558" t="s">
        <v>4064</v>
      </c>
    </row>
    <row r="64" spans="2:42" s="1543" customFormat="1" ht="15.75" x14ac:dyDescent="0.25">
      <c r="B64" s="516"/>
      <c r="C64" s="516"/>
      <c r="D64" s="516"/>
      <c r="E64" s="516"/>
      <c r="F64" s="516"/>
      <c r="G64" s="516"/>
      <c r="H64" s="516"/>
      <c r="I64" s="1543">
        <v>30</v>
      </c>
      <c r="J64" s="1544"/>
      <c r="K64" s="1544"/>
      <c r="L64" s="558" t="s">
        <v>3554</v>
      </c>
      <c r="M64" s="1544">
        <v>7</v>
      </c>
      <c r="N64" s="1544"/>
      <c r="O64" s="1544"/>
      <c r="P64" s="1544"/>
      <c r="Q64" s="1544"/>
      <c r="R64" s="1544"/>
      <c r="S64" s="1544"/>
      <c r="T64" s="1544"/>
      <c r="U64" s="1544"/>
      <c r="V64" s="1544">
        <v>20</v>
      </c>
      <c r="W64" s="1470" t="s">
        <v>1132</v>
      </c>
      <c r="X64" s="1544"/>
      <c r="Y64" s="1544"/>
      <c r="Z64" s="1544"/>
      <c r="AA64" s="1544"/>
      <c r="AB64" s="1544"/>
      <c r="AC64" s="1544"/>
      <c r="AD64" s="1544"/>
      <c r="AE64" s="1544"/>
      <c r="AF64" s="1544"/>
      <c r="AG64" s="1544"/>
      <c r="AH64" s="1544"/>
      <c r="AI64" s="1544"/>
      <c r="AJ64" s="1544"/>
      <c r="AK64" s="1544"/>
      <c r="AL64" s="1544"/>
      <c r="AM64" s="554" t="s">
        <v>4056</v>
      </c>
      <c r="AN64" s="1544"/>
      <c r="AO64" s="567" t="s">
        <v>4214</v>
      </c>
    </row>
    <row r="65" spans="2:41" s="1543" customFormat="1" ht="15.75" x14ac:dyDescent="0.25">
      <c r="B65" s="516"/>
      <c r="C65" s="516"/>
      <c r="D65" s="516"/>
      <c r="E65" s="516"/>
      <c r="F65" s="516"/>
      <c r="G65" s="516"/>
      <c r="H65" s="516"/>
      <c r="I65" s="1543">
        <v>31</v>
      </c>
      <c r="J65" s="1544"/>
      <c r="K65" s="1544"/>
      <c r="L65" s="567" t="s">
        <v>3560</v>
      </c>
      <c r="M65" s="1544"/>
      <c r="N65" s="1544"/>
      <c r="O65" s="1544"/>
      <c r="P65" s="1544"/>
      <c r="Q65" s="1544"/>
      <c r="R65" s="1544"/>
      <c r="S65" s="1544"/>
      <c r="T65" s="1544"/>
      <c r="U65" s="1544"/>
      <c r="V65" s="1544">
        <v>21</v>
      </c>
      <c r="W65" s="1471" t="s">
        <v>1165</v>
      </c>
      <c r="X65" s="1544"/>
      <c r="Y65" s="1544"/>
      <c r="Z65" s="1544"/>
      <c r="AA65" s="1544"/>
      <c r="AB65" s="1544"/>
      <c r="AC65" s="1544"/>
      <c r="AD65" s="1544"/>
      <c r="AE65" s="1544"/>
      <c r="AF65" s="1544"/>
      <c r="AG65" s="1544"/>
      <c r="AH65" s="1544"/>
      <c r="AI65" s="1544"/>
      <c r="AJ65" s="1544"/>
      <c r="AK65" s="1544"/>
      <c r="AL65" s="1544"/>
      <c r="AM65" s="554" t="s">
        <v>4100</v>
      </c>
      <c r="AN65" s="1544"/>
      <c r="AO65" s="567" t="s">
        <v>4218</v>
      </c>
    </row>
    <row r="66" spans="2:41" s="1543" customFormat="1" ht="16.5" thickBot="1" x14ac:dyDescent="0.3">
      <c r="B66" s="516"/>
      <c r="C66" s="516"/>
      <c r="D66" s="516"/>
      <c r="E66" s="516"/>
      <c r="F66" s="516"/>
      <c r="G66" s="516"/>
      <c r="H66" s="516"/>
      <c r="I66" s="1543">
        <v>32</v>
      </c>
      <c r="J66" s="1544"/>
      <c r="K66" s="1544"/>
      <c r="L66" s="558" t="s">
        <v>3751</v>
      </c>
      <c r="M66" s="1544" t="s">
        <v>3919</v>
      </c>
      <c r="N66" s="1544"/>
      <c r="O66" s="1544"/>
      <c r="P66" s="1544"/>
      <c r="Q66" s="1544"/>
      <c r="R66" s="1544"/>
      <c r="S66" s="1544"/>
      <c r="T66" s="1544"/>
      <c r="U66" s="1544"/>
      <c r="V66" s="1544">
        <v>22</v>
      </c>
      <c r="W66" s="512" t="s">
        <v>1183</v>
      </c>
      <c r="X66" s="1544"/>
      <c r="Y66" s="1544"/>
      <c r="Z66" s="1544"/>
      <c r="AA66" s="1544"/>
      <c r="AB66" s="1544"/>
      <c r="AC66" s="1544"/>
      <c r="AD66" s="1544"/>
      <c r="AE66" s="1544"/>
      <c r="AF66" s="1544"/>
      <c r="AG66" s="1544"/>
      <c r="AH66" s="1544"/>
      <c r="AI66" s="1544"/>
      <c r="AJ66" s="1544"/>
      <c r="AK66" s="1544"/>
      <c r="AL66" s="1544"/>
      <c r="AM66" s="979" t="s">
        <v>4162</v>
      </c>
      <c r="AN66" s="1544">
        <v>11</v>
      </c>
      <c r="AO66" s="1472" t="s">
        <v>4259</v>
      </c>
    </row>
    <row r="67" spans="2:41" s="1543" customFormat="1" ht="16.5" thickBot="1" x14ac:dyDescent="0.3">
      <c r="B67" s="516"/>
      <c r="C67" s="516"/>
      <c r="D67" s="516"/>
      <c r="E67" s="516"/>
      <c r="F67" s="516"/>
      <c r="G67" s="516"/>
      <c r="H67" s="516"/>
      <c r="I67" s="1543">
        <v>33</v>
      </c>
      <c r="J67" s="1544"/>
      <c r="K67" s="1544"/>
      <c r="L67" s="558" t="s">
        <v>3766</v>
      </c>
      <c r="M67" s="1544">
        <v>9</v>
      </c>
      <c r="N67" s="1544"/>
      <c r="O67" s="1544"/>
      <c r="P67" s="1544"/>
      <c r="Q67" s="1544"/>
      <c r="R67" s="1544"/>
      <c r="S67" s="1544"/>
      <c r="T67" s="1544"/>
      <c r="U67" s="1544"/>
      <c r="V67" s="1544">
        <v>23</v>
      </c>
      <c r="W67" s="512" t="s">
        <v>1294</v>
      </c>
      <c r="X67" s="1544"/>
      <c r="Y67" s="1544"/>
      <c r="Z67" s="1544"/>
      <c r="AA67" s="1544"/>
      <c r="AB67" s="1544"/>
      <c r="AC67" s="1544"/>
      <c r="AD67" s="1544"/>
      <c r="AE67" s="1544"/>
      <c r="AF67" s="1544"/>
      <c r="AG67" s="1544"/>
      <c r="AH67" s="1544"/>
      <c r="AI67" s="1544"/>
      <c r="AJ67" s="1544"/>
      <c r="AK67" s="1544"/>
      <c r="AL67" s="980"/>
      <c r="AM67" s="554" t="s">
        <v>4549</v>
      </c>
      <c r="AN67" s="981"/>
      <c r="AO67" s="1540" t="s">
        <v>4623</v>
      </c>
    </row>
    <row r="68" spans="2:41" s="1543" customFormat="1" ht="16.5" thickBot="1" x14ac:dyDescent="0.3">
      <c r="B68" s="516"/>
      <c r="C68" s="516"/>
      <c r="D68" s="516"/>
      <c r="E68" s="516"/>
      <c r="F68" s="516"/>
      <c r="G68" s="516"/>
      <c r="H68" s="516"/>
      <c r="I68" s="1543">
        <v>34</v>
      </c>
      <c r="J68" s="1544"/>
      <c r="K68" s="1544"/>
      <c r="L68" s="558" t="s">
        <v>3792</v>
      </c>
      <c r="M68" s="1544"/>
      <c r="N68" s="1544"/>
      <c r="O68" s="1544"/>
      <c r="P68" s="1544"/>
      <c r="Q68" s="1544"/>
      <c r="R68" s="1544"/>
      <c r="S68" s="1544"/>
      <c r="T68" s="1544"/>
      <c r="U68" s="1544"/>
      <c r="V68" s="1544">
        <v>24</v>
      </c>
      <c r="W68" s="1471" t="s">
        <v>1358</v>
      </c>
      <c r="X68" s="1544"/>
      <c r="Y68" s="1544"/>
      <c r="Z68" s="1544"/>
      <c r="AA68" s="1544"/>
      <c r="AB68" s="1544"/>
      <c r="AC68" s="1544"/>
      <c r="AD68" s="1544"/>
      <c r="AE68" s="1544"/>
      <c r="AF68" s="1544"/>
      <c r="AG68" s="1544"/>
      <c r="AH68" s="1544"/>
      <c r="AI68" s="1544"/>
      <c r="AJ68" s="1544"/>
      <c r="AK68" s="1544"/>
      <c r="AL68" s="980"/>
      <c r="AM68" s="553" t="s">
        <v>4708</v>
      </c>
      <c r="AN68" s="981"/>
      <c r="AO68" s="312" t="s">
        <v>5041</v>
      </c>
    </row>
    <row r="69" spans="2:41" s="1543" customFormat="1" ht="16.5" thickBot="1" x14ac:dyDescent="0.3">
      <c r="B69" s="516"/>
      <c r="C69" s="516"/>
      <c r="D69" s="516"/>
      <c r="E69" s="516"/>
      <c r="F69" s="516"/>
      <c r="G69" s="516"/>
      <c r="H69" s="516"/>
      <c r="I69" s="1543">
        <v>35</v>
      </c>
      <c r="J69" s="1544"/>
      <c r="K69" s="1544">
        <v>20</v>
      </c>
      <c r="L69" s="570" t="s">
        <v>3029</v>
      </c>
      <c r="M69" s="1544"/>
      <c r="N69" s="1544"/>
      <c r="O69" s="1544"/>
      <c r="P69" s="1544"/>
      <c r="Q69" s="1544"/>
      <c r="R69" s="1544"/>
      <c r="S69" s="1544"/>
      <c r="T69" s="1544"/>
      <c r="U69" s="1544"/>
      <c r="V69" s="1544">
        <v>25</v>
      </c>
      <c r="W69" s="512" t="s">
        <v>1399</v>
      </c>
      <c r="X69" s="1544"/>
      <c r="Y69" s="1544"/>
      <c r="Z69" s="1544"/>
      <c r="AA69" s="1544"/>
      <c r="AB69" s="1544"/>
      <c r="AC69" s="1544"/>
      <c r="AD69" s="1544"/>
      <c r="AE69" s="1544"/>
      <c r="AF69" s="1544"/>
      <c r="AG69" s="1544"/>
      <c r="AH69" s="1544"/>
      <c r="AI69" s="1544"/>
      <c r="AJ69" s="1544"/>
      <c r="AK69" s="1544"/>
      <c r="AL69" s="980"/>
      <c r="AM69" s="554" t="s">
        <v>4828</v>
      </c>
      <c r="AN69" s="981"/>
      <c r="AO69" s="312" t="s">
        <v>5085</v>
      </c>
    </row>
    <row r="70" spans="2:41" s="1543" customFormat="1" ht="15.75" x14ac:dyDescent="0.25">
      <c r="B70" s="516"/>
      <c r="C70" s="516"/>
      <c r="D70" s="516"/>
      <c r="E70" s="516"/>
      <c r="F70" s="516"/>
      <c r="G70" s="516"/>
      <c r="H70" s="516"/>
      <c r="I70" s="1543">
        <v>36</v>
      </c>
      <c r="J70" s="1544"/>
      <c r="K70" s="1544"/>
      <c r="L70" s="558" t="s">
        <v>3177</v>
      </c>
      <c r="M70" s="1544">
        <v>10</v>
      </c>
      <c r="N70" s="1544"/>
      <c r="O70" s="1544"/>
      <c r="P70" s="1544"/>
      <c r="Q70" s="1544"/>
      <c r="R70" s="1544"/>
      <c r="S70" s="1544"/>
      <c r="T70" s="1544"/>
      <c r="U70" s="1544"/>
      <c r="V70" s="1544">
        <v>26</v>
      </c>
      <c r="W70" s="512" t="s">
        <v>1465</v>
      </c>
      <c r="X70" s="1544"/>
      <c r="Y70" s="1544"/>
      <c r="Z70" s="1544"/>
      <c r="AA70" s="1544"/>
      <c r="AB70" s="1544"/>
      <c r="AC70" s="1544"/>
      <c r="AD70" s="1544"/>
      <c r="AE70" s="1544"/>
      <c r="AF70" s="1544"/>
      <c r="AG70" s="1544"/>
      <c r="AH70" s="1544"/>
      <c r="AI70" s="1544"/>
      <c r="AJ70" s="1544"/>
      <c r="AK70" s="1544"/>
      <c r="AL70" s="980"/>
      <c r="AM70" s="554" t="s">
        <v>4939</v>
      </c>
      <c r="AN70" s="981"/>
      <c r="AO70" s="1544"/>
    </row>
    <row r="71" spans="2:41" s="1543" customFormat="1" ht="15.75" x14ac:dyDescent="0.25">
      <c r="B71" s="516"/>
      <c r="C71" s="516"/>
      <c r="D71" s="516"/>
      <c r="E71" s="516"/>
      <c r="F71" s="516"/>
      <c r="G71" s="516"/>
      <c r="H71" s="516"/>
      <c r="I71" s="1543">
        <v>37</v>
      </c>
      <c r="J71" s="1544"/>
      <c r="K71" s="1544"/>
      <c r="L71" s="558" t="s">
        <v>3970</v>
      </c>
      <c r="M71" s="1544">
        <v>11</v>
      </c>
      <c r="N71" s="1544"/>
      <c r="O71" s="1544"/>
      <c r="P71" s="1544"/>
      <c r="Q71" s="1544"/>
      <c r="R71" s="1544"/>
      <c r="S71" s="1544"/>
      <c r="T71" s="1544"/>
      <c r="U71" s="1544"/>
      <c r="V71" s="1544">
        <v>27</v>
      </c>
      <c r="W71" s="512" t="s">
        <v>1475</v>
      </c>
      <c r="X71" s="1544"/>
      <c r="Y71" s="1544"/>
      <c r="Z71" s="1544"/>
      <c r="AA71" s="1544"/>
      <c r="AB71" s="1544"/>
      <c r="AC71" s="1544"/>
      <c r="AD71" s="1544"/>
      <c r="AE71" s="1544"/>
      <c r="AF71" s="1544"/>
      <c r="AG71" s="1544"/>
      <c r="AH71" s="1544"/>
      <c r="AI71" s="1544"/>
      <c r="AJ71" s="1544"/>
      <c r="AK71" s="1544"/>
      <c r="AL71" s="980"/>
      <c r="AM71" s="554" t="s">
        <v>5273</v>
      </c>
      <c r="AN71" s="981"/>
      <c r="AO71" s="1544"/>
    </row>
    <row r="72" spans="2:41" s="1543" customFormat="1" ht="15.75" x14ac:dyDescent="0.25">
      <c r="B72" s="516"/>
      <c r="C72" s="516"/>
      <c r="D72" s="516"/>
      <c r="E72" s="516"/>
      <c r="F72" s="516"/>
      <c r="G72" s="516"/>
      <c r="H72" s="516"/>
      <c r="I72" s="1543">
        <v>38</v>
      </c>
      <c r="J72" s="1544"/>
      <c r="K72" s="1544"/>
      <c r="L72" s="558" t="s">
        <v>3998</v>
      </c>
      <c r="M72" s="1544">
        <v>12</v>
      </c>
      <c r="N72" s="1544"/>
      <c r="O72" s="1544"/>
      <c r="P72" s="1544"/>
      <c r="Q72" s="1544"/>
      <c r="R72" s="1544"/>
      <c r="S72" s="1544"/>
      <c r="T72" s="1544"/>
      <c r="U72" s="1544"/>
      <c r="V72" s="1544"/>
      <c r="W72" s="514" t="s">
        <v>1478</v>
      </c>
      <c r="X72" s="1544"/>
      <c r="Y72" s="1544"/>
      <c r="Z72" s="1544"/>
      <c r="AA72" s="1544"/>
      <c r="AB72" s="1544"/>
      <c r="AC72" s="1544"/>
      <c r="AD72" s="1544"/>
      <c r="AE72" s="1544"/>
      <c r="AF72" s="1544"/>
      <c r="AG72" s="1544"/>
      <c r="AH72" s="1544"/>
      <c r="AI72" s="1544"/>
      <c r="AJ72" s="1544"/>
      <c r="AK72" s="1544"/>
      <c r="AL72" s="980"/>
      <c r="AM72" s="554" t="s">
        <v>5574</v>
      </c>
      <c r="AN72" s="981"/>
      <c r="AO72" s="1544"/>
    </row>
    <row r="73" spans="2:41" s="1543" customFormat="1" ht="15.75" x14ac:dyDescent="0.25">
      <c r="B73" s="516"/>
      <c r="C73" s="516"/>
      <c r="D73" s="516"/>
      <c r="E73" s="516"/>
      <c r="F73" s="516"/>
      <c r="G73" s="516"/>
      <c r="H73" s="516"/>
      <c r="I73" s="1543">
        <v>39</v>
      </c>
      <c r="J73" s="1544"/>
      <c r="K73" s="1544"/>
      <c r="L73" s="982" t="s">
        <v>4136</v>
      </c>
      <c r="M73" s="1544">
        <v>13</v>
      </c>
      <c r="N73" s="1544"/>
      <c r="O73" s="1544"/>
      <c r="P73" s="1544"/>
      <c r="Q73" s="1544"/>
      <c r="R73" s="1544"/>
      <c r="S73" s="1544"/>
      <c r="T73" s="1544"/>
      <c r="U73" s="1544"/>
      <c r="V73" s="1544"/>
      <c r="W73" s="514" t="s">
        <v>1482</v>
      </c>
      <c r="X73" s="1544"/>
      <c r="Y73" s="1544"/>
      <c r="Z73" s="1544"/>
      <c r="AA73" s="1544"/>
      <c r="AB73" s="1544"/>
      <c r="AC73" s="1544"/>
      <c r="AD73" s="1544"/>
      <c r="AE73" s="1544"/>
      <c r="AF73" s="1544"/>
      <c r="AG73" s="1544"/>
      <c r="AH73" s="1544"/>
      <c r="AI73" s="1544"/>
      <c r="AJ73" s="1544"/>
      <c r="AK73" s="1544"/>
      <c r="AL73" s="980"/>
      <c r="AM73" s="558" t="s">
        <v>6060</v>
      </c>
      <c r="AN73" s="981"/>
      <c r="AO73" s="1544"/>
    </row>
    <row r="74" spans="2:41" s="1543" customFormat="1" ht="16.5" thickBot="1" x14ac:dyDescent="0.3">
      <c r="B74" s="516"/>
      <c r="C74" s="516"/>
      <c r="D74" s="516"/>
      <c r="E74" s="516"/>
      <c r="F74" s="516"/>
      <c r="G74" s="516"/>
      <c r="H74" s="516"/>
      <c r="I74" s="1543">
        <v>40</v>
      </c>
      <c r="J74" s="1544"/>
      <c r="K74" s="980"/>
      <c r="L74" s="558" t="s">
        <v>4488</v>
      </c>
      <c r="M74" s="981"/>
      <c r="N74" s="1544"/>
      <c r="O74" s="1544"/>
      <c r="P74" s="1544"/>
      <c r="Q74" s="1544"/>
      <c r="R74" s="1544"/>
      <c r="S74" s="1544"/>
      <c r="T74" s="1544"/>
      <c r="U74" s="1544"/>
      <c r="V74" s="1544"/>
      <c r="W74" s="507" t="s">
        <v>1550</v>
      </c>
      <c r="X74" s="1544"/>
      <c r="Y74" s="1544"/>
      <c r="Z74" s="1544"/>
      <c r="AA74" s="1544"/>
      <c r="AB74" s="1544"/>
      <c r="AC74" s="1544"/>
      <c r="AD74" s="1544"/>
      <c r="AE74" s="1544"/>
      <c r="AF74" s="1544"/>
      <c r="AG74" s="1544"/>
      <c r="AH74" s="1544"/>
      <c r="AI74" s="1544"/>
      <c r="AJ74" s="1544"/>
      <c r="AK74" s="1544"/>
      <c r="AL74" s="1544"/>
      <c r="AM74" s="1519" t="s">
        <v>6128</v>
      </c>
      <c r="AN74" s="1544"/>
      <c r="AO74" s="1544"/>
    </row>
    <row r="75" spans="2:41" s="1543" customFormat="1" ht="16.5" thickBot="1" x14ac:dyDescent="0.3">
      <c r="B75" s="516"/>
      <c r="C75" s="516"/>
      <c r="D75" s="516"/>
      <c r="E75" s="516"/>
      <c r="F75" s="516"/>
      <c r="G75" s="516"/>
      <c r="H75" s="516"/>
      <c r="I75" s="1543">
        <v>41</v>
      </c>
      <c r="J75" s="1544"/>
      <c r="K75" s="980"/>
      <c r="L75" s="558" t="s">
        <v>4536</v>
      </c>
      <c r="M75" s="981"/>
      <c r="N75" s="1544"/>
      <c r="O75" s="1544"/>
      <c r="P75" s="1544"/>
      <c r="Q75" s="1544"/>
      <c r="R75" s="1544"/>
      <c r="S75" s="1544"/>
      <c r="T75" s="1544"/>
      <c r="U75" s="1544"/>
      <c r="V75" s="1544">
        <v>28</v>
      </c>
      <c r="W75" s="512" t="s">
        <v>1556</v>
      </c>
      <c r="X75" s="1544"/>
      <c r="Y75" s="1544"/>
      <c r="Z75" s="1544"/>
      <c r="AA75" s="1544"/>
      <c r="AB75" s="1544"/>
      <c r="AC75" s="1544"/>
      <c r="AD75" s="1544"/>
      <c r="AE75" s="1544"/>
      <c r="AF75" s="1544"/>
      <c r="AG75" s="1544"/>
      <c r="AH75" s="1544"/>
      <c r="AI75" s="1544"/>
      <c r="AJ75" s="1544"/>
      <c r="AK75" s="1544"/>
      <c r="AL75" s="1544"/>
      <c r="AM75" s="557" t="s">
        <v>6196</v>
      </c>
      <c r="AN75" s="1544"/>
      <c r="AO75" s="1544"/>
    </row>
    <row r="76" spans="2:41" s="1543" customFormat="1" ht="15.75" x14ac:dyDescent="0.25">
      <c r="B76" s="516"/>
      <c r="C76" s="516"/>
      <c r="D76" s="516"/>
      <c r="E76" s="516"/>
      <c r="F76" s="516"/>
      <c r="G76" s="516"/>
      <c r="H76" s="516"/>
      <c r="I76" s="1543">
        <v>42</v>
      </c>
      <c r="J76" s="1544"/>
      <c r="K76" s="980"/>
      <c r="L76" s="554" t="s">
        <v>4544</v>
      </c>
      <c r="M76" s="981"/>
      <c r="N76" s="1544"/>
      <c r="O76" s="1544"/>
      <c r="P76" s="1544"/>
      <c r="Q76" s="1544"/>
      <c r="R76" s="1544"/>
      <c r="S76" s="1544"/>
      <c r="T76" s="1544"/>
      <c r="U76" s="1544"/>
      <c r="V76" s="1544">
        <v>29</v>
      </c>
      <c r="W76" s="512" t="s">
        <v>1616</v>
      </c>
      <c r="X76" s="1544"/>
      <c r="Y76" s="1544"/>
      <c r="Z76" s="1544"/>
      <c r="AA76" s="1544"/>
      <c r="AB76" s="1544"/>
      <c r="AC76" s="1544"/>
      <c r="AD76" s="1544"/>
      <c r="AE76" s="1544"/>
      <c r="AF76" s="1544"/>
      <c r="AG76" s="1544"/>
      <c r="AH76" s="1544"/>
      <c r="AI76" s="1544"/>
      <c r="AJ76" s="1544"/>
      <c r="AK76" s="1544"/>
      <c r="AL76" s="1544"/>
      <c r="AM76" s="1544"/>
      <c r="AN76" s="1544"/>
      <c r="AO76" s="1544"/>
    </row>
    <row r="77" spans="2:41" s="1543" customFormat="1" ht="15.75" x14ac:dyDescent="0.25">
      <c r="B77" s="516"/>
      <c r="C77" s="516"/>
      <c r="D77" s="516"/>
      <c r="E77" s="516"/>
      <c r="F77" s="516"/>
      <c r="G77" s="516"/>
      <c r="H77" s="516"/>
      <c r="I77" s="1543">
        <v>43</v>
      </c>
      <c r="J77" s="1544"/>
      <c r="K77" s="980"/>
      <c r="L77" s="558" t="s">
        <v>4552</v>
      </c>
      <c r="M77" s="981"/>
      <c r="N77" s="1544"/>
      <c r="O77" s="1544"/>
      <c r="P77" s="1544"/>
      <c r="Q77" s="1544"/>
      <c r="R77" s="1544"/>
      <c r="S77" s="1544"/>
      <c r="T77" s="1544"/>
      <c r="U77" s="1544"/>
      <c r="V77" s="1544">
        <v>30</v>
      </c>
      <c r="W77" s="512" t="s">
        <v>1700</v>
      </c>
      <c r="X77" s="1544"/>
      <c r="Y77" s="1544"/>
      <c r="Z77" s="1544"/>
      <c r="AA77" s="1544"/>
      <c r="AB77" s="1544"/>
      <c r="AC77" s="1544"/>
      <c r="AD77" s="1544"/>
      <c r="AE77" s="1544"/>
      <c r="AF77" s="1544"/>
      <c r="AG77" s="1544"/>
      <c r="AH77" s="1544"/>
      <c r="AI77" s="1544"/>
      <c r="AJ77" s="1544"/>
      <c r="AK77" s="1544"/>
      <c r="AL77" s="1544"/>
      <c r="AM77" s="1544"/>
      <c r="AN77" s="1544"/>
      <c r="AO77" s="1544"/>
    </row>
    <row r="78" spans="2:41" s="1543" customFormat="1" ht="15.75" x14ac:dyDescent="0.25">
      <c r="B78" s="516"/>
      <c r="C78" s="516"/>
      <c r="D78" s="516"/>
      <c r="E78" s="516"/>
      <c r="F78" s="516"/>
      <c r="G78" s="516"/>
      <c r="H78" s="516"/>
      <c r="I78" s="1543">
        <v>44</v>
      </c>
      <c r="J78" s="1544"/>
      <c r="K78" s="980"/>
      <c r="L78" s="554" t="s">
        <v>4571</v>
      </c>
      <c r="M78" s="981"/>
      <c r="N78" s="1544"/>
      <c r="O78" s="1544"/>
      <c r="P78" s="1544"/>
      <c r="Q78" s="1544"/>
      <c r="R78" s="1544"/>
      <c r="S78" s="1544"/>
      <c r="T78" s="1544"/>
      <c r="U78" s="1544"/>
      <c r="V78" s="1544">
        <v>31</v>
      </c>
      <c r="W78" s="512" t="s">
        <v>1739</v>
      </c>
      <c r="X78" s="1544"/>
      <c r="Y78" s="1544"/>
      <c r="Z78" s="1544"/>
      <c r="AA78" s="1544"/>
      <c r="AB78" s="1544"/>
      <c r="AC78" s="1544"/>
      <c r="AD78" s="1544"/>
      <c r="AE78" s="1544"/>
      <c r="AF78" s="1544"/>
      <c r="AG78" s="1544"/>
      <c r="AH78" s="1544"/>
      <c r="AI78" s="1544"/>
      <c r="AJ78" s="1544"/>
      <c r="AK78" s="1544"/>
      <c r="AL78" s="1544"/>
      <c r="AM78" s="1544"/>
      <c r="AN78" s="1544"/>
      <c r="AO78" s="1544"/>
    </row>
    <row r="79" spans="2:41" s="1543" customFormat="1" ht="15.75" x14ac:dyDescent="0.25">
      <c r="B79" s="516"/>
      <c r="C79" s="516"/>
      <c r="D79" s="516"/>
      <c r="E79" s="516"/>
      <c r="F79" s="516"/>
      <c r="G79" s="516"/>
      <c r="H79" s="516"/>
      <c r="I79" s="1543">
        <v>45</v>
      </c>
      <c r="J79" s="1544"/>
      <c r="K79" s="980"/>
      <c r="L79" s="558" t="s">
        <v>4690</v>
      </c>
      <c r="M79" s="981"/>
      <c r="N79" s="1544"/>
      <c r="O79" s="1544"/>
      <c r="P79" s="1544"/>
      <c r="Q79" s="1544"/>
      <c r="R79" s="1544"/>
      <c r="S79" s="1544"/>
      <c r="T79" s="1544"/>
      <c r="U79" s="1544"/>
      <c r="V79" s="1544"/>
      <c r="W79" s="1471" t="s">
        <v>1871</v>
      </c>
      <c r="X79" s="1544"/>
      <c r="Y79" s="1544"/>
      <c r="Z79" s="1544"/>
      <c r="AA79" s="1544"/>
      <c r="AB79" s="1544"/>
      <c r="AC79" s="1544"/>
      <c r="AD79" s="1544"/>
      <c r="AE79" s="1544"/>
      <c r="AF79" s="1544"/>
      <c r="AG79" s="1544"/>
      <c r="AH79" s="1544"/>
      <c r="AI79" s="1544"/>
      <c r="AJ79" s="1544"/>
      <c r="AK79" s="1544"/>
      <c r="AL79" s="1544"/>
      <c r="AM79" s="1544"/>
      <c r="AN79" s="1544"/>
      <c r="AO79" s="1544"/>
    </row>
    <row r="80" spans="2:41" s="1543" customFormat="1" ht="15.75" x14ac:dyDescent="0.25">
      <c r="B80" s="516"/>
      <c r="C80" s="516"/>
      <c r="D80" s="516"/>
      <c r="E80" s="516"/>
      <c r="F80" s="516"/>
      <c r="G80" s="516"/>
      <c r="H80" s="516"/>
      <c r="I80" s="1543">
        <v>46</v>
      </c>
      <c r="J80" s="1544"/>
      <c r="K80" s="980"/>
      <c r="L80" s="558" t="s">
        <v>4714</v>
      </c>
      <c r="M80" s="981"/>
      <c r="N80" s="1544"/>
      <c r="O80" s="1544"/>
      <c r="P80" s="1544"/>
      <c r="Q80" s="1544"/>
      <c r="R80" s="1544"/>
      <c r="S80" s="1544"/>
      <c r="T80" s="1544"/>
      <c r="U80" s="1544"/>
      <c r="V80" s="1544"/>
      <c r="W80" s="524" t="s">
        <v>2711</v>
      </c>
      <c r="X80" s="1544"/>
      <c r="Y80" s="1544"/>
      <c r="Z80" s="1544"/>
      <c r="AA80" s="1544"/>
      <c r="AB80" s="1544"/>
      <c r="AC80" s="1544"/>
      <c r="AD80" s="1544"/>
      <c r="AE80" s="1544"/>
      <c r="AF80" s="1544"/>
      <c r="AG80" s="1544"/>
      <c r="AH80" s="1544"/>
      <c r="AI80" s="1544"/>
      <c r="AJ80" s="1544"/>
      <c r="AK80" s="1544"/>
      <c r="AL80" s="1544"/>
      <c r="AM80" s="1544"/>
      <c r="AN80" s="1544"/>
      <c r="AO80" s="1544"/>
    </row>
    <row r="81" spans="2:41" s="1543" customFormat="1" ht="15.75" x14ac:dyDescent="0.25">
      <c r="B81" s="516"/>
      <c r="C81" s="516"/>
      <c r="D81" s="516"/>
      <c r="E81" s="516"/>
      <c r="F81" s="516"/>
      <c r="G81" s="516"/>
      <c r="H81" s="516"/>
      <c r="I81" s="1543">
        <v>47</v>
      </c>
      <c r="J81" s="1544"/>
      <c r="K81" s="980"/>
      <c r="L81" s="558" t="s">
        <v>4792</v>
      </c>
      <c r="M81" s="981"/>
      <c r="N81" s="1544"/>
      <c r="O81" s="1544"/>
      <c r="P81" s="1544"/>
      <c r="Q81" s="1544"/>
      <c r="R81" s="1544"/>
      <c r="S81" s="1544"/>
      <c r="T81" s="1544"/>
      <c r="U81" s="1544"/>
      <c r="V81" s="1544"/>
      <c r="W81" s="524" t="s">
        <v>2712</v>
      </c>
      <c r="X81" s="1544"/>
      <c r="Y81" s="1544"/>
      <c r="Z81" s="1544"/>
      <c r="AA81" s="1544"/>
      <c r="AB81" s="1544"/>
      <c r="AC81" s="1544"/>
      <c r="AD81" s="1544"/>
      <c r="AE81" s="1544"/>
      <c r="AF81" s="1544"/>
      <c r="AG81" s="1544"/>
      <c r="AH81" s="1544"/>
      <c r="AI81" s="1544"/>
      <c r="AJ81" s="1544"/>
      <c r="AK81" s="1544"/>
      <c r="AL81" s="1544"/>
      <c r="AM81" s="1544"/>
      <c r="AN81" s="1544"/>
      <c r="AO81" s="1544"/>
    </row>
    <row r="82" spans="2:41" s="1543" customFormat="1" ht="15.75" x14ac:dyDescent="0.25">
      <c r="B82" s="516"/>
      <c r="C82" s="516"/>
      <c r="D82" s="516"/>
      <c r="E82" s="516"/>
      <c r="F82" s="516"/>
      <c r="G82" s="516"/>
      <c r="H82" s="516"/>
      <c r="I82" s="1543">
        <v>48</v>
      </c>
      <c r="J82" s="1544"/>
      <c r="K82" s="980"/>
      <c r="L82" s="558" t="s">
        <v>4979</v>
      </c>
      <c r="M82" s="981"/>
      <c r="N82" s="1544"/>
      <c r="O82" s="1544"/>
      <c r="P82" s="1544"/>
      <c r="Q82" s="1544"/>
      <c r="R82" s="1544"/>
      <c r="S82" s="1544"/>
      <c r="T82" s="1544"/>
      <c r="U82" s="1544"/>
      <c r="V82" s="1544"/>
      <c r="W82" s="1470" t="s">
        <v>2900</v>
      </c>
      <c r="X82" s="1544"/>
      <c r="Y82" s="1544"/>
      <c r="Z82" s="1544"/>
      <c r="AA82" s="1544"/>
      <c r="AB82" s="1544"/>
      <c r="AC82" s="1544"/>
      <c r="AD82" s="1544"/>
      <c r="AE82" s="1544"/>
      <c r="AF82" s="1544"/>
      <c r="AG82" s="1544"/>
      <c r="AH82" s="1544"/>
      <c r="AI82" s="1544"/>
      <c r="AJ82" s="1544"/>
      <c r="AK82" s="1544"/>
      <c r="AL82" s="1544"/>
      <c r="AM82" s="1544"/>
      <c r="AN82" s="1544"/>
      <c r="AO82" s="1544"/>
    </row>
    <row r="83" spans="2:41" s="1543" customFormat="1" ht="15.75" x14ac:dyDescent="0.25">
      <c r="B83" s="516"/>
      <c r="C83" s="516"/>
      <c r="D83" s="516"/>
      <c r="E83" s="516"/>
      <c r="F83" s="516"/>
      <c r="G83" s="516"/>
      <c r="H83" s="516"/>
      <c r="I83" s="1543">
        <v>49</v>
      </c>
      <c r="J83" s="1544"/>
      <c r="K83" s="980"/>
      <c r="L83" s="554" t="s">
        <v>4994</v>
      </c>
      <c r="M83" s="981"/>
      <c r="N83" s="1544"/>
      <c r="O83" s="1544"/>
      <c r="P83" s="1544"/>
      <c r="Q83" s="1544"/>
      <c r="R83" s="1544"/>
      <c r="S83" s="1544"/>
      <c r="T83" s="1544"/>
      <c r="U83" s="1544"/>
      <c r="V83" s="1544">
        <v>1</v>
      </c>
      <c r="W83" s="1472" t="s">
        <v>3133</v>
      </c>
      <c r="X83" s="1544"/>
      <c r="Y83" s="1544"/>
      <c r="Z83" s="1544"/>
      <c r="AA83" s="1544"/>
      <c r="AB83" s="1544"/>
      <c r="AC83" s="1544"/>
      <c r="AD83" s="1544"/>
      <c r="AE83" s="1544"/>
      <c r="AF83" s="1544"/>
      <c r="AG83" s="1544"/>
      <c r="AH83" s="1544"/>
      <c r="AI83" s="1544"/>
      <c r="AJ83" s="1544"/>
      <c r="AK83" s="1544"/>
      <c r="AL83" s="1544"/>
      <c r="AM83" s="1544"/>
      <c r="AN83" s="1544"/>
      <c r="AO83" s="1544"/>
    </row>
    <row r="84" spans="2:41" s="1543" customFormat="1" ht="15.75" x14ac:dyDescent="0.25">
      <c r="B84" s="516"/>
      <c r="C84" s="516"/>
      <c r="D84" s="516"/>
      <c r="E84" s="516"/>
      <c r="F84" s="516"/>
      <c r="G84" s="516"/>
      <c r="H84" s="516"/>
      <c r="I84" s="1543">
        <v>50</v>
      </c>
      <c r="J84" s="1544"/>
      <c r="K84" s="980"/>
      <c r="L84" s="554" t="s">
        <v>4997</v>
      </c>
      <c r="M84" s="981"/>
      <c r="N84" s="1544"/>
      <c r="O84" s="1544"/>
      <c r="P84" s="1544"/>
      <c r="Q84" s="1544"/>
      <c r="R84" s="1544"/>
      <c r="S84" s="1544"/>
      <c r="T84" s="1544"/>
      <c r="U84" s="1544"/>
      <c r="V84" s="1544">
        <v>2</v>
      </c>
      <c r="W84" s="558" t="s">
        <v>3141</v>
      </c>
      <c r="X84" s="1544"/>
      <c r="Y84" s="1544"/>
      <c r="Z84" s="1544"/>
      <c r="AA84" s="1544"/>
      <c r="AB84" s="1544"/>
      <c r="AC84" s="1544"/>
      <c r="AD84" s="1544"/>
      <c r="AE84" s="1544"/>
      <c r="AF84" s="1544"/>
      <c r="AG84" s="1544"/>
      <c r="AH84" s="1544"/>
      <c r="AI84" s="1544"/>
      <c r="AJ84" s="1544"/>
      <c r="AK84" s="1544"/>
      <c r="AL84" s="1544"/>
      <c r="AM84" s="1544"/>
      <c r="AN84" s="1544"/>
      <c r="AO84" s="1544"/>
    </row>
    <row r="85" spans="2:41" s="1543" customFormat="1" ht="15.75" x14ac:dyDescent="0.25">
      <c r="B85" s="516"/>
      <c r="C85" s="516"/>
      <c r="D85" s="516"/>
      <c r="E85" s="516"/>
      <c r="F85" s="516"/>
      <c r="G85" s="516"/>
      <c r="H85" s="516"/>
      <c r="I85" s="1543">
        <v>51</v>
      </c>
      <c r="J85" s="1544"/>
      <c r="K85" s="980"/>
      <c r="L85" s="554" t="s">
        <v>5001</v>
      </c>
      <c r="M85" s="981"/>
      <c r="N85" s="1544"/>
      <c r="O85" s="1544"/>
      <c r="P85" s="1544"/>
      <c r="Q85" s="1544"/>
      <c r="R85" s="1544"/>
      <c r="S85" s="1544"/>
      <c r="T85" s="1544"/>
      <c r="U85" s="1544"/>
      <c r="V85" s="1544">
        <v>3</v>
      </c>
      <c r="W85" s="558" t="s">
        <v>3215</v>
      </c>
      <c r="X85" s="1544"/>
      <c r="Y85" s="1544"/>
      <c r="Z85" s="1544"/>
      <c r="AA85" s="1544"/>
      <c r="AB85" s="1544"/>
      <c r="AC85" s="1544"/>
      <c r="AD85" s="1544"/>
      <c r="AE85" s="1544"/>
      <c r="AF85" s="1544"/>
      <c r="AG85" s="1544"/>
      <c r="AH85" s="1544"/>
      <c r="AI85" s="1544"/>
      <c r="AJ85" s="1544"/>
      <c r="AK85" s="1544"/>
      <c r="AL85" s="1544"/>
      <c r="AM85" s="1544"/>
      <c r="AN85" s="1544"/>
      <c r="AO85" s="1544"/>
    </row>
    <row r="86" spans="2:41" s="1543" customFormat="1" ht="15.75" x14ac:dyDescent="0.25">
      <c r="B86" s="516"/>
      <c r="C86" s="516"/>
      <c r="D86" s="516"/>
      <c r="E86" s="516"/>
      <c r="F86" s="516"/>
      <c r="G86" s="516"/>
      <c r="H86" s="516"/>
      <c r="I86" s="1543">
        <v>52</v>
      </c>
      <c r="J86" s="1544"/>
      <c r="K86" s="980"/>
      <c r="L86" s="558" t="s">
        <v>5005</v>
      </c>
      <c r="M86" s="981"/>
      <c r="N86" s="1544"/>
      <c r="O86" s="1544"/>
      <c r="P86" s="1544"/>
      <c r="Q86" s="1544"/>
      <c r="R86" s="1544"/>
      <c r="S86" s="1544"/>
      <c r="T86" s="1544"/>
      <c r="U86" s="1544"/>
      <c r="V86" s="1544">
        <v>4</v>
      </c>
      <c r="W86" s="558" t="s">
        <v>3498</v>
      </c>
      <c r="X86" s="1544"/>
      <c r="Y86" s="1544"/>
      <c r="Z86" s="1544"/>
      <c r="AA86" s="1544"/>
      <c r="AB86" s="1544"/>
      <c r="AC86" s="1544"/>
      <c r="AD86" s="1544"/>
      <c r="AE86" s="1544"/>
      <c r="AF86" s="1544"/>
      <c r="AG86" s="1544"/>
      <c r="AH86" s="1544"/>
      <c r="AI86" s="1544"/>
      <c r="AJ86" s="1544"/>
      <c r="AK86" s="1544"/>
      <c r="AL86" s="1544"/>
      <c r="AM86" s="1544"/>
      <c r="AN86" s="1544"/>
      <c r="AO86" s="1544"/>
    </row>
    <row r="87" spans="2:41" s="1543" customFormat="1" ht="15.75" x14ac:dyDescent="0.25">
      <c r="B87" s="516"/>
      <c r="C87" s="516"/>
      <c r="D87" s="516"/>
      <c r="E87" s="516"/>
      <c r="F87" s="516"/>
      <c r="G87" s="516"/>
      <c r="H87" s="516"/>
      <c r="I87" s="1543">
        <v>53</v>
      </c>
      <c r="J87" s="1544"/>
      <c r="K87" s="980"/>
      <c r="L87" s="553" t="s">
        <v>5009</v>
      </c>
      <c r="M87" s="981"/>
      <c r="N87" s="1544"/>
      <c r="O87" s="1544"/>
      <c r="P87" s="1544"/>
      <c r="Q87" s="1544"/>
      <c r="R87" s="1544"/>
      <c r="S87" s="1544"/>
      <c r="T87" s="1544"/>
      <c r="U87" s="1544"/>
      <c r="V87" s="1544">
        <v>5</v>
      </c>
      <c r="W87" s="1472" t="s">
        <v>3546</v>
      </c>
      <c r="X87" s="1544"/>
      <c r="Y87" s="1544"/>
      <c r="Z87" s="1544"/>
      <c r="AA87" s="1544"/>
      <c r="AB87" s="1544"/>
      <c r="AC87" s="1544"/>
      <c r="AD87" s="1544"/>
      <c r="AE87" s="1544"/>
      <c r="AF87" s="1544"/>
      <c r="AG87" s="1544"/>
      <c r="AH87" s="1544"/>
      <c r="AI87" s="1544"/>
      <c r="AJ87" s="1544"/>
      <c r="AK87" s="1544"/>
      <c r="AL87" s="1544"/>
      <c r="AM87" s="1544"/>
      <c r="AN87" s="1544"/>
      <c r="AO87" s="1544"/>
    </row>
    <row r="88" spans="2:41" s="1543" customFormat="1" ht="15.75" x14ac:dyDescent="0.25">
      <c r="B88" s="516"/>
      <c r="C88" s="516"/>
      <c r="D88" s="516"/>
      <c r="E88" s="516"/>
      <c r="F88" s="516"/>
      <c r="G88" s="516"/>
      <c r="H88" s="516"/>
      <c r="I88" s="1543">
        <v>54</v>
      </c>
      <c r="J88" s="1544"/>
      <c r="K88" s="980"/>
      <c r="L88" s="558" t="s">
        <v>5033</v>
      </c>
      <c r="M88" s="981"/>
      <c r="N88" s="1544"/>
      <c r="O88" s="1544"/>
      <c r="P88" s="1544"/>
      <c r="Q88" s="1544"/>
      <c r="R88" s="1544"/>
      <c r="S88" s="1544"/>
      <c r="T88" s="1544"/>
      <c r="U88" s="1544"/>
      <c r="V88" s="1544">
        <v>6</v>
      </c>
      <c r="W88" s="554" t="s">
        <v>3550</v>
      </c>
      <c r="X88" s="1544"/>
      <c r="Y88" s="1544"/>
      <c r="Z88" s="1544"/>
      <c r="AA88" s="1544"/>
      <c r="AB88" s="1544"/>
      <c r="AC88" s="1544"/>
      <c r="AD88" s="1544"/>
      <c r="AE88" s="1544"/>
      <c r="AF88" s="1544"/>
      <c r="AG88" s="1544"/>
      <c r="AH88" s="1544"/>
      <c r="AI88" s="1544"/>
      <c r="AJ88" s="1544"/>
      <c r="AK88" s="1544"/>
      <c r="AL88" s="1544"/>
      <c r="AM88" s="1544"/>
      <c r="AN88" s="1544"/>
      <c r="AO88" s="1544"/>
    </row>
    <row r="89" spans="2:41" s="1543" customFormat="1" ht="15.75" x14ac:dyDescent="0.25">
      <c r="B89" s="516"/>
      <c r="C89" s="516"/>
      <c r="D89" s="516"/>
      <c r="E89" s="516"/>
      <c r="F89" s="516"/>
      <c r="G89" s="516"/>
      <c r="H89" s="516"/>
      <c r="I89" s="1543">
        <v>55</v>
      </c>
      <c r="J89" s="1544"/>
      <c r="K89" s="980"/>
      <c r="L89" s="558" t="s">
        <v>5037</v>
      </c>
      <c r="M89" s="981"/>
      <c r="N89" s="1544"/>
      <c r="O89" s="1544"/>
      <c r="P89" s="1544"/>
      <c r="Q89" s="1544"/>
      <c r="R89" s="1544"/>
      <c r="S89" s="1544"/>
      <c r="T89" s="1544"/>
      <c r="U89" s="1544"/>
      <c r="V89" s="1544">
        <v>7</v>
      </c>
      <c r="W89" s="554" t="s">
        <v>3829</v>
      </c>
      <c r="X89" s="1544"/>
      <c r="Y89" s="1544"/>
      <c r="Z89" s="1544"/>
      <c r="AA89" s="1544"/>
      <c r="AB89" s="1544"/>
      <c r="AC89" s="1544"/>
      <c r="AD89" s="1544"/>
      <c r="AE89" s="1544"/>
      <c r="AF89" s="1544"/>
      <c r="AG89" s="1544"/>
      <c r="AH89" s="1544"/>
      <c r="AI89" s="1544"/>
      <c r="AJ89" s="1544"/>
      <c r="AK89" s="1544"/>
      <c r="AL89" s="1544"/>
      <c r="AM89" s="1544"/>
      <c r="AN89" s="1544"/>
      <c r="AO89" s="1544"/>
    </row>
    <row r="90" spans="2:41" s="1543" customFormat="1" ht="15.75" x14ac:dyDescent="0.25">
      <c r="B90" s="516"/>
      <c r="C90" s="516"/>
      <c r="D90" s="516"/>
      <c r="E90" s="516"/>
      <c r="F90" s="516"/>
      <c r="G90" s="516"/>
      <c r="H90" s="516"/>
      <c r="I90" s="1543">
        <v>56</v>
      </c>
      <c r="J90" s="1544"/>
      <c r="K90" s="980"/>
      <c r="L90" s="553" t="s">
        <v>5092</v>
      </c>
      <c r="M90" s="981"/>
      <c r="N90" s="1544"/>
      <c r="O90" s="1544"/>
      <c r="P90" s="1544"/>
      <c r="Q90" s="1544"/>
      <c r="R90" s="1544"/>
      <c r="S90" s="1544"/>
      <c r="T90" s="1544"/>
      <c r="U90" s="1544"/>
      <c r="V90" s="1544">
        <v>8</v>
      </c>
      <c r="W90" s="554" t="s">
        <v>3846</v>
      </c>
      <c r="X90" s="1544"/>
      <c r="Y90" s="1544"/>
      <c r="Z90" s="1544"/>
      <c r="AA90" s="1544"/>
      <c r="AB90" s="1544"/>
      <c r="AC90" s="1544"/>
      <c r="AD90" s="1544"/>
      <c r="AE90" s="1544"/>
      <c r="AF90" s="1544"/>
      <c r="AG90" s="1544"/>
      <c r="AH90" s="1544"/>
      <c r="AI90" s="1544"/>
      <c r="AJ90" s="1544"/>
      <c r="AK90" s="1544"/>
      <c r="AL90" s="1544"/>
      <c r="AM90" s="1544"/>
      <c r="AN90" s="1544"/>
      <c r="AO90" s="1544"/>
    </row>
    <row r="91" spans="2:41" s="1543" customFormat="1" ht="15.75" x14ac:dyDescent="0.25">
      <c r="B91" s="516"/>
      <c r="C91" s="516"/>
      <c r="D91" s="516"/>
      <c r="E91" s="516"/>
      <c r="F91" s="516"/>
      <c r="G91" s="516"/>
      <c r="H91" s="516"/>
      <c r="I91" s="1543">
        <v>57</v>
      </c>
      <c r="J91" s="1544"/>
      <c r="K91" s="980"/>
      <c r="L91" s="554" t="s">
        <v>5100</v>
      </c>
      <c r="M91" s="981"/>
      <c r="N91" s="1544"/>
      <c r="O91" s="1544"/>
      <c r="P91" s="1544"/>
      <c r="Q91" s="1544"/>
      <c r="R91" s="1544"/>
      <c r="S91" s="1544"/>
      <c r="T91" s="1544"/>
      <c r="U91" s="1544"/>
      <c r="V91" s="1544"/>
      <c r="W91" s="982" t="s">
        <v>4114</v>
      </c>
      <c r="X91" s="1544"/>
      <c r="Y91" s="1544"/>
      <c r="Z91" s="1544"/>
      <c r="AA91" s="1544"/>
      <c r="AB91" s="1544"/>
      <c r="AC91" s="1544"/>
      <c r="AD91" s="1544"/>
      <c r="AE91" s="1544"/>
      <c r="AF91" s="1544"/>
      <c r="AG91" s="1544"/>
      <c r="AH91" s="1544"/>
      <c r="AI91" s="1544"/>
      <c r="AJ91" s="1544"/>
      <c r="AK91" s="1544"/>
      <c r="AL91" s="1544"/>
      <c r="AM91" s="1544"/>
      <c r="AN91" s="1544"/>
      <c r="AO91" s="1544"/>
    </row>
    <row r="92" spans="2:41" s="1543" customFormat="1" ht="15.75" x14ac:dyDescent="0.25">
      <c r="B92" s="516"/>
      <c r="C92" s="516"/>
      <c r="D92" s="516"/>
      <c r="E92" s="516"/>
      <c r="F92" s="516"/>
      <c r="G92" s="516"/>
      <c r="H92" s="516"/>
      <c r="I92" s="1543">
        <v>58</v>
      </c>
      <c r="J92" s="1544"/>
      <c r="K92" s="980"/>
      <c r="L92" s="558" t="s">
        <v>5115</v>
      </c>
      <c r="M92" s="981"/>
      <c r="N92" s="1544"/>
      <c r="O92" s="1544"/>
      <c r="P92" s="1544"/>
      <c r="Q92" s="1544"/>
      <c r="R92" s="1544"/>
      <c r="S92" s="1544"/>
      <c r="T92" s="1544"/>
      <c r="U92" s="1544"/>
      <c r="V92" s="980"/>
      <c r="W92" s="554" t="s">
        <v>4640</v>
      </c>
      <c r="X92" s="981"/>
      <c r="Y92" s="1544"/>
      <c r="Z92" s="1544"/>
      <c r="AA92" s="1544"/>
      <c r="AB92" s="1544"/>
      <c r="AC92" s="1544"/>
      <c r="AD92" s="1544"/>
      <c r="AE92" s="1544"/>
      <c r="AF92" s="1544"/>
      <c r="AG92" s="1544"/>
      <c r="AH92" s="1544"/>
      <c r="AI92" s="1544"/>
      <c r="AJ92" s="1544"/>
      <c r="AK92" s="1544"/>
      <c r="AL92" s="1544"/>
      <c r="AM92" s="1544"/>
      <c r="AN92" s="1544"/>
      <c r="AO92" s="1544"/>
    </row>
    <row r="93" spans="2:41" s="1543" customFormat="1" ht="15.75" x14ac:dyDescent="0.25">
      <c r="B93" s="516"/>
      <c r="C93" s="516"/>
      <c r="D93" s="516"/>
      <c r="E93" s="516"/>
      <c r="F93" s="516"/>
      <c r="G93" s="516"/>
      <c r="H93" s="516"/>
      <c r="I93" s="1543">
        <v>59</v>
      </c>
      <c r="J93" s="1544"/>
      <c r="K93" s="980"/>
      <c r="L93" s="553" t="s">
        <v>5132</v>
      </c>
      <c r="M93" s="981"/>
      <c r="N93" s="1544"/>
      <c r="O93" s="1544"/>
      <c r="P93" s="1544"/>
      <c r="Q93" s="1544"/>
      <c r="R93" s="1544"/>
      <c r="S93" s="1544"/>
      <c r="T93" s="1544"/>
      <c r="U93" s="1544"/>
      <c r="V93" s="980"/>
      <c r="W93" s="558" t="s">
        <v>4672</v>
      </c>
      <c r="X93" s="981"/>
      <c r="Y93" s="1544"/>
      <c r="Z93" s="1544"/>
      <c r="AA93" s="1544"/>
      <c r="AB93" s="1544"/>
      <c r="AC93" s="1544"/>
      <c r="AD93" s="1544"/>
      <c r="AE93" s="1544"/>
      <c r="AF93" s="1544"/>
      <c r="AG93" s="1544"/>
      <c r="AH93" s="1544"/>
      <c r="AI93" s="1544"/>
      <c r="AJ93" s="1544"/>
      <c r="AK93" s="1544"/>
      <c r="AL93" s="1544"/>
      <c r="AM93" s="1544"/>
      <c r="AN93" s="1544"/>
      <c r="AO93" s="1544"/>
    </row>
    <row r="94" spans="2:41" s="1543" customFormat="1" ht="15.75" x14ac:dyDescent="0.25">
      <c r="B94" s="516"/>
      <c r="C94" s="516"/>
      <c r="D94" s="516"/>
      <c r="E94" s="516"/>
      <c r="F94" s="516"/>
      <c r="G94" s="516"/>
      <c r="H94" s="516"/>
      <c r="I94" s="1543">
        <v>60</v>
      </c>
      <c r="J94" s="1544"/>
      <c r="K94" s="980"/>
      <c r="L94" s="554" t="s">
        <v>5767</v>
      </c>
      <c r="M94" s="981"/>
      <c r="N94" s="1544"/>
      <c r="O94" s="1544"/>
      <c r="P94" s="1544"/>
      <c r="Q94" s="1544"/>
      <c r="R94" s="1544"/>
      <c r="S94" s="1544"/>
      <c r="T94" s="1544"/>
      <c r="U94" s="1544"/>
      <c r="V94" s="980"/>
      <c r="W94" s="558" t="s">
        <v>4867</v>
      </c>
      <c r="X94" s="981"/>
      <c r="Y94" s="1544"/>
      <c r="Z94" s="1544"/>
      <c r="AA94" s="1544"/>
      <c r="AB94" s="1544"/>
      <c r="AC94" s="1544"/>
      <c r="AD94" s="1544"/>
      <c r="AE94" s="1544"/>
      <c r="AF94" s="1544"/>
      <c r="AG94" s="1544"/>
      <c r="AH94" s="1544"/>
      <c r="AI94" s="1544"/>
      <c r="AJ94" s="1544"/>
      <c r="AK94" s="1544"/>
      <c r="AL94" s="1544"/>
      <c r="AM94" s="1544"/>
      <c r="AN94" s="1544"/>
      <c r="AO94" s="1544"/>
    </row>
    <row r="95" spans="2:41" s="1543" customFormat="1" ht="15.75" x14ac:dyDescent="0.25">
      <c r="B95" s="516"/>
      <c r="C95" s="516"/>
      <c r="D95" s="516"/>
      <c r="E95" s="516"/>
      <c r="F95" s="516"/>
      <c r="G95" s="516"/>
      <c r="H95" s="516"/>
      <c r="I95" s="1543">
        <v>61</v>
      </c>
      <c r="J95" s="1544"/>
      <c r="K95" s="980"/>
      <c r="L95" s="558" t="s">
        <v>5864</v>
      </c>
      <c r="M95" s="981"/>
      <c r="N95" s="1544"/>
      <c r="O95" s="1544"/>
      <c r="P95" s="1544"/>
      <c r="Q95" s="1544"/>
      <c r="R95" s="1544"/>
      <c r="S95" s="1544"/>
      <c r="T95" s="1544"/>
      <c r="U95" s="1544"/>
      <c r="V95" s="980"/>
      <c r="W95" s="553" t="s">
        <v>4882</v>
      </c>
      <c r="X95" s="981"/>
      <c r="Y95" s="1544"/>
      <c r="Z95" s="1544"/>
      <c r="AA95" s="1544"/>
      <c r="AB95" s="1544"/>
      <c r="AC95" s="1544"/>
      <c r="AD95" s="1544"/>
      <c r="AE95" s="1544"/>
      <c r="AF95" s="1544"/>
      <c r="AG95" s="1544"/>
      <c r="AH95" s="1544"/>
      <c r="AI95" s="1544"/>
      <c r="AJ95" s="1544"/>
      <c r="AK95" s="1544"/>
      <c r="AL95" s="1544"/>
      <c r="AM95" s="1544"/>
      <c r="AN95" s="1544"/>
      <c r="AO95" s="1544"/>
    </row>
    <row r="96" spans="2:41" s="1543" customFormat="1" ht="15.75" x14ac:dyDescent="0.25">
      <c r="B96" s="516"/>
      <c r="C96" s="516"/>
      <c r="D96" s="516"/>
      <c r="E96" s="516"/>
      <c r="F96" s="516"/>
      <c r="G96" s="516"/>
      <c r="H96" s="516"/>
      <c r="I96" s="1543">
        <v>62</v>
      </c>
      <c r="J96" s="1544"/>
      <c r="K96" s="980"/>
      <c r="L96" s="1472" t="s">
        <v>5929</v>
      </c>
      <c r="M96" s="981"/>
      <c r="N96" s="1544"/>
      <c r="O96" s="1544"/>
      <c r="P96" s="1544"/>
      <c r="Q96" s="1544"/>
      <c r="R96" s="1544"/>
      <c r="S96" s="1544"/>
      <c r="T96" s="1544"/>
      <c r="U96" s="1544"/>
      <c r="V96" s="980"/>
      <c r="W96" s="554" t="s">
        <v>5842</v>
      </c>
      <c r="X96" s="981"/>
      <c r="Y96" s="1544"/>
      <c r="Z96" s="1544"/>
      <c r="AA96" s="1544"/>
      <c r="AB96" s="1544"/>
      <c r="AC96" s="1544"/>
      <c r="AD96" s="1544"/>
      <c r="AE96" s="1544"/>
      <c r="AF96" s="1544"/>
      <c r="AG96" s="1544"/>
      <c r="AH96" s="1544"/>
      <c r="AI96" s="1544"/>
      <c r="AJ96" s="1544"/>
      <c r="AK96" s="1544"/>
      <c r="AL96" s="1544"/>
      <c r="AM96" s="1544"/>
      <c r="AN96" s="1544"/>
      <c r="AO96" s="1544"/>
    </row>
    <row r="97" spans="2:42" s="1543" customFormat="1" ht="15.75" x14ac:dyDescent="0.25">
      <c r="B97" s="516"/>
      <c r="C97" s="516"/>
      <c r="D97" s="516"/>
      <c r="E97" s="516"/>
      <c r="F97" s="516"/>
      <c r="G97" s="516"/>
      <c r="H97" s="516"/>
      <c r="I97" s="1543">
        <v>63</v>
      </c>
      <c r="J97" s="1544"/>
      <c r="K97" s="980"/>
      <c r="L97" s="1472" t="s">
        <v>5971</v>
      </c>
      <c r="M97" s="981"/>
      <c r="N97" s="1544"/>
      <c r="O97" s="1544"/>
      <c r="P97" s="1544"/>
      <c r="Q97" s="1544"/>
      <c r="R97" s="1544"/>
      <c r="S97" s="1544"/>
      <c r="T97" s="1544"/>
      <c r="U97" s="1544"/>
      <c r="V97" s="980"/>
      <c r="W97" s="554" t="s">
        <v>5861</v>
      </c>
      <c r="X97" s="981"/>
      <c r="Y97" s="1544"/>
      <c r="Z97" s="1544"/>
      <c r="AA97" s="1544"/>
      <c r="AB97" s="1544"/>
      <c r="AC97" s="1544"/>
      <c r="AD97" s="1544"/>
      <c r="AE97" s="1544"/>
      <c r="AF97" s="1544"/>
      <c r="AG97" s="1544"/>
      <c r="AH97" s="1544"/>
      <c r="AI97" s="1544"/>
      <c r="AJ97" s="1544"/>
      <c r="AK97" s="1544"/>
      <c r="AL97" s="1544"/>
      <c r="AM97" s="1544"/>
      <c r="AN97" s="1544"/>
      <c r="AO97" s="1544"/>
    </row>
    <row r="98" spans="2:42" s="1543" customFormat="1" ht="15.75" x14ac:dyDescent="0.25">
      <c r="B98" s="516"/>
      <c r="C98" s="516"/>
      <c r="D98" s="516"/>
      <c r="E98" s="516"/>
      <c r="F98" s="516"/>
      <c r="G98" s="516"/>
      <c r="H98" s="516"/>
      <c r="J98" s="1544"/>
      <c r="K98" s="980"/>
      <c r="L98" s="553" t="s">
        <v>5967</v>
      </c>
      <c r="M98" s="981"/>
      <c r="N98" s="1544"/>
      <c r="O98" s="1544"/>
      <c r="P98" s="1544"/>
      <c r="Q98" s="1544"/>
      <c r="R98" s="1544"/>
      <c r="S98" s="1544"/>
      <c r="T98" s="1544"/>
      <c r="U98" s="1544"/>
      <c r="V98" s="980"/>
      <c r="W98" s="558" t="s">
        <v>6103</v>
      </c>
      <c r="X98" s="981"/>
      <c r="Y98" s="1544"/>
      <c r="Z98" s="1544"/>
      <c r="AA98" s="1544"/>
      <c r="AB98" s="1544"/>
      <c r="AC98" s="1544"/>
      <c r="AD98" s="1544"/>
      <c r="AE98" s="1544"/>
      <c r="AF98" s="1544"/>
      <c r="AG98" s="1544"/>
      <c r="AH98" s="1544"/>
      <c r="AI98" s="1544"/>
      <c r="AJ98" s="1544"/>
      <c r="AK98" s="1544"/>
      <c r="AL98" s="1544"/>
      <c r="AM98" s="1544"/>
      <c r="AN98" s="1544"/>
      <c r="AO98" s="1544"/>
    </row>
    <row r="99" spans="2:42" s="1543" customFormat="1" ht="15.75" x14ac:dyDescent="0.25">
      <c r="B99" s="516"/>
      <c r="C99" s="516"/>
      <c r="D99" s="516"/>
      <c r="E99" s="516"/>
      <c r="F99" s="516"/>
      <c r="G99" s="516"/>
      <c r="H99" s="516"/>
      <c r="J99" s="1544"/>
      <c r="K99" s="980"/>
      <c r="L99" s="558" t="s">
        <v>5993</v>
      </c>
      <c r="M99" s="981"/>
      <c r="N99" s="1544"/>
      <c r="O99" s="1544"/>
      <c r="P99" s="1544"/>
      <c r="Q99" s="1544"/>
      <c r="R99" s="1544"/>
      <c r="S99" s="1544"/>
      <c r="T99" s="1544"/>
      <c r="U99" s="1544"/>
      <c r="V99" s="980"/>
      <c r="W99" s="983" t="s">
        <v>6986</v>
      </c>
      <c r="X99" s="981"/>
      <c r="Y99" s="1544"/>
      <c r="Z99" s="1544"/>
      <c r="AA99" s="1544"/>
      <c r="AB99" s="1544"/>
      <c r="AC99" s="1544"/>
      <c r="AD99" s="1544"/>
      <c r="AE99" s="1544"/>
      <c r="AF99" s="1544"/>
      <c r="AG99" s="1544"/>
      <c r="AH99" s="1544"/>
      <c r="AI99" s="1544"/>
      <c r="AJ99" s="1544"/>
      <c r="AK99" s="1544"/>
      <c r="AL99" s="1544"/>
      <c r="AM99" s="1544"/>
      <c r="AN99" s="1544"/>
      <c r="AO99" s="1544"/>
    </row>
    <row r="100" spans="2:42" s="1543" customFormat="1" ht="15.75" x14ac:dyDescent="0.25">
      <c r="B100" s="516"/>
      <c r="C100" s="516"/>
      <c r="D100" s="516"/>
      <c r="E100" s="516"/>
      <c r="F100" s="516"/>
      <c r="G100" s="516"/>
      <c r="H100" s="516"/>
      <c r="J100" s="1544"/>
      <c r="K100" s="980"/>
      <c r="L100" s="558" t="s">
        <v>6089</v>
      </c>
      <c r="M100" s="981"/>
      <c r="N100" s="1544"/>
      <c r="O100" s="1544"/>
      <c r="P100" s="1544"/>
      <c r="Q100" s="1544"/>
      <c r="R100" s="1544"/>
      <c r="S100" s="1544"/>
      <c r="T100" s="1544"/>
      <c r="U100" s="1544"/>
      <c r="V100" s="980"/>
      <c r="W100" s="567"/>
      <c r="X100" s="981"/>
      <c r="Y100" s="1544"/>
      <c r="Z100" s="1544"/>
      <c r="AA100" s="1544"/>
      <c r="AB100" s="1544"/>
      <c r="AC100" s="1544"/>
      <c r="AD100" s="1544"/>
      <c r="AE100" s="1544"/>
      <c r="AF100" s="1544"/>
      <c r="AG100" s="1544"/>
      <c r="AH100" s="1544"/>
      <c r="AI100" s="1544"/>
      <c r="AJ100" s="1544"/>
      <c r="AK100" s="1544"/>
      <c r="AL100" s="1544"/>
      <c r="AM100" s="1544"/>
      <c r="AN100" s="1544"/>
      <c r="AO100" s="1544"/>
    </row>
    <row r="101" spans="2:42" s="1543" customFormat="1" ht="15.75" x14ac:dyDescent="0.25">
      <c r="B101" s="516"/>
      <c r="C101" s="516"/>
      <c r="D101" s="516"/>
      <c r="E101" s="516"/>
      <c r="F101" s="516"/>
      <c r="G101" s="516"/>
      <c r="H101" s="516"/>
      <c r="J101" s="1544"/>
      <c r="K101" s="980"/>
      <c r="L101" s="1392" t="s">
        <v>6107</v>
      </c>
      <c r="M101" s="981"/>
      <c r="N101" s="1544"/>
      <c r="O101" s="1544"/>
      <c r="P101" s="1544"/>
      <c r="Q101" s="1544"/>
      <c r="R101" s="1544"/>
      <c r="S101" s="1544"/>
      <c r="T101" s="1544"/>
      <c r="U101" s="1544"/>
      <c r="V101" s="980"/>
      <c r="W101" s="1383"/>
      <c r="X101" s="981"/>
      <c r="Y101" s="1544"/>
      <c r="Z101" s="1544"/>
      <c r="AA101" s="1544"/>
      <c r="AB101" s="1544"/>
      <c r="AC101" s="1544"/>
      <c r="AD101" s="1544"/>
      <c r="AE101" s="1544"/>
      <c r="AF101" s="1544"/>
      <c r="AG101" s="1544"/>
      <c r="AH101" s="1544"/>
      <c r="AI101" s="1544"/>
      <c r="AJ101" s="1544"/>
      <c r="AK101" s="1544"/>
      <c r="AL101" s="1544"/>
      <c r="AM101" s="1544"/>
      <c r="AN101" s="1544"/>
      <c r="AO101" s="1544"/>
    </row>
    <row r="102" spans="2:42" s="1543" customFormat="1" ht="15.75" x14ac:dyDescent="0.25">
      <c r="B102" s="516"/>
      <c r="C102" s="516"/>
      <c r="D102" s="516"/>
      <c r="E102" s="516"/>
      <c r="F102" s="516"/>
      <c r="G102" s="516"/>
      <c r="H102" s="516"/>
      <c r="J102" s="1544"/>
      <c r="K102" s="980"/>
      <c r="L102" s="1393" t="s">
        <v>6111</v>
      </c>
      <c r="M102" s="981"/>
      <c r="N102" s="1544"/>
      <c r="O102" s="1544"/>
      <c r="P102" s="1544"/>
      <c r="Q102" s="1544"/>
      <c r="R102" s="1544"/>
      <c r="S102" s="1544"/>
      <c r="T102" s="1544"/>
      <c r="U102" s="1544"/>
      <c r="V102" s="980"/>
      <c r="W102" s="1383"/>
      <c r="X102" s="981"/>
      <c r="Y102" s="1544"/>
      <c r="Z102" s="1544"/>
      <c r="AA102" s="1544"/>
      <c r="AB102" s="1544"/>
      <c r="AC102" s="1544"/>
      <c r="AD102" s="1544"/>
      <c r="AE102" s="1544"/>
      <c r="AF102" s="1544"/>
      <c r="AG102" s="1544"/>
      <c r="AH102" s="1544"/>
      <c r="AI102" s="1544"/>
      <c r="AJ102" s="1544"/>
      <c r="AK102" s="1544"/>
      <c r="AL102" s="1544"/>
      <c r="AM102" s="1544"/>
      <c r="AN102" s="1544"/>
      <c r="AO102" s="1544"/>
    </row>
    <row r="103" spans="2:42" s="1543" customFormat="1" ht="15.75" x14ac:dyDescent="0.25">
      <c r="B103" s="516"/>
      <c r="C103" s="516"/>
      <c r="D103" s="516"/>
      <c r="E103" s="516"/>
      <c r="F103" s="516"/>
      <c r="G103" s="516"/>
      <c r="H103" s="516"/>
      <c r="J103" s="1544"/>
      <c r="K103" s="980"/>
      <c r="L103" s="1393" t="s">
        <v>6150</v>
      </c>
      <c r="M103" s="981"/>
      <c r="N103" s="1544"/>
      <c r="O103" s="1544"/>
      <c r="P103" s="1544"/>
      <c r="Q103" s="1544"/>
      <c r="R103" s="1544"/>
      <c r="S103" s="1544"/>
      <c r="T103" s="1544"/>
      <c r="U103" s="1544"/>
      <c r="V103" s="980"/>
      <c r="W103" s="1383"/>
      <c r="X103" s="981"/>
      <c r="Y103" s="1544"/>
      <c r="Z103" s="1544"/>
      <c r="AA103" s="1544"/>
      <c r="AB103" s="1544"/>
      <c r="AC103" s="1544"/>
      <c r="AD103" s="1544"/>
      <c r="AE103" s="1544"/>
      <c r="AF103" s="1544"/>
      <c r="AG103" s="1544"/>
      <c r="AH103" s="1544"/>
      <c r="AI103" s="1544"/>
      <c r="AJ103" s="1544"/>
      <c r="AK103" s="1544"/>
      <c r="AL103" s="1544"/>
      <c r="AM103" s="1544"/>
      <c r="AN103" s="1544"/>
      <c r="AO103" s="1544"/>
    </row>
    <row r="104" spans="2:42" s="1543" customFormat="1" ht="16.5" thickBot="1" x14ac:dyDescent="0.3">
      <c r="B104" s="516"/>
      <c r="C104" s="516"/>
      <c r="D104" s="516"/>
      <c r="E104" s="516"/>
      <c r="F104" s="516"/>
      <c r="G104" s="516"/>
      <c r="H104" s="516"/>
      <c r="J104" s="1544"/>
      <c r="K104" s="980"/>
      <c r="L104" s="1393" t="s">
        <v>6216</v>
      </c>
      <c r="M104" s="981"/>
      <c r="N104" s="1544"/>
      <c r="O104" s="1544"/>
      <c r="P104" s="1544"/>
      <c r="Q104" s="1544"/>
      <c r="R104" s="1544"/>
      <c r="S104" s="1544"/>
      <c r="T104" s="1544"/>
      <c r="U104" s="1544"/>
      <c r="V104" s="980"/>
      <c r="W104" s="1383"/>
      <c r="X104" s="981"/>
      <c r="Y104" s="1544"/>
      <c r="Z104" s="1544"/>
      <c r="AA104" s="1544"/>
      <c r="AB104" s="1544"/>
      <c r="AC104" s="1544"/>
      <c r="AD104" s="1544"/>
      <c r="AE104" s="1544"/>
      <c r="AF104" s="1544"/>
      <c r="AG104" s="1544"/>
      <c r="AH104" s="1544"/>
      <c r="AI104" s="1544"/>
      <c r="AJ104" s="1544"/>
      <c r="AK104" s="1544"/>
      <c r="AL104" s="1544"/>
      <c r="AM104" s="1544"/>
      <c r="AN104" s="1544"/>
      <c r="AO104" s="1544"/>
    </row>
    <row r="105" spans="2:42" s="1543" customFormat="1" ht="15.75" x14ac:dyDescent="0.25">
      <c r="B105" s="516"/>
      <c r="C105" s="516"/>
      <c r="D105" s="516"/>
      <c r="E105" s="516"/>
      <c r="F105" s="516"/>
      <c r="G105" s="516"/>
      <c r="H105" s="516"/>
      <c r="J105" s="1544"/>
      <c r="K105" s="980"/>
      <c r="L105" s="829" t="s">
        <v>6190</v>
      </c>
      <c r="M105" s="981"/>
      <c r="N105" s="1544"/>
      <c r="O105" s="1544"/>
      <c r="P105" s="1544"/>
      <c r="Q105" s="1544"/>
      <c r="R105" s="1544"/>
      <c r="S105" s="1544"/>
      <c r="T105" s="1544"/>
      <c r="U105" s="1544"/>
      <c r="V105" s="980"/>
      <c r="W105" s="1383"/>
      <c r="X105" s="981"/>
      <c r="Y105" s="1544"/>
      <c r="Z105" s="1544"/>
      <c r="AA105" s="1544"/>
      <c r="AB105" s="1544"/>
      <c r="AC105" s="1544"/>
      <c r="AD105" s="1544"/>
      <c r="AE105" s="1544"/>
      <c r="AF105" s="1544"/>
      <c r="AG105" s="1544"/>
      <c r="AH105" s="1544"/>
      <c r="AI105" s="1544"/>
      <c r="AJ105" s="1544"/>
      <c r="AK105" s="1544"/>
      <c r="AL105" s="1544"/>
      <c r="AM105" s="1544"/>
      <c r="AN105" s="1544"/>
      <c r="AO105" s="1544"/>
    </row>
    <row r="106" spans="2:42" s="1543" customFormat="1" ht="15.75" x14ac:dyDescent="0.25">
      <c r="B106" s="516"/>
      <c r="C106" s="516"/>
      <c r="D106" s="516"/>
      <c r="E106" s="516"/>
      <c r="F106" s="516"/>
      <c r="G106" s="516"/>
      <c r="H106" s="516"/>
      <c r="J106" s="1544"/>
      <c r="K106" s="980"/>
      <c r="L106" s="553" t="s">
        <v>6953</v>
      </c>
      <c r="M106" s="981"/>
      <c r="N106" s="1544"/>
      <c r="O106" s="1544"/>
      <c r="P106" s="1544"/>
      <c r="Q106" s="1544"/>
      <c r="R106" s="1544"/>
      <c r="S106" s="1544"/>
      <c r="T106" s="1544"/>
      <c r="U106" s="1544"/>
      <c r="V106" s="980"/>
      <c r="W106" s="1383"/>
      <c r="X106" s="981"/>
      <c r="Y106" s="1544"/>
      <c r="Z106" s="1544"/>
      <c r="AA106" s="1544"/>
      <c r="AB106" s="1544"/>
      <c r="AC106" s="1544"/>
      <c r="AD106" s="1544"/>
      <c r="AE106" s="1544"/>
      <c r="AF106" s="1544"/>
      <c r="AG106" s="1544"/>
      <c r="AH106" s="1544"/>
      <c r="AI106" s="1544"/>
      <c r="AJ106" s="1544"/>
      <c r="AK106" s="1544"/>
      <c r="AL106" s="1544"/>
      <c r="AM106" s="1544"/>
      <c r="AN106" s="1544"/>
      <c r="AO106" s="1544"/>
    </row>
    <row r="107" spans="2:42" s="1543" customFormat="1" ht="15.75" x14ac:dyDescent="0.25">
      <c r="B107" s="516"/>
      <c r="C107" s="516"/>
      <c r="D107" s="516"/>
      <c r="E107" s="516"/>
      <c r="F107" s="516"/>
      <c r="G107" s="516"/>
      <c r="H107" s="516"/>
      <c r="J107" s="518">
        <f>J109+J110+J111+J112</f>
        <v>3</v>
      </c>
      <c r="K107" s="518">
        <f t="shared" ref="K107:AO107" si="9">K109+K110+K111+K112</f>
        <v>2</v>
      </c>
      <c r="L107" s="984">
        <f t="shared" si="9"/>
        <v>61</v>
      </c>
      <c r="M107" s="518">
        <f t="shared" si="9"/>
        <v>11</v>
      </c>
      <c r="N107" s="518">
        <f t="shared" si="9"/>
        <v>14</v>
      </c>
      <c r="O107" s="518">
        <f t="shared" si="9"/>
        <v>2</v>
      </c>
      <c r="P107" s="518">
        <f t="shared" si="9"/>
        <v>1</v>
      </c>
      <c r="Q107" s="518">
        <f t="shared" si="9"/>
        <v>1</v>
      </c>
      <c r="R107" s="518">
        <f t="shared" si="9"/>
        <v>3</v>
      </c>
      <c r="S107" s="518">
        <f t="shared" si="9"/>
        <v>12</v>
      </c>
      <c r="T107" s="518">
        <f t="shared" si="9"/>
        <v>0</v>
      </c>
      <c r="U107" s="518">
        <f t="shared" si="9"/>
        <v>1</v>
      </c>
      <c r="V107" s="518">
        <f t="shared" si="9"/>
        <v>0</v>
      </c>
      <c r="W107" s="984">
        <f t="shared" si="9"/>
        <v>51</v>
      </c>
      <c r="X107" s="518">
        <f t="shared" si="9"/>
        <v>11</v>
      </c>
      <c r="Y107" s="518">
        <f t="shared" si="9"/>
        <v>1</v>
      </c>
      <c r="Z107" s="518">
        <f t="shared" si="9"/>
        <v>2</v>
      </c>
      <c r="AA107" s="518">
        <f t="shared" si="9"/>
        <v>0</v>
      </c>
      <c r="AB107" s="518">
        <f t="shared" si="9"/>
        <v>8</v>
      </c>
      <c r="AC107" s="518">
        <f t="shared" si="9"/>
        <v>21</v>
      </c>
      <c r="AD107" s="518">
        <f t="shared" si="9"/>
        <v>16</v>
      </c>
      <c r="AE107" s="518">
        <f t="shared" si="9"/>
        <v>5</v>
      </c>
      <c r="AF107" s="518">
        <f t="shared" si="9"/>
        <v>1</v>
      </c>
      <c r="AG107" s="518">
        <f t="shared" si="9"/>
        <v>1</v>
      </c>
      <c r="AH107" s="518">
        <f t="shared" si="9"/>
        <v>1</v>
      </c>
      <c r="AI107" s="518">
        <f t="shared" si="9"/>
        <v>1</v>
      </c>
      <c r="AJ107" s="518">
        <f t="shared" si="9"/>
        <v>1</v>
      </c>
      <c r="AK107" s="518">
        <f t="shared" si="9"/>
        <v>2</v>
      </c>
      <c r="AL107" s="518">
        <f t="shared" si="9"/>
        <v>2</v>
      </c>
      <c r="AM107" s="518">
        <f t="shared" si="9"/>
        <v>35</v>
      </c>
      <c r="AN107" s="518">
        <f t="shared" si="9"/>
        <v>1</v>
      </c>
      <c r="AO107" s="518">
        <f t="shared" si="9"/>
        <v>7</v>
      </c>
      <c r="AP107" s="519">
        <f>SUM(J107:AO107)</f>
        <v>278</v>
      </c>
    </row>
    <row r="108" spans="2:42" s="1543" customFormat="1" ht="15.75" x14ac:dyDescent="0.25">
      <c r="B108" s="516"/>
      <c r="C108" s="516"/>
      <c r="D108" s="516"/>
      <c r="E108" s="516"/>
      <c r="F108" s="516"/>
      <c r="G108" s="516"/>
      <c r="H108" s="516"/>
      <c r="J108" s="518" t="s">
        <v>40</v>
      </c>
      <c r="K108" s="518" t="s">
        <v>2792</v>
      </c>
      <c r="L108" s="518" t="s">
        <v>1025</v>
      </c>
      <c r="M108" s="518" t="s">
        <v>40</v>
      </c>
      <c r="N108" s="518" t="s">
        <v>344</v>
      </c>
      <c r="O108" s="518" t="s">
        <v>40</v>
      </c>
      <c r="P108" s="518" t="s">
        <v>344</v>
      </c>
      <c r="Q108" s="518" t="s">
        <v>344</v>
      </c>
      <c r="R108" s="518" t="s">
        <v>344</v>
      </c>
      <c r="S108" s="518" t="s">
        <v>1025</v>
      </c>
      <c r="T108" s="518" t="s">
        <v>2792</v>
      </c>
      <c r="U108" s="518" t="s">
        <v>1025</v>
      </c>
      <c r="V108" s="518" t="s">
        <v>2792</v>
      </c>
      <c r="W108" s="518" t="s">
        <v>1025</v>
      </c>
      <c r="X108" s="518" t="s">
        <v>1025</v>
      </c>
      <c r="Y108" s="518" t="s">
        <v>1025</v>
      </c>
      <c r="Z108" s="518" t="s">
        <v>1025</v>
      </c>
      <c r="AA108" s="518" t="s">
        <v>2792</v>
      </c>
      <c r="AB108" s="518" t="s">
        <v>1025</v>
      </c>
      <c r="AC108" s="518" t="s">
        <v>1025</v>
      </c>
      <c r="AD108" s="518" t="s">
        <v>40</v>
      </c>
      <c r="AE108" s="518" t="s">
        <v>2792</v>
      </c>
      <c r="AF108" s="518" t="s">
        <v>2792</v>
      </c>
      <c r="AG108" s="518" t="s">
        <v>2792</v>
      </c>
      <c r="AH108" s="518" t="s">
        <v>1025</v>
      </c>
      <c r="AI108" s="518" t="s">
        <v>1025</v>
      </c>
      <c r="AJ108" s="518" t="s">
        <v>1025</v>
      </c>
      <c r="AK108" s="518" t="s">
        <v>1025</v>
      </c>
      <c r="AL108" s="518" t="s">
        <v>2792</v>
      </c>
      <c r="AM108" s="518" t="s">
        <v>23</v>
      </c>
      <c r="AN108" s="518" t="s">
        <v>23</v>
      </c>
      <c r="AO108" s="518" t="s">
        <v>2792</v>
      </c>
      <c r="AP108" s="532"/>
    </row>
    <row r="109" spans="2:42" s="1543" customFormat="1" x14ac:dyDescent="0.25">
      <c r="B109" s="516"/>
      <c r="C109" s="516"/>
      <c r="D109" s="516"/>
      <c r="E109" s="516"/>
      <c r="F109" s="516"/>
      <c r="G109" s="516"/>
      <c r="H109" s="516"/>
      <c r="J109" s="521">
        <v>3</v>
      </c>
      <c r="K109" s="521">
        <v>2</v>
      </c>
      <c r="L109" s="521">
        <v>46</v>
      </c>
      <c r="M109" s="521">
        <v>10</v>
      </c>
      <c r="N109" s="521">
        <v>12</v>
      </c>
      <c r="O109" s="521">
        <v>0</v>
      </c>
      <c r="P109" s="521">
        <v>1</v>
      </c>
      <c r="Q109" s="521">
        <v>1</v>
      </c>
      <c r="R109" s="521">
        <v>3</v>
      </c>
      <c r="S109" s="521">
        <v>5</v>
      </c>
      <c r="T109" s="521">
        <v>0</v>
      </c>
      <c r="U109" s="521">
        <v>1</v>
      </c>
      <c r="V109" s="521">
        <v>0</v>
      </c>
      <c r="W109" s="521">
        <v>38</v>
      </c>
      <c r="X109" s="521">
        <v>10</v>
      </c>
      <c r="Y109" s="521">
        <v>0</v>
      </c>
      <c r="Z109" s="521">
        <v>1</v>
      </c>
      <c r="AA109" s="521">
        <v>0</v>
      </c>
      <c r="AB109" s="521">
        <v>8</v>
      </c>
      <c r="AC109" s="521">
        <v>18</v>
      </c>
      <c r="AD109" s="521">
        <v>15</v>
      </c>
      <c r="AE109" s="521">
        <v>4</v>
      </c>
      <c r="AF109" s="521">
        <v>1</v>
      </c>
      <c r="AG109" s="521">
        <v>1</v>
      </c>
      <c r="AH109" s="521">
        <v>0</v>
      </c>
      <c r="AI109" s="521">
        <v>1</v>
      </c>
      <c r="AJ109" s="521">
        <v>1</v>
      </c>
      <c r="AK109" s="521">
        <v>2</v>
      </c>
      <c r="AL109" s="521">
        <v>1</v>
      </c>
      <c r="AM109" s="521">
        <v>14</v>
      </c>
      <c r="AN109" s="521">
        <v>1</v>
      </c>
      <c r="AO109" s="521">
        <v>4</v>
      </c>
      <c r="AP109" s="938">
        <f>SUM(J109:AO109)</f>
        <v>204</v>
      </c>
    </row>
    <row r="110" spans="2:42" s="1543" customFormat="1" x14ac:dyDescent="0.25">
      <c r="J110" s="522">
        <v>0</v>
      </c>
      <c r="K110" s="522">
        <v>0</v>
      </c>
      <c r="L110" s="522">
        <v>6</v>
      </c>
      <c r="M110" s="522">
        <v>0</v>
      </c>
      <c r="N110" s="522">
        <v>1</v>
      </c>
      <c r="O110" s="522">
        <v>0</v>
      </c>
      <c r="P110" s="522">
        <v>0</v>
      </c>
      <c r="Q110" s="522">
        <v>0</v>
      </c>
      <c r="R110" s="522">
        <v>0</v>
      </c>
      <c r="S110" s="522">
        <v>1</v>
      </c>
      <c r="T110" s="522">
        <v>0</v>
      </c>
      <c r="U110" s="522">
        <v>0</v>
      </c>
      <c r="V110" s="522">
        <v>0</v>
      </c>
      <c r="W110" s="522">
        <f>3-1-1</f>
        <v>1</v>
      </c>
      <c r="X110" s="522">
        <v>0</v>
      </c>
      <c r="Y110" s="522">
        <v>0</v>
      </c>
      <c r="Z110" s="522">
        <v>0</v>
      </c>
      <c r="AA110" s="522">
        <v>0</v>
      </c>
      <c r="AB110" s="522">
        <v>0</v>
      </c>
      <c r="AC110" s="522">
        <v>0</v>
      </c>
      <c r="AD110" s="522">
        <v>0</v>
      </c>
      <c r="AE110" s="522">
        <v>1</v>
      </c>
      <c r="AF110" s="522">
        <v>0</v>
      </c>
      <c r="AG110" s="522">
        <v>0</v>
      </c>
      <c r="AH110" s="522">
        <v>0</v>
      </c>
      <c r="AI110" s="522">
        <v>0</v>
      </c>
      <c r="AJ110" s="522">
        <v>0</v>
      </c>
      <c r="AK110" s="522">
        <v>0</v>
      </c>
      <c r="AL110" s="522">
        <v>0</v>
      </c>
      <c r="AM110" s="522">
        <v>4</v>
      </c>
      <c r="AN110" s="522">
        <v>0</v>
      </c>
      <c r="AO110" s="522">
        <v>0</v>
      </c>
      <c r="AP110" s="938">
        <f>SUM(J110:AO110)</f>
        <v>14</v>
      </c>
    </row>
    <row r="111" spans="2:42" s="1543" customFormat="1" x14ac:dyDescent="0.25">
      <c r="J111" s="508">
        <v>0</v>
      </c>
      <c r="K111" s="508">
        <v>0</v>
      </c>
      <c r="L111" s="508">
        <v>0</v>
      </c>
      <c r="M111" s="508">
        <v>0</v>
      </c>
      <c r="N111" s="508">
        <v>0</v>
      </c>
      <c r="O111" s="508">
        <v>0</v>
      </c>
      <c r="P111" s="508">
        <v>0</v>
      </c>
      <c r="Q111" s="508">
        <v>0</v>
      </c>
      <c r="R111" s="508">
        <v>0</v>
      </c>
      <c r="S111" s="508">
        <v>0</v>
      </c>
      <c r="T111" s="508">
        <v>0</v>
      </c>
      <c r="U111" s="508">
        <v>0</v>
      </c>
      <c r="V111" s="508">
        <v>0</v>
      </c>
      <c r="W111" s="508">
        <v>1</v>
      </c>
      <c r="X111" s="508">
        <v>0</v>
      </c>
      <c r="Y111" s="508">
        <v>0</v>
      </c>
      <c r="Z111" s="508">
        <v>0</v>
      </c>
      <c r="AA111" s="508">
        <v>0</v>
      </c>
      <c r="AB111" s="508">
        <v>0</v>
      </c>
      <c r="AC111" s="508">
        <v>0</v>
      </c>
      <c r="AD111" s="508">
        <v>0</v>
      </c>
      <c r="AE111" s="508">
        <v>0</v>
      </c>
      <c r="AF111" s="508">
        <v>0</v>
      </c>
      <c r="AG111" s="508">
        <v>0</v>
      </c>
      <c r="AH111" s="508">
        <v>0</v>
      </c>
      <c r="AI111" s="508">
        <v>0</v>
      </c>
      <c r="AJ111" s="508">
        <v>0</v>
      </c>
      <c r="AK111" s="508">
        <v>0</v>
      </c>
      <c r="AL111" s="508">
        <v>0</v>
      </c>
      <c r="AM111" s="508">
        <v>0</v>
      </c>
      <c r="AN111" s="508">
        <v>0</v>
      </c>
      <c r="AO111" s="508">
        <v>0</v>
      </c>
      <c r="AP111" s="938">
        <f>SUM(J111:AO111)</f>
        <v>1</v>
      </c>
    </row>
    <row r="112" spans="2:42" s="1543" customFormat="1" x14ac:dyDescent="0.25">
      <c r="J112" s="523">
        <v>0</v>
      </c>
      <c r="K112" s="523">
        <v>0</v>
      </c>
      <c r="L112" s="523">
        <v>9</v>
      </c>
      <c r="M112" s="523">
        <v>1</v>
      </c>
      <c r="N112" s="523">
        <v>1</v>
      </c>
      <c r="O112" s="523">
        <v>2</v>
      </c>
      <c r="P112" s="523">
        <v>0</v>
      </c>
      <c r="Q112" s="523">
        <v>0</v>
      </c>
      <c r="R112" s="523">
        <v>0</v>
      </c>
      <c r="S112" s="523">
        <v>6</v>
      </c>
      <c r="T112" s="523">
        <v>0</v>
      </c>
      <c r="U112" s="523">
        <v>0</v>
      </c>
      <c r="V112" s="523">
        <v>0</v>
      </c>
      <c r="W112" s="523">
        <v>11</v>
      </c>
      <c r="X112" s="523">
        <v>1</v>
      </c>
      <c r="Y112" s="523">
        <v>1</v>
      </c>
      <c r="Z112" s="523">
        <v>1</v>
      </c>
      <c r="AA112" s="523">
        <v>0</v>
      </c>
      <c r="AB112" s="523">
        <v>0</v>
      </c>
      <c r="AC112" s="523">
        <v>3</v>
      </c>
      <c r="AD112" s="523">
        <v>1</v>
      </c>
      <c r="AE112" s="523">
        <v>0</v>
      </c>
      <c r="AF112" s="523">
        <v>0</v>
      </c>
      <c r="AG112" s="523">
        <v>0</v>
      </c>
      <c r="AH112" s="523">
        <v>1</v>
      </c>
      <c r="AI112" s="523">
        <v>0</v>
      </c>
      <c r="AJ112" s="523">
        <v>0</v>
      </c>
      <c r="AK112" s="523">
        <v>0</v>
      </c>
      <c r="AL112" s="523">
        <v>1</v>
      </c>
      <c r="AM112" s="523">
        <f>17</f>
        <v>17</v>
      </c>
      <c r="AN112" s="523">
        <v>0</v>
      </c>
      <c r="AO112" s="523">
        <v>3</v>
      </c>
      <c r="AP112" s="938">
        <f>SUM(J112:AO112)</f>
        <v>59</v>
      </c>
    </row>
    <row r="113" spans="1:46" s="1543" customFormat="1" ht="15.75" x14ac:dyDescent="0.25">
      <c r="J113" s="519">
        <f>SUM(J109:J112)</f>
        <v>3</v>
      </c>
      <c r="K113" s="519">
        <f t="shared" ref="K113:AO113" si="10">SUM(K109:K112)</f>
        <v>2</v>
      </c>
      <c r="L113" s="519">
        <f>SUM(L109:L112)</f>
        <v>61</v>
      </c>
      <c r="M113" s="519">
        <f t="shared" si="10"/>
        <v>11</v>
      </c>
      <c r="N113" s="519">
        <f t="shared" si="10"/>
        <v>14</v>
      </c>
      <c r="O113" s="519">
        <f t="shared" si="10"/>
        <v>2</v>
      </c>
      <c r="P113" s="519">
        <f t="shared" si="10"/>
        <v>1</v>
      </c>
      <c r="Q113" s="519">
        <f t="shared" si="10"/>
        <v>1</v>
      </c>
      <c r="R113" s="519">
        <f t="shared" si="10"/>
        <v>3</v>
      </c>
      <c r="S113" s="519">
        <f t="shared" si="10"/>
        <v>12</v>
      </c>
      <c r="T113" s="519">
        <f t="shared" si="10"/>
        <v>0</v>
      </c>
      <c r="U113" s="519">
        <f t="shared" si="10"/>
        <v>1</v>
      </c>
      <c r="V113" s="519">
        <f t="shared" si="10"/>
        <v>0</v>
      </c>
      <c r="W113" s="519">
        <f>SUM(W109:W112)</f>
        <v>51</v>
      </c>
      <c r="X113" s="519">
        <f t="shared" si="10"/>
        <v>11</v>
      </c>
      <c r="Y113" s="519">
        <f t="shared" si="10"/>
        <v>1</v>
      </c>
      <c r="Z113" s="519">
        <f t="shared" si="10"/>
        <v>2</v>
      </c>
      <c r="AA113" s="519">
        <f t="shared" si="10"/>
        <v>0</v>
      </c>
      <c r="AB113" s="519">
        <f t="shared" si="10"/>
        <v>8</v>
      </c>
      <c r="AC113" s="519">
        <f>SUM(AC109:AC112)</f>
        <v>21</v>
      </c>
      <c r="AD113" s="519">
        <f t="shared" si="10"/>
        <v>16</v>
      </c>
      <c r="AE113" s="519">
        <f t="shared" si="10"/>
        <v>5</v>
      </c>
      <c r="AF113" s="519">
        <f t="shared" si="10"/>
        <v>1</v>
      </c>
      <c r="AG113" s="519">
        <f t="shared" si="10"/>
        <v>1</v>
      </c>
      <c r="AH113" s="519">
        <f t="shared" si="10"/>
        <v>1</v>
      </c>
      <c r="AI113" s="519">
        <f t="shared" si="10"/>
        <v>1</v>
      </c>
      <c r="AJ113" s="519">
        <f t="shared" si="10"/>
        <v>1</v>
      </c>
      <c r="AK113" s="519">
        <f t="shared" si="10"/>
        <v>2</v>
      </c>
      <c r="AL113" s="519">
        <f t="shared" si="10"/>
        <v>2</v>
      </c>
      <c r="AM113" s="519">
        <f t="shared" si="10"/>
        <v>35</v>
      </c>
      <c r="AN113" s="519">
        <f t="shared" si="10"/>
        <v>1</v>
      </c>
      <c r="AO113" s="519">
        <f t="shared" si="10"/>
        <v>7</v>
      </c>
      <c r="AP113" s="519">
        <f>SUM(J113:AO113)</f>
        <v>278</v>
      </c>
    </row>
    <row r="114" spans="1:46" s="488" customFormat="1" x14ac:dyDescent="0.25"/>
    <row r="115" spans="1:46" s="488" customFormat="1" x14ac:dyDescent="0.25"/>
    <row r="116" spans="1:46" x14ac:dyDescent="0.25">
      <c r="A116" s="488"/>
      <c r="B116" s="488"/>
      <c r="C116" s="488"/>
      <c r="D116" s="488"/>
      <c r="E116" s="488"/>
      <c r="F116" s="488"/>
      <c r="G116" s="488"/>
      <c r="H116" s="488"/>
      <c r="I116" s="488"/>
      <c r="J116" s="488"/>
      <c r="K116" s="488"/>
      <c r="L116" s="488"/>
      <c r="M116" s="488"/>
      <c r="N116" s="488"/>
      <c r="O116" s="488"/>
      <c r="P116" s="488"/>
      <c r="Q116" s="488"/>
      <c r="R116" s="488"/>
      <c r="S116" s="488"/>
      <c r="T116" s="488"/>
      <c r="U116" s="488"/>
      <c r="V116" s="488"/>
      <c r="W116" s="488"/>
      <c r="X116" s="488"/>
      <c r="Y116" s="488"/>
      <c r="Z116" s="488"/>
      <c r="AA116" s="488"/>
      <c r="AB116" s="488"/>
      <c r="AC116" s="488"/>
      <c r="AD116" s="488"/>
      <c r="AE116" s="488"/>
      <c r="AF116" s="488"/>
      <c r="AG116" s="488"/>
      <c r="AH116" s="488"/>
      <c r="AI116" s="488"/>
      <c r="AJ116" s="488"/>
      <c r="AK116" s="488"/>
      <c r="AL116" s="488"/>
      <c r="AM116" s="488"/>
      <c r="AN116" s="488"/>
      <c r="AO116" s="488"/>
      <c r="AP116" s="488"/>
      <c r="AQ116" s="488"/>
      <c r="AR116" s="488"/>
      <c r="AS116" s="488"/>
      <c r="AT116" s="488"/>
    </row>
    <row r="117" spans="1:46" x14ac:dyDescent="0.25">
      <c r="A117" s="488"/>
      <c r="B117" s="488"/>
      <c r="C117" s="488"/>
      <c r="D117" s="488"/>
      <c r="E117" s="488"/>
      <c r="F117" s="488"/>
      <c r="G117" s="488"/>
      <c r="H117" s="488"/>
      <c r="I117" s="488"/>
      <c r="J117" s="488"/>
      <c r="K117" s="488"/>
      <c r="L117" s="488"/>
      <c r="M117" s="488"/>
      <c r="N117" s="488"/>
      <c r="O117" s="488"/>
      <c r="P117" s="488"/>
      <c r="Q117" s="488"/>
      <c r="R117" s="488"/>
      <c r="S117" s="488"/>
      <c r="T117" s="488"/>
      <c r="U117" s="488"/>
      <c r="V117" s="488"/>
      <c r="W117" s="488"/>
      <c r="X117" s="488"/>
      <c r="Y117" s="488"/>
      <c r="Z117" s="488"/>
      <c r="AA117" s="488"/>
      <c r="AB117" s="488"/>
      <c r="AC117" s="488"/>
      <c r="AD117" s="488"/>
      <c r="AE117" s="488"/>
      <c r="AF117" s="488"/>
      <c r="AG117" s="488"/>
      <c r="AH117" s="488"/>
      <c r="AI117" s="488"/>
      <c r="AJ117" s="488"/>
      <c r="AK117" s="488"/>
      <c r="AL117" s="488"/>
      <c r="AM117" s="488"/>
      <c r="AN117" s="488"/>
      <c r="AO117" s="488"/>
      <c r="AP117" s="488"/>
      <c r="AQ117" s="488"/>
      <c r="AR117" s="488"/>
      <c r="AS117" s="488"/>
      <c r="AT117" s="488"/>
    </row>
    <row r="118" spans="1:46" x14ac:dyDescent="0.25">
      <c r="A118" s="488"/>
      <c r="B118" s="488"/>
      <c r="C118" s="488"/>
      <c r="D118" s="488"/>
      <c r="E118" s="488"/>
      <c r="F118" s="488"/>
      <c r="G118" s="488"/>
      <c r="H118" s="488"/>
      <c r="I118" s="488"/>
      <c r="J118" s="488"/>
      <c r="K118" s="488"/>
      <c r="L118" s="488"/>
      <c r="M118" s="488"/>
      <c r="N118" s="488"/>
      <c r="O118" s="488"/>
      <c r="P118" s="488"/>
      <c r="Q118" s="488"/>
      <c r="R118" s="488"/>
      <c r="S118" s="488"/>
      <c r="T118" s="488"/>
      <c r="U118" s="488"/>
      <c r="V118" s="488"/>
      <c r="W118" s="488"/>
      <c r="X118" s="488"/>
      <c r="Y118" s="488"/>
      <c r="Z118" s="488"/>
      <c r="AA118" s="488"/>
      <c r="AB118" s="488"/>
      <c r="AC118" s="488"/>
      <c r="AD118" s="488"/>
      <c r="AE118" s="488"/>
      <c r="AF118" s="488"/>
      <c r="AG118" s="488"/>
      <c r="AH118" s="488"/>
      <c r="AI118" s="488"/>
      <c r="AJ118" s="488"/>
      <c r="AK118" s="488"/>
      <c r="AL118" s="488"/>
      <c r="AM118" s="488"/>
      <c r="AN118" s="488"/>
      <c r="AO118" s="488"/>
      <c r="AP118" s="488"/>
      <c r="AQ118" s="488"/>
      <c r="AR118" s="488"/>
      <c r="AS118" s="488"/>
      <c r="AT118" s="488"/>
    </row>
    <row r="119" spans="1:46" x14ac:dyDescent="0.25">
      <c r="A119" s="488"/>
      <c r="B119" s="488"/>
      <c r="C119" s="488"/>
      <c r="D119" s="488"/>
      <c r="E119" s="488"/>
      <c r="F119" s="488"/>
      <c r="G119" s="488"/>
      <c r="H119" s="488"/>
      <c r="I119" s="488"/>
      <c r="J119" s="488"/>
      <c r="K119" s="488"/>
      <c r="L119" s="488"/>
      <c r="M119" s="488"/>
      <c r="N119" s="488"/>
      <c r="O119" s="488"/>
      <c r="P119" s="488"/>
      <c r="Q119" s="488"/>
      <c r="R119" s="488"/>
      <c r="S119" s="488"/>
      <c r="T119" s="488"/>
      <c r="U119" s="488"/>
      <c r="V119" s="488"/>
      <c r="W119" s="488"/>
      <c r="X119" s="488"/>
      <c r="Y119" s="488"/>
      <c r="Z119" s="488"/>
      <c r="AA119" s="488"/>
      <c r="AB119" s="488"/>
      <c r="AC119" s="488"/>
      <c r="AD119" s="488"/>
      <c r="AE119" s="488"/>
      <c r="AF119" s="488"/>
      <c r="AG119" s="488"/>
      <c r="AH119" s="488"/>
      <c r="AI119" s="488"/>
      <c r="AJ119" s="488"/>
      <c r="AK119" s="488"/>
      <c r="AL119" s="488"/>
      <c r="AM119" s="488"/>
      <c r="AN119" s="488"/>
      <c r="AO119" s="488"/>
      <c r="AP119" s="488"/>
      <c r="AQ119" s="488"/>
      <c r="AR119" s="488"/>
      <c r="AS119" s="488"/>
      <c r="AT119" s="488"/>
    </row>
    <row r="120" spans="1:46" x14ac:dyDescent="0.25">
      <c r="A120" s="488"/>
      <c r="B120" s="488"/>
      <c r="C120" s="488"/>
      <c r="D120" s="488"/>
      <c r="E120" s="488"/>
      <c r="F120" s="488"/>
      <c r="G120" s="488"/>
      <c r="H120" s="488"/>
      <c r="I120" s="488"/>
      <c r="J120" s="488"/>
      <c r="K120" s="488"/>
      <c r="L120" s="488"/>
      <c r="M120" s="488"/>
      <c r="N120" s="488"/>
      <c r="O120" s="488"/>
      <c r="P120" s="488"/>
      <c r="Q120" s="488"/>
      <c r="R120" s="488"/>
      <c r="S120" s="488"/>
      <c r="T120" s="488"/>
      <c r="U120" s="488"/>
      <c r="V120" s="488"/>
      <c r="W120" s="488"/>
      <c r="X120" s="488"/>
      <c r="Y120" s="488"/>
      <c r="Z120" s="488"/>
      <c r="AA120" s="488"/>
      <c r="AB120" s="488"/>
      <c r="AC120" s="488"/>
      <c r="AD120" s="488"/>
      <c r="AE120" s="488"/>
      <c r="AF120" s="488"/>
      <c r="AG120" s="488"/>
      <c r="AH120" s="488"/>
      <c r="AI120" s="488"/>
      <c r="AJ120" s="488"/>
      <c r="AK120" s="488"/>
      <c r="AL120" s="488"/>
      <c r="AM120" s="488"/>
      <c r="AN120" s="488"/>
      <c r="AO120" s="488"/>
      <c r="AP120" s="488"/>
      <c r="AQ120" s="488"/>
      <c r="AR120" s="488"/>
      <c r="AS120" s="488"/>
      <c r="AT120" s="488"/>
    </row>
    <row r="121" spans="1:46" x14ac:dyDescent="0.25">
      <c r="A121" s="488"/>
      <c r="B121" s="488"/>
      <c r="C121" s="488"/>
      <c r="D121" s="488"/>
      <c r="E121" s="488"/>
      <c r="F121" s="488"/>
      <c r="G121" s="488"/>
      <c r="H121" s="488"/>
      <c r="I121" s="488"/>
      <c r="J121" s="488"/>
      <c r="K121" s="488"/>
      <c r="L121" s="488"/>
      <c r="M121" s="488"/>
      <c r="N121" s="488"/>
      <c r="O121" s="488"/>
      <c r="P121" s="488"/>
      <c r="Q121" s="488"/>
      <c r="R121" s="488"/>
      <c r="S121" s="488"/>
      <c r="T121" s="488"/>
      <c r="U121" s="488"/>
      <c r="V121" s="488"/>
      <c r="W121" s="488"/>
      <c r="X121" s="488"/>
      <c r="Y121" s="488"/>
      <c r="Z121" s="488"/>
      <c r="AA121" s="488"/>
      <c r="AB121" s="488"/>
      <c r="AC121" s="488"/>
      <c r="AD121" s="488"/>
      <c r="AE121" s="488"/>
      <c r="AF121" s="488"/>
      <c r="AG121" s="488"/>
      <c r="AH121" s="488"/>
      <c r="AI121" s="488"/>
      <c r="AJ121" s="488"/>
      <c r="AK121" s="488"/>
      <c r="AL121" s="488"/>
      <c r="AM121" s="488"/>
      <c r="AN121" s="488"/>
      <c r="AO121" s="488"/>
      <c r="AP121" s="488"/>
      <c r="AQ121" s="488"/>
      <c r="AR121" s="488"/>
      <c r="AS121" s="488"/>
      <c r="AT121" s="488"/>
    </row>
    <row r="122" spans="1:46" x14ac:dyDescent="0.25">
      <c r="A122" s="488"/>
      <c r="B122" s="488"/>
      <c r="C122" s="488"/>
      <c r="D122" s="488"/>
      <c r="E122" s="488"/>
      <c r="F122" s="488"/>
      <c r="G122" s="488"/>
      <c r="H122" s="488"/>
      <c r="I122" s="488"/>
      <c r="J122" s="488"/>
      <c r="K122" s="488"/>
      <c r="L122" s="488"/>
      <c r="M122" s="488"/>
      <c r="N122" s="488"/>
      <c r="O122" s="488"/>
      <c r="P122" s="488"/>
      <c r="Q122" s="488"/>
      <c r="R122" s="488"/>
      <c r="S122" s="488"/>
      <c r="T122" s="488"/>
      <c r="U122" s="488"/>
      <c r="V122" s="488"/>
      <c r="W122" s="488"/>
      <c r="X122" s="488"/>
      <c r="Y122" s="488"/>
      <c r="Z122" s="488"/>
      <c r="AA122" s="488"/>
      <c r="AB122" s="488"/>
      <c r="AC122" s="488"/>
      <c r="AD122" s="488"/>
      <c r="AE122" s="488"/>
      <c r="AF122" s="488"/>
      <c r="AG122" s="488"/>
      <c r="AH122" s="488"/>
      <c r="AI122" s="488"/>
      <c r="AJ122" s="488"/>
      <c r="AK122" s="488"/>
      <c r="AL122" s="488"/>
      <c r="AM122" s="488"/>
      <c r="AN122" s="488"/>
      <c r="AO122" s="488"/>
      <c r="AP122" s="488"/>
      <c r="AQ122" s="488"/>
      <c r="AR122" s="488"/>
      <c r="AS122" s="488"/>
      <c r="AT122" s="488"/>
    </row>
  </sheetData>
  <mergeCells count="22">
    <mergeCell ref="N8:Q8"/>
    <mergeCell ref="N9:Q9"/>
    <mergeCell ref="N10:Q10"/>
    <mergeCell ref="AP43:AP46"/>
    <mergeCell ref="AL44:AL56"/>
    <mergeCell ref="AP47:AP48"/>
    <mergeCell ref="AB49:AB50"/>
    <mergeCell ref="N2:T2"/>
    <mergeCell ref="B2:G2"/>
    <mergeCell ref="N4:Q4"/>
    <mergeCell ref="N5:Q5"/>
    <mergeCell ref="N7:T7"/>
    <mergeCell ref="N3:Q3"/>
    <mergeCell ref="B17:G17"/>
    <mergeCell ref="B35:G35"/>
    <mergeCell ref="AP35:AP36"/>
    <mergeCell ref="B36:G36"/>
    <mergeCell ref="B37:G37"/>
    <mergeCell ref="AP37:AP42"/>
    <mergeCell ref="B38:G38"/>
    <mergeCell ref="B39:G39"/>
    <mergeCell ref="B40:G40"/>
  </mergeCells>
  <pageMargins left="0.7" right="0.7" top="0.75" bottom="0.75" header="0.3" footer="0.3"/>
  <pageSetup paperSize="9" scale="2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B197"/>
  <sheetViews>
    <sheetView zoomScale="60" zoomScaleNormal="60" zoomScalePageLayoutView="55" workbookViewId="0">
      <pane ySplit="4" topLeftCell="A176" activePane="bottomLeft" state="frozen"/>
      <selection pane="bottomLeft" activeCell="B177" sqref="B177"/>
    </sheetView>
  </sheetViews>
  <sheetFormatPr defaultColWidth="9.140625" defaultRowHeight="15.75" x14ac:dyDescent="0.25"/>
  <cols>
    <col min="1" max="1" width="7.42578125" style="69" customWidth="1"/>
    <col min="2" max="2" width="16.7109375" style="69" customWidth="1"/>
    <col min="3" max="3" width="10.42578125" style="69" customWidth="1"/>
    <col min="4" max="4" width="15.5703125" style="69" customWidth="1"/>
    <col min="5" max="5" width="18.28515625" style="69" customWidth="1"/>
    <col min="6" max="6" width="16.28515625" style="69" customWidth="1"/>
    <col min="7" max="7" width="13.140625" style="69" customWidth="1"/>
    <col min="8" max="8" width="61.42578125" style="69" customWidth="1"/>
    <col min="9" max="9" width="15.42578125" style="19" customWidth="1"/>
    <col min="10" max="12" width="20" style="69" hidden="1" customWidth="1"/>
    <col min="13" max="13" width="18.140625" style="69" hidden="1" customWidth="1"/>
    <col min="14" max="14" width="20.7109375" style="69" customWidth="1"/>
    <col min="15" max="15" width="50.7109375" style="69" customWidth="1"/>
    <col min="16" max="16384" width="9.140625" style="69"/>
  </cols>
  <sheetData>
    <row r="1" spans="1:17" ht="30" customHeight="1" thickBot="1" x14ac:dyDescent="0.3">
      <c r="A1" s="1595" t="s">
        <v>2926</v>
      </c>
      <c r="B1" s="1595"/>
      <c r="C1" s="1595"/>
      <c r="D1" s="1595"/>
      <c r="E1" s="1595"/>
      <c r="F1" s="1595"/>
      <c r="G1" s="1595"/>
      <c r="H1" s="1595"/>
      <c r="I1" s="1595"/>
      <c r="J1" s="1595"/>
      <c r="K1" s="1595"/>
      <c r="L1" s="1595"/>
      <c r="M1" s="1595"/>
      <c r="N1" s="1595"/>
      <c r="O1" s="1595"/>
      <c r="Q1" s="1590" t="s">
        <v>5695</v>
      </c>
    </row>
    <row r="2" spans="1:17" ht="25.5" customHeight="1" thickBot="1" x14ac:dyDescent="0.3">
      <c r="A2" s="1551" t="s">
        <v>1027</v>
      </c>
      <c r="B2" s="1551" t="s">
        <v>3</v>
      </c>
      <c r="C2" s="1551" t="s">
        <v>1</v>
      </c>
      <c r="D2" s="1551" t="s">
        <v>2</v>
      </c>
      <c r="E2" s="1551" t="s">
        <v>5</v>
      </c>
      <c r="F2" s="1551" t="s">
        <v>4</v>
      </c>
      <c r="G2" s="1551" t="s">
        <v>10</v>
      </c>
      <c r="H2" s="1551" t="s">
        <v>3494</v>
      </c>
      <c r="I2" s="1585" t="s">
        <v>1021</v>
      </c>
      <c r="J2" s="1574" t="s">
        <v>6</v>
      </c>
      <c r="K2" s="1575"/>
      <c r="L2" s="1575"/>
      <c r="M2" s="1576"/>
      <c r="N2" s="1551" t="s">
        <v>1024</v>
      </c>
      <c r="O2" s="1551" t="s">
        <v>2106</v>
      </c>
      <c r="Q2" s="1590"/>
    </row>
    <row r="3" spans="1:17" ht="55.5" customHeight="1" thickBot="1" x14ac:dyDescent="0.3">
      <c r="A3" s="1552"/>
      <c r="B3" s="1552"/>
      <c r="C3" s="1552"/>
      <c r="D3" s="1552"/>
      <c r="E3" s="1552"/>
      <c r="F3" s="1552"/>
      <c r="G3" s="1552"/>
      <c r="H3" s="1552"/>
      <c r="I3" s="1586"/>
      <c r="J3" s="11" t="s">
        <v>0</v>
      </c>
      <c r="K3" s="11" t="s">
        <v>1022</v>
      </c>
      <c r="L3" s="11" t="s">
        <v>1023</v>
      </c>
      <c r="M3" s="11" t="s">
        <v>394</v>
      </c>
      <c r="N3" s="1552"/>
      <c r="O3" s="1552"/>
      <c r="Q3" s="1590"/>
    </row>
    <row r="4" spans="1:17" ht="16.5" thickBot="1" x14ac:dyDescent="0.3">
      <c r="A4" s="12"/>
      <c r="B4" s="13"/>
      <c r="C4" s="12"/>
      <c r="D4" s="12"/>
      <c r="E4" s="12"/>
      <c r="F4" s="13"/>
      <c r="G4" s="14"/>
      <c r="H4" s="15"/>
      <c r="I4" s="20"/>
      <c r="J4" s="16"/>
      <c r="K4" s="12"/>
      <c r="L4" s="12"/>
      <c r="M4" s="17"/>
      <c r="N4" s="15"/>
      <c r="O4" s="15"/>
      <c r="Q4" s="1590"/>
    </row>
    <row r="5" spans="1:17" s="38" customFormat="1" ht="142.5" thickBot="1" x14ac:dyDescent="0.3">
      <c r="A5" s="179">
        <v>1</v>
      </c>
      <c r="B5" s="178" t="s">
        <v>93</v>
      </c>
      <c r="C5" s="179">
        <v>4</v>
      </c>
      <c r="D5" s="178" t="s">
        <v>54</v>
      </c>
      <c r="E5" s="178" t="s">
        <v>8</v>
      </c>
      <c r="F5" s="178" t="s">
        <v>314</v>
      </c>
      <c r="G5" s="178" t="s">
        <v>11</v>
      </c>
      <c r="H5" s="180" t="s">
        <v>9</v>
      </c>
      <c r="I5" s="77"/>
      <c r="J5" s="182"/>
      <c r="K5" s="179"/>
      <c r="L5" s="179"/>
      <c r="M5" s="184"/>
      <c r="N5" s="36"/>
      <c r="O5" s="37" t="s">
        <v>2500</v>
      </c>
    </row>
    <row r="6" spans="1:17" s="38" customFormat="1" ht="268.5" thickBot="1" x14ac:dyDescent="0.3">
      <c r="A6" s="179">
        <f>A5+1</f>
        <v>2</v>
      </c>
      <c r="B6" s="178" t="s">
        <v>2110</v>
      </c>
      <c r="C6" s="178">
        <v>4</v>
      </c>
      <c r="D6" s="178" t="s">
        <v>86</v>
      </c>
      <c r="E6" s="178" t="s">
        <v>1213</v>
      </c>
      <c r="F6" s="178" t="s">
        <v>317</v>
      </c>
      <c r="G6" s="178" t="s">
        <v>11</v>
      </c>
      <c r="H6" s="180" t="s">
        <v>107</v>
      </c>
      <c r="I6" s="77"/>
      <c r="J6" s="182"/>
      <c r="K6" s="179"/>
      <c r="L6" s="179"/>
      <c r="M6" s="154"/>
      <c r="N6" s="183"/>
      <c r="O6" s="37" t="s">
        <v>2797</v>
      </c>
    </row>
    <row r="7" spans="1:17" s="186" customFormat="1" ht="347.25" thickBot="1" x14ac:dyDescent="0.3">
      <c r="A7" s="858">
        <f t="shared" ref="A7:A63" si="0">A6+1</f>
        <v>3</v>
      </c>
      <c r="B7" s="178" t="s">
        <v>124</v>
      </c>
      <c r="C7" s="178" t="s">
        <v>110</v>
      </c>
      <c r="D7" s="178" t="s">
        <v>23</v>
      </c>
      <c r="E7" s="178" t="s">
        <v>125</v>
      </c>
      <c r="F7" s="178" t="s">
        <v>126</v>
      </c>
      <c r="G7" s="178" t="s">
        <v>16</v>
      </c>
      <c r="H7" s="180" t="s">
        <v>127</v>
      </c>
      <c r="I7" s="178"/>
      <c r="J7" s="185"/>
      <c r="K7" s="179"/>
      <c r="L7" s="179"/>
      <c r="M7" s="154"/>
      <c r="N7" s="183"/>
      <c r="O7" s="80" t="s">
        <v>2798</v>
      </c>
    </row>
    <row r="8" spans="1:17" s="38" customFormat="1" ht="79.5" thickBot="1" x14ac:dyDescent="0.3">
      <c r="A8" s="858">
        <f t="shared" si="0"/>
        <v>4</v>
      </c>
      <c r="B8" s="178" t="s">
        <v>199</v>
      </c>
      <c r="C8" s="178">
        <v>4</v>
      </c>
      <c r="D8" s="178" t="s">
        <v>23</v>
      </c>
      <c r="E8" s="178" t="s">
        <v>227</v>
      </c>
      <c r="F8" s="178" t="s">
        <v>332</v>
      </c>
      <c r="G8" s="178" t="s">
        <v>11</v>
      </c>
      <c r="H8" s="180" t="s">
        <v>223</v>
      </c>
      <c r="I8" s="178"/>
      <c r="J8" s="179"/>
      <c r="K8" s="179"/>
      <c r="L8" s="179"/>
      <c r="M8" s="179"/>
      <c r="N8" s="179"/>
      <c r="O8" s="80" t="s">
        <v>2799</v>
      </c>
    </row>
    <row r="9" spans="1:17" s="38" customFormat="1" ht="268.5" thickBot="1" x14ac:dyDescent="0.3">
      <c r="A9" s="858">
        <f t="shared" si="0"/>
        <v>5</v>
      </c>
      <c r="B9" s="178" t="s">
        <v>2134</v>
      </c>
      <c r="C9" s="178">
        <v>4</v>
      </c>
      <c r="D9" s="178" t="s">
        <v>86</v>
      </c>
      <c r="E9" s="178" t="s">
        <v>1176</v>
      </c>
      <c r="F9" s="178" t="s">
        <v>317</v>
      </c>
      <c r="G9" s="178" t="s">
        <v>11</v>
      </c>
      <c r="H9" s="180" t="s">
        <v>107</v>
      </c>
      <c r="I9" s="77"/>
      <c r="J9" s="179"/>
      <c r="K9" s="179"/>
      <c r="L9" s="179"/>
      <c r="M9" s="179"/>
      <c r="N9" s="183"/>
      <c r="O9" s="37" t="s">
        <v>2800</v>
      </c>
    </row>
    <row r="10" spans="1:17" s="38" customFormat="1" ht="95.25" thickBot="1" x14ac:dyDescent="0.3">
      <c r="A10" s="858">
        <f t="shared" si="0"/>
        <v>6</v>
      </c>
      <c r="B10" s="178" t="s">
        <v>2137</v>
      </c>
      <c r="C10" s="178">
        <v>4</v>
      </c>
      <c r="D10" s="178" t="s">
        <v>89</v>
      </c>
      <c r="E10" s="178" t="s">
        <v>359</v>
      </c>
      <c r="F10" s="178" t="s">
        <v>337</v>
      </c>
      <c r="G10" s="178" t="s">
        <v>11</v>
      </c>
      <c r="H10" s="180" t="s">
        <v>288</v>
      </c>
      <c r="I10" s="77"/>
      <c r="J10" s="179"/>
      <c r="K10" s="179"/>
      <c r="L10" s="179"/>
      <c r="M10" s="179"/>
      <c r="N10" s="183"/>
      <c r="O10" s="37" t="s">
        <v>2801</v>
      </c>
    </row>
    <row r="11" spans="1:17" s="38" customFormat="1" ht="142.5" thickBot="1" x14ac:dyDescent="0.3">
      <c r="A11" s="858">
        <f t="shared" si="0"/>
        <v>7</v>
      </c>
      <c r="B11" s="178" t="s">
        <v>352</v>
      </c>
      <c r="C11" s="178">
        <v>4</v>
      </c>
      <c r="D11" s="178" t="s">
        <v>86</v>
      </c>
      <c r="E11" s="178" t="s">
        <v>353</v>
      </c>
      <c r="F11" s="178" t="s">
        <v>266</v>
      </c>
      <c r="G11" s="178" t="s">
        <v>16</v>
      </c>
      <c r="H11" s="180" t="s">
        <v>354</v>
      </c>
      <c r="I11" s="77"/>
      <c r="J11" s="179"/>
      <c r="K11" s="179"/>
      <c r="L11" s="179"/>
      <c r="M11" s="179"/>
      <c r="N11" s="183"/>
      <c r="O11" s="37" t="s">
        <v>2802</v>
      </c>
    </row>
    <row r="12" spans="1:17" s="38" customFormat="1" ht="409.6" thickBot="1" x14ac:dyDescent="0.3">
      <c r="A12" s="858">
        <f t="shared" si="0"/>
        <v>8</v>
      </c>
      <c r="B12" s="178" t="s">
        <v>364</v>
      </c>
      <c r="C12" s="178" t="s">
        <v>110</v>
      </c>
      <c r="D12" s="178" t="s">
        <v>172</v>
      </c>
      <c r="E12" s="178" t="s">
        <v>363</v>
      </c>
      <c r="F12" s="178" t="s">
        <v>362</v>
      </c>
      <c r="G12" s="178" t="s">
        <v>16</v>
      </c>
      <c r="H12" s="180" t="s">
        <v>365</v>
      </c>
      <c r="I12" s="178"/>
      <c r="J12" s="179"/>
      <c r="K12" s="179"/>
      <c r="L12" s="179"/>
      <c r="M12" s="179"/>
      <c r="N12" s="179"/>
      <c r="O12" s="80" t="s">
        <v>2803</v>
      </c>
    </row>
    <row r="13" spans="1:17" s="369" customFormat="1" ht="48" thickBot="1" x14ac:dyDescent="0.3">
      <c r="A13" s="896">
        <f t="shared" si="0"/>
        <v>9</v>
      </c>
      <c r="B13" s="895" t="s">
        <v>500</v>
      </c>
      <c r="C13" s="895" t="s">
        <v>510</v>
      </c>
      <c r="D13" s="895" t="s">
        <v>504</v>
      </c>
      <c r="E13" s="895" t="s">
        <v>505</v>
      </c>
      <c r="F13" s="895" t="s">
        <v>251</v>
      </c>
      <c r="G13" s="895" t="s">
        <v>16</v>
      </c>
      <c r="H13" s="894" t="s">
        <v>503</v>
      </c>
      <c r="I13" s="895" t="s">
        <v>2553</v>
      </c>
      <c r="J13" s="896"/>
      <c r="K13" s="896"/>
      <c r="L13" s="896"/>
      <c r="M13" s="896"/>
      <c r="N13" s="904" t="s">
        <v>2948</v>
      </c>
      <c r="O13" s="895" t="s">
        <v>2949</v>
      </c>
      <c r="P13" s="622"/>
    </row>
    <row r="14" spans="1:17" s="369" customFormat="1" ht="63.75" thickBot="1" x14ac:dyDescent="0.3">
      <c r="A14" s="896">
        <f t="shared" si="0"/>
        <v>10</v>
      </c>
      <c r="B14" s="895" t="s">
        <v>501</v>
      </c>
      <c r="C14" s="895" t="s">
        <v>510</v>
      </c>
      <c r="D14" s="895" t="s">
        <v>504</v>
      </c>
      <c r="E14" s="895" t="s">
        <v>507</v>
      </c>
      <c r="F14" s="895" t="s">
        <v>251</v>
      </c>
      <c r="G14" s="895" t="s">
        <v>16</v>
      </c>
      <c r="H14" s="894" t="s">
        <v>506</v>
      </c>
      <c r="I14" s="895" t="s">
        <v>2553</v>
      </c>
      <c r="J14" s="896"/>
      <c r="K14" s="896"/>
      <c r="L14" s="896"/>
      <c r="M14" s="896"/>
      <c r="N14" s="904" t="s">
        <v>2950</v>
      </c>
      <c r="O14" s="895" t="s">
        <v>2949</v>
      </c>
      <c r="P14" s="622"/>
    </row>
    <row r="15" spans="1:17" s="369" customFormat="1" ht="63.75" thickBot="1" x14ac:dyDescent="0.3">
      <c r="A15" s="896">
        <f t="shared" si="0"/>
        <v>11</v>
      </c>
      <c r="B15" s="895" t="s">
        <v>502</v>
      </c>
      <c r="C15" s="895" t="s">
        <v>510</v>
      </c>
      <c r="D15" s="895" t="s">
        <v>504</v>
      </c>
      <c r="E15" s="895" t="s">
        <v>509</v>
      </c>
      <c r="F15" s="895" t="s">
        <v>251</v>
      </c>
      <c r="G15" s="895" t="s">
        <v>16</v>
      </c>
      <c r="H15" s="894" t="s">
        <v>508</v>
      </c>
      <c r="I15" s="895" t="s">
        <v>2553</v>
      </c>
      <c r="J15" s="896"/>
      <c r="K15" s="896"/>
      <c r="L15" s="896"/>
      <c r="M15" s="896"/>
      <c r="N15" s="904" t="s">
        <v>2951</v>
      </c>
      <c r="O15" s="895" t="s">
        <v>2949</v>
      </c>
      <c r="P15" s="622"/>
    </row>
    <row r="16" spans="1:17" s="39" customFormat="1" ht="79.5" thickBot="1" x14ac:dyDescent="0.3">
      <c r="A16" s="896">
        <f t="shared" si="0"/>
        <v>12</v>
      </c>
      <c r="B16" s="178" t="s">
        <v>574</v>
      </c>
      <c r="C16" s="178">
        <v>5</v>
      </c>
      <c r="D16" s="178" t="s">
        <v>568</v>
      </c>
      <c r="E16" s="178" t="s">
        <v>576</v>
      </c>
      <c r="F16" s="178" t="s">
        <v>345</v>
      </c>
      <c r="G16" s="178" t="s">
        <v>16</v>
      </c>
      <c r="H16" s="180" t="s">
        <v>575</v>
      </c>
      <c r="I16" s="178"/>
      <c r="J16" s="179"/>
      <c r="K16" s="179"/>
      <c r="L16" s="179"/>
      <c r="M16" s="179"/>
      <c r="N16" s="178" t="s">
        <v>2982</v>
      </c>
      <c r="O16" s="178" t="s">
        <v>3392</v>
      </c>
      <c r="P16" s="100"/>
    </row>
    <row r="17" spans="1:15" s="38" customFormat="1" ht="205.5" thickBot="1" x14ac:dyDescent="0.3">
      <c r="A17" s="858">
        <f t="shared" si="0"/>
        <v>13</v>
      </c>
      <c r="B17" s="178" t="s">
        <v>619</v>
      </c>
      <c r="C17" s="178" t="s">
        <v>110</v>
      </c>
      <c r="D17" s="178" t="s">
        <v>172</v>
      </c>
      <c r="E17" s="178" t="s">
        <v>640</v>
      </c>
      <c r="F17" s="178" t="s">
        <v>345</v>
      </c>
      <c r="G17" s="178" t="s">
        <v>16</v>
      </c>
      <c r="H17" s="180" t="s">
        <v>641</v>
      </c>
      <c r="I17" s="178"/>
      <c r="J17" s="179"/>
      <c r="K17" s="179"/>
      <c r="L17" s="179"/>
      <c r="M17" s="179"/>
      <c r="N17" s="178"/>
      <c r="O17" s="80" t="s">
        <v>2804</v>
      </c>
    </row>
    <row r="18" spans="1:15" s="38" customFormat="1" ht="95.25" thickBot="1" x14ac:dyDescent="0.3">
      <c r="A18" s="858">
        <f t="shared" si="0"/>
        <v>14</v>
      </c>
      <c r="B18" s="178" t="s">
        <v>642</v>
      </c>
      <c r="C18" s="178" t="s">
        <v>110</v>
      </c>
      <c r="D18" s="178" t="s">
        <v>86</v>
      </c>
      <c r="E18" s="178" t="s">
        <v>644</v>
      </c>
      <c r="F18" s="178" t="s">
        <v>645</v>
      </c>
      <c r="G18" s="178" t="s">
        <v>16</v>
      </c>
      <c r="H18" s="180" t="s">
        <v>643</v>
      </c>
      <c r="I18" s="178" t="s">
        <v>2475</v>
      </c>
      <c r="J18" s="179"/>
      <c r="K18" s="179"/>
      <c r="L18" s="179"/>
      <c r="M18" s="179"/>
      <c r="N18" s="36"/>
      <c r="O18" s="37" t="s">
        <v>2805</v>
      </c>
    </row>
    <row r="19" spans="1:15" s="186" customFormat="1" ht="158.25" thickBot="1" x14ac:dyDescent="0.3">
      <c r="A19" s="858">
        <f t="shared" si="0"/>
        <v>15</v>
      </c>
      <c r="B19" s="178" t="s">
        <v>2147</v>
      </c>
      <c r="C19" s="178">
        <v>4</v>
      </c>
      <c r="D19" s="178" t="s">
        <v>37</v>
      </c>
      <c r="E19" s="178" t="s">
        <v>1117</v>
      </c>
      <c r="F19" s="178" t="s">
        <v>708</v>
      </c>
      <c r="G19" s="178" t="s">
        <v>11</v>
      </c>
      <c r="H19" s="180" t="s">
        <v>709</v>
      </c>
      <c r="I19" s="77"/>
      <c r="J19" s="179"/>
      <c r="K19" s="179"/>
      <c r="L19" s="179"/>
      <c r="M19" s="179"/>
      <c r="N19" s="36"/>
      <c r="O19" s="37" t="s">
        <v>2806</v>
      </c>
    </row>
    <row r="20" spans="1:15" s="38" customFormat="1" ht="221.25" thickBot="1" x14ac:dyDescent="0.3">
      <c r="A20" s="858">
        <f t="shared" si="0"/>
        <v>16</v>
      </c>
      <c r="B20" s="178" t="s">
        <v>677</v>
      </c>
      <c r="C20" s="178">
        <v>4</v>
      </c>
      <c r="D20" s="178" t="s">
        <v>679</v>
      </c>
      <c r="E20" s="178" t="s">
        <v>1115</v>
      </c>
      <c r="F20" s="178" t="s">
        <v>680</v>
      </c>
      <c r="G20" s="178" t="s">
        <v>16</v>
      </c>
      <c r="H20" s="180" t="s">
        <v>678</v>
      </c>
      <c r="I20" s="77"/>
      <c r="J20" s="179"/>
      <c r="K20" s="179"/>
      <c r="L20" s="179"/>
      <c r="M20" s="179"/>
      <c r="N20" s="36"/>
      <c r="O20" s="37" t="s">
        <v>2531</v>
      </c>
    </row>
    <row r="21" spans="1:15" s="38" customFormat="1" ht="205.5" thickBot="1" x14ac:dyDescent="0.3">
      <c r="A21" s="858">
        <f t="shared" si="0"/>
        <v>17</v>
      </c>
      <c r="B21" s="178" t="s">
        <v>735</v>
      </c>
      <c r="C21" s="178">
        <v>4</v>
      </c>
      <c r="D21" s="178" t="s">
        <v>83</v>
      </c>
      <c r="E21" s="178" t="s">
        <v>737</v>
      </c>
      <c r="F21" s="178" t="s">
        <v>645</v>
      </c>
      <c r="G21" s="178" t="s">
        <v>16</v>
      </c>
      <c r="H21" s="180" t="s">
        <v>736</v>
      </c>
      <c r="I21" s="77"/>
      <c r="J21" s="179"/>
      <c r="K21" s="179"/>
      <c r="L21" s="179"/>
      <c r="M21" s="179"/>
      <c r="N21" s="36"/>
      <c r="O21" s="37" t="s">
        <v>2534</v>
      </c>
    </row>
    <row r="22" spans="1:15" s="38" customFormat="1" ht="111" thickBot="1" x14ac:dyDescent="0.3">
      <c r="A22" s="858">
        <f t="shared" si="0"/>
        <v>18</v>
      </c>
      <c r="B22" s="178" t="s">
        <v>2155</v>
      </c>
      <c r="C22" s="178">
        <v>4</v>
      </c>
      <c r="D22" s="178" t="s">
        <v>83</v>
      </c>
      <c r="E22" s="178" t="s">
        <v>1110</v>
      </c>
      <c r="F22" s="178" t="s">
        <v>785</v>
      </c>
      <c r="G22" s="178" t="s">
        <v>11</v>
      </c>
      <c r="H22" s="180" t="s">
        <v>787</v>
      </c>
      <c r="I22" s="77"/>
      <c r="J22" s="179"/>
      <c r="K22" s="179"/>
      <c r="L22" s="179"/>
      <c r="M22" s="179"/>
      <c r="N22" s="36"/>
      <c r="O22" s="37" t="s">
        <v>2541</v>
      </c>
    </row>
    <row r="23" spans="1:15" s="38" customFormat="1" ht="142.5" thickBot="1" x14ac:dyDescent="0.3">
      <c r="A23" s="858">
        <f t="shared" si="0"/>
        <v>19</v>
      </c>
      <c r="B23" s="178" t="s">
        <v>2156</v>
      </c>
      <c r="C23" s="178">
        <v>4</v>
      </c>
      <c r="D23" s="178" t="s">
        <v>83</v>
      </c>
      <c r="E23" s="178" t="s">
        <v>1109</v>
      </c>
      <c r="F23" s="178" t="s">
        <v>785</v>
      </c>
      <c r="G23" s="178" t="s">
        <v>11</v>
      </c>
      <c r="H23" s="180" t="s">
        <v>784</v>
      </c>
      <c r="I23" s="77"/>
      <c r="J23" s="179"/>
      <c r="K23" s="179"/>
      <c r="L23" s="179"/>
      <c r="M23" s="179"/>
      <c r="N23" s="36"/>
      <c r="O23" s="37" t="s">
        <v>2809</v>
      </c>
    </row>
    <row r="24" spans="1:15" s="38" customFormat="1" ht="79.5" thickBot="1" x14ac:dyDescent="0.3">
      <c r="A24" s="858">
        <f t="shared" si="0"/>
        <v>20</v>
      </c>
      <c r="B24" s="178" t="s">
        <v>769</v>
      </c>
      <c r="C24" s="178" t="s">
        <v>110</v>
      </c>
      <c r="D24" s="178" t="s">
        <v>83</v>
      </c>
      <c r="E24" s="178" t="s">
        <v>772</v>
      </c>
      <c r="F24" s="178" t="s">
        <v>616</v>
      </c>
      <c r="G24" s="178" t="s">
        <v>16</v>
      </c>
      <c r="H24" s="180" t="s">
        <v>771</v>
      </c>
      <c r="I24" s="77"/>
      <c r="J24" s="179"/>
      <c r="K24" s="179"/>
      <c r="L24" s="179"/>
      <c r="M24" s="179"/>
      <c r="N24" s="36"/>
      <c r="O24" s="37" t="s">
        <v>2545</v>
      </c>
    </row>
    <row r="25" spans="1:15" s="38" customFormat="1" ht="300" thickBot="1" x14ac:dyDescent="0.3">
      <c r="A25" s="858">
        <f t="shared" si="0"/>
        <v>21</v>
      </c>
      <c r="B25" s="178" t="s">
        <v>2162</v>
      </c>
      <c r="C25" s="178">
        <v>4</v>
      </c>
      <c r="D25" s="178" t="s">
        <v>83</v>
      </c>
      <c r="E25" s="178" t="s">
        <v>1103</v>
      </c>
      <c r="F25" s="178" t="s">
        <v>808</v>
      </c>
      <c r="G25" s="178" t="s">
        <v>11</v>
      </c>
      <c r="H25" s="180" t="s">
        <v>809</v>
      </c>
      <c r="I25" s="77"/>
      <c r="J25" s="179"/>
      <c r="K25" s="179"/>
      <c r="L25" s="179"/>
      <c r="M25" s="179"/>
      <c r="N25" s="36"/>
      <c r="O25" s="37" t="s">
        <v>2810</v>
      </c>
    </row>
    <row r="26" spans="1:15" s="38" customFormat="1" ht="363" thickBot="1" x14ac:dyDescent="0.3">
      <c r="A26" s="858">
        <f t="shared" si="0"/>
        <v>22</v>
      </c>
      <c r="B26" s="178" t="s">
        <v>930</v>
      </c>
      <c r="C26" s="178" t="s">
        <v>933</v>
      </c>
      <c r="D26" s="178" t="s">
        <v>83</v>
      </c>
      <c r="E26" s="178" t="s">
        <v>932</v>
      </c>
      <c r="F26" s="178" t="s">
        <v>76</v>
      </c>
      <c r="G26" s="178" t="s">
        <v>16</v>
      </c>
      <c r="H26" s="180" t="s">
        <v>931</v>
      </c>
      <c r="I26" s="77"/>
      <c r="J26" s="179"/>
      <c r="K26" s="179"/>
      <c r="L26" s="179"/>
      <c r="M26" s="179"/>
      <c r="N26" s="36"/>
      <c r="O26" s="37" t="s">
        <v>2811</v>
      </c>
    </row>
    <row r="27" spans="1:15" s="39" customFormat="1" ht="174" thickBot="1" x14ac:dyDescent="0.3">
      <c r="A27" s="858">
        <f t="shared" si="0"/>
        <v>23</v>
      </c>
      <c r="B27" s="178" t="s">
        <v>948</v>
      </c>
      <c r="C27" s="178" t="s">
        <v>110</v>
      </c>
      <c r="D27" s="178" t="s">
        <v>83</v>
      </c>
      <c r="E27" s="178" t="s">
        <v>949</v>
      </c>
      <c r="F27" s="178" t="s">
        <v>951</v>
      </c>
      <c r="G27" s="178" t="s">
        <v>11</v>
      </c>
      <c r="H27" s="180" t="s">
        <v>950</v>
      </c>
      <c r="I27" s="178" t="s">
        <v>2298</v>
      </c>
      <c r="J27" s="179"/>
      <c r="K27" s="179"/>
      <c r="L27" s="179"/>
      <c r="M27" s="179"/>
      <c r="N27" s="36"/>
      <c r="O27" s="37" t="s">
        <v>2578</v>
      </c>
    </row>
    <row r="28" spans="1:15" s="38" customFormat="1" ht="158.25" thickBot="1" x14ac:dyDescent="0.3">
      <c r="A28" s="858">
        <f t="shared" si="0"/>
        <v>24</v>
      </c>
      <c r="B28" s="178" t="s">
        <v>1051</v>
      </c>
      <c r="C28" s="178">
        <v>29.33</v>
      </c>
      <c r="D28" s="178" t="s">
        <v>86</v>
      </c>
      <c r="E28" s="178" t="s">
        <v>2483</v>
      </c>
      <c r="F28" s="178" t="s">
        <v>645</v>
      </c>
      <c r="G28" s="178" t="s">
        <v>16</v>
      </c>
      <c r="H28" s="180" t="s">
        <v>1053</v>
      </c>
      <c r="I28" s="178" t="s">
        <v>2312</v>
      </c>
      <c r="J28" s="179"/>
      <c r="K28" s="179"/>
      <c r="L28" s="179"/>
      <c r="M28" s="179"/>
      <c r="N28" s="36"/>
      <c r="O28" s="37" t="s">
        <v>2579</v>
      </c>
    </row>
    <row r="29" spans="1:15" s="38" customFormat="1" ht="189.75" thickBot="1" x14ac:dyDescent="0.3">
      <c r="A29" s="858">
        <f t="shared" si="0"/>
        <v>25</v>
      </c>
      <c r="B29" s="178" t="s">
        <v>1118</v>
      </c>
      <c r="C29" s="178">
        <v>16</v>
      </c>
      <c r="D29" s="178" t="s">
        <v>54</v>
      </c>
      <c r="E29" s="178" t="s">
        <v>1120</v>
      </c>
      <c r="F29" s="178" t="s">
        <v>1034</v>
      </c>
      <c r="G29" s="178" t="s">
        <v>16</v>
      </c>
      <c r="H29" s="180" t="s">
        <v>1119</v>
      </c>
      <c r="I29" s="77"/>
      <c r="J29" s="179"/>
      <c r="K29" s="179"/>
      <c r="L29" s="179"/>
      <c r="M29" s="179"/>
      <c r="N29" s="36"/>
      <c r="O29" s="37" t="s">
        <v>2580</v>
      </c>
    </row>
    <row r="30" spans="1:15" s="38" customFormat="1" ht="409.6" thickBot="1" x14ac:dyDescent="0.3">
      <c r="A30" s="1420">
        <f t="shared" si="0"/>
        <v>26</v>
      </c>
      <c r="B30" s="178" t="s">
        <v>1185</v>
      </c>
      <c r="C30" s="178" t="s">
        <v>110</v>
      </c>
      <c r="D30" s="178" t="s">
        <v>172</v>
      </c>
      <c r="E30" s="178" t="s">
        <v>1187</v>
      </c>
      <c r="F30" s="178" t="s">
        <v>126</v>
      </c>
      <c r="G30" s="178" t="s">
        <v>16</v>
      </c>
      <c r="H30" s="180" t="s">
        <v>1186</v>
      </c>
      <c r="I30" s="178"/>
      <c r="J30" s="179"/>
      <c r="K30" s="179"/>
      <c r="L30" s="179"/>
      <c r="M30" s="179"/>
      <c r="N30" s="178"/>
      <c r="O30" s="80" t="s">
        <v>2812</v>
      </c>
    </row>
    <row r="31" spans="1:15" s="38" customFormat="1" ht="409.6" thickBot="1" x14ac:dyDescent="0.3">
      <c r="A31" s="858">
        <f t="shared" si="0"/>
        <v>27</v>
      </c>
      <c r="B31" s="178" t="s">
        <v>1192</v>
      </c>
      <c r="C31" s="178">
        <v>4</v>
      </c>
      <c r="D31" s="178" t="s">
        <v>172</v>
      </c>
      <c r="E31" s="178" t="s">
        <v>1194</v>
      </c>
      <c r="F31" s="178" t="s">
        <v>1195</v>
      </c>
      <c r="G31" s="178" t="s">
        <v>16</v>
      </c>
      <c r="H31" s="180" t="s">
        <v>1193</v>
      </c>
      <c r="I31" s="178"/>
      <c r="J31" s="179"/>
      <c r="K31" s="179"/>
      <c r="L31" s="179"/>
      <c r="M31" s="179"/>
      <c r="N31" s="178"/>
      <c r="O31" s="80" t="s">
        <v>2813</v>
      </c>
    </row>
    <row r="32" spans="1:15" s="38" customFormat="1" ht="409.6" thickBot="1" x14ac:dyDescent="0.3">
      <c r="A32" s="858">
        <f t="shared" si="0"/>
        <v>28</v>
      </c>
      <c r="B32" s="178" t="s">
        <v>1196</v>
      </c>
      <c r="C32" s="178" t="s">
        <v>1198</v>
      </c>
      <c r="D32" s="178" t="s">
        <v>40</v>
      </c>
      <c r="E32" s="178" t="s">
        <v>7033</v>
      </c>
      <c r="F32" s="178" t="s">
        <v>1199</v>
      </c>
      <c r="G32" s="178" t="s">
        <v>16</v>
      </c>
      <c r="H32" s="180" t="s">
        <v>1200</v>
      </c>
      <c r="I32" s="21"/>
      <c r="J32" s="179"/>
      <c r="K32" s="179"/>
      <c r="L32" s="179"/>
      <c r="M32" s="179"/>
      <c r="N32" s="178"/>
      <c r="O32" s="37" t="s">
        <v>2814</v>
      </c>
    </row>
    <row r="33" spans="1:15" s="38" customFormat="1" ht="142.5" thickBot="1" x14ac:dyDescent="0.3">
      <c r="A33" s="858">
        <f t="shared" si="0"/>
        <v>29</v>
      </c>
      <c r="B33" s="178" t="s">
        <v>1325</v>
      </c>
      <c r="C33" s="178">
        <v>4</v>
      </c>
      <c r="D33" s="178" t="s">
        <v>23</v>
      </c>
      <c r="E33" s="178" t="s">
        <v>2202</v>
      </c>
      <c r="F33" s="178" t="s">
        <v>1327</v>
      </c>
      <c r="G33" s="178" t="s">
        <v>16</v>
      </c>
      <c r="H33" s="180" t="s">
        <v>1326</v>
      </c>
      <c r="I33" s="178" t="s">
        <v>2332</v>
      </c>
      <c r="J33" s="179"/>
      <c r="K33" s="179"/>
      <c r="L33" s="179"/>
      <c r="M33" s="179"/>
      <c r="N33" s="178"/>
      <c r="O33" s="80" t="s">
        <v>2815</v>
      </c>
    </row>
    <row r="34" spans="1:15" s="38" customFormat="1" ht="79.5" thickBot="1" x14ac:dyDescent="0.3">
      <c r="A34" s="858">
        <f t="shared" si="0"/>
        <v>30</v>
      </c>
      <c r="B34" s="178" t="s">
        <v>1328</v>
      </c>
      <c r="C34" s="178">
        <v>4</v>
      </c>
      <c r="D34" s="178" t="s">
        <v>480</v>
      </c>
      <c r="E34" s="178" t="s">
        <v>1070</v>
      </c>
      <c r="F34" s="178" t="s">
        <v>1309</v>
      </c>
      <c r="G34" s="178" t="s">
        <v>16</v>
      </c>
      <c r="H34" s="180" t="s">
        <v>1329</v>
      </c>
      <c r="I34" s="178" t="s">
        <v>2572</v>
      </c>
      <c r="J34" s="179"/>
      <c r="K34" s="179"/>
      <c r="L34" s="179"/>
      <c r="M34" s="179"/>
      <c r="N34" s="212"/>
      <c r="O34" s="37" t="s">
        <v>2972</v>
      </c>
    </row>
    <row r="35" spans="1:15" s="38" customFormat="1" ht="79.5" thickBot="1" x14ac:dyDescent="0.3">
      <c r="A35" s="858">
        <f t="shared" si="0"/>
        <v>31</v>
      </c>
      <c r="B35" s="178" t="s">
        <v>1333</v>
      </c>
      <c r="C35" s="178" t="s">
        <v>1335</v>
      </c>
      <c r="D35" s="178" t="s">
        <v>480</v>
      </c>
      <c r="E35" s="178" t="s">
        <v>1336</v>
      </c>
      <c r="F35" s="178" t="s">
        <v>1309</v>
      </c>
      <c r="G35" s="178" t="s">
        <v>16</v>
      </c>
      <c r="H35" s="180" t="s">
        <v>1334</v>
      </c>
      <c r="I35" s="212" t="s">
        <v>2553</v>
      </c>
      <c r="J35" s="179"/>
      <c r="K35" s="179"/>
      <c r="L35" s="179"/>
      <c r="M35" s="179"/>
      <c r="N35" s="178"/>
      <c r="O35" s="37" t="s">
        <v>2973</v>
      </c>
    </row>
    <row r="36" spans="1:15" s="38" customFormat="1" ht="221.25" thickBot="1" x14ac:dyDescent="0.3">
      <c r="A36" s="1420">
        <f t="shared" si="0"/>
        <v>32</v>
      </c>
      <c r="B36" s="178" t="s">
        <v>1445</v>
      </c>
      <c r="C36" s="178">
        <v>4</v>
      </c>
      <c r="D36" s="178" t="s">
        <v>1201</v>
      </c>
      <c r="E36" s="178" t="s">
        <v>1447</v>
      </c>
      <c r="F36" s="178" t="s">
        <v>1430</v>
      </c>
      <c r="G36" s="178" t="s">
        <v>16</v>
      </c>
      <c r="H36" s="180" t="s">
        <v>1446</v>
      </c>
      <c r="I36" s="178" t="s">
        <v>2553</v>
      </c>
      <c r="J36" s="179"/>
      <c r="K36" s="179"/>
      <c r="L36" s="179"/>
      <c r="M36" s="179"/>
      <c r="N36" s="213"/>
      <c r="O36" s="37" t="s">
        <v>2818</v>
      </c>
    </row>
    <row r="37" spans="1:15" s="38" customFormat="1" ht="111" thickBot="1" x14ac:dyDescent="0.3">
      <c r="A37" s="858">
        <f t="shared" si="0"/>
        <v>33</v>
      </c>
      <c r="B37" s="178" t="s">
        <v>1451</v>
      </c>
      <c r="C37" s="178">
        <v>4</v>
      </c>
      <c r="D37" s="178" t="s">
        <v>37</v>
      </c>
      <c r="E37" s="178" t="s">
        <v>2207</v>
      </c>
      <c r="F37" s="178" t="s">
        <v>1454</v>
      </c>
      <c r="G37" s="178" t="s">
        <v>11</v>
      </c>
      <c r="H37" s="180" t="s">
        <v>1452</v>
      </c>
      <c r="I37" s="178" t="s">
        <v>2351</v>
      </c>
      <c r="J37" s="179"/>
      <c r="K37" s="179"/>
      <c r="L37" s="179"/>
      <c r="M37" s="179"/>
      <c r="N37" s="78"/>
      <c r="O37" s="37" t="s">
        <v>2819</v>
      </c>
    </row>
    <row r="38" spans="1:15" s="38" customFormat="1" ht="142.5" thickBot="1" x14ac:dyDescent="0.3">
      <c r="A38" s="858">
        <f t="shared" si="0"/>
        <v>34</v>
      </c>
      <c r="B38" s="178" t="s">
        <v>1492</v>
      </c>
      <c r="C38" s="178" t="s">
        <v>1353</v>
      </c>
      <c r="D38" s="178" t="s">
        <v>89</v>
      </c>
      <c r="E38" s="178" t="s">
        <v>1494</v>
      </c>
      <c r="F38" s="178" t="s">
        <v>1495</v>
      </c>
      <c r="G38" s="178" t="s">
        <v>11</v>
      </c>
      <c r="H38" s="180" t="s">
        <v>1493</v>
      </c>
      <c r="I38" s="178" t="s">
        <v>2359</v>
      </c>
      <c r="J38" s="179"/>
      <c r="K38" s="179"/>
      <c r="L38" s="179"/>
      <c r="M38" s="179"/>
      <c r="N38" s="75" t="s">
        <v>2197</v>
      </c>
      <c r="O38" s="37" t="s">
        <v>2820</v>
      </c>
    </row>
    <row r="39" spans="1:15" s="38" customFormat="1" ht="63.75" thickBot="1" x14ac:dyDescent="0.3">
      <c r="A39" s="858">
        <f t="shared" si="0"/>
        <v>35</v>
      </c>
      <c r="B39" s="178" t="s">
        <v>1546</v>
      </c>
      <c r="C39" s="178">
        <v>4</v>
      </c>
      <c r="D39" s="178" t="s">
        <v>86</v>
      </c>
      <c r="E39" s="178" t="s">
        <v>1548</v>
      </c>
      <c r="F39" s="178" t="s">
        <v>1549</v>
      </c>
      <c r="G39" s="178" t="s">
        <v>11</v>
      </c>
      <c r="H39" s="180" t="s">
        <v>1547</v>
      </c>
      <c r="I39" s="178" t="s">
        <v>2369</v>
      </c>
      <c r="J39" s="179"/>
      <c r="K39" s="179"/>
      <c r="L39" s="179"/>
      <c r="M39" s="179"/>
      <c r="N39" s="75" t="s">
        <v>2197</v>
      </c>
      <c r="O39" s="37" t="s">
        <v>2821</v>
      </c>
    </row>
    <row r="40" spans="1:15" s="38" customFormat="1" ht="158.25" thickBot="1" x14ac:dyDescent="0.3">
      <c r="A40" s="858">
        <f t="shared" si="0"/>
        <v>36</v>
      </c>
      <c r="B40" s="178" t="s">
        <v>1564</v>
      </c>
      <c r="C40" s="178" t="s">
        <v>110</v>
      </c>
      <c r="D40" s="178" t="s">
        <v>81</v>
      </c>
      <c r="E40" s="178" t="s">
        <v>2190</v>
      </c>
      <c r="F40" s="178" t="s">
        <v>1563</v>
      </c>
      <c r="G40" s="178" t="s">
        <v>11</v>
      </c>
      <c r="H40" s="180" t="s">
        <v>1565</v>
      </c>
      <c r="I40" s="178"/>
      <c r="J40" s="179"/>
      <c r="K40" s="179"/>
      <c r="L40" s="179"/>
      <c r="M40" s="179"/>
      <c r="N40" s="178"/>
      <c r="O40" s="37" t="s">
        <v>2822</v>
      </c>
    </row>
    <row r="41" spans="1:15" s="38" customFormat="1" ht="142.5" thickBot="1" x14ac:dyDescent="0.3">
      <c r="A41" s="858">
        <f t="shared" si="0"/>
        <v>37</v>
      </c>
      <c r="B41" s="178" t="s">
        <v>1574</v>
      </c>
      <c r="C41" s="178">
        <v>4</v>
      </c>
      <c r="D41" s="178" t="s">
        <v>89</v>
      </c>
      <c r="E41" s="178" t="s">
        <v>1453</v>
      </c>
      <c r="F41" s="178" t="s">
        <v>1576</v>
      </c>
      <c r="G41" s="178" t="s">
        <v>11</v>
      </c>
      <c r="H41" s="180" t="s">
        <v>1575</v>
      </c>
      <c r="I41" s="178" t="s">
        <v>2372</v>
      </c>
      <c r="J41" s="179"/>
      <c r="K41" s="179"/>
      <c r="L41" s="179"/>
      <c r="M41" s="179"/>
      <c r="N41" s="75" t="s">
        <v>2197</v>
      </c>
      <c r="O41" s="76" t="s">
        <v>2819</v>
      </c>
    </row>
    <row r="42" spans="1:15" s="38" customFormat="1" ht="394.5" thickBot="1" x14ac:dyDescent="0.3">
      <c r="A42" s="858">
        <f t="shared" si="0"/>
        <v>38</v>
      </c>
      <c r="B42" s="178" t="s">
        <v>1588</v>
      </c>
      <c r="C42" s="178" t="s">
        <v>179</v>
      </c>
      <c r="D42" s="178" t="s">
        <v>344</v>
      </c>
      <c r="E42" s="178" t="s">
        <v>1590</v>
      </c>
      <c r="F42" s="178" t="s">
        <v>768</v>
      </c>
      <c r="G42" s="178" t="s">
        <v>16</v>
      </c>
      <c r="H42" s="180" t="s">
        <v>1589</v>
      </c>
      <c r="I42" s="178" t="s">
        <v>2363</v>
      </c>
      <c r="J42" s="179"/>
      <c r="K42" s="179"/>
      <c r="L42" s="179"/>
      <c r="M42" s="179"/>
      <c r="N42" s="178"/>
      <c r="O42" s="80" t="s">
        <v>2823</v>
      </c>
    </row>
    <row r="43" spans="1:15" s="38" customFormat="1" ht="126.75" thickBot="1" x14ac:dyDescent="0.3">
      <c r="A43" s="1396">
        <f t="shared" si="0"/>
        <v>39</v>
      </c>
      <c r="B43" s="178" t="s">
        <v>1667</v>
      </c>
      <c r="C43" s="178">
        <v>4</v>
      </c>
      <c r="D43" s="178" t="s">
        <v>86</v>
      </c>
      <c r="E43" s="178" t="s">
        <v>1669</v>
      </c>
      <c r="F43" s="178" t="s">
        <v>1670</v>
      </c>
      <c r="G43" s="178" t="s">
        <v>11</v>
      </c>
      <c r="H43" s="180" t="s">
        <v>1668</v>
      </c>
      <c r="I43" s="77"/>
      <c r="J43" s="179"/>
      <c r="K43" s="179"/>
      <c r="L43" s="179"/>
      <c r="M43" s="179"/>
      <c r="N43" s="36"/>
      <c r="O43" s="76" t="s">
        <v>2825</v>
      </c>
    </row>
    <row r="44" spans="1:15" s="38" customFormat="1" ht="142.5" thickBot="1" x14ac:dyDescent="0.3">
      <c r="A44" s="1548">
        <f t="shared" si="0"/>
        <v>40</v>
      </c>
      <c r="B44" s="178" t="s">
        <v>1750</v>
      </c>
      <c r="C44" s="178">
        <v>4</v>
      </c>
      <c r="D44" s="178" t="s">
        <v>23</v>
      </c>
      <c r="E44" s="178" t="s">
        <v>906</v>
      </c>
      <c r="F44" s="178" t="s">
        <v>1752</v>
      </c>
      <c r="G44" s="178" t="s">
        <v>16</v>
      </c>
      <c r="H44" s="180" t="s">
        <v>1751</v>
      </c>
      <c r="I44" s="178" t="s">
        <v>2395</v>
      </c>
      <c r="J44" s="179"/>
      <c r="K44" s="179"/>
      <c r="L44" s="179"/>
      <c r="M44" s="179"/>
      <c r="N44" s="75"/>
      <c r="O44" s="76" t="s">
        <v>2826</v>
      </c>
    </row>
    <row r="45" spans="1:15" s="38" customFormat="1" ht="95.25" thickBot="1" x14ac:dyDescent="0.3">
      <c r="A45" s="1400">
        <f t="shared" si="0"/>
        <v>41</v>
      </c>
      <c r="B45" s="178" t="s">
        <v>1783</v>
      </c>
      <c r="C45" s="178">
        <v>4</v>
      </c>
      <c r="D45" s="178" t="s">
        <v>23</v>
      </c>
      <c r="E45" s="178" t="s">
        <v>1785</v>
      </c>
      <c r="F45" s="178" t="s">
        <v>243</v>
      </c>
      <c r="G45" s="178" t="s">
        <v>16</v>
      </c>
      <c r="H45" s="180" t="s">
        <v>1784</v>
      </c>
      <c r="I45" s="178" t="s">
        <v>2405</v>
      </c>
      <c r="J45" s="179"/>
      <c r="K45" s="179"/>
      <c r="L45" s="179"/>
      <c r="M45" s="179"/>
      <c r="N45" s="75" t="s">
        <v>2197</v>
      </c>
      <c r="O45" s="76" t="s">
        <v>2828</v>
      </c>
    </row>
    <row r="46" spans="1:15" s="38" customFormat="1" ht="284.25" thickBot="1" x14ac:dyDescent="0.3">
      <c r="A46" s="858">
        <f t="shared" si="0"/>
        <v>42</v>
      </c>
      <c r="B46" s="178" t="s">
        <v>1789</v>
      </c>
      <c r="C46" s="178">
        <v>4</v>
      </c>
      <c r="D46" s="178" t="s">
        <v>23</v>
      </c>
      <c r="E46" s="178" t="s">
        <v>1791</v>
      </c>
      <c r="F46" s="178" t="s">
        <v>243</v>
      </c>
      <c r="G46" s="178" t="s">
        <v>16</v>
      </c>
      <c r="H46" s="180" t="s">
        <v>1790</v>
      </c>
      <c r="I46" s="178"/>
      <c r="J46" s="179"/>
      <c r="K46" s="179"/>
      <c r="L46" s="179"/>
      <c r="M46" s="179"/>
      <c r="N46" s="75"/>
      <c r="O46" s="80" t="s">
        <v>2829</v>
      </c>
    </row>
    <row r="47" spans="1:15" s="38" customFormat="1" ht="111" thickBot="1" x14ac:dyDescent="0.3">
      <c r="A47" s="858">
        <f t="shared" si="0"/>
        <v>43</v>
      </c>
      <c r="B47" s="238" t="s">
        <v>1799</v>
      </c>
      <c r="C47" s="238" t="s">
        <v>110</v>
      </c>
      <c r="D47" s="238" t="s">
        <v>23</v>
      </c>
      <c r="E47" s="238" t="s">
        <v>1147</v>
      </c>
      <c r="F47" s="238" t="s">
        <v>1801</v>
      </c>
      <c r="G47" s="239" t="s">
        <v>11</v>
      </c>
      <c r="H47" s="240" t="s">
        <v>1800</v>
      </c>
      <c r="I47" s="241"/>
      <c r="J47" s="101"/>
      <c r="K47" s="102"/>
      <c r="L47" s="102"/>
      <c r="M47" s="103"/>
      <c r="N47" s="241"/>
      <c r="O47" s="76" t="s">
        <v>3733</v>
      </c>
    </row>
    <row r="48" spans="1:15" s="38" customFormat="1" ht="79.5" thickBot="1" x14ac:dyDescent="0.3">
      <c r="A48" s="858">
        <f t="shared" si="0"/>
        <v>44</v>
      </c>
      <c r="B48" s="178" t="s">
        <v>1807</v>
      </c>
      <c r="C48" s="178" t="s">
        <v>1809</v>
      </c>
      <c r="D48" s="178" t="s">
        <v>40</v>
      </c>
      <c r="E48" s="178" t="s">
        <v>2191</v>
      </c>
      <c r="F48" s="178" t="s">
        <v>1810</v>
      </c>
      <c r="G48" s="178" t="s">
        <v>11</v>
      </c>
      <c r="H48" s="180" t="s">
        <v>1808</v>
      </c>
      <c r="I48" s="178" t="s">
        <v>2408</v>
      </c>
      <c r="J48" s="179"/>
      <c r="K48" s="179"/>
      <c r="L48" s="179"/>
      <c r="M48" s="179"/>
      <c r="N48" s="75" t="s">
        <v>2197</v>
      </c>
      <c r="O48" s="76" t="s">
        <v>2830</v>
      </c>
    </row>
    <row r="49" spans="1:24" s="38" customFormat="1" ht="95.25" thickBot="1" x14ac:dyDescent="0.3">
      <c r="A49" s="858">
        <f t="shared" si="0"/>
        <v>45</v>
      </c>
      <c r="B49" s="178" t="s">
        <v>1820</v>
      </c>
      <c r="C49" s="178" t="s">
        <v>110</v>
      </c>
      <c r="D49" s="178" t="s">
        <v>23</v>
      </c>
      <c r="E49" s="178" t="s">
        <v>1573</v>
      </c>
      <c r="F49" s="178" t="s">
        <v>1822</v>
      </c>
      <c r="G49" s="178" t="s">
        <v>11</v>
      </c>
      <c r="H49" s="180" t="s">
        <v>1821</v>
      </c>
      <c r="I49" s="178"/>
      <c r="J49" s="179"/>
      <c r="K49" s="179"/>
      <c r="L49" s="179"/>
      <c r="M49" s="179"/>
      <c r="N49" s="178"/>
      <c r="O49" s="80" t="s">
        <v>2831</v>
      </c>
    </row>
    <row r="50" spans="1:24" s="38" customFormat="1" ht="363" thickBot="1" x14ac:dyDescent="0.3">
      <c r="A50" s="858">
        <f t="shared" si="0"/>
        <v>46</v>
      </c>
      <c r="B50" s="178" t="s">
        <v>1823</v>
      </c>
      <c r="C50" s="178">
        <v>4</v>
      </c>
      <c r="D50" s="178" t="s">
        <v>23</v>
      </c>
      <c r="E50" s="178" t="s">
        <v>1825</v>
      </c>
      <c r="F50" s="178" t="s">
        <v>1327</v>
      </c>
      <c r="G50" s="178" t="s">
        <v>16</v>
      </c>
      <c r="H50" s="180" t="s">
        <v>1824</v>
      </c>
      <c r="I50" s="178"/>
      <c r="J50" s="179"/>
      <c r="K50" s="179"/>
      <c r="L50" s="179"/>
      <c r="M50" s="179"/>
      <c r="N50" s="178"/>
      <c r="O50" s="80" t="s">
        <v>2832</v>
      </c>
    </row>
    <row r="51" spans="1:24" s="38" customFormat="1" ht="252.75" thickBot="1" x14ac:dyDescent="0.3">
      <c r="A51" s="858">
        <f t="shared" si="0"/>
        <v>47</v>
      </c>
      <c r="B51" s="178" t="s">
        <v>1826</v>
      </c>
      <c r="C51" s="178" t="s">
        <v>110</v>
      </c>
      <c r="D51" s="178" t="s">
        <v>1635</v>
      </c>
      <c r="E51" s="178" t="s">
        <v>2232</v>
      </c>
      <c r="F51" s="178" t="s">
        <v>1364</v>
      </c>
      <c r="G51" s="178" t="s">
        <v>16</v>
      </c>
      <c r="H51" s="180" t="s">
        <v>1827</v>
      </c>
      <c r="I51" s="178" t="s">
        <v>2409</v>
      </c>
      <c r="J51" s="179"/>
      <c r="K51" s="179"/>
      <c r="L51" s="179"/>
      <c r="M51" s="179"/>
      <c r="N51" s="79"/>
      <c r="O51" s="76" t="s">
        <v>2833</v>
      </c>
    </row>
    <row r="52" spans="1:24" s="38" customFormat="1" ht="205.5" thickBot="1" x14ac:dyDescent="0.3">
      <c r="A52" s="858">
        <f t="shared" si="0"/>
        <v>48</v>
      </c>
      <c r="B52" s="178" t="s">
        <v>1854</v>
      </c>
      <c r="C52" s="178">
        <v>4</v>
      </c>
      <c r="D52" s="178" t="s">
        <v>37</v>
      </c>
      <c r="E52" s="178" t="s">
        <v>1855</v>
      </c>
      <c r="F52" s="178" t="s">
        <v>1857</v>
      </c>
      <c r="G52" s="178" t="s">
        <v>16</v>
      </c>
      <c r="H52" s="180" t="s">
        <v>1856</v>
      </c>
      <c r="I52" s="178" t="s">
        <v>2415</v>
      </c>
      <c r="J52" s="179"/>
      <c r="K52" s="179"/>
      <c r="L52" s="179"/>
      <c r="M52" s="179"/>
      <c r="N52" s="75"/>
      <c r="O52" s="76" t="s">
        <v>3361</v>
      </c>
      <c r="P52" s="171"/>
      <c r="Q52" s="171"/>
      <c r="R52" s="171"/>
      <c r="S52" s="171"/>
      <c r="T52" s="171"/>
      <c r="U52" s="171"/>
      <c r="V52" s="171"/>
      <c r="W52" s="109"/>
      <c r="X52" s="109"/>
    </row>
    <row r="53" spans="1:24" s="38" customFormat="1" ht="363" thickBot="1" x14ac:dyDescent="0.3">
      <c r="A53" s="1420">
        <f t="shared" si="0"/>
        <v>49</v>
      </c>
      <c r="B53" s="178" t="s">
        <v>1894</v>
      </c>
      <c r="C53" s="178">
        <v>4</v>
      </c>
      <c r="D53" s="178" t="s">
        <v>1771</v>
      </c>
      <c r="E53" s="178" t="s">
        <v>1895</v>
      </c>
      <c r="F53" s="178" t="s">
        <v>1896</v>
      </c>
      <c r="G53" s="178" t="s">
        <v>11</v>
      </c>
      <c r="H53" s="180" t="s">
        <v>1897</v>
      </c>
      <c r="I53" s="178" t="s">
        <v>2423</v>
      </c>
      <c r="J53" s="179"/>
      <c r="K53" s="179"/>
      <c r="L53" s="179"/>
      <c r="M53" s="179"/>
      <c r="N53" s="75"/>
      <c r="O53" s="76" t="s">
        <v>2835</v>
      </c>
    </row>
    <row r="54" spans="1:24" s="38" customFormat="1" ht="394.5" thickBot="1" x14ac:dyDescent="0.3">
      <c r="A54" s="858">
        <f t="shared" si="0"/>
        <v>50</v>
      </c>
      <c r="B54" s="178" t="s">
        <v>1936</v>
      </c>
      <c r="C54" s="178" t="s">
        <v>1938</v>
      </c>
      <c r="D54" s="178" t="s">
        <v>89</v>
      </c>
      <c r="E54" s="184" t="s">
        <v>2489</v>
      </c>
      <c r="F54" s="178" t="s">
        <v>1939</v>
      </c>
      <c r="G54" s="178" t="s">
        <v>11</v>
      </c>
      <c r="H54" s="180" t="s">
        <v>1940</v>
      </c>
      <c r="I54" s="178" t="s">
        <v>2429</v>
      </c>
      <c r="J54" s="179"/>
      <c r="K54" s="179"/>
      <c r="L54" s="179"/>
      <c r="M54" s="179"/>
      <c r="N54" s="75"/>
      <c r="O54" s="76" t="s">
        <v>2836</v>
      </c>
    </row>
    <row r="55" spans="1:24" s="38" customFormat="1" ht="95.25" thickBot="1" x14ac:dyDescent="0.3">
      <c r="A55" s="858">
        <f t="shared" si="0"/>
        <v>51</v>
      </c>
      <c r="B55" s="178" t="s">
        <v>1941</v>
      </c>
      <c r="C55" s="178">
        <v>16</v>
      </c>
      <c r="D55" s="178" t="s">
        <v>100</v>
      </c>
      <c r="E55" s="184" t="s">
        <v>2242</v>
      </c>
      <c r="F55" s="178" t="s">
        <v>1944</v>
      </c>
      <c r="G55" s="178" t="s">
        <v>11</v>
      </c>
      <c r="H55" s="180" t="s">
        <v>1942</v>
      </c>
      <c r="I55" s="178" t="s">
        <v>2430</v>
      </c>
      <c r="J55" s="179"/>
      <c r="K55" s="179"/>
      <c r="L55" s="179"/>
      <c r="M55" s="179"/>
      <c r="N55" s="75"/>
      <c r="O55" s="76" t="s">
        <v>2837</v>
      </c>
    </row>
    <row r="56" spans="1:24" s="38" customFormat="1" ht="126.75" thickBot="1" x14ac:dyDescent="0.3">
      <c r="A56" s="858">
        <f t="shared" si="0"/>
        <v>52</v>
      </c>
      <c r="B56" s="178" t="s">
        <v>1949</v>
      </c>
      <c r="C56" s="178" t="s">
        <v>1335</v>
      </c>
      <c r="D56" s="178" t="s">
        <v>880</v>
      </c>
      <c r="E56" s="184" t="s">
        <v>2236</v>
      </c>
      <c r="F56" s="178" t="s">
        <v>1952</v>
      </c>
      <c r="G56" s="178" t="s">
        <v>11</v>
      </c>
      <c r="H56" s="180" t="s">
        <v>1950</v>
      </c>
      <c r="I56" s="178" t="s">
        <v>2432</v>
      </c>
      <c r="J56" s="179"/>
      <c r="K56" s="179"/>
      <c r="L56" s="179"/>
      <c r="M56" s="179"/>
      <c r="N56" s="75"/>
      <c r="O56" s="76" t="s">
        <v>2838</v>
      </c>
    </row>
    <row r="57" spans="1:24" s="38" customFormat="1" ht="95.25" thickBot="1" x14ac:dyDescent="0.3">
      <c r="A57" s="858">
        <f t="shared" si="0"/>
        <v>53</v>
      </c>
      <c r="B57" s="178" t="s">
        <v>1984</v>
      </c>
      <c r="C57" s="178" t="s">
        <v>1443</v>
      </c>
      <c r="D57" s="178" t="s">
        <v>89</v>
      </c>
      <c r="E57" s="184" t="s">
        <v>1888</v>
      </c>
      <c r="F57" s="178" t="s">
        <v>1986</v>
      </c>
      <c r="G57" s="178" t="s">
        <v>11</v>
      </c>
      <c r="H57" s="180" t="s">
        <v>1985</v>
      </c>
      <c r="I57" s="178" t="s">
        <v>2438</v>
      </c>
      <c r="J57" s="179"/>
      <c r="K57" s="179"/>
      <c r="L57" s="179"/>
      <c r="M57" s="179"/>
      <c r="N57" s="75"/>
      <c r="O57" s="76" t="s">
        <v>2839</v>
      </c>
    </row>
    <row r="58" spans="1:24" s="38" customFormat="1" ht="95.25" thickBot="1" x14ac:dyDescent="0.3">
      <c r="A58" s="858">
        <f t="shared" si="0"/>
        <v>54</v>
      </c>
      <c r="B58" s="178" t="s">
        <v>2007</v>
      </c>
      <c r="C58" s="178">
        <v>4</v>
      </c>
      <c r="D58" s="178" t="s">
        <v>23</v>
      </c>
      <c r="E58" s="184" t="s">
        <v>2009</v>
      </c>
      <c r="F58" s="178" t="s">
        <v>2010</v>
      </c>
      <c r="G58" s="178" t="s">
        <v>16</v>
      </c>
      <c r="H58" s="180" t="s">
        <v>2008</v>
      </c>
      <c r="I58" s="178"/>
      <c r="J58" s="179"/>
      <c r="K58" s="179"/>
      <c r="L58" s="179"/>
      <c r="M58" s="179"/>
      <c r="N58" s="178"/>
      <c r="O58" s="76" t="s">
        <v>3011</v>
      </c>
    </row>
    <row r="59" spans="1:24" s="38" customFormat="1" ht="205.5" thickBot="1" x14ac:dyDescent="0.3">
      <c r="A59" s="1420">
        <f t="shared" si="0"/>
        <v>55</v>
      </c>
      <c r="B59" s="178" t="s">
        <v>2047</v>
      </c>
      <c r="C59" s="178" t="s">
        <v>110</v>
      </c>
      <c r="D59" s="178" t="s">
        <v>86</v>
      </c>
      <c r="E59" s="184" t="s">
        <v>1078</v>
      </c>
      <c r="F59" s="178" t="s">
        <v>1262</v>
      </c>
      <c r="G59" s="178" t="s">
        <v>16</v>
      </c>
      <c r="H59" s="180" t="s">
        <v>2048</v>
      </c>
      <c r="I59" s="178" t="s">
        <v>2418</v>
      </c>
      <c r="J59" s="179"/>
      <c r="K59" s="179"/>
      <c r="L59" s="179"/>
      <c r="M59" s="179"/>
      <c r="N59" s="75"/>
      <c r="O59" s="76" t="s">
        <v>2920</v>
      </c>
    </row>
    <row r="60" spans="1:24" s="38" customFormat="1" ht="409.6" thickBot="1" x14ac:dyDescent="0.3">
      <c r="A60" s="858">
        <f t="shared" si="0"/>
        <v>56</v>
      </c>
      <c r="B60" s="178" t="s">
        <v>2090</v>
      </c>
      <c r="C60" s="178">
        <v>4</v>
      </c>
      <c r="D60" s="178" t="s">
        <v>1397</v>
      </c>
      <c r="E60" s="184" t="s">
        <v>2093</v>
      </c>
      <c r="F60" s="178" t="s">
        <v>2092</v>
      </c>
      <c r="G60" s="178" t="s">
        <v>16</v>
      </c>
      <c r="H60" s="180" t="s">
        <v>2091</v>
      </c>
      <c r="I60" s="178" t="s">
        <v>2458</v>
      </c>
      <c r="J60" s="179"/>
      <c r="K60" s="179"/>
      <c r="L60" s="179"/>
      <c r="M60" s="179"/>
      <c r="N60" s="75"/>
      <c r="O60" s="76" t="s">
        <v>2971</v>
      </c>
    </row>
    <row r="61" spans="1:24" s="186" customFormat="1" ht="158.25" thickBot="1" x14ac:dyDescent="0.3">
      <c r="A61" s="1420">
        <f t="shared" si="0"/>
        <v>57</v>
      </c>
      <c r="B61" s="178" t="s">
        <v>2250</v>
      </c>
      <c r="C61" s="178">
        <v>4</v>
      </c>
      <c r="D61" s="178" t="s">
        <v>37</v>
      </c>
      <c r="E61" s="184" t="s">
        <v>2261</v>
      </c>
      <c r="F61" s="178" t="s">
        <v>856</v>
      </c>
      <c r="G61" s="178" t="s">
        <v>16</v>
      </c>
      <c r="H61" s="180" t="s">
        <v>2262</v>
      </c>
      <c r="I61" s="178" t="s">
        <v>2462</v>
      </c>
      <c r="J61" s="155"/>
      <c r="K61" s="155"/>
      <c r="L61" s="155"/>
      <c r="M61" s="155"/>
      <c r="N61" s="36"/>
      <c r="O61" s="76" t="s">
        <v>2860</v>
      </c>
      <c r="Q61" s="24"/>
      <c r="R61" s="24"/>
      <c r="S61" s="24"/>
    </row>
    <row r="62" spans="1:24" s="352" customFormat="1" ht="409.6" thickBot="1" x14ac:dyDescent="0.3">
      <c r="A62" s="858">
        <f t="shared" si="0"/>
        <v>58</v>
      </c>
      <c r="B62" s="347" t="s">
        <v>2253</v>
      </c>
      <c r="C62" s="347">
        <v>4</v>
      </c>
      <c r="D62" s="347" t="s">
        <v>81</v>
      </c>
      <c r="E62" s="349" t="s">
        <v>2268</v>
      </c>
      <c r="F62" s="347" t="s">
        <v>2266</v>
      </c>
      <c r="G62" s="347" t="s">
        <v>16</v>
      </c>
      <c r="H62" s="346" t="s">
        <v>2269</v>
      </c>
      <c r="I62" s="347" t="s">
        <v>1025</v>
      </c>
      <c r="J62" s="287"/>
      <c r="K62" s="287"/>
      <c r="L62" s="287"/>
      <c r="M62" s="287"/>
      <c r="N62" s="347"/>
      <c r="O62" s="37" t="s">
        <v>4352</v>
      </c>
      <c r="P62" s="174"/>
      <c r="Q62" s="174"/>
      <c r="R62" s="174"/>
      <c r="S62" s="174"/>
      <c r="T62" s="174"/>
      <c r="U62" s="174"/>
      <c r="V62" s="174"/>
    </row>
    <row r="63" spans="1:24" s="186" customFormat="1" ht="378.75" thickBot="1" x14ac:dyDescent="0.3">
      <c r="A63" s="858">
        <f t="shared" si="0"/>
        <v>59</v>
      </c>
      <c r="B63" s="178" t="s">
        <v>2255</v>
      </c>
      <c r="C63" s="178">
        <v>4</v>
      </c>
      <c r="D63" s="178" t="s">
        <v>23</v>
      </c>
      <c r="E63" s="184" t="s">
        <v>730</v>
      </c>
      <c r="F63" s="178" t="s">
        <v>2266</v>
      </c>
      <c r="G63" s="178" t="s">
        <v>16</v>
      </c>
      <c r="H63" s="180" t="s">
        <v>2271</v>
      </c>
      <c r="I63" s="178" t="s">
        <v>1025</v>
      </c>
      <c r="J63" s="155"/>
      <c r="K63" s="155"/>
      <c r="L63" s="155"/>
      <c r="M63" s="155"/>
      <c r="N63" s="178"/>
      <c r="O63" s="178" t="s">
        <v>3012</v>
      </c>
      <c r="Q63" s="24"/>
      <c r="R63" s="24"/>
      <c r="S63" s="38"/>
      <c r="T63" s="24"/>
      <c r="U63" s="24"/>
      <c r="V63" s="24"/>
    </row>
    <row r="64" spans="1:24" s="186" customFormat="1" ht="126.75" thickBot="1" x14ac:dyDescent="0.3">
      <c r="A64" s="858">
        <f t="shared" ref="A64:A111" si="1">A63+1</f>
        <v>60</v>
      </c>
      <c r="B64" s="178" t="s">
        <v>2256</v>
      </c>
      <c r="C64" s="178">
        <v>4</v>
      </c>
      <c r="D64" s="178" t="s">
        <v>23</v>
      </c>
      <c r="E64" s="184" t="s">
        <v>730</v>
      </c>
      <c r="F64" s="178" t="s">
        <v>2266</v>
      </c>
      <c r="G64" s="178" t="s">
        <v>16</v>
      </c>
      <c r="H64" s="180" t="s">
        <v>2272</v>
      </c>
      <c r="I64" s="178" t="s">
        <v>1025</v>
      </c>
      <c r="J64" s="155"/>
      <c r="K64" s="155"/>
      <c r="L64" s="155"/>
      <c r="M64" s="155"/>
      <c r="N64" s="178"/>
      <c r="O64" s="178" t="s">
        <v>3013</v>
      </c>
      <c r="Q64" s="24"/>
      <c r="R64" s="24"/>
      <c r="S64" s="38"/>
      <c r="T64" s="24"/>
      <c r="U64" s="24"/>
      <c r="V64" s="24"/>
    </row>
    <row r="65" spans="1:24" s="186" customFormat="1" ht="409.6" thickBot="1" x14ac:dyDescent="0.3">
      <c r="A65" s="858">
        <f t="shared" si="1"/>
        <v>61</v>
      </c>
      <c r="B65" s="178" t="s">
        <v>2257</v>
      </c>
      <c r="C65" s="178" t="s">
        <v>730</v>
      </c>
      <c r="D65" s="178" t="s">
        <v>23</v>
      </c>
      <c r="E65" s="184" t="s">
        <v>730</v>
      </c>
      <c r="F65" s="178" t="s">
        <v>2266</v>
      </c>
      <c r="G65" s="178" t="s">
        <v>16</v>
      </c>
      <c r="H65" s="180" t="s">
        <v>2273</v>
      </c>
      <c r="I65" s="178" t="s">
        <v>1025</v>
      </c>
      <c r="J65" s="155"/>
      <c r="K65" s="155"/>
      <c r="L65" s="155"/>
      <c r="M65" s="155"/>
      <c r="N65" s="178"/>
      <c r="O65" s="178" t="s">
        <v>3014</v>
      </c>
      <c r="Q65" s="24"/>
      <c r="R65" s="24"/>
      <c r="S65" s="38"/>
      <c r="T65" s="24"/>
      <c r="U65" s="24"/>
      <c r="V65" s="24"/>
    </row>
    <row r="66" spans="1:24" s="186" customFormat="1" ht="142.5" thickBot="1" x14ac:dyDescent="0.3">
      <c r="A66" s="1420">
        <f t="shared" si="1"/>
        <v>62</v>
      </c>
      <c r="B66" s="178" t="s">
        <v>2603</v>
      </c>
      <c r="C66" s="178">
        <v>4</v>
      </c>
      <c r="D66" s="178" t="s">
        <v>37</v>
      </c>
      <c r="E66" s="184" t="s">
        <v>2604</v>
      </c>
      <c r="F66" s="178" t="s">
        <v>856</v>
      </c>
      <c r="G66" s="178" t="s">
        <v>16</v>
      </c>
      <c r="H66" s="180" t="s">
        <v>2605</v>
      </c>
      <c r="I66" s="178" t="s">
        <v>2606</v>
      </c>
      <c r="J66" s="155"/>
      <c r="K66" s="155"/>
      <c r="L66" s="155"/>
      <c r="M66" s="155"/>
      <c r="N66" s="36"/>
      <c r="O66" s="76" t="s">
        <v>2861</v>
      </c>
      <c r="Q66" s="24"/>
      <c r="R66" s="24"/>
      <c r="S66" s="24"/>
    </row>
    <row r="67" spans="1:24" s="186" customFormat="1" ht="79.5" thickBot="1" x14ac:dyDescent="0.3">
      <c r="A67" s="858">
        <f t="shared" si="1"/>
        <v>63</v>
      </c>
      <c r="B67" s="178" t="s">
        <v>2607</v>
      </c>
      <c r="C67" s="178">
        <v>5</v>
      </c>
      <c r="D67" s="178" t="s">
        <v>89</v>
      </c>
      <c r="E67" s="184" t="s">
        <v>2042</v>
      </c>
      <c r="F67" s="178" t="s">
        <v>856</v>
      </c>
      <c r="G67" s="178" t="s">
        <v>16</v>
      </c>
      <c r="H67" s="180" t="s">
        <v>2608</v>
      </c>
      <c r="I67" s="178" t="s">
        <v>2609</v>
      </c>
      <c r="J67" s="155"/>
      <c r="K67" s="155"/>
      <c r="L67" s="155"/>
      <c r="M67" s="155"/>
      <c r="N67" s="36"/>
      <c r="O67" s="76" t="s">
        <v>2862</v>
      </c>
      <c r="Q67" s="24"/>
      <c r="R67" s="24"/>
      <c r="S67" s="24"/>
    </row>
    <row r="68" spans="1:24" s="334" customFormat="1" ht="216.75" customHeight="1" thickBot="1" x14ac:dyDescent="0.3">
      <c r="A68" s="858">
        <f t="shared" si="1"/>
        <v>64</v>
      </c>
      <c r="B68" s="331" t="s">
        <v>2704</v>
      </c>
      <c r="C68" s="331" t="s">
        <v>110</v>
      </c>
      <c r="D68" s="331" t="s">
        <v>23</v>
      </c>
      <c r="E68" s="333" t="s">
        <v>1573</v>
      </c>
      <c r="F68" s="331" t="s">
        <v>2732</v>
      </c>
      <c r="G68" s="331" t="s">
        <v>11</v>
      </c>
      <c r="H68" s="332" t="s">
        <v>2733</v>
      </c>
      <c r="I68" s="331"/>
      <c r="J68" s="336"/>
      <c r="K68" s="336"/>
      <c r="L68" s="336"/>
      <c r="M68" s="336"/>
      <c r="N68" s="335" t="s">
        <v>4125</v>
      </c>
      <c r="O68" s="337" t="s">
        <v>3905</v>
      </c>
      <c r="P68" s="291"/>
      <c r="Q68" s="291"/>
      <c r="R68" s="291"/>
      <c r="S68" s="291"/>
      <c r="T68" s="291"/>
      <c r="U68" s="291"/>
      <c r="V68" s="291"/>
    </row>
    <row r="69" spans="1:24" s="186" customFormat="1" ht="237" thickBot="1" x14ac:dyDescent="0.3">
      <c r="A69" s="858">
        <f t="shared" si="1"/>
        <v>65</v>
      </c>
      <c r="B69" s="178" t="s">
        <v>2613</v>
      </c>
      <c r="C69" s="178" t="s">
        <v>110</v>
      </c>
      <c r="D69" s="178" t="s">
        <v>37</v>
      </c>
      <c r="E69" s="184" t="s">
        <v>2614</v>
      </c>
      <c r="F69" s="178" t="s">
        <v>2615</v>
      </c>
      <c r="G69" s="178" t="s">
        <v>11</v>
      </c>
      <c r="H69" s="180" t="s">
        <v>2616</v>
      </c>
      <c r="I69" s="178" t="s">
        <v>2617</v>
      </c>
      <c r="J69" s="155"/>
      <c r="K69" s="155"/>
      <c r="L69" s="155"/>
      <c r="M69" s="155"/>
      <c r="N69" s="36"/>
      <c r="O69" s="76" t="s">
        <v>2924</v>
      </c>
      <c r="Q69" s="24"/>
      <c r="R69" s="24"/>
      <c r="S69" s="24"/>
      <c r="T69" s="24"/>
      <c r="U69" s="24"/>
      <c r="V69" s="24"/>
    </row>
    <row r="70" spans="1:24" s="186" customFormat="1" ht="237" thickBot="1" x14ac:dyDescent="0.35">
      <c r="A70" s="858">
        <f t="shared" si="1"/>
        <v>66</v>
      </c>
      <c r="B70" s="178" t="s">
        <v>2628</v>
      </c>
      <c r="C70" s="178">
        <v>4</v>
      </c>
      <c r="D70" s="178" t="s">
        <v>86</v>
      </c>
      <c r="E70" s="184" t="s">
        <v>905</v>
      </c>
      <c r="F70" s="178" t="s">
        <v>645</v>
      </c>
      <c r="G70" s="178" t="s">
        <v>16</v>
      </c>
      <c r="H70" s="180" t="s">
        <v>2629</v>
      </c>
      <c r="I70" s="178" t="s">
        <v>2627</v>
      </c>
      <c r="J70" s="155"/>
      <c r="K70" s="155"/>
      <c r="L70" s="155"/>
      <c r="M70" s="155"/>
      <c r="N70" s="36"/>
      <c r="O70" s="76" t="s">
        <v>3365</v>
      </c>
      <c r="P70" s="170"/>
      <c r="Q70" s="171"/>
      <c r="R70" s="171"/>
      <c r="S70" s="171"/>
      <c r="T70" s="171"/>
      <c r="U70" s="171"/>
      <c r="V70" s="171"/>
      <c r="W70" s="108"/>
      <c r="X70" s="108"/>
    </row>
    <row r="71" spans="1:24" s="186" customFormat="1" ht="189.75" thickBot="1" x14ac:dyDescent="0.3">
      <c r="A71" s="1420">
        <f t="shared" si="1"/>
        <v>67</v>
      </c>
      <c r="B71" s="178" t="s">
        <v>2844</v>
      </c>
      <c r="C71" s="178">
        <v>4</v>
      </c>
      <c r="D71" s="178" t="s">
        <v>23</v>
      </c>
      <c r="E71" s="184" t="s">
        <v>2850</v>
      </c>
      <c r="F71" s="178" t="s">
        <v>2851</v>
      </c>
      <c r="G71" s="178" t="s">
        <v>11</v>
      </c>
      <c r="H71" s="180" t="s">
        <v>2852</v>
      </c>
      <c r="I71" s="178" t="s">
        <v>2857</v>
      </c>
      <c r="J71" s="155"/>
      <c r="K71" s="155"/>
      <c r="L71" s="155"/>
      <c r="M71" s="155"/>
      <c r="N71" s="178"/>
      <c r="O71" s="37" t="s">
        <v>3287</v>
      </c>
      <c r="Q71" s="24"/>
      <c r="R71" s="24"/>
      <c r="S71" s="24"/>
      <c r="T71" s="24"/>
      <c r="U71" s="24"/>
      <c r="V71" s="24"/>
    </row>
    <row r="72" spans="1:24" s="186" customFormat="1" ht="174" thickBot="1" x14ac:dyDescent="0.35">
      <c r="A72" s="1548">
        <f t="shared" si="1"/>
        <v>68</v>
      </c>
      <c r="B72" s="178" t="s">
        <v>2872</v>
      </c>
      <c r="C72" s="178" t="s">
        <v>110</v>
      </c>
      <c r="D72" s="178" t="s">
        <v>86</v>
      </c>
      <c r="E72" s="184" t="s">
        <v>2884</v>
      </c>
      <c r="F72" s="178" t="s">
        <v>2885</v>
      </c>
      <c r="G72" s="178" t="s">
        <v>11</v>
      </c>
      <c r="H72" s="180" t="s">
        <v>2886</v>
      </c>
      <c r="I72" s="178" t="s">
        <v>2553</v>
      </c>
      <c r="J72" s="155"/>
      <c r="K72" s="155"/>
      <c r="L72" s="155"/>
      <c r="M72" s="155"/>
      <c r="N72" s="178"/>
      <c r="O72" s="37" t="s">
        <v>3367</v>
      </c>
      <c r="P72" s="170"/>
      <c r="Q72" s="170"/>
      <c r="R72" s="170"/>
      <c r="S72" s="171"/>
      <c r="T72" s="171"/>
      <c r="U72" s="171"/>
      <c r="V72" s="171"/>
      <c r="W72" s="108"/>
      <c r="X72" s="108"/>
    </row>
    <row r="73" spans="1:24" s="18" customFormat="1" ht="409.6" thickBot="1" x14ac:dyDescent="0.3">
      <c r="A73" s="861">
        <f t="shared" si="1"/>
        <v>69</v>
      </c>
      <c r="B73" s="222" t="s">
        <v>2897</v>
      </c>
      <c r="C73" s="222" t="s">
        <v>1335</v>
      </c>
      <c r="D73" s="222" t="s">
        <v>880</v>
      </c>
      <c r="E73" s="223" t="s">
        <v>2902</v>
      </c>
      <c r="F73" s="222" t="s">
        <v>2903</v>
      </c>
      <c r="G73" s="222" t="s">
        <v>11</v>
      </c>
      <c r="H73" s="221" t="s">
        <v>2904</v>
      </c>
      <c r="I73" s="222" t="s">
        <v>2905</v>
      </c>
      <c r="J73" s="155"/>
      <c r="K73" s="155"/>
      <c r="L73" s="155"/>
      <c r="M73" s="155"/>
      <c r="N73" s="222"/>
      <c r="O73" s="76" t="s">
        <v>2971</v>
      </c>
      <c r="S73" s="97"/>
      <c r="T73" s="97"/>
      <c r="V73" s="97"/>
    </row>
    <row r="74" spans="1:24" s="186" customFormat="1" ht="158.25" thickBot="1" x14ac:dyDescent="0.35">
      <c r="A74" s="858">
        <f t="shared" si="1"/>
        <v>70</v>
      </c>
      <c r="B74" s="75" t="s">
        <v>3024</v>
      </c>
      <c r="C74" s="75" t="s">
        <v>1443</v>
      </c>
      <c r="D74" s="75" t="s">
        <v>37</v>
      </c>
      <c r="E74" s="214" t="s">
        <v>3025</v>
      </c>
      <c r="F74" s="214" t="s">
        <v>3026</v>
      </c>
      <c r="G74" s="214" t="s">
        <v>3022</v>
      </c>
      <c r="H74" s="215" t="s">
        <v>3028</v>
      </c>
      <c r="I74" s="181" t="s">
        <v>3097</v>
      </c>
      <c r="J74" s="216"/>
      <c r="K74" s="216"/>
      <c r="L74" s="216"/>
      <c r="M74" s="216"/>
      <c r="N74" s="217"/>
      <c r="O74" s="80" t="s">
        <v>3099</v>
      </c>
      <c r="P74" s="170"/>
      <c r="Q74" s="171"/>
      <c r="R74" s="171"/>
      <c r="S74" s="171"/>
      <c r="T74" s="171"/>
      <c r="U74" s="171"/>
      <c r="V74" s="171"/>
      <c r="W74" s="108"/>
      <c r="X74" s="108"/>
    </row>
    <row r="75" spans="1:24" s="257" customFormat="1" ht="206.25" customHeight="1" thickBot="1" x14ac:dyDescent="0.3">
      <c r="A75" s="858">
        <f t="shared" si="1"/>
        <v>71</v>
      </c>
      <c r="B75" s="256" t="s">
        <v>3059</v>
      </c>
      <c r="C75" s="256" t="s">
        <v>19</v>
      </c>
      <c r="D75" s="36" t="s">
        <v>3060</v>
      </c>
      <c r="E75" s="36" t="s">
        <v>3061</v>
      </c>
      <c r="F75" s="36" t="s">
        <v>3062</v>
      </c>
      <c r="G75" s="256" t="s">
        <v>16</v>
      </c>
      <c r="H75" s="218" t="s">
        <v>3063</v>
      </c>
      <c r="I75" s="36" t="s">
        <v>3064</v>
      </c>
      <c r="J75" s="155"/>
      <c r="K75" s="155"/>
      <c r="L75" s="155"/>
      <c r="M75" s="155"/>
      <c r="N75" s="155"/>
      <c r="O75" s="76" t="s">
        <v>3923</v>
      </c>
      <c r="T75" s="24"/>
    </row>
    <row r="76" spans="1:24" s="235" customFormat="1" ht="95.25" thickBot="1" x14ac:dyDescent="0.3">
      <c r="A76" s="858">
        <f t="shared" si="1"/>
        <v>72</v>
      </c>
      <c r="B76" s="234" t="s">
        <v>3065</v>
      </c>
      <c r="C76" s="234">
        <v>4</v>
      </c>
      <c r="D76" s="234" t="s">
        <v>81</v>
      </c>
      <c r="E76" s="36" t="s">
        <v>3066</v>
      </c>
      <c r="F76" s="36" t="s">
        <v>3067</v>
      </c>
      <c r="G76" s="36" t="s">
        <v>3068</v>
      </c>
      <c r="H76" s="218" t="s">
        <v>3069</v>
      </c>
      <c r="I76" s="36" t="s">
        <v>3070</v>
      </c>
      <c r="J76" s="155"/>
      <c r="K76" s="155"/>
      <c r="L76" s="155"/>
      <c r="M76" s="155"/>
      <c r="N76" s="155"/>
      <c r="O76" s="37" t="s">
        <v>3725</v>
      </c>
      <c r="P76" s="174"/>
      <c r="Q76" s="174"/>
      <c r="R76" s="174"/>
      <c r="S76" s="174"/>
      <c r="T76" s="174"/>
      <c r="U76" s="174"/>
      <c r="V76" s="174"/>
    </row>
    <row r="77" spans="1:24" s="186" customFormat="1" ht="63.75" thickBot="1" x14ac:dyDescent="0.35">
      <c r="A77" s="858">
        <f t="shared" si="1"/>
        <v>73</v>
      </c>
      <c r="B77" s="183" t="s">
        <v>3075</v>
      </c>
      <c r="C77" s="183">
        <v>4</v>
      </c>
      <c r="D77" s="183" t="s">
        <v>86</v>
      </c>
      <c r="E77" s="183" t="s">
        <v>3076</v>
      </c>
      <c r="F77" s="36" t="s">
        <v>3077</v>
      </c>
      <c r="G77" s="183" t="s">
        <v>16</v>
      </c>
      <c r="H77" s="218" t="s">
        <v>3078</v>
      </c>
      <c r="I77" s="36" t="s">
        <v>3079</v>
      </c>
      <c r="J77" s="155"/>
      <c r="K77" s="155"/>
      <c r="L77" s="155"/>
      <c r="M77" s="155"/>
      <c r="N77" s="155"/>
      <c r="O77" s="37" t="s">
        <v>3368</v>
      </c>
      <c r="P77" s="170"/>
      <c r="Q77" s="171"/>
      <c r="R77" s="171"/>
      <c r="S77" s="171"/>
      <c r="T77" s="171"/>
      <c r="U77" s="171"/>
      <c r="V77" s="171"/>
      <c r="W77" s="108"/>
      <c r="X77" s="108"/>
    </row>
    <row r="78" spans="1:24" s="186" customFormat="1" ht="79.5" thickBot="1" x14ac:dyDescent="0.35">
      <c r="A78" s="858">
        <f t="shared" si="1"/>
        <v>74</v>
      </c>
      <c r="B78" s="183" t="s">
        <v>3080</v>
      </c>
      <c r="C78" s="183">
        <v>4</v>
      </c>
      <c r="D78" s="183" t="s">
        <v>86</v>
      </c>
      <c r="E78" s="183" t="s">
        <v>3084</v>
      </c>
      <c r="F78" s="36" t="s">
        <v>3077</v>
      </c>
      <c r="G78" s="183" t="s">
        <v>16</v>
      </c>
      <c r="H78" s="218" t="s">
        <v>3085</v>
      </c>
      <c r="I78" s="183"/>
      <c r="J78" s="155"/>
      <c r="K78" s="155"/>
      <c r="L78" s="155"/>
      <c r="M78" s="155"/>
      <c r="N78" s="155"/>
      <c r="O78" s="37" t="s">
        <v>3368</v>
      </c>
      <c r="P78" s="170"/>
      <c r="Q78" s="171"/>
      <c r="R78" s="171"/>
      <c r="S78" s="171"/>
      <c r="T78" s="171"/>
      <c r="U78" s="171"/>
      <c r="V78" s="171"/>
      <c r="W78" s="108"/>
      <c r="X78" s="108"/>
    </row>
    <row r="79" spans="1:24" s="186" customFormat="1" ht="161.25" customHeight="1" thickBot="1" x14ac:dyDescent="0.35">
      <c r="A79" s="858">
        <f t="shared" si="1"/>
        <v>75</v>
      </c>
      <c r="B79" s="183" t="s">
        <v>3081</v>
      </c>
      <c r="C79" s="183" t="s">
        <v>110</v>
      </c>
      <c r="D79" s="183" t="s">
        <v>37</v>
      </c>
      <c r="E79" s="183" t="s">
        <v>3086</v>
      </c>
      <c r="F79" s="183" t="s">
        <v>266</v>
      </c>
      <c r="G79" s="183" t="s">
        <v>16</v>
      </c>
      <c r="H79" s="218" t="s">
        <v>3087</v>
      </c>
      <c r="I79" s="183"/>
      <c r="J79" s="155"/>
      <c r="K79" s="155"/>
      <c r="L79" s="155"/>
      <c r="M79" s="155"/>
      <c r="N79" s="155"/>
      <c r="O79" s="37" t="s">
        <v>3369</v>
      </c>
      <c r="P79" s="170"/>
      <c r="Q79" s="171"/>
      <c r="R79" s="171"/>
      <c r="S79" s="171"/>
      <c r="T79" s="171"/>
      <c r="U79" s="171"/>
      <c r="V79" s="171"/>
      <c r="W79" s="108"/>
      <c r="X79" s="108"/>
    </row>
    <row r="80" spans="1:24" s="186" customFormat="1" ht="148.5" customHeight="1" thickBot="1" x14ac:dyDescent="0.35">
      <c r="A80" s="858">
        <f t="shared" si="1"/>
        <v>76</v>
      </c>
      <c r="B80" s="183" t="s">
        <v>3082</v>
      </c>
      <c r="C80" s="183" t="s">
        <v>1335</v>
      </c>
      <c r="D80" s="183" t="s">
        <v>37</v>
      </c>
      <c r="E80" s="183" t="s">
        <v>3088</v>
      </c>
      <c r="F80" s="36" t="s">
        <v>3089</v>
      </c>
      <c r="G80" s="36" t="s">
        <v>3068</v>
      </c>
      <c r="H80" s="218" t="s">
        <v>3090</v>
      </c>
      <c r="I80" s="36" t="s">
        <v>3096</v>
      </c>
      <c r="J80" s="155"/>
      <c r="K80" s="155"/>
      <c r="L80" s="155"/>
      <c r="M80" s="155"/>
      <c r="N80" s="155"/>
      <c r="O80" s="37" t="s">
        <v>3370</v>
      </c>
      <c r="P80" s="170"/>
      <c r="Q80" s="171"/>
      <c r="R80" s="171"/>
      <c r="S80" s="171"/>
      <c r="T80" s="171"/>
      <c r="U80" s="171"/>
      <c r="V80" s="171"/>
      <c r="W80" s="108"/>
      <c r="X80" s="108"/>
    </row>
    <row r="81" spans="1:24" s="220" customFormat="1" ht="394.5" thickBot="1" x14ac:dyDescent="0.35">
      <c r="A81" s="1550">
        <f t="shared" si="1"/>
        <v>77</v>
      </c>
      <c r="B81" s="219" t="s">
        <v>3185</v>
      </c>
      <c r="C81" s="219">
        <v>4</v>
      </c>
      <c r="D81" s="219" t="s">
        <v>86</v>
      </c>
      <c r="E81" s="219" t="s">
        <v>3186</v>
      </c>
      <c r="F81" s="36" t="s">
        <v>3187</v>
      </c>
      <c r="G81" s="36" t="s">
        <v>3068</v>
      </c>
      <c r="H81" s="37" t="s">
        <v>3188</v>
      </c>
      <c r="I81" s="219"/>
      <c r="J81" s="155"/>
      <c r="K81" s="155"/>
      <c r="L81" s="155"/>
      <c r="M81" s="155"/>
      <c r="N81" s="155"/>
      <c r="O81" s="37" t="s">
        <v>3569</v>
      </c>
      <c r="P81" s="188"/>
      <c r="Q81" s="171"/>
      <c r="R81" s="171"/>
      <c r="S81" s="171"/>
      <c r="T81" s="171"/>
      <c r="U81" s="171"/>
      <c r="V81" s="171"/>
      <c r="W81" s="108"/>
      <c r="X81" s="108"/>
    </row>
    <row r="82" spans="1:24" s="225" customFormat="1" ht="409.6" thickBot="1" x14ac:dyDescent="0.3">
      <c r="A82" s="1550">
        <f t="shared" si="1"/>
        <v>78</v>
      </c>
      <c r="B82" s="36" t="s">
        <v>3210</v>
      </c>
      <c r="C82" s="36" t="s">
        <v>3189</v>
      </c>
      <c r="D82" s="224" t="s">
        <v>121</v>
      </c>
      <c r="E82" s="36" t="s">
        <v>3191</v>
      </c>
      <c r="F82" s="36" t="s">
        <v>3192</v>
      </c>
      <c r="G82" s="36" t="s">
        <v>3068</v>
      </c>
      <c r="H82" s="37" t="s">
        <v>3193</v>
      </c>
      <c r="I82" s="36" t="s">
        <v>3194</v>
      </c>
      <c r="J82" s="155"/>
      <c r="K82" s="155"/>
      <c r="L82" s="155"/>
      <c r="M82" s="155"/>
      <c r="N82" s="155"/>
      <c r="O82" s="76" t="s">
        <v>2971</v>
      </c>
      <c r="Q82" s="24"/>
      <c r="R82" s="24"/>
      <c r="S82" s="24"/>
      <c r="T82" s="24"/>
      <c r="U82" s="24"/>
      <c r="V82" s="24"/>
    </row>
    <row r="83" spans="1:24" s="276" customFormat="1" ht="347.25" thickBot="1" x14ac:dyDescent="0.3">
      <c r="A83" s="953">
        <f t="shared" si="1"/>
        <v>79</v>
      </c>
      <c r="B83" s="275" t="s">
        <v>3217</v>
      </c>
      <c r="C83" s="275" t="s">
        <v>3235</v>
      </c>
      <c r="D83" s="275" t="s">
        <v>121</v>
      </c>
      <c r="E83" s="36" t="s">
        <v>3236</v>
      </c>
      <c r="F83" s="36" t="s">
        <v>3237</v>
      </c>
      <c r="G83" s="36" t="s">
        <v>3068</v>
      </c>
      <c r="H83" s="37" t="s">
        <v>3238</v>
      </c>
      <c r="I83" s="36" t="s">
        <v>3239</v>
      </c>
      <c r="J83" s="155"/>
      <c r="K83" s="155"/>
      <c r="L83" s="155"/>
      <c r="M83" s="155"/>
      <c r="N83" s="155"/>
      <c r="O83" s="37" t="s">
        <v>4087</v>
      </c>
      <c r="Q83" s="24"/>
      <c r="R83" s="24"/>
      <c r="S83" s="24"/>
      <c r="T83" s="24"/>
      <c r="U83" s="24"/>
      <c r="V83" s="24"/>
    </row>
    <row r="84" spans="1:24" s="253" customFormat="1" ht="63.75" thickBot="1" x14ac:dyDescent="0.3">
      <c r="A84" s="858">
        <f t="shared" si="1"/>
        <v>80</v>
      </c>
      <c r="B84" s="252" t="s">
        <v>3220</v>
      </c>
      <c r="C84" s="252" t="s">
        <v>110</v>
      </c>
      <c r="D84" s="252" t="s">
        <v>40</v>
      </c>
      <c r="E84" s="36" t="s">
        <v>3249</v>
      </c>
      <c r="F84" s="36" t="s">
        <v>3250</v>
      </c>
      <c r="G84" s="36" t="s">
        <v>3068</v>
      </c>
      <c r="H84" s="218" t="s">
        <v>3251</v>
      </c>
      <c r="I84" s="36" t="s">
        <v>3252</v>
      </c>
      <c r="J84" s="36" t="s">
        <v>3252</v>
      </c>
      <c r="K84" s="155"/>
      <c r="L84" s="155"/>
      <c r="M84" s="155"/>
      <c r="N84" s="155"/>
      <c r="O84" s="37" t="s">
        <v>3908</v>
      </c>
      <c r="P84" s="177"/>
      <c r="Q84" s="174"/>
      <c r="R84" s="174"/>
      <c r="S84" s="174"/>
      <c r="T84" s="174"/>
      <c r="U84" s="174"/>
      <c r="V84" s="174"/>
    </row>
    <row r="85" spans="1:24" s="251" customFormat="1" ht="409.6" thickBot="1" x14ac:dyDescent="0.3">
      <c r="A85" s="858">
        <f t="shared" si="1"/>
        <v>81</v>
      </c>
      <c r="B85" s="250" t="s">
        <v>3221</v>
      </c>
      <c r="C85" s="250">
        <v>4</v>
      </c>
      <c r="D85" s="250" t="s">
        <v>23</v>
      </c>
      <c r="E85" s="36" t="s">
        <v>3253</v>
      </c>
      <c r="F85" s="36" t="s">
        <v>3254</v>
      </c>
      <c r="G85" s="36" t="s">
        <v>16</v>
      </c>
      <c r="H85" s="37" t="s">
        <v>3255</v>
      </c>
      <c r="I85" s="36" t="s">
        <v>3256</v>
      </c>
      <c r="J85" s="155"/>
      <c r="K85" s="155"/>
      <c r="L85" s="155"/>
      <c r="M85" s="155"/>
      <c r="N85" s="155"/>
      <c r="O85" s="37" t="s">
        <v>3906</v>
      </c>
      <c r="P85" s="24"/>
      <c r="Q85" s="24"/>
      <c r="R85" s="24"/>
      <c r="S85" s="24"/>
      <c r="T85" s="24"/>
      <c r="U85" s="24"/>
      <c r="V85" s="24"/>
    </row>
    <row r="86" spans="1:24" s="615" customFormat="1" ht="95.25" thickBot="1" x14ac:dyDescent="0.3">
      <c r="A86" s="858">
        <f t="shared" si="1"/>
        <v>82</v>
      </c>
      <c r="B86" s="614" t="s">
        <v>3224</v>
      </c>
      <c r="C86" s="614">
        <v>4</v>
      </c>
      <c r="D86" s="614" t="s">
        <v>23</v>
      </c>
      <c r="E86" s="614" t="s">
        <v>3263</v>
      </c>
      <c r="F86" s="614" t="s">
        <v>266</v>
      </c>
      <c r="G86" s="584" t="s">
        <v>16</v>
      </c>
      <c r="H86" s="37" t="s">
        <v>3264</v>
      </c>
      <c r="I86" s="614"/>
      <c r="J86" s="588"/>
      <c r="K86" s="588"/>
      <c r="L86" s="588"/>
      <c r="M86" s="588"/>
      <c r="N86" s="588"/>
      <c r="O86" s="37" t="s">
        <v>4593</v>
      </c>
      <c r="P86" s="593"/>
      <c r="Q86" s="593"/>
      <c r="R86" s="593"/>
      <c r="S86" s="593"/>
      <c r="T86" s="593"/>
      <c r="U86" s="593"/>
      <c r="V86" s="593"/>
      <c r="X86" s="593"/>
    </row>
    <row r="87" spans="1:24" s="225" customFormat="1" ht="126.75" thickBot="1" x14ac:dyDescent="0.3">
      <c r="A87" s="858">
        <f t="shared" si="1"/>
        <v>83</v>
      </c>
      <c r="B87" s="224" t="s">
        <v>3274</v>
      </c>
      <c r="C87" s="224" t="s">
        <v>1962</v>
      </c>
      <c r="D87" s="224" t="s">
        <v>3130</v>
      </c>
      <c r="E87" s="224"/>
      <c r="F87" s="36" t="s">
        <v>3268</v>
      </c>
      <c r="G87" s="36" t="s">
        <v>16</v>
      </c>
      <c r="H87" s="218" t="s">
        <v>3276</v>
      </c>
      <c r="I87" s="224" t="s">
        <v>1025</v>
      </c>
      <c r="J87" s="155"/>
      <c r="K87" s="155"/>
      <c r="L87" s="155"/>
      <c r="M87" s="155"/>
      <c r="N87" s="155"/>
      <c r="O87" s="76" t="s">
        <v>3587</v>
      </c>
      <c r="Q87" s="24"/>
      <c r="R87" s="24"/>
      <c r="S87" s="24"/>
      <c r="T87" s="24"/>
      <c r="U87" s="24"/>
      <c r="V87" s="24"/>
    </row>
    <row r="88" spans="1:24" s="233" customFormat="1" ht="205.5" thickBot="1" x14ac:dyDescent="0.35">
      <c r="A88" s="858">
        <f t="shared" si="1"/>
        <v>84</v>
      </c>
      <c r="B88" s="232" t="s">
        <v>3291</v>
      </c>
      <c r="C88" s="232">
        <v>5</v>
      </c>
      <c r="D88" s="232" t="s">
        <v>37</v>
      </c>
      <c r="E88" s="232" t="s">
        <v>3292</v>
      </c>
      <c r="F88" s="232" t="s">
        <v>266</v>
      </c>
      <c r="G88" s="232" t="s">
        <v>16</v>
      </c>
      <c r="H88" s="218" t="s">
        <v>3293</v>
      </c>
      <c r="I88" s="36" t="s">
        <v>3294</v>
      </c>
      <c r="J88" s="155"/>
      <c r="K88" s="155"/>
      <c r="L88" s="155"/>
      <c r="M88" s="155"/>
      <c r="N88" s="155"/>
      <c r="O88" s="37" t="s">
        <v>3720</v>
      </c>
      <c r="P88" s="200"/>
      <c r="Q88" s="110"/>
      <c r="R88" s="110"/>
      <c r="S88" s="171"/>
      <c r="T88" s="171"/>
      <c r="U88" s="110"/>
      <c r="V88" s="171"/>
      <c r="W88" s="108"/>
      <c r="X88" s="108"/>
    </row>
    <row r="89" spans="1:24" s="237" customFormat="1" ht="95.25" thickBot="1" x14ac:dyDescent="0.3">
      <c r="A89" s="1420">
        <f t="shared" si="1"/>
        <v>85</v>
      </c>
      <c r="B89" s="236" t="s">
        <v>3432</v>
      </c>
      <c r="C89" s="236">
        <v>4</v>
      </c>
      <c r="D89" s="236" t="s">
        <v>23</v>
      </c>
      <c r="E89" s="36" t="s">
        <v>3433</v>
      </c>
      <c r="F89" s="36" t="s">
        <v>3434</v>
      </c>
      <c r="G89" s="36" t="s">
        <v>16</v>
      </c>
      <c r="H89" s="218" t="s">
        <v>3435</v>
      </c>
      <c r="I89" s="36"/>
      <c r="J89" s="155"/>
      <c r="K89" s="155"/>
      <c r="L89" s="155"/>
      <c r="M89" s="155"/>
      <c r="N89" s="155"/>
      <c r="O89" s="76" t="s">
        <v>3740</v>
      </c>
      <c r="S89" s="24"/>
      <c r="V89" s="24"/>
    </row>
    <row r="90" spans="1:24" s="237" customFormat="1" ht="95.25" thickBot="1" x14ac:dyDescent="0.3">
      <c r="A90" s="858">
        <f t="shared" si="1"/>
        <v>86</v>
      </c>
      <c r="B90" s="75" t="s">
        <v>3436</v>
      </c>
      <c r="C90" s="75">
        <v>4</v>
      </c>
      <c r="D90" s="75" t="s">
        <v>23</v>
      </c>
      <c r="E90" s="214" t="s">
        <v>3437</v>
      </c>
      <c r="F90" s="214" t="s">
        <v>3434</v>
      </c>
      <c r="G90" s="214" t="s">
        <v>16</v>
      </c>
      <c r="H90" s="215" t="s">
        <v>3438</v>
      </c>
      <c r="I90" s="214"/>
      <c r="J90" s="216"/>
      <c r="K90" s="216"/>
      <c r="L90" s="216"/>
      <c r="M90" s="216"/>
      <c r="N90" s="216"/>
      <c r="O90" s="76" t="s">
        <v>3741</v>
      </c>
      <c r="S90" s="24"/>
    </row>
    <row r="91" spans="1:24" s="229" customFormat="1" ht="252.75" thickBot="1" x14ac:dyDescent="0.3">
      <c r="A91" s="953">
        <f t="shared" si="1"/>
        <v>87</v>
      </c>
      <c r="B91" s="228" t="s">
        <v>3445</v>
      </c>
      <c r="C91" s="228">
        <v>5</v>
      </c>
      <c r="D91" s="228" t="s">
        <v>23</v>
      </c>
      <c r="E91" s="36" t="s">
        <v>2042</v>
      </c>
      <c r="F91" s="36" t="s">
        <v>3446</v>
      </c>
      <c r="G91" s="36" t="s">
        <v>16</v>
      </c>
      <c r="H91" s="218" t="s">
        <v>3447</v>
      </c>
      <c r="I91" s="36" t="s">
        <v>3448</v>
      </c>
      <c r="J91" s="155"/>
      <c r="K91" s="155"/>
      <c r="L91" s="155"/>
      <c r="M91" s="155"/>
      <c r="N91" s="155"/>
      <c r="O91" s="37" t="s">
        <v>3600</v>
      </c>
      <c r="S91" s="24"/>
      <c r="T91" s="24"/>
      <c r="V91" s="24"/>
    </row>
    <row r="92" spans="1:24" s="237" customFormat="1" ht="95.25" thickBot="1" x14ac:dyDescent="0.3">
      <c r="A92" s="953">
        <f t="shared" si="1"/>
        <v>88</v>
      </c>
      <c r="B92" s="236" t="s">
        <v>3452</v>
      </c>
      <c r="C92" s="36" t="s">
        <v>110</v>
      </c>
      <c r="D92" s="36" t="s">
        <v>23</v>
      </c>
      <c r="E92" s="36" t="s">
        <v>3453</v>
      </c>
      <c r="F92" s="36" t="s">
        <v>1262</v>
      </c>
      <c r="G92" s="36" t="s">
        <v>16</v>
      </c>
      <c r="H92" s="218" t="s">
        <v>3454</v>
      </c>
      <c r="I92" s="36"/>
      <c r="J92" s="155"/>
      <c r="K92" s="155"/>
      <c r="L92" s="155"/>
      <c r="M92" s="155"/>
      <c r="N92" s="155"/>
      <c r="O92" s="226" t="s">
        <v>3742</v>
      </c>
      <c r="S92" s="24"/>
    </row>
    <row r="93" spans="1:24" s="220" customFormat="1" ht="95.25" thickBot="1" x14ac:dyDescent="0.3">
      <c r="A93" s="858">
        <f t="shared" si="1"/>
        <v>89</v>
      </c>
      <c r="B93" s="219" t="s">
        <v>3493</v>
      </c>
      <c r="C93" s="36">
        <v>4</v>
      </c>
      <c r="D93" s="36" t="s">
        <v>86</v>
      </c>
      <c r="E93" s="36" t="s">
        <v>3495</v>
      </c>
      <c r="F93" s="36" t="s">
        <v>645</v>
      </c>
      <c r="G93" s="36" t="s">
        <v>16</v>
      </c>
      <c r="H93" s="218" t="s">
        <v>3496</v>
      </c>
      <c r="I93" s="36" t="s">
        <v>3497</v>
      </c>
      <c r="J93" s="155"/>
      <c r="K93" s="155"/>
      <c r="L93" s="155"/>
      <c r="M93" s="155"/>
      <c r="N93" s="155"/>
      <c r="O93" s="37" t="s">
        <v>3576</v>
      </c>
      <c r="S93" s="171"/>
      <c r="T93" s="171"/>
      <c r="V93" s="171"/>
    </row>
    <row r="94" spans="1:24" s="220" customFormat="1" ht="95.25" thickBot="1" x14ac:dyDescent="0.3">
      <c r="A94" s="858">
        <f t="shared" si="1"/>
        <v>90</v>
      </c>
      <c r="B94" s="219" t="s">
        <v>3512</v>
      </c>
      <c r="C94" s="36" t="s">
        <v>110</v>
      </c>
      <c r="D94" s="36" t="s">
        <v>86</v>
      </c>
      <c r="E94" s="36" t="s">
        <v>3513</v>
      </c>
      <c r="F94" s="36" t="s">
        <v>2034</v>
      </c>
      <c r="G94" s="36" t="s">
        <v>16</v>
      </c>
      <c r="H94" s="218" t="s">
        <v>3514</v>
      </c>
      <c r="I94" s="36" t="s">
        <v>3515</v>
      </c>
      <c r="J94" s="155"/>
      <c r="K94" s="155"/>
      <c r="L94" s="155"/>
      <c r="M94" s="155"/>
      <c r="N94" s="155"/>
      <c r="O94" s="37" t="s">
        <v>3577</v>
      </c>
      <c r="T94" s="171"/>
    </row>
    <row r="95" spans="1:24" s="225" customFormat="1" ht="95.25" thickBot="1" x14ac:dyDescent="0.3">
      <c r="A95" s="858">
        <f t="shared" si="1"/>
        <v>91</v>
      </c>
      <c r="B95" s="224" t="s">
        <v>3521</v>
      </c>
      <c r="C95" s="36" t="s">
        <v>110</v>
      </c>
      <c r="D95" s="36" t="s">
        <v>23</v>
      </c>
      <c r="E95" s="36" t="s">
        <v>3522</v>
      </c>
      <c r="F95" s="36" t="s">
        <v>1262</v>
      </c>
      <c r="G95" s="36" t="s">
        <v>16</v>
      </c>
      <c r="H95" s="218" t="s">
        <v>3454</v>
      </c>
      <c r="I95" s="36"/>
      <c r="J95" s="155"/>
      <c r="K95" s="155"/>
      <c r="L95" s="155"/>
      <c r="M95" s="155"/>
      <c r="N95" s="155"/>
      <c r="O95" s="226" t="s">
        <v>3581</v>
      </c>
      <c r="T95" s="24"/>
    </row>
    <row r="96" spans="1:24" s="257" customFormat="1" ht="63.75" thickBot="1" x14ac:dyDescent="0.3">
      <c r="A96" s="1534">
        <f t="shared" si="1"/>
        <v>92</v>
      </c>
      <c r="B96" s="256" t="s">
        <v>3565</v>
      </c>
      <c r="C96" s="36">
        <v>4</v>
      </c>
      <c r="D96" s="36" t="s">
        <v>880</v>
      </c>
      <c r="E96" s="36" t="s">
        <v>1527</v>
      </c>
      <c r="F96" s="36" t="s">
        <v>459</v>
      </c>
      <c r="G96" s="36" t="s">
        <v>16</v>
      </c>
      <c r="H96" s="218" t="s">
        <v>3566</v>
      </c>
      <c r="I96" s="36" t="s">
        <v>3567</v>
      </c>
      <c r="J96" s="155"/>
      <c r="K96" s="155"/>
      <c r="L96" s="155"/>
      <c r="M96" s="155"/>
      <c r="N96" s="155"/>
      <c r="O96" s="37" t="s">
        <v>3915</v>
      </c>
      <c r="S96" s="24"/>
      <c r="T96" s="24"/>
      <c r="V96" s="24"/>
    </row>
    <row r="97" spans="1:24" s="233" customFormat="1" ht="79.5" thickBot="1" x14ac:dyDescent="0.3">
      <c r="A97" s="858">
        <f t="shared" si="1"/>
        <v>93</v>
      </c>
      <c r="B97" s="232" t="s">
        <v>3634</v>
      </c>
      <c r="C97" s="36" t="s">
        <v>110</v>
      </c>
      <c r="D97" s="36" t="s">
        <v>37</v>
      </c>
      <c r="E97" s="36" t="s">
        <v>2632</v>
      </c>
      <c r="F97" s="36" t="s">
        <v>2034</v>
      </c>
      <c r="G97" s="36" t="s">
        <v>16</v>
      </c>
      <c r="H97" s="218" t="s">
        <v>3635</v>
      </c>
      <c r="I97" s="36"/>
      <c r="J97" s="155"/>
      <c r="K97" s="155"/>
      <c r="L97" s="155"/>
      <c r="M97" s="155"/>
      <c r="N97" s="155"/>
      <c r="O97" s="37" t="s">
        <v>3723</v>
      </c>
      <c r="T97" s="171"/>
    </row>
    <row r="98" spans="1:24" s="261" customFormat="1" ht="268.5" thickBot="1" x14ac:dyDescent="0.3">
      <c r="A98" s="858">
        <f t="shared" si="1"/>
        <v>94</v>
      </c>
      <c r="B98" s="260" t="s">
        <v>3661</v>
      </c>
      <c r="C98" s="36" t="s">
        <v>110</v>
      </c>
      <c r="D98" s="36" t="s">
        <v>86</v>
      </c>
      <c r="E98" s="36" t="s">
        <v>3513</v>
      </c>
      <c r="F98" s="36" t="s">
        <v>2034</v>
      </c>
      <c r="G98" s="36" t="s">
        <v>16</v>
      </c>
      <c r="H98" s="218" t="s">
        <v>3662</v>
      </c>
      <c r="I98" s="36" t="s">
        <v>3515</v>
      </c>
      <c r="J98" s="155"/>
      <c r="K98" s="155"/>
      <c r="L98" s="155"/>
      <c r="M98" s="155"/>
      <c r="N98" s="155"/>
      <c r="O98" s="37" t="s">
        <v>3978</v>
      </c>
      <c r="S98" s="171"/>
      <c r="T98" s="171"/>
      <c r="V98" s="171"/>
      <c r="W98" s="201"/>
    </row>
    <row r="99" spans="1:24" s="978" customFormat="1" ht="174" thickBot="1" x14ac:dyDescent="0.3">
      <c r="A99" s="976">
        <f t="shared" si="1"/>
        <v>95</v>
      </c>
      <c r="B99" s="977" t="s">
        <v>3693</v>
      </c>
      <c r="C99" s="770" t="s">
        <v>110</v>
      </c>
      <c r="D99" s="770" t="s">
        <v>40</v>
      </c>
      <c r="E99" s="770" t="s">
        <v>3696</v>
      </c>
      <c r="F99" s="770" t="s">
        <v>2034</v>
      </c>
      <c r="G99" s="770" t="s">
        <v>16</v>
      </c>
      <c r="H99" s="771" t="s">
        <v>3694</v>
      </c>
      <c r="I99" s="770" t="s">
        <v>3695</v>
      </c>
      <c r="J99" s="775"/>
      <c r="K99" s="775"/>
      <c r="L99" s="775"/>
      <c r="M99" s="775"/>
      <c r="N99" s="770"/>
      <c r="O99" s="771" t="s">
        <v>3908</v>
      </c>
      <c r="P99" s="818"/>
      <c r="R99" s="801"/>
      <c r="S99" s="801"/>
      <c r="T99" s="801"/>
      <c r="U99" s="801"/>
      <c r="V99" s="801"/>
    </row>
    <row r="100" spans="1:24" s="261" customFormat="1" ht="95.25" thickBot="1" x14ac:dyDescent="0.3">
      <c r="A100" s="1420">
        <f t="shared" si="1"/>
        <v>96</v>
      </c>
      <c r="B100" s="260" t="s">
        <v>3704</v>
      </c>
      <c r="C100" s="36" t="s">
        <v>110</v>
      </c>
      <c r="D100" s="36" t="s">
        <v>86</v>
      </c>
      <c r="E100" s="36" t="s">
        <v>3513</v>
      </c>
      <c r="F100" s="36" t="s">
        <v>2034</v>
      </c>
      <c r="G100" s="36" t="s">
        <v>16</v>
      </c>
      <c r="H100" s="37" t="s">
        <v>3705</v>
      </c>
      <c r="I100" s="36" t="s">
        <v>3515</v>
      </c>
      <c r="J100" s="155"/>
      <c r="K100" s="155"/>
      <c r="L100" s="155"/>
      <c r="M100" s="155"/>
      <c r="N100" s="155"/>
      <c r="O100" s="37" t="s">
        <v>3980</v>
      </c>
      <c r="S100" s="171"/>
      <c r="T100" s="171"/>
      <c r="V100" s="171"/>
      <c r="W100" s="201"/>
    </row>
    <row r="101" spans="1:24" s="261" customFormat="1" ht="189.75" thickBot="1" x14ac:dyDescent="0.3">
      <c r="A101" s="858">
        <f t="shared" si="1"/>
        <v>97</v>
      </c>
      <c r="B101" s="260" t="s">
        <v>3706</v>
      </c>
      <c r="C101" s="36" t="s">
        <v>110</v>
      </c>
      <c r="D101" s="36" t="s">
        <v>86</v>
      </c>
      <c r="E101" s="36" t="s">
        <v>1738</v>
      </c>
      <c r="F101" s="36" t="s">
        <v>2034</v>
      </c>
      <c r="G101" s="36" t="s">
        <v>16</v>
      </c>
      <c r="H101" s="37" t="s">
        <v>3707</v>
      </c>
      <c r="I101" s="36" t="s">
        <v>3708</v>
      </c>
      <c r="J101" s="155"/>
      <c r="K101" s="155"/>
      <c r="L101" s="155"/>
      <c r="M101" s="155"/>
      <c r="N101" s="155"/>
      <c r="O101" s="37" t="s">
        <v>3980</v>
      </c>
      <c r="S101" s="171"/>
      <c r="T101" s="171"/>
      <c r="V101" s="171"/>
      <c r="W101" s="201"/>
    </row>
    <row r="102" spans="1:24" s="261" customFormat="1" ht="111" thickBot="1" x14ac:dyDescent="0.3">
      <c r="A102" s="858">
        <f t="shared" si="1"/>
        <v>98</v>
      </c>
      <c r="B102" s="260" t="s">
        <v>3709</v>
      </c>
      <c r="C102" s="36" t="s">
        <v>3710</v>
      </c>
      <c r="D102" s="36" t="s">
        <v>89</v>
      </c>
      <c r="E102" s="36" t="s">
        <v>3711</v>
      </c>
      <c r="F102" s="36" t="s">
        <v>3712</v>
      </c>
      <c r="G102" s="36" t="s">
        <v>11</v>
      </c>
      <c r="H102" s="37" t="s">
        <v>3713</v>
      </c>
      <c r="I102" s="36" t="s">
        <v>3714</v>
      </c>
      <c r="J102" s="155"/>
      <c r="K102" s="155"/>
      <c r="L102" s="155"/>
      <c r="M102" s="155"/>
      <c r="N102" s="155"/>
      <c r="O102" s="37" t="s">
        <v>3981</v>
      </c>
      <c r="S102" s="171"/>
      <c r="T102" s="171"/>
      <c r="V102" s="171"/>
      <c r="W102" s="201"/>
    </row>
    <row r="103" spans="1:24" s="280" customFormat="1" ht="252.75" thickBot="1" x14ac:dyDescent="0.3">
      <c r="A103" s="858">
        <f t="shared" si="1"/>
        <v>99</v>
      </c>
      <c r="B103" s="279" t="s">
        <v>3744</v>
      </c>
      <c r="C103" s="36">
        <v>4</v>
      </c>
      <c r="D103" s="36" t="s">
        <v>23</v>
      </c>
      <c r="E103" s="36" t="s">
        <v>3745</v>
      </c>
      <c r="F103" s="36" t="s">
        <v>1543</v>
      </c>
      <c r="G103" s="36" t="s">
        <v>16</v>
      </c>
      <c r="H103" s="37" t="s">
        <v>3746</v>
      </c>
      <c r="I103" s="36" t="s">
        <v>3747</v>
      </c>
      <c r="J103" s="155"/>
      <c r="K103" s="155"/>
      <c r="L103" s="155"/>
      <c r="M103" s="155"/>
      <c r="N103" s="155"/>
      <c r="O103" s="37" t="s">
        <v>4120</v>
      </c>
      <c r="S103" s="24"/>
      <c r="T103" s="24"/>
      <c r="V103" s="24"/>
    </row>
    <row r="104" spans="1:24" s="268" customFormat="1" ht="174" thickBot="1" x14ac:dyDescent="0.3">
      <c r="A104" s="1534">
        <f t="shared" si="1"/>
        <v>100</v>
      </c>
      <c r="B104" s="267" t="s">
        <v>3776</v>
      </c>
      <c r="C104" s="36" t="s">
        <v>1962</v>
      </c>
      <c r="D104" s="36" t="s">
        <v>880</v>
      </c>
      <c r="E104" s="36"/>
      <c r="F104" s="36" t="s">
        <v>3777</v>
      </c>
      <c r="G104" s="36" t="s">
        <v>16</v>
      </c>
      <c r="H104" s="37" t="s">
        <v>3778</v>
      </c>
      <c r="I104" s="36" t="s">
        <v>1025</v>
      </c>
      <c r="J104" s="155"/>
      <c r="K104" s="155"/>
      <c r="L104" s="155"/>
      <c r="M104" s="155"/>
      <c r="N104" s="155"/>
      <c r="O104" s="76" t="s">
        <v>4034</v>
      </c>
      <c r="S104" s="24"/>
      <c r="T104" s="24"/>
      <c r="V104" s="24"/>
    </row>
    <row r="105" spans="1:24" s="284" customFormat="1" ht="158.25" thickBot="1" x14ac:dyDescent="0.3">
      <c r="A105" s="858">
        <f t="shared" si="1"/>
        <v>101</v>
      </c>
      <c r="B105" s="283" t="s">
        <v>3837</v>
      </c>
      <c r="C105" s="36">
        <v>4</v>
      </c>
      <c r="D105" s="36" t="s">
        <v>23</v>
      </c>
      <c r="E105" s="36" t="s">
        <v>3838</v>
      </c>
      <c r="F105" s="36" t="s">
        <v>3839</v>
      </c>
      <c r="G105" s="36" t="s">
        <v>11</v>
      </c>
      <c r="H105" s="37" t="s">
        <v>3840</v>
      </c>
      <c r="I105" s="36" t="s">
        <v>3841</v>
      </c>
      <c r="J105" s="155"/>
      <c r="K105" s="155"/>
      <c r="L105" s="155"/>
      <c r="M105" s="155"/>
      <c r="N105" s="155"/>
      <c r="O105" s="37" t="s">
        <v>4180</v>
      </c>
      <c r="S105" s="24"/>
      <c r="T105" s="24"/>
      <c r="V105" s="24"/>
    </row>
    <row r="106" spans="1:24" s="261" customFormat="1" ht="111" thickBot="1" x14ac:dyDescent="0.3">
      <c r="A106" s="858">
        <f t="shared" si="1"/>
        <v>102</v>
      </c>
      <c r="B106" s="260" t="s">
        <v>3926</v>
      </c>
      <c r="C106" s="36">
        <v>4</v>
      </c>
      <c r="D106" s="36" t="s">
        <v>3752</v>
      </c>
      <c r="E106" s="36" t="s">
        <v>3186</v>
      </c>
      <c r="F106" s="36" t="s">
        <v>3927</v>
      </c>
      <c r="G106" s="36" t="s">
        <v>11</v>
      </c>
      <c r="H106" s="37" t="s">
        <v>3928</v>
      </c>
      <c r="I106" s="36"/>
      <c r="J106" s="155"/>
      <c r="K106" s="155"/>
      <c r="L106" s="155"/>
      <c r="M106" s="155"/>
      <c r="N106" s="155"/>
      <c r="O106" s="37" t="s">
        <v>3974</v>
      </c>
      <c r="T106" s="171"/>
    </row>
    <row r="107" spans="1:24" s="274" customFormat="1" ht="95.25" thickBot="1" x14ac:dyDescent="0.3">
      <c r="A107" s="858">
        <f t="shared" si="1"/>
        <v>103</v>
      </c>
      <c r="B107" s="273" t="s">
        <v>3935</v>
      </c>
      <c r="C107" s="36" t="s">
        <v>179</v>
      </c>
      <c r="D107" s="36" t="s">
        <v>344</v>
      </c>
      <c r="E107" s="36" t="s">
        <v>3936</v>
      </c>
      <c r="F107" s="36" t="s">
        <v>3937</v>
      </c>
      <c r="G107" s="36" t="s">
        <v>11</v>
      </c>
      <c r="H107" s="37" t="s">
        <v>3938</v>
      </c>
      <c r="I107" s="36" t="s">
        <v>3939</v>
      </c>
      <c r="J107" s="155"/>
      <c r="K107" s="155"/>
      <c r="L107" s="155"/>
      <c r="M107" s="155"/>
      <c r="N107" s="155"/>
      <c r="O107" s="37" t="s">
        <v>4227</v>
      </c>
      <c r="S107" s="24"/>
      <c r="T107" s="24"/>
      <c r="V107" s="24"/>
    </row>
    <row r="108" spans="1:24" s="266" customFormat="1" ht="205.5" thickBot="1" x14ac:dyDescent="0.3">
      <c r="A108" s="858">
        <f t="shared" si="1"/>
        <v>104</v>
      </c>
      <c r="B108" s="265" t="s">
        <v>3965</v>
      </c>
      <c r="C108" s="36" t="s">
        <v>110</v>
      </c>
      <c r="D108" s="36" t="s">
        <v>23</v>
      </c>
      <c r="E108" s="36" t="s">
        <v>2788</v>
      </c>
      <c r="F108" s="36" t="s">
        <v>126</v>
      </c>
      <c r="G108" s="36" t="s">
        <v>16</v>
      </c>
      <c r="H108" s="37" t="s">
        <v>3966</v>
      </c>
      <c r="I108" s="36"/>
      <c r="J108" s="155"/>
      <c r="K108" s="155"/>
      <c r="L108" s="155"/>
      <c r="M108" s="155"/>
      <c r="N108" s="155"/>
      <c r="O108" s="37" t="s">
        <v>4027</v>
      </c>
      <c r="S108" s="24"/>
      <c r="T108" s="24"/>
      <c r="V108" s="24"/>
    </row>
    <row r="109" spans="1:24" s="613" customFormat="1" ht="300" thickBot="1" x14ac:dyDescent="0.3">
      <c r="A109" s="953">
        <f t="shared" si="1"/>
        <v>105</v>
      </c>
      <c r="B109" s="612" t="s">
        <v>4010</v>
      </c>
      <c r="C109" s="584">
        <v>4</v>
      </c>
      <c r="D109" s="584" t="s">
        <v>1682</v>
      </c>
      <c r="E109" s="584" t="s">
        <v>4011</v>
      </c>
      <c r="F109" s="584" t="s">
        <v>1752</v>
      </c>
      <c r="G109" s="584" t="s">
        <v>16</v>
      </c>
      <c r="H109" s="591" t="s">
        <v>4012</v>
      </c>
      <c r="I109" s="584" t="s">
        <v>3850</v>
      </c>
      <c r="J109" s="588"/>
      <c r="K109" s="588"/>
      <c r="L109" s="588"/>
      <c r="M109" s="588"/>
      <c r="N109" s="588"/>
      <c r="O109" s="37" t="s">
        <v>4586</v>
      </c>
      <c r="S109" s="171"/>
      <c r="T109" s="171"/>
      <c r="V109" s="171"/>
      <c r="X109" s="593"/>
    </row>
    <row r="110" spans="1:24" s="615" customFormat="1" ht="158.25" thickBot="1" x14ac:dyDescent="0.3">
      <c r="A110" s="858">
        <f t="shared" si="1"/>
        <v>106</v>
      </c>
      <c r="B110" s="614" t="s">
        <v>4069</v>
      </c>
      <c r="C110" s="584" t="s">
        <v>110</v>
      </c>
      <c r="D110" s="584" t="s">
        <v>86</v>
      </c>
      <c r="E110" s="584" t="s">
        <v>4070</v>
      </c>
      <c r="F110" s="584" t="s">
        <v>1994</v>
      </c>
      <c r="G110" s="584" t="s">
        <v>16</v>
      </c>
      <c r="H110" s="591" t="s">
        <v>4071</v>
      </c>
      <c r="I110" s="584" t="s">
        <v>4072</v>
      </c>
      <c r="J110" s="588"/>
      <c r="K110" s="588"/>
      <c r="L110" s="588"/>
      <c r="M110" s="588"/>
      <c r="N110" s="588"/>
      <c r="O110" s="37" t="s">
        <v>4590</v>
      </c>
      <c r="S110" s="171"/>
      <c r="T110" s="171"/>
      <c r="V110" s="171"/>
      <c r="X110" s="593"/>
    </row>
    <row r="111" spans="1:24" s="284" customFormat="1" ht="95.25" thickBot="1" x14ac:dyDescent="0.3">
      <c r="A111" s="858">
        <f t="shared" si="1"/>
        <v>107</v>
      </c>
      <c r="B111" s="283" t="s">
        <v>4073</v>
      </c>
      <c r="C111" s="36">
        <v>22</v>
      </c>
      <c r="D111" s="36" t="s">
        <v>89</v>
      </c>
      <c r="E111" s="36" t="s">
        <v>1012</v>
      </c>
      <c r="F111" s="36" t="s">
        <v>4074</v>
      </c>
      <c r="G111" s="36" t="s">
        <v>11</v>
      </c>
      <c r="H111" s="286" t="s">
        <v>4075</v>
      </c>
      <c r="I111" s="36" t="s">
        <v>4076</v>
      </c>
      <c r="J111" s="155"/>
      <c r="K111" s="155"/>
      <c r="L111" s="155"/>
      <c r="M111" s="155"/>
      <c r="N111" s="155"/>
      <c r="O111" s="37" t="s">
        <v>4186</v>
      </c>
      <c r="S111" s="171"/>
      <c r="T111" s="171"/>
      <c r="V111" s="171"/>
    </row>
    <row r="112" spans="1:24" s="603" customFormat="1" ht="158.25" thickBot="1" x14ac:dyDescent="0.3">
      <c r="A112" s="858">
        <f t="shared" ref="A112:A175" si="2">A111+1</f>
        <v>108</v>
      </c>
      <c r="B112" s="602" t="s">
        <v>4077</v>
      </c>
      <c r="C112" s="584" t="s">
        <v>110</v>
      </c>
      <c r="D112" s="584" t="s">
        <v>2015</v>
      </c>
      <c r="E112" s="584" t="s">
        <v>3538</v>
      </c>
      <c r="F112" s="584" t="s">
        <v>1262</v>
      </c>
      <c r="G112" s="584" t="s">
        <v>11</v>
      </c>
      <c r="H112" s="591" t="s">
        <v>4078</v>
      </c>
      <c r="I112" s="584"/>
      <c r="J112" s="588"/>
      <c r="K112" s="588"/>
      <c r="L112" s="588"/>
      <c r="M112" s="588"/>
      <c r="N112" s="588"/>
      <c r="O112" s="37" t="s">
        <v>4512</v>
      </c>
      <c r="S112" s="171"/>
      <c r="T112" s="171"/>
      <c r="X112" s="593"/>
    </row>
    <row r="113" spans="1:24" s="325" customFormat="1" ht="409.6" thickBot="1" x14ac:dyDescent="0.3">
      <c r="A113" s="858">
        <f t="shared" si="2"/>
        <v>109</v>
      </c>
      <c r="B113" s="324" t="s">
        <v>4092</v>
      </c>
      <c r="C113" s="36" t="s">
        <v>110</v>
      </c>
      <c r="D113" s="36" t="s">
        <v>23</v>
      </c>
      <c r="E113" s="36" t="s">
        <v>1573</v>
      </c>
      <c r="F113" s="36" t="s">
        <v>4093</v>
      </c>
      <c r="G113" s="36" t="s">
        <v>11</v>
      </c>
      <c r="H113" s="286" t="s">
        <v>4094</v>
      </c>
      <c r="I113" s="36"/>
      <c r="J113" s="287"/>
      <c r="K113" s="287"/>
      <c r="L113" s="287"/>
      <c r="M113" s="287"/>
      <c r="N113" s="287"/>
      <c r="O113" s="37" t="s">
        <v>4181</v>
      </c>
      <c r="S113" s="291"/>
      <c r="T113" s="291"/>
    </row>
    <row r="114" spans="1:24" s="284" customFormat="1" ht="95.25" thickBot="1" x14ac:dyDescent="0.3">
      <c r="A114" s="858">
        <f t="shared" si="2"/>
        <v>110</v>
      </c>
      <c r="B114" s="283" t="s">
        <v>4103</v>
      </c>
      <c r="C114" s="36">
        <v>21</v>
      </c>
      <c r="D114" s="36" t="s">
        <v>89</v>
      </c>
      <c r="E114" s="36" t="s">
        <v>2784</v>
      </c>
      <c r="F114" s="36" t="s">
        <v>4104</v>
      </c>
      <c r="G114" s="36" t="s">
        <v>11</v>
      </c>
      <c r="H114" s="286" t="s">
        <v>4105</v>
      </c>
      <c r="I114" s="36"/>
      <c r="J114" s="155"/>
      <c r="K114" s="155"/>
      <c r="L114" s="155"/>
      <c r="M114" s="155"/>
      <c r="N114" s="155"/>
      <c r="O114" s="37" t="s">
        <v>4187</v>
      </c>
      <c r="S114" s="171"/>
      <c r="T114" s="171"/>
    </row>
    <row r="115" spans="1:24" s="345" customFormat="1" ht="268.5" thickBot="1" x14ac:dyDescent="0.3">
      <c r="A115" s="858">
        <f t="shared" si="2"/>
        <v>111</v>
      </c>
      <c r="B115" s="344" t="s">
        <v>4106</v>
      </c>
      <c r="C115" s="36" t="s">
        <v>1443</v>
      </c>
      <c r="D115" s="36" t="s">
        <v>37</v>
      </c>
      <c r="E115" s="36" t="s">
        <v>4107</v>
      </c>
      <c r="F115" s="36" t="s">
        <v>4108</v>
      </c>
      <c r="G115" s="36" t="s">
        <v>11</v>
      </c>
      <c r="H115" s="286" t="s">
        <v>4113</v>
      </c>
      <c r="I115" s="36" t="s">
        <v>4109</v>
      </c>
      <c r="J115" s="287"/>
      <c r="K115" s="287"/>
      <c r="L115" s="287"/>
      <c r="M115" s="287"/>
      <c r="N115" s="287"/>
      <c r="O115" s="37" t="s">
        <v>4347</v>
      </c>
      <c r="S115" s="171"/>
      <c r="T115" s="171"/>
      <c r="V115" s="171"/>
      <c r="X115" s="291"/>
    </row>
    <row r="116" spans="1:24" s="352" customFormat="1" ht="142.5" thickBot="1" x14ac:dyDescent="0.3">
      <c r="A116" s="858">
        <f t="shared" si="2"/>
        <v>112</v>
      </c>
      <c r="B116" s="350" t="s">
        <v>4148</v>
      </c>
      <c r="C116" s="36">
        <v>5</v>
      </c>
      <c r="D116" s="36" t="s">
        <v>40</v>
      </c>
      <c r="E116" s="36" t="s">
        <v>4149</v>
      </c>
      <c r="F116" s="36" t="s">
        <v>43</v>
      </c>
      <c r="G116" s="36" t="s">
        <v>16</v>
      </c>
      <c r="H116" s="286" t="s">
        <v>4150</v>
      </c>
      <c r="I116" s="36" t="s">
        <v>4151</v>
      </c>
      <c r="J116" s="287"/>
      <c r="K116" s="287"/>
      <c r="L116" s="287"/>
      <c r="M116" s="287"/>
      <c r="N116" s="287"/>
      <c r="O116" s="37" t="s">
        <v>4353</v>
      </c>
      <c r="S116" s="291"/>
      <c r="T116" s="291"/>
      <c r="V116" s="291"/>
    </row>
    <row r="117" spans="1:24" s="345" customFormat="1" ht="206.25" customHeight="1" thickBot="1" x14ac:dyDescent="0.3">
      <c r="A117" s="858">
        <f t="shared" si="2"/>
        <v>113</v>
      </c>
      <c r="B117" s="344" t="s">
        <v>4170</v>
      </c>
      <c r="C117" s="36" t="s">
        <v>110</v>
      </c>
      <c r="D117" s="36" t="s">
        <v>23</v>
      </c>
      <c r="E117" s="36" t="s">
        <v>3737</v>
      </c>
      <c r="F117" s="36" t="s">
        <v>126</v>
      </c>
      <c r="G117" s="36" t="s">
        <v>16</v>
      </c>
      <c r="H117" s="286" t="s">
        <v>4171</v>
      </c>
      <c r="I117" s="36"/>
      <c r="J117" s="287"/>
      <c r="K117" s="287"/>
      <c r="L117" s="287"/>
      <c r="M117" s="287"/>
      <c r="N117" s="287"/>
      <c r="O117" s="76" t="s">
        <v>4345</v>
      </c>
      <c r="S117" s="291"/>
      <c r="T117" s="291"/>
      <c r="X117" s="291"/>
    </row>
    <row r="118" spans="1:24" s="603" customFormat="1" ht="174" thickBot="1" x14ac:dyDescent="0.3">
      <c r="A118" s="858">
        <f t="shared" si="2"/>
        <v>114</v>
      </c>
      <c r="B118" s="602" t="s">
        <v>4172</v>
      </c>
      <c r="C118" s="584">
        <v>4</v>
      </c>
      <c r="D118" s="584" t="s">
        <v>37</v>
      </c>
      <c r="E118" s="584" t="s">
        <v>4173</v>
      </c>
      <c r="F118" s="584" t="s">
        <v>4174</v>
      </c>
      <c r="G118" s="584" t="s">
        <v>11</v>
      </c>
      <c r="H118" s="591" t="s">
        <v>4175</v>
      </c>
      <c r="I118" s="584" t="s">
        <v>4176</v>
      </c>
      <c r="J118" s="588"/>
      <c r="K118" s="588"/>
      <c r="L118" s="588"/>
      <c r="M118" s="588"/>
      <c r="N118" s="588"/>
      <c r="O118" s="37" t="s">
        <v>4513</v>
      </c>
      <c r="S118" s="171"/>
      <c r="T118" s="171"/>
      <c r="V118" s="171"/>
      <c r="X118" s="593"/>
    </row>
    <row r="119" spans="1:24" s="345" customFormat="1" ht="205.5" thickBot="1" x14ac:dyDescent="0.3">
      <c r="A119" s="858">
        <f t="shared" si="2"/>
        <v>115</v>
      </c>
      <c r="B119" s="344" t="s">
        <v>4243</v>
      </c>
      <c r="C119" s="36" t="s">
        <v>110</v>
      </c>
      <c r="D119" s="36" t="s">
        <v>86</v>
      </c>
      <c r="E119" s="36" t="s">
        <v>4244</v>
      </c>
      <c r="F119" s="36" t="s">
        <v>2034</v>
      </c>
      <c r="G119" s="36" t="s">
        <v>16</v>
      </c>
      <c r="H119" s="286" t="s">
        <v>4245</v>
      </c>
      <c r="I119" s="36" t="s">
        <v>4246</v>
      </c>
      <c r="J119" s="287"/>
      <c r="K119" s="287"/>
      <c r="L119" s="287"/>
      <c r="M119" s="287"/>
      <c r="N119" s="287"/>
      <c r="O119" s="37" t="s">
        <v>4350</v>
      </c>
      <c r="S119" s="171"/>
      <c r="T119" s="171"/>
      <c r="V119" s="171"/>
      <c r="X119" s="291"/>
    </row>
    <row r="120" spans="1:24" s="352" customFormat="1" ht="315.75" thickBot="1" x14ac:dyDescent="0.3">
      <c r="A120" s="858">
        <f t="shared" si="2"/>
        <v>116</v>
      </c>
      <c r="B120" s="350" t="s">
        <v>4250</v>
      </c>
      <c r="C120" s="36">
        <v>5</v>
      </c>
      <c r="D120" s="36" t="s">
        <v>40</v>
      </c>
      <c r="E120" s="36" t="s">
        <v>4149</v>
      </c>
      <c r="F120" s="36" t="s">
        <v>1994</v>
      </c>
      <c r="G120" s="36" t="s">
        <v>16</v>
      </c>
      <c r="H120" s="286" t="s">
        <v>4251</v>
      </c>
      <c r="I120" s="36"/>
      <c r="J120" s="287"/>
      <c r="K120" s="287"/>
      <c r="L120" s="287"/>
      <c r="M120" s="287"/>
      <c r="N120" s="287"/>
      <c r="O120" s="37" t="s">
        <v>4353</v>
      </c>
      <c r="S120" s="291"/>
      <c r="T120" s="291"/>
    </row>
    <row r="121" spans="1:24" s="573" customFormat="1" ht="409.6" thickBot="1" x14ac:dyDescent="0.3">
      <c r="A121" s="1534">
        <f t="shared" si="2"/>
        <v>117</v>
      </c>
      <c r="B121" s="572" t="s">
        <v>4298</v>
      </c>
      <c r="C121" s="36">
        <v>4</v>
      </c>
      <c r="D121" s="36" t="s">
        <v>3930</v>
      </c>
      <c r="E121" s="36" t="s">
        <v>4299</v>
      </c>
      <c r="F121" s="36" t="s">
        <v>1543</v>
      </c>
      <c r="G121" s="36" t="s">
        <v>16</v>
      </c>
      <c r="H121" s="286" t="s">
        <v>4300</v>
      </c>
      <c r="I121" s="36"/>
      <c r="J121" s="500"/>
      <c r="K121" s="500"/>
      <c r="L121" s="500"/>
      <c r="M121" s="500"/>
      <c r="N121" s="500"/>
      <c r="O121" s="37" t="s">
        <v>4447</v>
      </c>
      <c r="S121" s="171"/>
      <c r="T121" s="171"/>
    </row>
    <row r="122" spans="1:24" s="573" customFormat="1" ht="142.5" thickBot="1" x14ac:dyDescent="0.3">
      <c r="A122" s="1400">
        <f t="shared" si="2"/>
        <v>118</v>
      </c>
      <c r="B122" s="572" t="s">
        <v>4309</v>
      </c>
      <c r="C122" s="36" t="s">
        <v>110</v>
      </c>
      <c r="D122" s="36" t="s">
        <v>40</v>
      </c>
      <c r="E122" s="36" t="s">
        <v>3249</v>
      </c>
      <c r="F122" s="36" t="s">
        <v>4310</v>
      </c>
      <c r="G122" s="36" t="s">
        <v>11</v>
      </c>
      <c r="H122" s="286" t="s">
        <v>4311</v>
      </c>
      <c r="I122" s="36" t="s">
        <v>4312</v>
      </c>
      <c r="J122" s="500"/>
      <c r="K122" s="500"/>
      <c r="L122" s="500"/>
      <c r="M122" s="500"/>
      <c r="N122" s="500"/>
      <c r="O122" s="37" t="s">
        <v>4451</v>
      </c>
      <c r="S122" s="492"/>
      <c r="T122" s="492"/>
      <c r="V122" s="492"/>
    </row>
    <row r="123" spans="1:24" s="489" customFormat="1" ht="142.5" thickBot="1" x14ac:dyDescent="0.3">
      <c r="A123" s="858">
        <f t="shared" si="2"/>
        <v>119</v>
      </c>
      <c r="B123" s="487" t="s">
        <v>4313</v>
      </c>
      <c r="C123" s="36" t="s">
        <v>3710</v>
      </c>
      <c r="D123" s="36" t="s">
        <v>86</v>
      </c>
      <c r="E123" s="36" t="s">
        <v>4314</v>
      </c>
      <c r="F123" s="36" t="s">
        <v>4315</v>
      </c>
      <c r="G123" s="36" t="s">
        <v>11</v>
      </c>
      <c r="H123" s="286" t="s">
        <v>4316</v>
      </c>
      <c r="I123" s="36" t="s">
        <v>4317</v>
      </c>
      <c r="J123" s="500"/>
      <c r="K123" s="500"/>
      <c r="L123" s="500"/>
      <c r="M123" s="500"/>
      <c r="N123" s="500"/>
      <c r="O123" s="37" t="s">
        <v>4414</v>
      </c>
      <c r="T123" s="171"/>
    </row>
    <row r="124" spans="1:24" s="615" customFormat="1" ht="409.6" thickBot="1" x14ac:dyDescent="0.3">
      <c r="A124" s="858">
        <f t="shared" si="2"/>
        <v>120</v>
      </c>
      <c r="B124" s="614" t="s">
        <v>4334</v>
      </c>
      <c r="C124" s="584" t="s">
        <v>110</v>
      </c>
      <c r="D124" s="584" t="s">
        <v>23</v>
      </c>
      <c r="E124" s="584" t="s">
        <v>2788</v>
      </c>
      <c r="F124" s="584" t="s">
        <v>2034</v>
      </c>
      <c r="G124" s="584" t="s">
        <v>16</v>
      </c>
      <c r="H124" s="591" t="s">
        <v>4592</v>
      </c>
      <c r="I124" s="584"/>
      <c r="J124" s="588"/>
      <c r="K124" s="588"/>
      <c r="L124" s="588"/>
      <c r="M124" s="588"/>
      <c r="N124" s="588"/>
      <c r="O124" s="585" t="s">
        <v>4594</v>
      </c>
      <c r="S124" s="593"/>
      <c r="T124" s="593"/>
    </row>
    <row r="125" spans="1:24" s="490" customFormat="1" ht="174" thickBot="1" x14ac:dyDescent="0.3">
      <c r="A125" s="858">
        <f t="shared" si="2"/>
        <v>121</v>
      </c>
      <c r="B125" s="572" t="s">
        <v>4358</v>
      </c>
      <c r="C125" s="36" t="s">
        <v>110</v>
      </c>
      <c r="D125" s="36" t="s">
        <v>86</v>
      </c>
      <c r="E125" s="364" t="s">
        <v>4359</v>
      </c>
      <c r="F125" s="362" t="s">
        <v>2104</v>
      </c>
      <c r="G125" s="36" t="s">
        <v>16</v>
      </c>
      <c r="H125" s="363" t="s">
        <v>4360</v>
      </c>
      <c r="I125" s="36" t="s">
        <v>4429</v>
      </c>
      <c r="J125" s="500"/>
      <c r="K125" s="500"/>
      <c r="L125" s="500"/>
      <c r="M125" s="500"/>
      <c r="N125" s="500"/>
      <c r="O125" s="37" t="s">
        <v>4448</v>
      </c>
      <c r="S125" s="191"/>
      <c r="T125" s="191"/>
      <c r="V125" s="191"/>
    </row>
    <row r="126" spans="1:24" s="490" customFormat="1" ht="174" thickBot="1" x14ac:dyDescent="0.3">
      <c r="A126" s="942">
        <f t="shared" si="2"/>
        <v>122</v>
      </c>
      <c r="B126" s="614" t="s">
        <v>4376</v>
      </c>
      <c r="C126" s="584">
        <v>4</v>
      </c>
      <c r="D126" s="584" t="s">
        <v>40</v>
      </c>
      <c r="E126" s="364" t="s">
        <v>4377</v>
      </c>
      <c r="F126" s="614" t="s">
        <v>4378</v>
      </c>
      <c r="G126" s="584" t="s">
        <v>11</v>
      </c>
      <c r="H126" s="363" t="s">
        <v>4379</v>
      </c>
      <c r="I126" s="584" t="s">
        <v>2288</v>
      </c>
      <c r="J126" s="588"/>
      <c r="K126" s="588"/>
      <c r="L126" s="588"/>
      <c r="M126" s="588"/>
      <c r="N126" s="588"/>
      <c r="O126" s="37" t="s">
        <v>4597</v>
      </c>
      <c r="S126" s="593"/>
      <c r="T126" s="593"/>
      <c r="V126" s="593"/>
    </row>
    <row r="127" spans="1:24" s="490" customFormat="1" ht="331.5" thickBot="1" x14ac:dyDescent="0.3">
      <c r="A127" s="953">
        <f t="shared" si="2"/>
        <v>123</v>
      </c>
      <c r="B127" s="614" t="s">
        <v>4394</v>
      </c>
      <c r="C127" s="584" t="s">
        <v>110</v>
      </c>
      <c r="D127" s="584" t="s">
        <v>23</v>
      </c>
      <c r="E127" s="364" t="s">
        <v>4395</v>
      </c>
      <c r="F127" s="362" t="s">
        <v>2034</v>
      </c>
      <c r="G127" s="584" t="s">
        <v>16</v>
      </c>
      <c r="H127" s="363" t="s">
        <v>4396</v>
      </c>
      <c r="I127" s="617"/>
      <c r="J127" s="588"/>
      <c r="K127" s="588"/>
      <c r="L127" s="588"/>
      <c r="M127" s="588"/>
      <c r="N127" s="588"/>
      <c r="O127" s="585" t="s">
        <v>4595</v>
      </c>
      <c r="S127" s="598"/>
      <c r="T127" s="598"/>
    </row>
    <row r="128" spans="1:24" s="490" customFormat="1" ht="268.5" thickBot="1" x14ac:dyDescent="0.3">
      <c r="A128" s="858">
        <f t="shared" si="2"/>
        <v>124</v>
      </c>
      <c r="B128" s="614" t="s">
        <v>4401</v>
      </c>
      <c r="C128" s="584" t="s">
        <v>110</v>
      </c>
      <c r="D128" s="584" t="s">
        <v>23</v>
      </c>
      <c r="E128" s="364" t="s">
        <v>3737</v>
      </c>
      <c r="F128" s="362" t="s">
        <v>126</v>
      </c>
      <c r="G128" s="584" t="s">
        <v>16</v>
      </c>
      <c r="H128" s="363" t="s">
        <v>4523</v>
      </c>
      <c r="I128" s="617"/>
      <c r="J128" s="588"/>
      <c r="K128" s="588"/>
      <c r="L128" s="588"/>
      <c r="M128" s="588"/>
      <c r="N128" s="588"/>
      <c r="O128" s="585" t="s">
        <v>4596</v>
      </c>
      <c r="S128" s="598"/>
      <c r="T128" s="598"/>
      <c r="U128" s="598"/>
      <c r="V128" s="598"/>
    </row>
    <row r="129" spans="1:24" s="490" customFormat="1" ht="284.25" thickBot="1" x14ac:dyDescent="0.3">
      <c r="A129" s="858">
        <f t="shared" si="2"/>
        <v>125</v>
      </c>
      <c r="B129" s="614" t="s">
        <v>4403</v>
      </c>
      <c r="C129" s="584">
        <v>4</v>
      </c>
      <c r="D129" s="584" t="s">
        <v>679</v>
      </c>
      <c r="E129" s="364" t="s">
        <v>4404</v>
      </c>
      <c r="F129" s="362" t="s">
        <v>4405</v>
      </c>
      <c r="G129" s="584" t="s">
        <v>16</v>
      </c>
      <c r="H129" s="363" t="s">
        <v>4406</v>
      </c>
      <c r="I129" s="617"/>
      <c r="J129" s="588"/>
      <c r="K129" s="588"/>
      <c r="L129" s="588"/>
      <c r="M129" s="588"/>
      <c r="N129" s="588"/>
      <c r="O129" s="37" t="s">
        <v>4591</v>
      </c>
      <c r="S129" s="191"/>
      <c r="T129" s="191"/>
    </row>
    <row r="130" spans="1:24" s="490" customFormat="1" ht="331.5" thickBot="1" x14ac:dyDescent="0.3">
      <c r="A130" s="858">
        <f t="shared" si="2"/>
        <v>126</v>
      </c>
      <c r="B130" s="602" t="s">
        <v>4407</v>
      </c>
      <c r="C130" s="584">
        <v>4</v>
      </c>
      <c r="D130" s="584" t="s">
        <v>40</v>
      </c>
      <c r="E130" s="364" t="s">
        <v>2532</v>
      </c>
      <c r="F130" s="602" t="s">
        <v>4408</v>
      </c>
      <c r="G130" s="584" t="s">
        <v>11</v>
      </c>
      <c r="H130" s="363" t="s">
        <v>4409</v>
      </c>
      <c r="I130" s="584" t="s">
        <v>2288</v>
      </c>
      <c r="J130" s="588"/>
      <c r="K130" s="588"/>
      <c r="L130" s="588"/>
      <c r="M130" s="588"/>
      <c r="N130" s="588"/>
      <c r="O130" s="37" t="s">
        <v>4511</v>
      </c>
      <c r="S130" s="593"/>
      <c r="T130" s="593"/>
      <c r="V130" s="593"/>
    </row>
    <row r="131" spans="1:24" s="490" customFormat="1" ht="409.6" thickBot="1" x14ac:dyDescent="0.3">
      <c r="A131" s="858">
        <f t="shared" si="2"/>
        <v>127</v>
      </c>
      <c r="B131" s="602" t="s">
        <v>4418</v>
      </c>
      <c r="C131" s="584" t="s">
        <v>110</v>
      </c>
      <c r="D131" s="584" t="s">
        <v>37</v>
      </c>
      <c r="E131" s="364" t="s">
        <v>3572</v>
      </c>
      <c r="F131" s="602" t="s">
        <v>4419</v>
      </c>
      <c r="G131" s="584" t="s">
        <v>16</v>
      </c>
      <c r="H131" s="363" t="s">
        <v>4420</v>
      </c>
      <c r="I131" s="584"/>
      <c r="J131" s="588"/>
      <c r="K131" s="588"/>
      <c r="L131" s="588"/>
      <c r="M131" s="588"/>
      <c r="N131" s="588"/>
      <c r="O131" s="37" t="s">
        <v>4514</v>
      </c>
      <c r="S131" s="191"/>
      <c r="T131" s="191"/>
    </row>
    <row r="132" spans="1:24" s="490" customFormat="1" ht="95.25" thickBot="1" x14ac:dyDescent="0.3">
      <c r="A132" s="858">
        <f t="shared" si="2"/>
        <v>128</v>
      </c>
      <c r="B132" s="602" t="s">
        <v>4427</v>
      </c>
      <c r="C132" s="584" t="s">
        <v>110</v>
      </c>
      <c r="D132" s="584" t="s">
        <v>86</v>
      </c>
      <c r="E132" s="364" t="s">
        <v>3513</v>
      </c>
      <c r="F132" s="602" t="s">
        <v>2034</v>
      </c>
      <c r="G132" s="584" t="s">
        <v>16</v>
      </c>
      <c r="H132" s="363" t="s">
        <v>4428</v>
      </c>
      <c r="I132" s="584" t="s">
        <v>3515</v>
      </c>
      <c r="J132" s="588"/>
      <c r="K132" s="588"/>
      <c r="L132" s="588"/>
      <c r="M132" s="588"/>
      <c r="N132" s="588"/>
      <c r="O132" s="37" t="s">
        <v>4515</v>
      </c>
      <c r="S132" s="191"/>
      <c r="T132" s="191"/>
      <c r="V132" s="191"/>
    </row>
    <row r="133" spans="1:24" s="490" customFormat="1" ht="79.5" thickBot="1" x14ac:dyDescent="0.3">
      <c r="A133" s="858">
        <f t="shared" si="2"/>
        <v>129</v>
      </c>
      <c r="B133" s="602" t="s">
        <v>4434</v>
      </c>
      <c r="C133" s="584" t="s">
        <v>1037</v>
      </c>
      <c r="D133" s="584" t="s">
        <v>37</v>
      </c>
      <c r="E133" s="364" t="s">
        <v>4435</v>
      </c>
      <c r="F133" s="602" t="s">
        <v>1089</v>
      </c>
      <c r="G133" s="584" t="s">
        <v>16</v>
      </c>
      <c r="H133" s="363" t="s">
        <v>4436</v>
      </c>
      <c r="I133" s="584" t="s">
        <v>4437</v>
      </c>
      <c r="J133" s="588"/>
      <c r="K133" s="588"/>
      <c r="L133" s="588"/>
      <c r="M133" s="588"/>
      <c r="N133" s="588"/>
      <c r="O133" s="37" t="s">
        <v>4516</v>
      </c>
      <c r="S133" s="191"/>
      <c r="T133" s="191"/>
      <c r="V133" s="191"/>
    </row>
    <row r="134" spans="1:24" s="490" customFormat="1" ht="409.6" thickBot="1" x14ac:dyDescent="0.3">
      <c r="A134" s="858">
        <f t="shared" si="2"/>
        <v>130</v>
      </c>
      <c r="B134" s="614" t="s">
        <v>4442</v>
      </c>
      <c r="C134" s="584" t="s">
        <v>110</v>
      </c>
      <c r="D134" s="584" t="s">
        <v>40</v>
      </c>
      <c r="E134" s="364" t="s">
        <v>3696</v>
      </c>
      <c r="F134" s="614" t="s">
        <v>4443</v>
      </c>
      <c r="G134" s="584" t="s">
        <v>16</v>
      </c>
      <c r="H134" s="363" t="s">
        <v>4444</v>
      </c>
      <c r="I134" s="584" t="s">
        <v>4312</v>
      </c>
      <c r="J134" s="588"/>
      <c r="K134" s="588"/>
      <c r="L134" s="588"/>
      <c r="M134" s="588"/>
      <c r="N134" s="588"/>
      <c r="O134" s="37" t="s">
        <v>4598</v>
      </c>
      <c r="Q134" s="593"/>
      <c r="S134" s="593"/>
      <c r="T134" s="593"/>
      <c r="V134" s="593"/>
    </row>
    <row r="135" spans="1:24" s="490" customFormat="1" ht="268.5" thickBot="1" x14ac:dyDescent="0.3">
      <c r="A135" s="858">
        <f t="shared" si="2"/>
        <v>131</v>
      </c>
      <c r="B135" s="579" t="s">
        <v>4461</v>
      </c>
      <c r="C135" s="36" t="s">
        <v>110</v>
      </c>
      <c r="D135" s="36" t="s">
        <v>86</v>
      </c>
      <c r="E135" s="364" t="s">
        <v>4244</v>
      </c>
      <c r="F135" s="579" t="s">
        <v>2034</v>
      </c>
      <c r="G135" s="36" t="s">
        <v>16</v>
      </c>
      <c r="H135" s="363" t="s">
        <v>4462</v>
      </c>
      <c r="I135" s="36" t="s">
        <v>4463</v>
      </c>
      <c r="J135" s="500"/>
      <c r="K135" s="500"/>
      <c r="L135" s="500"/>
      <c r="M135" s="500"/>
      <c r="N135" s="500"/>
      <c r="O135" s="37" t="s">
        <v>4492</v>
      </c>
      <c r="T135" s="191"/>
    </row>
    <row r="136" spans="1:24" s="721" customFormat="1" ht="347.25" thickBot="1" x14ac:dyDescent="0.3">
      <c r="A136" s="953">
        <f t="shared" si="2"/>
        <v>132</v>
      </c>
      <c r="B136" s="726" t="s">
        <v>4477</v>
      </c>
      <c r="C136" s="722">
        <v>4</v>
      </c>
      <c r="D136" s="722" t="s">
        <v>1397</v>
      </c>
      <c r="E136" s="728" t="s">
        <v>4457</v>
      </c>
      <c r="F136" s="726" t="s">
        <v>4478</v>
      </c>
      <c r="G136" s="722" t="s">
        <v>16</v>
      </c>
      <c r="H136" s="727" t="s">
        <v>4479</v>
      </c>
      <c r="I136" s="722"/>
      <c r="J136" s="725"/>
      <c r="K136" s="725"/>
      <c r="L136" s="725"/>
      <c r="M136" s="725"/>
      <c r="N136" s="725"/>
      <c r="O136" s="723" t="s">
        <v>4842</v>
      </c>
      <c r="S136" s="724"/>
      <c r="T136" s="724"/>
    </row>
    <row r="137" spans="1:24" s="950" customFormat="1" ht="331.5" thickBot="1" x14ac:dyDescent="0.3">
      <c r="A137" s="947">
        <f t="shared" si="2"/>
        <v>133</v>
      </c>
      <c r="B137" s="948" t="s">
        <v>4560</v>
      </c>
      <c r="C137" s="770" t="s">
        <v>110</v>
      </c>
      <c r="D137" s="770" t="s">
        <v>23</v>
      </c>
      <c r="E137" s="780" t="s">
        <v>4561</v>
      </c>
      <c r="F137" s="740" t="s">
        <v>2034</v>
      </c>
      <c r="G137" s="770" t="s">
        <v>16</v>
      </c>
      <c r="H137" s="779" t="s">
        <v>4562</v>
      </c>
      <c r="I137" s="770" t="s">
        <v>4563</v>
      </c>
      <c r="J137" s="775"/>
      <c r="K137" s="775"/>
      <c r="L137" s="775"/>
      <c r="M137" s="775"/>
      <c r="N137" s="775"/>
      <c r="O137" s="744" t="s">
        <v>5987</v>
      </c>
      <c r="S137" s="818"/>
      <c r="T137" s="818"/>
    </row>
    <row r="138" spans="1:24" s="697" customFormat="1" ht="142.5" thickBot="1" x14ac:dyDescent="0.3">
      <c r="A138" s="947">
        <f t="shared" si="2"/>
        <v>134</v>
      </c>
      <c r="B138" s="702" t="s">
        <v>4564</v>
      </c>
      <c r="C138" s="698" t="s">
        <v>19</v>
      </c>
      <c r="D138" s="698" t="s">
        <v>880</v>
      </c>
      <c r="E138" s="704" t="s">
        <v>4565</v>
      </c>
      <c r="F138" s="705" t="s">
        <v>251</v>
      </c>
      <c r="G138" s="698" t="s">
        <v>16</v>
      </c>
      <c r="H138" s="703" t="s">
        <v>4566</v>
      </c>
      <c r="I138" s="698"/>
      <c r="J138" s="701"/>
      <c r="K138" s="701"/>
      <c r="L138" s="701"/>
      <c r="M138" s="701"/>
      <c r="N138" s="701"/>
      <c r="O138" s="699" t="s">
        <v>4834</v>
      </c>
      <c r="S138" s="700"/>
      <c r="T138" s="700"/>
    </row>
    <row r="139" spans="1:24" s="732" customFormat="1" ht="158.25" thickBot="1" x14ac:dyDescent="0.3">
      <c r="A139" s="953">
        <f t="shared" si="2"/>
        <v>135</v>
      </c>
      <c r="B139" s="737" t="s">
        <v>4618</v>
      </c>
      <c r="C139" s="733">
        <v>4</v>
      </c>
      <c r="D139" s="733" t="s">
        <v>23</v>
      </c>
      <c r="E139" s="739" t="s">
        <v>4619</v>
      </c>
      <c r="F139" s="740" t="s">
        <v>4620</v>
      </c>
      <c r="G139" s="733" t="s">
        <v>16</v>
      </c>
      <c r="H139" s="738" t="s">
        <v>4621</v>
      </c>
      <c r="I139" s="733" t="s">
        <v>4622</v>
      </c>
      <c r="J139" s="736"/>
      <c r="K139" s="736"/>
      <c r="L139" s="736"/>
      <c r="M139" s="736"/>
      <c r="N139" s="736"/>
      <c r="O139" s="734" t="s">
        <v>4845</v>
      </c>
      <c r="S139" s="735"/>
      <c r="T139" s="735"/>
      <c r="V139" s="735"/>
      <c r="X139" s="735"/>
    </row>
    <row r="140" spans="1:24" s="732" customFormat="1" ht="95.25" thickBot="1" x14ac:dyDescent="0.3">
      <c r="A140" s="947">
        <f t="shared" si="2"/>
        <v>136</v>
      </c>
      <c r="B140" s="796" t="s">
        <v>4645</v>
      </c>
      <c r="C140" s="770">
        <v>4</v>
      </c>
      <c r="D140" s="770" t="s">
        <v>40</v>
      </c>
      <c r="E140" s="780" t="s">
        <v>2532</v>
      </c>
      <c r="F140" s="740" t="s">
        <v>4646</v>
      </c>
      <c r="G140" s="770" t="s">
        <v>11</v>
      </c>
      <c r="H140" s="779" t="s">
        <v>4647</v>
      </c>
      <c r="I140" s="770" t="s">
        <v>1025</v>
      </c>
      <c r="J140" s="775"/>
      <c r="K140" s="775"/>
      <c r="L140" s="775"/>
      <c r="M140" s="775"/>
      <c r="N140" s="775"/>
      <c r="O140" s="771" t="s">
        <v>4925</v>
      </c>
      <c r="S140" s="787"/>
      <c r="T140" s="787"/>
      <c r="V140" s="787"/>
    </row>
    <row r="141" spans="1:24" s="708" customFormat="1" ht="158.25" thickBot="1" x14ac:dyDescent="0.3">
      <c r="A141" s="947">
        <f t="shared" si="2"/>
        <v>137</v>
      </c>
      <c r="B141" s="713" t="s">
        <v>4649</v>
      </c>
      <c r="C141" s="709">
        <v>4</v>
      </c>
      <c r="D141" s="709" t="s">
        <v>1396</v>
      </c>
      <c r="E141" s="715" t="s">
        <v>4650</v>
      </c>
      <c r="F141" s="716" t="s">
        <v>4478</v>
      </c>
      <c r="G141" s="709" t="s">
        <v>16</v>
      </c>
      <c r="H141" s="714" t="s">
        <v>4651</v>
      </c>
      <c r="I141" s="709"/>
      <c r="J141" s="712"/>
      <c r="K141" s="712"/>
      <c r="L141" s="712"/>
      <c r="M141" s="712"/>
      <c r="N141" s="712"/>
      <c r="O141" s="710" t="s">
        <v>4838</v>
      </c>
      <c r="T141" s="711"/>
    </row>
    <row r="142" spans="1:24" s="797" customFormat="1" ht="300" thickBot="1" x14ac:dyDescent="0.3">
      <c r="A142" s="858">
        <f t="shared" si="2"/>
        <v>138</v>
      </c>
      <c r="B142" s="644" t="s">
        <v>4685</v>
      </c>
      <c r="C142" s="645">
        <v>5</v>
      </c>
      <c r="D142" s="645" t="s">
        <v>40</v>
      </c>
      <c r="E142" s="643" t="s">
        <v>4149</v>
      </c>
      <c r="F142" s="692" t="s">
        <v>3446</v>
      </c>
      <c r="G142" s="645" t="s">
        <v>16</v>
      </c>
      <c r="H142" s="647" t="s">
        <v>4686</v>
      </c>
      <c r="I142" s="693"/>
      <c r="J142" s="775"/>
      <c r="K142" s="775"/>
      <c r="L142" s="775"/>
      <c r="M142" s="775"/>
      <c r="N142" s="694"/>
      <c r="O142" s="771" t="s">
        <v>4926</v>
      </c>
      <c r="S142" s="787"/>
      <c r="T142" s="787"/>
      <c r="X142" s="787"/>
    </row>
    <row r="143" spans="1:24" s="684" customFormat="1" ht="95.25" thickBot="1" x14ac:dyDescent="0.3">
      <c r="A143" s="858">
        <f t="shared" si="2"/>
        <v>139</v>
      </c>
      <c r="B143" s="644" t="s">
        <v>4687</v>
      </c>
      <c r="C143" s="645">
        <v>4</v>
      </c>
      <c r="D143" s="645" t="s">
        <v>89</v>
      </c>
      <c r="E143" s="643" t="s">
        <v>4688</v>
      </c>
      <c r="F143" s="692" t="s">
        <v>1327</v>
      </c>
      <c r="G143" s="693" t="s">
        <v>16</v>
      </c>
      <c r="H143" s="647" t="s">
        <v>4689</v>
      </c>
      <c r="I143" s="645" t="s">
        <v>4622</v>
      </c>
      <c r="J143" s="588"/>
      <c r="K143" s="588"/>
      <c r="L143" s="588"/>
      <c r="M143" s="588"/>
      <c r="N143" s="694"/>
      <c r="O143" s="37" t="s">
        <v>4796</v>
      </c>
      <c r="S143" s="171"/>
      <c r="T143" s="171"/>
      <c r="U143" s="171"/>
      <c r="V143" s="171"/>
    </row>
    <row r="144" spans="1:24" s="741" customFormat="1" ht="252.75" thickBot="1" x14ac:dyDescent="0.3">
      <c r="A144" s="858">
        <f t="shared" si="2"/>
        <v>140</v>
      </c>
      <c r="B144" s="747" t="s">
        <v>4697</v>
      </c>
      <c r="C144" s="743" t="s">
        <v>179</v>
      </c>
      <c r="D144" s="743" t="s">
        <v>344</v>
      </c>
      <c r="E144" s="749" t="s">
        <v>4698</v>
      </c>
      <c r="F144" s="730" t="s">
        <v>345</v>
      </c>
      <c r="G144" s="743" t="s">
        <v>16</v>
      </c>
      <c r="H144" s="748" t="s">
        <v>4707</v>
      </c>
      <c r="I144" s="744"/>
      <c r="J144" s="746"/>
      <c r="K144" s="746"/>
      <c r="L144" s="746"/>
      <c r="M144" s="746"/>
      <c r="N144" s="706"/>
      <c r="O144" s="744" t="s">
        <v>4846</v>
      </c>
      <c r="S144" s="742"/>
      <c r="T144" s="742"/>
    </row>
    <row r="145" spans="1:24" s="961" customFormat="1" ht="205.5" thickBot="1" x14ac:dyDescent="0.3">
      <c r="A145" s="959">
        <f t="shared" si="2"/>
        <v>141</v>
      </c>
      <c r="B145" s="960" t="s">
        <v>4700</v>
      </c>
      <c r="C145" s="770">
        <v>4</v>
      </c>
      <c r="D145" s="770" t="s">
        <v>40</v>
      </c>
      <c r="E145" s="780" t="s">
        <v>2532</v>
      </c>
      <c r="F145" s="730" t="s">
        <v>1430</v>
      </c>
      <c r="G145" s="770" t="s">
        <v>16</v>
      </c>
      <c r="H145" s="779" t="s">
        <v>4701</v>
      </c>
      <c r="I145" s="770" t="s">
        <v>3101</v>
      </c>
      <c r="J145" s="775"/>
      <c r="K145" s="775"/>
      <c r="L145" s="775"/>
      <c r="M145" s="775"/>
      <c r="N145" s="786"/>
      <c r="O145" s="771" t="s">
        <v>6038</v>
      </c>
      <c r="S145" s="801"/>
      <c r="T145" s="801"/>
      <c r="V145" s="801"/>
    </row>
    <row r="146" spans="1:24" s="949" customFormat="1" ht="79.5" thickBot="1" x14ac:dyDescent="0.3">
      <c r="A146" s="959">
        <f t="shared" si="2"/>
        <v>142</v>
      </c>
      <c r="B146" s="948" t="s">
        <v>4710</v>
      </c>
      <c r="C146" s="770">
        <v>4</v>
      </c>
      <c r="D146" s="770" t="s">
        <v>3930</v>
      </c>
      <c r="E146" s="780" t="s">
        <v>2240</v>
      </c>
      <c r="F146" s="778" t="s">
        <v>4711</v>
      </c>
      <c r="G146" s="770" t="s">
        <v>11</v>
      </c>
      <c r="H146" s="779" t="s">
        <v>4712</v>
      </c>
      <c r="I146" s="770" t="s">
        <v>4713</v>
      </c>
      <c r="J146" s="775"/>
      <c r="K146" s="775"/>
      <c r="L146" s="775"/>
      <c r="M146" s="775"/>
      <c r="N146" s="786"/>
      <c r="O146" s="744" t="s">
        <v>5988</v>
      </c>
      <c r="S146" s="801"/>
      <c r="T146" s="801"/>
    </row>
    <row r="147" spans="1:24" s="768" customFormat="1" ht="158.25" thickBot="1" x14ac:dyDescent="0.3">
      <c r="A147" s="959">
        <f t="shared" si="2"/>
        <v>143</v>
      </c>
      <c r="B147" s="777" t="s">
        <v>4790</v>
      </c>
      <c r="C147" s="770">
        <v>4</v>
      </c>
      <c r="D147" s="770" t="s">
        <v>344</v>
      </c>
      <c r="E147" s="780" t="s">
        <v>2655</v>
      </c>
      <c r="F147" s="778" t="s">
        <v>1262</v>
      </c>
      <c r="G147" s="770" t="s">
        <v>16</v>
      </c>
      <c r="H147" s="779" t="s">
        <v>4791</v>
      </c>
      <c r="I147" s="770"/>
      <c r="J147" s="775"/>
      <c r="K147" s="775"/>
      <c r="L147" s="775"/>
      <c r="M147" s="775"/>
      <c r="N147" s="786"/>
      <c r="O147" s="771" t="s">
        <v>4860</v>
      </c>
      <c r="S147" s="769"/>
      <c r="T147" s="769"/>
    </row>
    <row r="148" spans="1:24" s="860" customFormat="1" ht="237" thickBot="1" x14ac:dyDescent="0.3">
      <c r="A148" s="959">
        <f t="shared" si="2"/>
        <v>144</v>
      </c>
      <c r="B148" s="859" t="s">
        <v>4810</v>
      </c>
      <c r="C148" s="770" t="s">
        <v>110</v>
      </c>
      <c r="D148" s="770" t="s">
        <v>23</v>
      </c>
      <c r="E148" s="780" t="s">
        <v>4811</v>
      </c>
      <c r="F148" s="778" t="s">
        <v>266</v>
      </c>
      <c r="G148" s="770" t="s">
        <v>16</v>
      </c>
      <c r="H148" s="779" t="s">
        <v>3539</v>
      </c>
      <c r="I148" s="770"/>
      <c r="J148" s="775"/>
      <c r="K148" s="775"/>
      <c r="L148" s="775"/>
      <c r="M148" s="775"/>
      <c r="N148" s="786"/>
      <c r="O148" s="771" t="s">
        <v>4833</v>
      </c>
      <c r="S148" s="818"/>
      <c r="T148" s="818"/>
    </row>
    <row r="149" spans="1:24" s="836" customFormat="1" ht="126.75" thickBot="1" x14ac:dyDescent="0.3">
      <c r="A149" s="959">
        <f t="shared" si="2"/>
        <v>145</v>
      </c>
      <c r="B149" s="835" t="s">
        <v>4853</v>
      </c>
      <c r="C149" s="770">
        <v>4</v>
      </c>
      <c r="D149" s="770" t="s">
        <v>1397</v>
      </c>
      <c r="E149" s="780" t="s">
        <v>4854</v>
      </c>
      <c r="F149" s="778" t="s">
        <v>2894</v>
      </c>
      <c r="G149" s="770" t="s">
        <v>16</v>
      </c>
      <c r="H149" s="779" t="s">
        <v>4855</v>
      </c>
      <c r="I149" s="770"/>
      <c r="J149" s="775"/>
      <c r="K149" s="775"/>
      <c r="L149" s="775"/>
      <c r="M149" s="775"/>
      <c r="N149" s="770" t="s">
        <v>5060</v>
      </c>
      <c r="O149" s="744" t="s">
        <v>5059</v>
      </c>
      <c r="S149" s="818"/>
      <c r="T149" s="818"/>
    </row>
    <row r="150" spans="1:24" s="838" customFormat="1" ht="189.75" thickBot="1" x14ac:dyDescent="0.3">
      <c r="A150" s="1531">
        <f t="shared" si="2"/>
        <v>146</v>
      </c>
      <c r="B150" s="837" t="s">
        <v>4889</v>
      </c>
      <c r="C150" s="770" t="s">
        <v>4890</v>
      </c>
      <c r="D150" s="770" t="s">
        <v>344</v>
      </c>
      <c r="E150" s="780" t="s">
        <v>7032</v>
      </c>
      <c r="F150" s="778" t="s">
        <v>2010</v>
      </c>
      <c r="G150" s="770" t="s">
        <v>16</v>
      </c>
      <c r="H150" s="779" t="s">
        <v>4892</v>
      </c>
      <c r="I150" s="770"/>
      <c r="J150" s="775"/>
      <c r="K150" s="775"/>
      <c r="L150" s="775"/>
      <c r="M150" s="775"/>
      <c r="N150" s="786"/>
      <c r="O150" s="744" t="s">
        <v>5068</v>
      </c>
      <c r="S150" s="801"/>
      <c r="T150" s="801"/>
    </row>
    <row r="151" spans="1:24" s="828" customFormat="1" ht="142.5" thickBot="1" x14ac:dyDescent="0.3">
      <c r="A151" s="858">
        <f t="shared" si="2"/>
        <v>147</v>
      </c>
      <c r="B151" s="827" t="s">
        <v>4896</v>
      </c>
      <c r="C151" s="770">
        <v>5</v>
      </c>
      <c r="D151" s="770" t="s">
        <v>344</v>
      </c>
      <c r="E151" s="780" t="s">
        <v>4897</v>
      </c>
      <c r="F151" s="778" t="s">
        <v>4898</v>
      </c>
      <c r="G151" s="770" t="s">
        <v>16</v>
      </c>
      <c r="H151" s="779" t="s">
        <v>4899</v>
      </c>
      <c r="I151" s="770"/>
      <c r="J151" s="775"/>
      <c r="K151" s="775"/>
      <c r="L151" s="775"/>
      <c r="M151" s="775"/>
      <c r="N151" s="786"/>
      <c r="O151" s="744" t="s">
        <v>5021</v>
      </c>
      <c r="S151" s="801"/>
      <c r="T151" s="801"/>
    </row>
    <row r="152" spans="1:24" s="857" customFormat="1" ht="378.75" thickBot="1" x14ac:dyDescent="0.3">
      <c r="A152" s="858">
        <f t="shared" si="2"/>
        <v>148</v>
      </c>
      <c r="B152" s="856" t="s">
        <v>4952</v>
      </c>
      <c r="C152" s="770" t="s">
        <v>110</v>
      </c>
      <c r="D152" s="770" t="s">
        <v>86</v>
      </c>
      <c r="E152" s="780" t="s">
        <v>4288</v>
      </c>
      <c r="F152" s="778" t="s">
        <v>2034</v>
      </c>
      <c r="G152" s="770" t="s">
        <v>16</v>
      </c>
      <c r="H152" s="779" t="s">
        <v>4953</v>
      </c>
      <c r="I152" s="770" t="s">
        <v>4907</v>
      </c>
      <c r="J152" s="775"/>
      <c r="K152" s="775"/>
      <c r="L152" s="775"/>
      <c r="M152" s="775"/>
      <c r="N152" s="786"/>
      <c r="O152" s="771" t="s">
        <v>5235</v>
      </c>
      <c r="S152" s="754"/>
      <c r="T152" s="754"/>
      <c r="V152" s="754"/>
    </row>
    <row r="153" spans="1:24" s="846" customFormat="1" ht="95.25" thickBot="1" x14ac:dyDescent="0.3">
      <c r="A153" s="953">
        <f t="shared" si="2"/>
        <v>149</v>
      </c>
      <c r="B153" s="845" t="s">
        <v>5078</v>
      </c>
      <c r="C153" s="770">
        <v>4</v>
      </c>
      <c r="D153" s="770" t="s">
        <v>23</v>
      </c>
      <c r="E153" s="780" t="s">
        <v>5079</v>
      </c>
      <c r="F153" s="778" t="s">
        <v>5080</v>
      </c>
      <c r="G153" s="770" t="s">
        <v>16</v>
      </c>
      <c r="H153" s="779" t="s">
        <v>5081</v>
      </c>
      <c r="I153" s="770" t="s">
        <v>5036</v>
      </c>
      <c r="J153" s="775"/>
      <c r="K153" s="775"/>
      <c r="L153" s="775"/>
      <c r="M153" s="775"/>
      <c r="N153" s="786"/>
      <c r="O153" s="744" t="s">
        <v>5161</v>
      </c>
      <c r="S153" s="801"/>
      <c r="T153" s="801"/>
      <c r="V153" s="801"/>
    </row>
    <row r="154" spans="1:24" s="857" customFormat="1" ht="363" thickBot="1" x14ac:dyDescent="0.3">
      <c r="A154" s="858">
        <f t="shared" si="2"/>
        <v>150</v>
      </c>
      <c r="B154" s="856" t="s">
        <v>5104</v>
      </c>
      <c r="C154" s="770">
        <v>4</v>
      </c>
      <c r="D154" s="770" t="s">
        <v>37</v>
      </c>
      <c r="E154" s="780" t="s">
        <v>4909</v>
      </c>
      <c r="F154" s="778" t="s">
        <v>5105</v>
      </c>
      <c r="G154" s="770" t="s">
        <v>11</v>
      </c>
      <c r="H154" s="779" t="s">
        <v>5106</v>
      </c>
      <c r="I154" s="770"/>
      <c r="J154" s="775"/>
      <c r="K154" s="775"/>
      <c r="L154" s="775"/>
      <c r="M154" s="775"/>
      <c r="N154" s="786"/>
      <c r="O154" s="771" t="s">
        <v>5237</v>
      </c>
      <c r="S154" s="754"/>
      <c r="T154" s="754"/>
      <c r="V154" s="754"/>
    </row>
    <row r="155" spans="1:24" s="863" customFormat="1" ht="111" thickBot="1" x14ac:dyDescent="0.3">
      <c r="A155" s="781">
        <f t="shared" si="2"/>
        <v>151</v>
      </c>
      <c r="B155" s="862" t="s">
        <v>5108</v>
      </c>
      <c r="C155" s="770">
        <v>4</v>
      </c>
      <c r="D155" s="770" t="s">
        <v>23</v>
      </c>
      <c r="E155" s="780" t="s">
        <v>4847</v>
      </c>
      <c r="F155" s="778" t="s">
        <v>5111</v>
      </c>
      <c r="G155" s="770" t="s">
        <v>16</v>
      </c>
      <c r="H155" s="779" t="s">
        <v>5112</v>
      </c>
      <c r="I155" s="770"/>
      <c r="J155" s="775"/>
      <c r="K155" s="775"/>
      <c r="L155" s="775"/>
      <c r="M155" s="775"/>
      <c r="N155" s="786"/>
      <c r="O155" s="744" t="s">
        <v>5245</v>
      </c>
      <c r="S155" s="801"/>
      <c r="T155" s="801"/>
      <c r="V155" s="754"/>
    </row>
    <row r="156" spans="1:24" s="860" customFormat="1" ht="409.6" thickBot="1" x14ac:dyDescent="0.3">
      <c r="A156" s="781">
        <f t="shared" si="2"/>
        <v>152</v>
      </c>
      <c r="B156" s="859" t="s">
        <v>5113</v>
      </c>
      <c r="C156" s="770">
        <v>21</v>
      </c>
      <c r="D156" s="770" t="s">
        <v>89</v>
      </c>
      <c r="E156" s="780" t="s">
        <v>2784</v>
      </c>
      <c r="F156" s="778" t="s">
        <v>5114</v>
      </c>
      <c r="G156" s="770" t="s">
        <v>11</v>
      </c>
      <c r="H156" s="779" t="s">
        <v>5143</v>
      </c>
      <c r="I156" s="770" t="s">
        <v>4907</v>
      </c>
      <c r="J156" s="775"/>
      <c r="K156" s="775"/>
      <c r="L156" s="775"/>
      <c r="M156" s="775"/>
      <c r="N156" s="786"/>
      <c r="O156" s="771" t="s">
        <v>5238</v>
      </c>
      <c r="S156" s="754"/>
      <c r="T156" s="754"/>
      <c r="V156" s="754"/>
    </row>
    <row r="157" spans="1:24" s="860" customFormat="1" ht="252.75" thickBot="1" x14ac:dyDescent="0.3">
      <c r="A157" s="781">
        <f t="shared" si="2"/>
        <v>153</v>
      </c>
      <c r="B157" s="859" t="s">
        <v>5140</v>
      </c>
      <c r="C157" s="770">
        <v>22</v>
      </c>
      <c r="D157" s="770" t="s">
        <v>121</v>
      </c>
      <c r="E157" s="780" t="s">
        <v>4663</v>
      </c>
      <c r="F157" s="778" t="s">
        <v>5141</v>
      </c>
      <c r="G157" s="770" t="s">
        <v>11</v>
      </c>
      <c r="H157" s="779" t="s">
        <v>5142</v>
      </c>
      <c r="I157" s="770" t="s">
        <v>4789</v>
      </c>
      <c r="J157" s="775"/>
      <c r="K157" s="775"/>
      <c r="L157" s="775"/>
      <c r="M157" s="775"/>
      <c r="N157" s="786"/>
      <c r="O157" s="771" t="s">
        <v>5149</v>
      </c>
      <c r="S157" s="818"/>
      <c r="T157" s="818"/>
      <c r="V157" s="754"/>
    </row>
    <row r="158" spans="1:24" s="885" customFormat="1" ht="158.25" thickBot="1" x14ac:dyDescent="0.3">
      <c r="A158" s="781">
        <f t="shared" si="2"/>
        <v>154</v>
      </c>
      <c r="B158" s="884" t="s">
        <v>5253</v>
      </c>
      <c r="C158" s="770">
        <v>33</v>
      </c>
      <c r="D158" s="770" t="s">
        <v>344</v>
      </c>
      <c r="E158" s="780" t="s">
        <v>5254</v>
      </c>
      <c r="F158" s="778" t="s">
        <v>5255</v>
      </c>
      <c r="G158" s="770" t="s">
        <v>16</v>
      </c>
      <c r="H158" s="779" t="s">
        <v>5256</v>
      </c>
      <c r="I158" s="770"/>
      <c r="J158" s="775"/>
      <c r="K158" s="775"/>
      <c r="L158" s="775"/>
      <c r="M158" s="775"/>
      <c r="N158" s="786"/>
      <c r="O158" s="744" t="s">
        <v>5619</v>
      </c>
      <c r="S158" s="801"/>
      <c r="T158" s="801"/>
      <c r="V158" s="754"/>
    </row>
    <row r="159" spans="1:24" s="966" customFormat="1" ht="409.6" thickBot="1" x14ac:dyDescent="0.3">
      <c r="A159" s="781">
        <f t="shared" si="2"/>
        <v>155</v>
      </c>
      <c r="B159" s="965" t="s">
        <v>5260</v>
      </c>
      <c r="C159" s="770">
        <v>5</v>
      </c>
      <c r="D159" s="770" t="s">
        <v>40</v>
      </c>
      <c r="E159" s="780" t="s">
        <v>4149</v>
      </c>
      <c r="F159" s="778" t="s">
        <v>3446</v>
      </c>
      <c r="G159" s="770" t="s">
        <v>16</v>
      </c>
      <c r="H159" s="779" t="s">
        <v>5261</v>
      </c>
      <c r="I159" s="770"/>
      <c r="J159" s="775"/>
      <c r="K159" s="775"/>
      <c r="L159" s="775"/>
      <c r="M159" s="775"/>
      <c r="N159" s="780" t="s">
        <v>6039</v>
      </c>
      <c r="O159" s="771" t="s">
        <v>4353</v>
      </c>
      <c r="Q159" s="801"/>
      <c r="R159" s="801"/>
      <c r="S159" s="801"/>
      <c r="T159" s="801"/>
      <c r="V159" s="754"/>
      <c r="X159" s="801"/>
    </row>
    <row r="160" spans="1:24" s="874" customFormat="1" ht="409.6" thickBot="1" x14ac:dyDescent="0.3">
      <c r="A160" s="781">
        <f t="shared" si="2"/>
        <v>156</v>
      </c>
      <c r="B160" s="873" t="s">
        <v>5262</v>
      </c>
      <c r="C160" s="770" t="s">
        <v>1962</v>
      </c>
      <c r="D160" s="770" t="s">
        <v>1397</v>
      </c>
      <c r="E160" s="780" t="s">
        <v>5263</v>
      </c>
      <c r="F160" s="778" t="s">
        <v>5264</v>
      </c>
      <c r="G160" s="770" t="s">
        <v>16</v>
      </c>
      <c r="H160" s="779" t="s">
        <v>5265</v>
      </c>
      <c r="I160" s="770"/>
      <c r="J160" s="775"/>
      <c r="K160" s="775"/>
      <c r="L160" s="775"/>
      <c r="M160" s="775"/>
      <c r="N160" s="786"/>
      <c r="O160" s="771" t="s">
        <v>2971</v>
      </c>
      <c r="S160" s="818"/>
      <c r="T160" s="818"/>
      <c r="V160" s="754"/>
    </row>
    <row r="161" spans="1:28" s="1533" customFormat="1" ht="111" thickBot="1" x14ac:dyDescent="0.3">
      <c r="A161" s="781">
        <f t="shared" si="2"/>
        <v>157</v>
      </c>
      <c r="B161" s="1532" t="s">
        <v>5274</v>
      </c>
      <c r="C161" s="770">
        <v>4</v>
      </c>
      <c r="D161" s="770" t="s">
        <v>3752</v>
      </c>
      <c r="E161" s="780" t="s">
        <v>5275</v>
      </c>
      <c r="F161" s="778" t="s">
        <v>856</v>
      </c>
      <c r="G161" s="770" t="s">
        <v>16</v>
      </c>
      <c r="H161" s="779" t="s">
        <v>5276</v>
      </c>
      <c r="I161" s="770" t="s">
        <v>4907</v>
      </c>
      <c r="J161" s="775"/>
      <c r="K161" s="775"/>
      <c r="L161" s="775"/>
      <c r="M161" s="775"/>
      <c r="N161" s="1532"/>
      <c r="O161" s="771" t="s">
        <v>7110</v>
      </c>
      <c r="P161" s="720"/>
      <c r="Q161" s="754"/>
      <c r="R161" s="754"/>
      <c r="S161" s="754"/>
      <c r="T161" s="754"/>
      <c r="U161" s="754"/>
      <c r="V161" s="754"/>
      <c r="AA161" s="801"/>
      <c r="AB161" s="620"/>
    </row>
    <row r="162" spans="1:28" s="883" customFormat="1" ht="205.5" thickBot="1" x14ac:dyDescent="0.3">
      <c r="A162" s="781">
        <f t="shared" si="2"/>
        <v>158</v>
      </c>
      <c r="B162" s="887" t="s">
        <v>5292</v>
      </c>
      <c r="C162" s="770">
        <v>4</v>
      </c>
      <c r="D162" s="770" t="s">
        <v>679</v>
      </c>
      <c r="E162" s="780" t="s">
        <v>4859</v>
      </c>
      <c r="F162" s="778" t="s">
        <v>24</v>
      </c>
      <c r="G162" s="770" t="s">
        <v>16</v>
      </c>
      <c r="H162" s="779" t="s">
        <v>5293</v>
      </c>
      <c r="I162" s="770"/>
      <c r="J162" s="775"/>
      <c r="K162" s="775"/>
      <c r="L162" s="775"/>
      <c r="M162" s="775"/>
      <c r="N162" s="786"/>
      <c r="O162" s="771" t="s">
        <v>5673</v>
      </c>
      <c r="S162" s="818"/>
      <c r="T162" s="818"/>
      <c r="V162" s="754"/>
    </row>
    <row r="163" spans="1:28" s="930" customFormat="1" ht="126.75" thickBot="1" x14ac:dyDescent="0.3">
      <c r="A163" s="781">
        <f t="shared" si="2"/>
        <v>159</v>
      </c>
      <c r="B163" s="929" t="s">
        <v>5299</v>
      </c>
      <c r="C163" s="770" t="s">
        <v>3383</v>
      </c>
      <c r="D163" s="770" t="s">
        <v>2792</v>
      </c>
      <c r="E163" s="780" t="s">
        <v>5300</v>
      </c>
      <c r="F163" s="778" t="s">
        <v>459</v>
      </c>
      <c r="G163" s="770" t="s">
        <v>16</v>
      </c>
      <c r="H163" s="779" t="s">
        <v>5301</v>
      </c>
      <c r="I163" s="770" t="s">
        <v>5302</v>
      </c>
      <c r="J163" s="775"/>
      <c r="K163" s="775"/>
      <c r="L163" s="775"/>
      <c r="M163" s="775"/>
      <c r="N163" s="786"/>
      <c r="O163" s="771" t="s">
        <v>5746</v>
      </c>
      <c r="S163" s="754"/>
      <c r="T163" s="754"/>
    </row>
    <row r="164" spans="1:28" s="918" customFormat="1" ht="205.5" thickBot="1" x14ac:dyDescent="0.3">
      <c r="A164" s="781">
        <f t="shared" si="2"/>
        <v>160</v>
      </c>
      <c r="B164" s="917" t="s">
        <v>5335</v>
      </c>
      <c r="C164" s="770" t="s">
        <v>110</v>
      </c>
      <c r="D164" s="770" t="s">
        <v>100</v>
      </c>
      <c r="E164" s="780" t="s">
        <v>5336</v>
      </c>
      <c r="F164" s="778" t="s">
        <v>5330</v>
      </c>
      <c r="G164" s="770" t="s">
        <v>16</v>
      </c>
      <c r="H164" s="779" t="s">
        <v>5337</v>
      </c>
      <c r="I164" s="770"/>
      <c r="J164" s="775"/>
      <c r="K164" s="775"/>
      <c r="L164" s="775"/>
      <c r="M164" s="775"/>
      <c r="N164" s="786"/>
      <c r="O164" s="771" t="s">
        <v>5149</v>
      </c>
      <c r="S164" s="818"/>
      <c r="T164" s="818"/>
      <c r="V164" s="754"/>
      <c r="Y164" s="801"/>
    </row>
    <row r="165" spans="1:28" s="918" customFormat="1" ht="174" thickBot="1" x14ac:dyDescent="0.3">
      <c r="A165" s="781">
        <f t="shared" si="2"/>
        <v>161</v>
      </c>
      <c r="B165" s="917" t="s">
        <v>5363</v>
      </c>
      <c r="C165" s="770" t="s">
        <v>1335</v>
      </c>
      <c r="D165" s="770" t="s">
        <v>100</v>
      </c>
      <c r="E165" s="780" t="s">
        <v>5364</v>
      </c>
      <c r="F165" s="778" t="s">
        <v>5365</v>
      </c>
      <c r="G165" s="770" t="s">
        <v>16</v>
      </c>
      <c r="H165" s="779" t="s">
        <v>5366</v>
      </c>
      <c r="I165" s="770" t="s">
        <v>4907</v>
      </c>
      <c r="J165" s="775"/>
      <c r="K165" s="775"/>
      <c r="L165" s="775"/>
      <c r="M165" s="775"/>
      <c r="N165" s="786"/>
      <c r="O165" s="771" t="s">
        <v>5727</v>
      </c>
      <c r="S165" s="818"/>
      <c r="T165" s="818"/>
      <c r="V165" s="818"/>
      <c r="Y165" s="801"/>
    </row>
    <row r="166" spans="1:28" s="891" customFormat="1" ht="63.75" thickBot="1" x14ac:dyDescent="0.3">
      <c r="A166" s="781">
        <f t="shared" si="2"/>
        <v>162</v>
      </c>
      <c r="B166" s="890" t="s">
        <v>5397</v>
      </c>
      <c r="C166" s="770">
        <v>29</v>
      </c>
      <c r="D166" s="770" t="s">
        <v>40</v>
      </c>
      <c r="E166" s="780" t="s">
        <v>5398</v>
      </c>
      <c r="F166" s="778" t="s">
        <v>5399</v>
      </c>
      <c r="G166" s="770" t="s">
        <v>11</v>
      </c>
      <c r="H166" s="779" t="s">
        <v>5400</v>
      </c>
      <c r="I166" s="770"/>
      <c r="J166" s="775"/>
      <c r="K166" s="775"/>
      <c r="L166" s="775"/>
      <c r="M166" s="775"/>
      <c r="N166" s="786"/>
      <c r="O166" s="771" t="s">
        <v>5684</v>
      </c>
      <c r="S166" s="801"/>
      <c r="T166" s="801"/>
      <c r="V166" s="754"/>
    </row>
    <row r="167" spans="1:28" s="888" customFormat="1" ht="95.25" thickBot="1" x14ac:dyDescent="0.3">
      <c r="A167" s="781">
        <f t="shared" si="2"/>
        <v>163</v>
      </c>
      <c r="B167" s="887" t="s">
        <v>5412</v>
      </c>
      <c r="C167" s="770">
        <v>4</v>
      </c>
      <c r="D167" s="770" t="s">
        <v>3930</v>
      </c>
      <c r="E167" s="780" t="s">
        <v>5413</v>
      </c>
      <c r="F167" s="778" t="s">
        <v>5414</v>
      </c>
      <c r="G167" s="770" t="s">
        <v>16</v>
      </c>
      <c r="H167" s="779" t="s">
        <v>5415</v>
      </c>
      <c r="I167" s="770" t="s">
        <v>4907</v>
      </c>
      <c r="J167" s="775"/>
      <c r="K167" s="775"/>
      <c r="L167" s="775"/>
      <c r="M167" s="775"/>
      <c r="N167" s="786"/>
      <c r="O167" s="771" t="s">
        <v>5613</v>
      </c>
      <c r="S167" s="818"/>
      <c r="T167" s="818"/>
      <c r="V167" s="754"/>
    </row>
    <row r="168" spans="1:28" s="918" customFormat="1" ht="221.25" thickBot="1" x14ac:dyDescent="0.3">
      <c r="A168" s="781">
        <f t="shared" si="2"/>
        <v>164</v>
      </c>
      <c r="B168" s="917" t="s">
        <v>5437</v>
      </c>
      <c r="C168" s="770" t="s">
        <v>1335</v>
      </c>
      <c r="D168" s="770" t="s">
        <v>100</v>
      </c>
      <c r="E168" s="780" t="s">
        <v>5283</v>
      </c>
      <c r="F168" s="778" t="s">
        <v>5216</v>
      </c>
      <c r="G168" s="770" t="s">
        <v>16</v>
      </c>
      <c r="H168" s="779" t="s">
        <v>5438</v>
      </c>
      <c r="I168" s="770" t="s">
        <v>4907</v>
      </c>
      <c r="J168" s="775"/>
      <c r="K168" s="775"/>
      <c r="L168" s="775"/>
      <c r="M168" s="775"/>
      <c r="N168" s="786"/>
      <c r="O168" s="771" t="s">
        <v>5730</v>
      </c>
      <c r="S168" s="818"/>
      <c r="T168" s="818"/>
      <c r="V168" s="818"/>
      <c r="Y168" s="801"/>
    </row>
    <row r="169" spans="1:28" s="923" customFormat="1" ht="79.5" thickBot="1" x14ac:dyDescent="0.3">
      <c r="A169" s="781">
        <f t="shared" si="2"/>
        <v>165</v>
      </c>
      <c r="B169" s="922" t="s">
        <v>5456</v>
      </c>
      <c r="C169" s="770">
        <v>4</v>
      </c>
      <c r="D169" s="770" t="s">
        <v>89</v>
      </c>
      <c r="E169" s="780" t="s">
        <v>5200</v>
      </c>
      <c r="F169" s="778" t="s">
        <v>5457</v>
      </c>
      <c r="G169" s="770" t="s">
        <v>11</v>
      </c>
      <c r="H169" s="779" t="s">
        <v>5458</v>
      </c>
      <c r="I169" s="770" t="s">
        <v>4907</v>
      </c>
      <c r="J169" s="775"/>
      <c r="K169" s="775"/>
      <c r="L169" s="775"/>
      <c r="M169" s="775"/>
      <c r="N169" s="786"/>
      <c r="O169" s="771" t="s">
        <v>5749</v>
      </c>
      <c r="S169" s="818"/>
      <c r="T169" s="818"/>
      <c r="V169" s="754"/>
      <c r="Y169" s="801"/>
    </row>
    <row r="170" spans="1:28" s="918" customFormat="1" ht="205.5" thickBot="1" x14ac:dyDescent="0.3">
      <c r="A170" s="781">
        <f t="shared" si="2"/>
        <v>166</v>
      </c>
      <c r="B170" s="917" t="s">
        <v>5462</v>
      </c>
      <c r="C170" s="770" t="s">
        <v>5197</v>
      </c>
      <c r="D170" s="770" t="s">
        <v>100</v>
      </c>
      <c r="E170" s="780" t="s">
        <v>5435</v>
      </c>
      <c r="F170" s="778" t="s">
        <v>5463</v>
      </c>
      <c r="G170" s="770" t="s">
        <v>11</v>
      </c>
      <c r="H170" s="779" t="s">
        <v>5464</v>
      </c>
      <c r="I170" s="770"/>
      <c r="J170" s="775"/>
      <c r="K170" s="775"/>
      <c r="L170" s="775"/>
      <c r="M170" s="775"/>
      <c r="N170" s="786"/>
      <c r="O170" s="771" t="s">
        <v>5731</v>
      </c>
      <c r="S170" s="818"/>
      <c r="T170" s="818"/>
      <c r="V170" s="754"/>
      <c r="Y170" s="801"/>
    </row>
    <row r="171" spans="1:28" s="963" customFormat="1" ht="300" thickBot="1" x14ac:dyDescent="0.3">
      <c r="A171" s="781">
        <f t="shared" si="2"/>
        <v>167</v>
      </c>
      <c r="B171" s="962" t="s">
        <v>5489</v>
      </c>
      <c r="C171" s="770" t="s">
        <v>5490</v>
      </c>
      <c r="D171" s="770" t="s">
        <v>2792</v>
      </c>
      <c r="E171" s="780" t="s">
        <v>5491</v>
      </c>
      <c r="F171" s="778" t="s">
        <v>5492</v>
      </c>
      <c r="G171" s="770" t="s">
        <v>11</v>
      </c>
      <c r="H171" s="779" t="s">
        <v>5493</v>
      </c>
      <c r="I171" s="770" t="s">
        <v>4907</v>
      </c>
      <c r="J171" s="775"/>
      <c r="K171" s="775"/>
      <c r="L171" s="775"/>
      <c r="M171" s="775"/>
      <c r="N171" s="786"/>
      <c r="O171" s="771" t="s">
        <v>6075</v>
      </c>
      <c r="R171" s="818"/>
      <c r="S171" s="818"/>
      <c r="T171" s="818"/>
      <c r="U171" s="818"/>
      <c r="V171" s="818"/>
      <c r="Y171" s="801"/>
    </row>
    <row r="172" spans="1:28" s="961" customFormat="1" ht="237" thickBot="1" x14ac:dyDescent="0.3">
      <c r="A172" s="781">
        <f t="shared" si="2"/>
        <v>168</v>
      </c>
      <c r="B172" s="960" t="s">
        <v>5510</v>
      </c>
      <c r="C172" s="770">
        <v>4</v>
      </c>
      <c r="D172" s="770" t="s">
        <v>3930</v>
      </c>
      <c r="E172" s="780" t="s">
        <v>5511</v>
      </c>
      <c r="F172" s="778" t="s">
        <v>5512</v>
      </c>
      <c r="G172" s="770" t="s">
        <v>11</v>
      </c>
      <c r="H172" s="779" t="s">
        <v>5513</v>
      </c>
      <c r="I172" s="770" t="s">
        <v>5514</v>
      </c>
      <c r="J172" s="775"/>
      <c r="K172" s="775"/>
      <c r="L172" s="775"/>
      <c r="M172" s="775"/>
      <c r="N172" s="786"/>
      <c r="O172" s="744" t="s">
        <v>6045</v>
      </c>
      <c r="S172" s="818"/>
      <c r="T172" s="818"/>
      <c r="V172" s="754"/>
      <c r="Y172" s="801"/>
    </row>
    <row r="173" spans="1:28" s="918" customFormat="1" ht="347.25" thickBot="1" x14ac:dyDescent="0.3">
      <c r="A173" s="781">
        <f t="shared" si="2"/>
        <v>169</v>
      </c>
      <c r="B173" s="917" t="s">
        <v>5515</v>
      </c>
      <c r="C173" s="770" t="s">
        <v>110</v>
      </c>
      <c r="D173" s="770" t="s">
        <v>100</v>
      </c>
      <c r="E173" s="780" t="s">
        <v>5516</v>
      </c>
      <c r="F173" s="778" t="s">
        <v>5517</v>
      </c>
      <c r="G173" s="770" t="s">
        <v>11</v>
      </c>
      <c r="H173" s="779" t="s">
        <v>5518</v>
      </c>
      <c r="I173" s="770"/>
      <c r="J173" s="775"/>
      <c r="K173" s="775"/>
      <c r="L173" s="775"/>
      <c r="M173" s="775"/>
      <c r="N173" s="786"/>
      <c r="O173" s="771" t="s">
        <v>5730</v>
      </c>
      <c r="S173" s="818"/>
      <c r="T173" s="818"/>
      <c r="V173" s="754"/>
      <c r="Y173" s="801"/>
    </row>
    <row r="174" spans="1:28" s="918" customFormat="1" ht="409.6" thickBot="1" x14ac:dyDescent="0.3">
      <c r="A174" s="781">
        <f t="shared" si="2"/>
        <v>170</v>
      </c>
      <c r="B174" s="917" t="s">
        <v>5531</v>
      </c>
      <c r="C174" s="770" t="s">
        <v>1335</v>
      </c>
      <c r="D174" s="770" t="s">
        <v>100</v>
      </c>
      <c r="E174" s="780" t="s">
        <v>5431</v>
      </c>
      <c r="F174" s="778" t="s">
        <v>459</v>
      </c>
      <c r="G174" s="770" t="s">
        <v>16</v>
      </c>
      <c r="H174" s="779" t="s">
        <v>5532</v>
      </c>
      <c r="I174" s="770" t="s">
        <v>4907</v>
      </c>
      <c r="J174" s="775"/>
      <c r="K174" s="775"/>
      <c r="L174" s="775"/>
      <c r="M174" s="775"/>
      <c r="N174" s="786"/>
      <c r="O174" s="771" t="s">
        <v>5734</v>
      </c>
      <c r="S174" s="818"/>
      <c r="T174" s="818"/>
      <c r="V174" s="818"/>
      <c r="Y174" s="801"/>
    </row>
    <row r="175" spans="1:28" s="918" customFormat="1" ht="331.5" thickBot="1" x14ac:dyDescent="0.3">
      <c r="A175" s="781">
        <f t="shared" si="2"/>
        <v>171</v>
      </c>
      <c r="B175" s="917" t="s">
        <v>5556</v>
      </c>
      <c r="C175" s="770" t="s">
        <v>110</v>
      </c>
      <c r="D175" s="770" t="s">
        <v>100</v>
      </c>
      <c r="E175" s="780" t="s">
        <v>5557</v>
      </c>
      <c r="F175" s="778" t="s">
        <v>5558</v>
      </c>
      <c r="G175" s="770" t="s">
        <v>11</v>
      </c>
      <c r="H175" s="779" t="s">
        <v>5559</v>
      </c>
      <c r="I175" s="770"/>
      <c r="J175" s="775"/>
      <c r="K175" s="775"/>
      <c r="L175" s="775"/>
      <c r="M175" s="775"/>
      <c r="N175" s="786"/>
      <c r="O175" s="771" t="s">
        <v>5730</v>
      </c>
      <c r="S175" s="818"/>
      <c r="T175" s="818"/>
      <c r="V175" s="754"/>
      <c r="Y175" s="801"/>
    </row>
    <row r="176" spans="1:28" s="961" customFormat="1" ht="174" thickBot="1" x14ac:dyDescent="0.3">
      <c r="A176" s="781">
        <f t="shared" ref="A176:A177" si="3">A175+1</f>
        <v>172</v>
      </c>
      <c r="B176" s="960" t="s">
        <v>5560</v>
      </c>
      <c r="C176" s="770" t="s">
        <v>110</v>
      </c>
      <c r="D176" s="770" t="s">
        <v>23</v>
      </c>
      <c r="E176" s="780" t="s">
        <v>2788</v>
      </c>
      <c r="F176" s="778" t="s">
        <v>5561</v>
      </c>
      <c r="G176" s="770" t="s">
        <v>11</v>
      </c>
      <c r="H176" s="779" t="s">
        <v>5562</v>
      </c>
      <c r="I176" s="770" t="s">
        <v>4907</v>
      </c>
      <c r="J176" s="775"/>
      <c r="K176" s="775"/>
      <c r="L176" s="775"/>
      <c r="M176" s="775"/>
      <c r="N176" s="786"/>
      <c r="O176" s="771" t="s">
        <v>6047</v>
      </c>
      <c r="S176" s="818"/>
      <c r="T176" s="818"/>
      <c r="V176" s="818"/>
      <c r="Y176" s="801"/>
    </row>
    <row r="177" spans="1:25" s="961" customFormat="1" ht="111" thickBot="1" x14ac:dyDescent="0.3">
      <c r="A177" s="781">
        <f t="shared" si="3"/>
        <v>173</v>
      </c>
      <c r="B177" s="960" t="s">
        <v>5637</v>
      </c>
      <c r="C177" s="770" t="s">
        <v>110</v>
      </c>
      <c r="D177" s="770" t="s">
        <v>23</v>
      </c>
      <c r="E177" s="780" t="s">
        <v>5638</v>
      </c>
      <c r="F177" s="778" t="s">
        <v>1262</v>
      </c>
      <c r="G177" s="770" t="s">
        <v>16</v>
      </c>
      <c r="H177" s="779" t="s">
        <v>5639</v>
      </c>
      <c r="I177" s="770" t="s">
        <v>4907</v>
      </c>
      <c r="J177" s="775"/>
      <c r="K177" s="775"/>
      <c r="L177" s="775"/>
      <c r="M177" s="775"/>
      <c r="N177" s="786"/>
      <c r="O177" s="771" t="s">
        <v>6048</v>
      </c>
      <c r="S177" s="818"/>
      <c r="T177" s="818"/>
      <c r="V177" s="754"/>
      <c r="Y177" s="801"/>
    </row>
    <row r="178" spans="1:25" s="918" customFormat="1" ht="363" thickBot="1" x14ac:dyDescent="0.3">
      <c r="A178" s="781">
        <f t="shared" ref="A178:A197" si="4">A177+1</f>
        <v>174</v>
      </c>
      <c r="B178" s="917" t="s">
        <v>5640</v>
      </c>
      <c r="C178" s="770" t="s">
        <v>1335</v>
      </c>
      <c r="D178" s="770" t="s">
        <v>100</v>
      </c>
      <c r="E178" s="780" t="s">
        <v>5641</v>
      </c>
      <c r="F178" s="778" t="s">
        <v>5642</v>
      </c>
      <c r="G178" s="770" t="s">
        <v>11</v>
      </c>
      <c r="H178" s="779" t="s">
        <v>5643</v>
      </c>
      <c r="I178" s="770"/>
      <c r="J178" s="775"/>
      <c r="K178" s="775"/>
      <c r="L178" s="775"/>
      <c r="M178" s="775"/>
      <c r="N178" s="786"/>
      <c r="O178" s="771" t="s">
        <v>5730</v>
      </c>
      <c r="S178" s="818"/>
      <c r="T178" s="818"/>
      <c r="V178" s="754"/>
      <c r="Y178" s="801"/>
    </row>
    <row r="179" spans="1:25" s="961" customFormat="1" ht="409.6" thickBot="1" x14ac:dyDescent="0.3">
      <c r="A179" s="781">
        <f t="shared" si="4"/>
        <v>175</v>
      </c>
      <c r="B179" s="960" t="s">
        <v>5644</v>
      </c>
      <c r="C179" s="770" t="s">
        <v>110</v>
      </c>
      <c r="D179" s="770" t="s">
        <v>23</v>
      </c>
      <c r="E179" s="780" t="s">
        <v>5645</v>
      </c>
      <c r="F179" s="778" t="s">
        <v>2104</v>
      </c>
      <c r="G179" s="770" t="s">
        <v>16</v>
      </c>
      <c r="H179" s="779" t="s">
        <v>5646</v>
      </c>
      <c r="I179" s="770" t="s">
        <v>4907</v>
      </c>
      <c r="J179" s="775"/>
      <c r="K179" s="775"/>
      <c r="L179" s="775"/>
      <c r="M179" s="775"/>
      <c r="N179" s="786"/>
      <c r="O179" s="771" t="s">
        <v>6049</v>
      </c>
      <c r="S179" s="818"/>
      <c r="T179" s="818"/>
      <c r="V179" s="754"/>
      <c r="Y179" s="801"/>
    </row>
    <row r="180" spans="1:25" s="923" customFormat="1" ht="126.75" thickBot="1" x14ac:dyDescent="0.3">
      <c r="A180" s="781">
        <f t="shared" si="4"/>
        <v>176</v>
      </c>
      <c r="B180" s="922" t="s">
        <v>5663</v>
      </c>
      <c r="C180" s="770">
        <v>4</v>
      </c>
      <c r="D180" s="770" t="s">
        <v>3930</v>
      </c>
      <c r="E180" s="780" t="s">
        <v>5664</v>
      </c>
      <c r="F180" s="778" t="s">
        <v>5414</v>
      </c>
      <c r="G180" s="770" t="s">
        <v>16</v>
      </c>
      <c r="H180" s="779" t="s">
        <v>5665</v>
      </c>
      <c r="I180" s="770" t="s">
        <v>4907</v>
      </c>
      <c r="J180" s="775"/>
      <c r="K180" s="775"/>
      <c r="L180" s="775"/>
      <c r="M180" s="775"/>
      <c r="N180" s="786"/>
      <c r="O180" s="771" t="s">
        <v>5757</v>
      </c>
      <c r="S180" s="818"/>
      <c r="T180" s="818"/>
      <c r="V180" s="754"/>
      <c r="Y180" s="801"/>
    </row>
    <row r="181" spans="1:25" s="918" customFormat="1" ht="126.75" thickBot="1" x14ac:dyDescent="0.3">
      <c r="A181" s="781">
        <f t="shared" si="4"/>
        <v>177</v>
      </c>
      <c r="B181" s="917" t="s">
        <v>5704</v>
      </c>
      <c r="C181" s="770">
        <v>22</v>
      </c>
      <c r="D181" s="770" t="s">
        <v>89</v>
      </c>
      <c r="E181" s="780" t="s">
        <v>2179</v>
      </c>
      <c r="F181" s="778" t="s">
        <v>1089</v>
      </c>
      <c r="G181" s="770" t="s">
        <v>16</v>
      </c>
      <c r="H181" s="920" t="s">
        <v>5705</v>
      </c>
      <c r="I181" s="917"/>
      <c r="J181" s="775"/>
      <c r="K181" s="775"/>
      <c r="L181" s="775"/>
      <c r="M181" s="775"/>
      <c r="N181" s="775"/>
      <c r="O181" s="771" t="s">
        <v>5738</v>
      </c>
      <c r="S181" s="754"/>
      <c r="T181" s="754"/>
    </row>
    <row r="182" spans="1:25" s="930" customFormat="1" ht="189.75" thickBot="1" x14ac:dyDescent="0.3">
      <c r="A182" s="781">
        <f t="shared" si="4"/>
        <v>178</v>
      </c>
      <c r="B182" s="929" t="s">
        <v>5709</v>
      </c>
      <c r="C182" s="770" t="s">
        <v>1443</v>
      </c>
      <c r="D182" s="770" t="s">
        <v>89</v>
      </c>
      <c r="E182" s="780" t="s">
        <v>5710</v>
      </c>
      <c r="F182" s="778" t="s">
        <v>1089</v>
      </c>
      <c r="G182" s="770" t="s">
        <v>16</v>
      </c>
      <c r="H182" s="935" t="s">
        <v>5741</v>
      </c>
      <c r="I182" s="929"/>
      <c r="J182" s="775"/>
      <c r="K182" s="775"/>
      <c r="L182" s="775"/>
      <c r="M182" s="775"/>
      <c r="N182" s="775"/>
      <c r="O182" s="771" t="s">
        <v>5937</v>
      </c>
      <c r="S182" s="754"/>
    </row>
    <row r="183" spans="1:25" s="930" customFormat="1" ht="142.5" thickBot="1" x14ac:dyDescent="0.3">
      <c r="A183" s="781">
        <f t="shared" si="4"/>
        <v>179</v>
      </c>
      <c r="B183" s="929" t="s">
        <v>5712</v>
      </c>
      <c r="C183" s="770">
        <v>4</v>
      </c>
      <c r="D183" s="770" t="s">
        <v>86</v>
      </c>
      <c r="E183" s="780" t="s">
        <v>4859</v>
      </c>
      <c r="F183" s="778" t="s">
        <v>4405</v>
      </c>
      <c r="G183" s="770" t="s">
        <v>16</v>
      </c>
      <c r="H183" s="935" t="s">
        <v>5742</v>
      </c>
      <c r="I183" s="929"/>
      <c r="J183" s="775"/>
      <c r="K183" s="775"/>
      <c r="L183" s="775"/>
      <c r="M183" s="775"/>
      <c r="N183" s="775"/>
      <c r="O183" s="771" t="s">
        <v>5938</v>
      </c>
      <c r="S183" s="754"/>
    </row>
    <row r="184" spans="1:25" s="958" customFormat="1" ht="252.75" thickBot="1" x14ac:dyDescent="0.3">
      <c r="A184" s="781">
        <f t="shared" si="4"/>
        <v>180</v>
      </c>
      <c r="B184" s="957" t="s">
        <v>5786</v>
      </c>
      <c r="C184" s="770">
        <v>4</v>
      </c>
      <c r="D184" s="770" t="s">
        <v>86</v>
      </c>
      <c r="E184" s="780" t="s">
        <v>5787</v>
      </c>
      <c r="F184" s="778" t="s">
        <v>5788</v>
      </c>
      <c r="G184" s="770" t="s">
        <v>16</v>
      </c>
      <c r="H184" s="779" t="s">
        <v>5789</v>
      </c>
      <c r="I184" s="957"/>
      <c r="J184" s="775"/>
      <c r="K184" s="775"/>
      <c r="L184" s="775"/>
      <c r="M184" s="775"/>
      <c r="N184" s="775"/>
      <c r="O184" s="771" t="s">
        <v>6027</v>
      </c>
      <c r="S184" s="818"/>
      <c r="T184" s="818"/>
    </row>
    <row r="185" spans="1:25" s="946" customFormat="1" ht="111" thickBot="1" x14ac:dyDescent="0.3">
      <c r="A185" s="781">
        <f t="shared" si="4"/>
        <v>181</v>
      </c>
      <c r="B185" s="945" t="s">
        <v>5793</v>
      </c>
      <c r="C185" s="770">
        <v>4</v>
      </c>
      <c r="D185" s="770" t="s">
        <v>3930</v>
      </c>
      <c r="E185" s="780" t="s">
        <v>5794</v>
      </c>
      <c r="F185" s="778" t="s">
        <v>4021</v>
      </c>
      <c r="G185" s="770" t="s">
        <v>16</v>
      </c>
      <c r="H185" s="779" t="s">
        <v>5795</v>
      </c>
      <c r="I185" s="945"/>
      <c r="J185" s="775"/>
      <c r="K185" s="775"/>
      <c r="L185" s="775"/>
      <c r="M185" s="775"/>
      <c r="N185" s="775"/>
      <c r="O185" s="771" t="s">
        <v>5730</v>
      </c>
      <c r="S185" s="818"/>
      <c r="T185" s="818"/>
    </row>
    <row r="186" spans="1:25" s="958" customFormat="1" ht="126.75" thickBot="1" x14ac:dyDescent="0.3">
      <c r="A186" s="956">
        <f t="shared" si="4"/>
        <v>182</v>
      </c>
      <c r="B186" s="957" t="s">
        <v>5827</v>
      </c>
      <c r="C186" s="770" t="s">
        <v>1962</v>
      </c>
      <c r="D186" s="770" t="s">
        <v>5828</v>
      </c>
      <c r="E186" s="780" t="s">
        <v>5829</v>
      </c>
      <c r="F186" s="778" t="s">
        <v>5830</v>
      </c>
      <c r="G186" s="770" t="s">
        <v>16</v>
      </c>
      <c r="H186" s="779" t="s">
        <v>5831</v>
      </c>
      <c r="I186" s="957"/>
      <c r="J186" s="775"/>
      <c r="K186" s="775"/>
      <c r="L186" s="775"/>
      <c r="M186" s="775"/>
      <c r="N186" s="775"/>
      <c r="O186" s="771" t="s">
        <v>6029</v>
      </c>
      <c r="S186" s="818"/>
      <c r="T186" s="818"/>
    </row>
    <row r="187" spans="1:25" s="975" customFormat="1" ht="409.6" thickBot="1" x14ac:dyDescent="0.3">
      <c r="A187" s="973">
        <f t="shared" si="4"/>
        <v>183</v>
      </c>
      <c r="B187" s="974" t="s">
        <v>5835</v>
      </c>
      <c r="C187" s="770" t="s">
        <v>110</v>
      </c>
      <c r="D187" s="770" t="s">
        <v>2792</v>
      </c>
      <c r="E187" s="780" t="s">
        <v>5836</v>
      </c>
      <c r="F187" s="778" t="s">
        <v>4756</v>
      </c>
      <c r="G187" s="770" t="s">
        <v>16</v>
      </c>
      <c r="H187" s="779" t="s">
        <v>5837</v>
      </c>
      <c r="I187" s="974"/>
      <c r="J187" s="775"/>
      <c r="K187" s="775"/>
      <c r="L187" s="775"/>
      <c r="M187" s="775"/>
      <c r="N187" s="775"/>
      <c r="O187" s="771" t="s">
        <v>6162</v>
      </c>
      <c r="S187" s="818"/>
      <c r="T187" s="818"/>
    </row>
    <row r="188" spans="1:25" s="958" customFormat="1" ht="205.5" thickBot="1" x14ac:dyDescent="0.3">
      <c r="A188" s="973">
        <f t="shared" si="4"/>
        <v>184</v>
      </c>
      <c r="B188" s="957" t="s">
        <v>5838</v>
      </c>
      <c r="C188" s="770">
        <v>22</v>
      </c>
      <c r="D188" s="770" t="s">
        <v>89</v>
      </c>
      <c r="E188" s="780" t="s">
        <v>5839</v>
      </c>
      <c r="F188" s="778" t="s">
        <v>5840</v>
      </c>
      <c r="G188" s="770" t="s">
        <v>11</v>
      </c>
      <c r="H188" s="779" t="s">
        <v>5841</v>
      </c>
      <c r="I188" s="957" t="s">
        <v>4907</v>
      </c>
      <c r="J188" s="775"/>
      <c r="K188" s="775"/>
      <c r="L188" s="775"/>
      <c r="M188" s="775"/>
      <c r="N188" s="775"/>
      <c r="O188" s="771" t="s">
        <v>6030</v>
      </c>
      <c r="S188" s="818"/>
      <c r="T188" s="818"/>
    </row>
    <row r="189" spans="1:25" s="989" customFormat="1" ht="126.75" thickBot="1" x14ac:dyDescent="0.3">
      <c r="A189" s="987">
        <f t="shared" si="4"/>
        <v>185</v>
      </c>
      <c r="B189" s="988" t="s">
        <v>5905</v>
      </c>
      <c r="C189" s="770" t="s">
        <v>179</v>
      </c>
      <c r="D189" s="770" t="s">
        <v>344</v>
      </c>
      <c r="E189" s="780" t="s">
        <v>5906</v>
      </c>
      <c r="F189" s="778" t="s">
        <v>5907</v>
      </c>
      <c r="G189" s="770" t="s">
        <v>11</v>
      </c>
      <c r="H189" s="779" t="s">
        <v>5908</v>
      </c>
      <c r="I189" s="988"/>
      <c r="J189" s="775"/>
      <c r="K189" s="775"/>
      <c r="L189" s="775"/>
      <c r="M189" s="775"/>
      <c r="N189" s="775"/>
      <c r="O189" s="771" t="s">
        <v>6220</v>
      </c>
      <c r="S189" s="754"/>
      <c r="T189" s="754"/>
      <c r="V189" s="754"/>
    </row>
    <row r="190" spans="1:25" s="986" customFormat="1" ht="409.6" thickBot="1" x14ac:dyDescent="0.3">
      <c r="A190" s="987">
        <f t="shared" si="4"/>
        <v>186</v>
      </c>
      <c r="B190" s="985" t="s">
        <v>5925</v>
      </c>
      <c r="C190" s="770">
        <v>4</v>
      </c>
      <c r="D190" s="770" t="s">
        <v>3930</v>
      </c>
      <c r="E190" s="780" t="s">
        <v>5926</v>
      </c>
      <c r="F190" s="778" t="s">
        <v>5927</v>
      </c>
      <c r="G190" s="770" t="s">
        <v>16</v>
      </c>
      <c r="H190" s="779" t="s">
        <v>5928</v>
      </c>
      <c r="I190" s="985"/>
      <c r="J190" s="775"/>
      <c r="K190" s="775"/>
      <c r="L190" s="775"/>
      <c r="M190" s="775"/>
      <c r="N190" s="775"/>
      <c r="O190" s="771" t="s">
        <v>6173</v>
      </c>
      <c r="S190" s="754"/>
      <c r="T190" s="754"/>
      <c r="V190" s="754"/>
    </row>
    <row r="191" spans="1:25" s="975" customFormat="1" ht="111" thickBot="1" x14ac:dyDescent="0.3">
      <c r="A191" s="987">
        <f t="shared" si="4"/>
        <v>187</v>
      </c>
      <c r="B191" s="974" t="s">
        <v>6006</v>
      </c>
      <c r="C191" s="770" t="s">
        <v>179</v>
      </c>
      <c r="D191" s="770" t="s">
        <v>344</v>
      </c>
      <c r="E191" s="780" t="s">
        <v>6007</v>
      </c>
      <c r="F191" s="778" t="s">
        <v>6008</v>
      </c>
      <c r="G191" s="770" t="s">
        <v>11</v>
      </c>
      <c r="H191" s="779" t="s">
        <v>6009</v>
      </c>
      <c r="I191" s="974" t="s">
        <v>3101</v>
      </c>
      <c r="J191" s="775"/>
      <c r="K191" s="775"/>
      <c r="L191" s="775"/>
      <c r="M191" s="775"/>
      <c r="N191" s="775"/>
      <c r="O191" s="771" t="s">
        <v>6163</v>
      </c>
      <c r="S191" s="801"/>
      <c r="T191" s="801"/>
      <c r="V191" s="801"/>
    </row>
    <row r="192" spans="1:25" s="986" customFormat="1" ht="284.25" thickBot="1" x14ac:dyDescent="0.3">
      <c r="A192" s="987">
        <f t="shared" si="4"/>
        <v>188</v>
      </c>
      <c r="B192" s="985" t="s">
        <v>6131</v>
      </c>
      <c r="C192" s="770" t="s">
        <v>3235</v>
      </c>
      <c r="D192" s="770" t="s">
        <v>2792</v>
      </c>
      <c r="E192" s="780" t="s">
        <v>6132</v>
      </c>
      <c r="F192" s="778" t="s">
        <v>6133</v>
      </c>
      <c r="G192" s="770" t="s">
        <v>11</v>
      </c>
      <c r="H192" s="779" t="s">
        <v>6134</v>
      </c>
      <c r="I192" s="770" t="s">
        <v>3101</v>
      </c>
      <c r="J192" s="775"/>
      <c r="K192" s="775"/>
      <c r="L192" s="775"/>
      <c r="M192" s="775"/>
      <c r="N192" s="775"/>
      <c r="O192" s="771" t="s">
        <v>6173</v>
      </c>
      <c r="S192" s="818"/>
      <c r="T192" s="818"/>
      <c r="V192" s="818"/>
    </row>
    <row r="193" spans="1:22" s="1410" customFormat="1" ht="111" thickBot="1" x14ac:dyDescent="0.3">
      <c r="A193" s="781">
        <f t="shared" si="4"/>
        <v>189</v>
      </c>
      <c r="B193" s="1409" t="s">
        <v>6139</v>
      </c>
      <c r="C193" s="770" t="s">
        <v>179</v>
      </c>
      <c r="D193" s="770" t="s">
        <v>344</v>
      </c>
      <c r="E193" s="780" t="s">
        <v>6140</v>
      </c>
      <c r="F193" s="778" t="s">
        <v>6141</v>
      </c>
      <c r="G193" s="770" t="s">
        <v>11</v>
      </c>
      <c r="H193" s="779" t="s">
        <v>6142</v>
      </c>
      <c r="I193" s="770" t="s">
        <v>3101</v>
      </c>
      <c r="J193" s="775"/>
      <c r="K193" s="775"/>
      <c r="L193" s="775"/>
      <c r="M193" s="775"/>
      <c r="N193" s="775"/>
      <c r="O193" s="771" t="s">
        <v>7008</v>
      </c>
      <c r="S193" s="801"/>
      <c r="T193" s="801"/>
      <c r="V193" s="801"/>
    </row>
    <row r="194" spans="1:22" s="1413" customFormat="1" ht="142.5" thickBot="1" x14ac:dyDescent="0.3">
      <c r="A194" s="1411">
        <f t="shared" si="4"/>
        <v>190</v>
      </c>
      <c r="B194" s="1412" t="s">
        <v>6202</v>
      </c>
      <c r="C194" s="770">
        <v>4</v>
      </c>
      <c r="D194" s="770" t="s">
        <v>1214</v>
      </c>
      <c r="E194" s="780" t="s">
        <v>6203</v>
      </c>
      <c r="F194" s="778" t="s">
        <v>6204</v>
      </c>
      <c r="G194" s="770" t="s">
        <v>11</v>
      </c>
      <c r="H194" s="779" t="s">
        <v>6205</v>
      </c>
      <c r="I194" s="770" t="s">
        <v>3101</v>
      </c>
      <c r="J194" s="775"/>
      <c r="K194" s="775"/>
      <c r="L194" s="775"/>
      <c r="M194" s="775"/>
      <c r="N194" s="775"/>
      <c r="O194" s="771" t="s">
        <v>7020</v>
      </c>
      <c r="S194" s="754"/>
      <c r="T194" s="754"/>
      <c r="V194" s="754"/>
    </row>
    <row r="195" spans="1:22" s="1410" customFormat="1" ht="126.75" thickBot="1" x14ac:dyDescent="0.3">
      <c r="A195" s="1411">
        <f t="shared" si="4"/>
        <v>191</v>
      </c>
      <c r="B195" s="1409" t="s">
        <v>6968</v>
      </c>
      <c r="C195" s="770">
        <v>4</v>
      </c>
      <c r="D195" s="770" t="s">
        <v>3930</v>
      </c>
      <c r="E195" s="780" t="s">
        <v>6144</v>
      </c>
      <c r="F195" s="778" t="s">
        <v>6969</v>
      </c>
      <c r="G195" s="770" t="s">
        <v>11</v>
      </c>
      <c r="H195" s="779" t="s">
        <v>6970</v>
      </c>
      <c r="I195" s="770" t="s">
        <v>3101</v>
      </c>
      <c r="J195" s="775"/>
      <c r="K195" s="775"/>
      <c r="L195" s="775"/>
      <c r="M195" s="775"/>
      <c r="N195" s="775"/>
      <c r="O195" s="771" t="s">
        <v>7009</v>
      </c>
      <c r="R195" s="801"/>
      <c r="T195" s="801"/>
      <c r="V195" s="801"/>
    </row>
    <row r="196" spans="1:22" s="1515" customFormat="1" ht="174" thickBot="1" x14ac:dyDescent="0.3">
      <c r="A196" s="1513">
        <f t="shared" si="4"/>
        <v>192</v>
      </c>
      <c r="B196" s="1514" t="s">
        <v>6979</v>
      </c>
      <c r="C196" s="770">
        <v>4</v>
      </c>
      <c r="D196" s="770" t="s">
        <v>23</v>
      </c>
      <c r="E196" s="780" t="s">
        <v>6980</v>
      </c>
      <c r="F196" s="778" t="s">
        <v>1430</v>
      </c>
      <c r="G196" s="770" t="s">
        <v>16</v>
      </c>
      <c r="H196" s="779" t="s">
        <v>6981</v>
      </c>
      <c r="I196" s="770"/>
      <c r="J196" s="775"/>
      <c r="K196" s="775"/>
      <c r="L196" s="775"/>
      <c r="M196" s="775"/>
      <c r="N196" s="775"/>
      <c r="O196" s="771" t="s">
        <v>7062</v>
      </c>
      <c r="R196" s="801"/>
      <c r="S196" s="801"/>
      <c r="T196" s="801"/>
    </row>
    <row r="197" spans="1:22" s="1413" customFormat="1" ht="315.75" thickBot="1" x14ac:dyDescent="0.3">
      <c r="A197" s="1513">
        <f t="shared" si="4"/>
        <v>193</v>
      </c>
      <c r="B197" s="1412" t="s">
        <v>6982</v>
      </c>
      <c r="C197" s="770">
        <v>4</v>
      </c>
      <c r="D197" s="770" t="s">
        <v>40</v>
      </c>
      <c r="E197" s="780" t="s">
        <v>6983</v>
      </c>
      <c r="F197" s="778" t="s">
        <v>6984</v>
      </c>
      <c r="G197" s="770" t="s">
        <v>11</v>
      </c>
      <c r="H197" s="779" t="s">
        <v>6985</v>
      </c>
      <c r="I197" s="770" t="s">
        <v>3101</v>
      </c>
      <c r="J197" s="775"/>
      <c r="K197" s="775"/>
      <c r="L197" s="775"/>
      <c r="M197" s="775"/>
      <c r="N197" s="775"/>
      <c r="O197" s="771" t="s">
        <v>7021</v>
      </c>
      <c r="S197" s="801"/>
      <c r="T197" s="801"/>
      <c r="V197" s="801"/>
    </row>
  </sheetData>
  <autoFilter ref="A4:O188"/>
  <dataConsolidate/>
  <mergeCells count="14">
    <mergeCell ref="Q1:Q4"/>
    <mergeCell ref="J2:M2"/>
    <mergeCell ref="N2:N3"/>
    <mergeCell ref="O2:O3"/>
    <mergeCell ref="A1:O1"/>
    <mergeCell ref="A2:A3"/>
    <mergeCell ref="B2:B3"/>
    <mergeCell ref="C2:C3"/>
    <mergeCell ref="D2:D3"/>
    <mergeCell ref="E2:E3"/>
    <mergeCell ref="F2:F3"/>
    <mergeCell ref="G2:G3"/>
    <mergeCell ref="H2:H3"/>
    <mergeCell ref="I2:I3"/>
  </mergeCells>
  <dataValidations disablePrompts="1" count="2">
    <dataValidation type="list" allowBlank="1" showInputMessage="1" showErrorMessage="1" sqref="I49:I50 I40 I58 I46 I7:I8 G5:G12 I12 I16:I17 G48:G60 I30:I31 G16:G46">
      <formula1>#REF!</formula1>
    </dataValidation>
    <dataValidation type="list" allowBlank="1" showInputMessage="1" showErrorMessage="1" sqref="I43 I9:I11 I19:I26 I5:I6 I29 I47 G47 G13:G15">
      <formula1>#REF!</formula1>
    </dataValidation>
  </dataValidations>
  <hyperlinks>
    <hyperlink ref="M129" r:id="rId1" display="Колмакова Н.Ф. №3414 от 05.11.2019 "/>
    <hyperlink ref="M127" r:id="rId2" display="Маркелов М.Ю. №3485 от 08.10.2019"/>
    <hyperlink ref="M128" r:id="rId3" display="Колмакова Н.Ф. №3414 от 05.11.2019 "/>
    <hyperlink ref="M126" r:id="rId4" display="Рыхлевич А.Ю. №3235 от 16.10.2019"/>
    <hyperlink ref="M143" r:id="rId5" display="Мишин С.И.  №3592 от 20.11.2019 "/>
    <hyperlink ref="M142" r:id="rId6" display="Мишин С.И.  №3526 от 15.11.2019"/>
  </hyperlinks>
  <pageMargins left="0.25" right="0.25" top="0.75" bottom="0.75" header="0.3" footer="0.3"/>
  <pageSetup paperSize="9" scale="81" fitToHeight="0" orientation="landscape"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56"/>
  <sheetViews>
    <sheetView zoomScale="60" zoomScaleNormal="60" zoomScalePageLayoutView="55" workbookViewId="0">
      <pane ySplit="4" topLeftCell="A37" activePane="bottomLeft" state="frozen"/>
      <selection pane="bottomLeft" activeCell="N37" sqref="N37"/>
    </sheetView>
  </sheetViews>
  <sheetFormatPr defaultColWidth="9.140625" defaultRowHeight="15.75" x14ac:dyDescent="0.25"/>
  <cols>
    <col min="1" max="1" width="9.7109375" style="96" customWidth="1"/>
    <col min="2" max="2" width="16.7109375" style="96" customWidth="1"/>
    <col min="3" max="3" width="10.42578125" style="96" customWidth="1"/>
    <col min="4" max="4" width="15.5703125" style="96" customWidth="1"/>
    <col min="5" max="5" width="18.28515625" style="96" customWidth="1"/>
    <col min="6" max="6" width="16.28515625" style="96" customWidth="1"/>
    <col min="7" max="7" width="13.140625" style="96" customWidth="1"/>
    <col min="8" max="8" width="61.42578125" style="96" hidden="1" customWidth="1"/>
    <col min="9" max="9" width="15.42578125" style="19" customWidth="1"/>
    <col min="10" max="12" width="20" style="96" hidden="1" customWidth="1"/>
    <col min="13" max="13" width="18.140625" style="96" hidden="1" customWidth="1"/>
    <col min="14" max="14" width="20.7109375" style="84" customWidth="1"/>
    <col min="15" max="15" width="50.7109375" style="96" customWidth="1"/>
    <col min="16" max="16" width="9.140625" style="967"/>
    <col min="17" max="22" width="9.140625" style="24"/>
    <col min="23" max="16384" width="9.140625" style="96"/>
  </cols>
  <sheetData>
    <row r="1" spans="1:24" ht="30" customHeight="1" thickBot="1" x14ac:dyDescent="0.3">
      <c r="A1" s="1595" t="s">
        <v>2493</v>
      </c>
      <c r="B1" s="1595"/>
      <c r="C1" s="1595"/>
      <c r="D1" s="1595"/>
      <c r="E1" s="1595"/>
      <c r="F1" s="1595"/>
      <c r="G1" s="1595"/>
      <c r="H1" s="1595"/>
      <c r="I1" s="1595"/>
      <c r="J1" s="1595"/>
      <c r="K1" s="1595"/>
      <c r="L1" s="1595"/>
      <c r="M1" s="1595"/>
      <c r="N1" s="1595"/>
      <c r="O1" s="1595"/>
      <c r="Q1" s="33"/>
      <c r="R1" s="1609" t="s">
        <v>3005</v>
      </c>
      <c r="S1" s="34"/>
      <c r="T1" s="86"/>
    </row>
    <row r="2" spans="1:24" ht="25.5" customHeight="1" thickBot="1" x14ac:dyDescent="0.3">
      <c r="A2" s="1551" t="s">
        <v>1027</v>
      </c>
      <c r="B2" s="1551" t="s">
        <v>3</v>
      </c>
      <c r="C2" s="1551" t="s">
        <v>1</v>
      </c>
      <c r="D2" s="1551" t="s">
        <v>2</v>
      </c>
      <c r="E2" s="1551" t="s">
        <v>5</v>
      </c>
      <c r="F2" s="1551" t="s">
        <v>4</v>
      </c>
      <c r="G2" s="1551" t="s">
        <v>10</v>
      </c>
      <c r="H2" s="1551" t="s">
        <v>3494</v>
      </c>
      <c r="I2" s="1585" t="s">
        <v>1021</v>
      </c>
      <c r="J2" s="1574" t="s">
        <v>6</v>
      </c>
      <c r="K2" s="1575"/>
      <c r="L2" s="1575"/>
      <c r="M2" s="1576"/>
      <c r="N2" s="1551" t="s">
        <v>1024</v>
      </c>
      <c r="O2" s="1551" t="s">
        <v>2106</v>
      </c>
      <c r="Q2" s="33"/>
      <c r="R2" s="1609"/>
      <c r="S2" s="34"/>
      <c r="T2" s="86"/>
    </row>
    <row r="3" spans="1:24" ht="55.5" customHeight="1" thickBot="1" x14ac:dyDescent="0.3">
      <c r="A3" s="1552"/>
      <c r="B3" s="1552"/>
      <c r="C3" s="1552"/>
      <c r="D3" s="1552"/>
      <c r="E3" s="1552"/>
      <c r="F3" s="1552"/>
      <c r="G3" s="1552"/>
      <c r="H3" s="1552"/>
      <c r="I3" s="1586"/>
      <c r="J3" s="11" t="s">
        <v>0</v>
      </c>
      <c r="K3" s="11" t="s">
        <v>1022</v>
      </c>
      <c r="L3" s="11" t="s">
        <v>1023</v>
      </c>
      <c r="M3" s="11" t="s">
        <v>394</v>
      </c>
      <c r="N3" s="1552"/>
      <c r="O3" s="1552"/>
      <c r="Q3" s="33"/>
      <c r="R3" s="1609"/>
      <c r="S3" s="34"/>
      <c r="T3" s="86"/>
    </row>
    <row r="4" spans="1:24" x14ac:dyDescent="0.25">
      <c r="A4" s="12"/>
      <c r="B4" s="13"/>
      <c r="C4" s="12"/>
      <c r="D4" s="12"/>
      <c r="E4" s="12"/>
      <c r="F4" s="13"/>
      <c r="G4" s="14"/>
      <c r="H4" s="15"/>
      <c r="I4" s="20"/>
      <c r="J4" s="16"/>
      <c r="K4" s="12"/>
      <c r="L4" s="12"/>
      <c r="M4" s="17"/>
      <c r="N4" s="15"/>
      <c r="O4" s="15"/>
      <c r="Q4" s="33"/>
      <c r="R4" s="1609"/>
      <c r="S4" s="34"/>
      <c r="T4" s="86"/>
      <c r="U4" s="24" t="s">
        <v>2928</v>
      </c>
    </row>
    <row r="5" spans="1:24" s="992" customFormat="1" ht="21" thickBot="1" x14ac:dyDescent="0.3">
      <c r="A5" s="1632" t="s">
        <v>1025</v>
      </c>
      <c r="B5" s="1632"/>
      <c r="C5" s="1632"/>
      <c r="D5" s="1632"/>
      <c r="E5" s="1632"/>
      <c r="F5" s="1632"/>
      <c r="G5" s="1632"/>
      <c r="H5" s="1632"/>
      <c r="I5" s="1632"/>
      <c r="J5" s="1632"/>
      <c r="K5" s="1632"/>
      <c r="L5" s="1632"/>
      <c r="M5" s="1632"/>
      <c r="N5" s="1632"/>
      <c r="O5" s="1633"/>
      <c r="P5" s="993"/>
      <c r="Q5" s="818"/>
      <c r="R5" s="1512"/>
      <c r="S5" s="818"/>
      <c r="T5" s="818"/>
      <c r="U5" s="801"/>
      <c r="V5" s="801"/>
    </row>
    <row r="6" spans="1:24" s="38" customFormat="1" ht="363" thickBot="1" x14ac:dyDescent="0.3">
      <c r="A6" s="49">
        <v>1</v>
      </c>
      <c r="B6" s="50" t="s">
        <v>2158</v>
      </c>
      <c r="C6" s="50">
        <v>4</v>
      </c>
      <c r="D6" s="50" t="s">
        <v>83</v>
      </c>
      <c r="E6" s="50" t="s">
        <v>1107</v>
      </c>
      <c r="F6" s="50" t="s">
        <v>776</v>
      </c>
      <c r="G6" s="51" t="s">
        <v>11</v>
      </c>
      <c r="H6" s="52" t="s">
        <v>780</v>
      </c>
      <c r="I6" s="56" t="s">
        <v>2553</v>
      </c>
      <c r="J6" s="49"/>
      <c r="K6" s="62"/>
      <c r="L6" s="62"/>
      <c r="M6" s="63"/>
      <c r="N6" s="35" t="s">
        <v>2693</v>
      </c>
      <c r="O6" s="759" t="s">
        <v>5761</v>
      </c>
      <c r="P6" s="622"/>
      <c r="R6" s="38">
        <v>1</v>
      </c>
    </row>
    <row r="7" spans="1:24" s="186" customFormat="1" ht="394.5" thickBot="1" x14ac:dyDescent="0.3">
      <c r="A7" s="816">
        <f t="shared" ref="A7:A41" si="0">A6+1</f>
        <v>2</v>
      </c>
      <c r="B7" s="50" t="s">
        <v>2160</v>
      </c>
      <c r="C7" s="50">
        <v>4</v>
      </c>
      <c r="D7" s="50" t="s">
        <v>83</v>
      </c>
      <c r="E7" s="50" t="s">
        <v>1105</v>
      </c>
      <c r="F7" s="50" t="s">
        <v>776</v>
      </c>
      <c r="G7" s="51" t="s">
        <v>11</v>
      </c>
      <c r="H7" s="52" t="s">
        <v>775</v>
      </c>
      <c r="I7" s="56" t="s">
        <v>2553</v>
      </c>
      <c r="J7" s="66"/>
      <c r="K7" s="67"/>
      <c r="L7" s="67"/>
      <c r="M7" s="68"/>
      <c r="N7" s="35" t="s">
        <v>2695</v>
      </c>
      <c r="O7" s="759" t="s">
        <v>5625</v>
      </c>
      <c r="P7" s="967"/>
      <c r="Q7" s="24"/>
      <c r="R7" s="24">
        <v>1</v>
      </c>
      <c r="S7" s="24"/>
      <c r="T7" s="24"/>
      <c r="U7" s="24"/>
      <c r="V7" s="24"/>
    </row>
    <row r="8" spans="1:24" s="186" customFormat="1" ht="268.5" thickBot="1" x14ac:dyDescent="0.3">
      <c r="A8" s="596">
        <f t="shared" si="0"/>
        <v>3</v>
      </c>
      <c r="B8" s="50" t="s">
        <v>2164</v>
      </c>
      <c r="C8" s="50">
        <v>4</v>
      </c>
      <c r="D8" s="50" t="s">
        <v>83</v>
      </c>
      <c r="E8" s="50" t="s">
        <v>1100</v>
      </c>
      <c r="F8" s="50" t="s">
        <v>813</v>
      </c>
      <c r="G8" s="51" t="s">
        <v>11</v>
      </c>
      <c r="H8" s="52" t="s">
        <v>814</v>
      </c>
      <c r="I8" s="56" t="s">
        <v>2553</v>
      </c>
      <c r="J8" s="49"/>
      <c r="K8" s="62"/>
      <c r="L8" s="62"/>
      <c r="M8" s="63"/>
      <c r="N8" s="35" t="s">
        <v>3355</v>
      </c>
      <c r="O8" s="759" t="s">
        <v>5763</v>
      </c>
      <c r="P8" s="967"/>
      <c r="Q8" s="24"/>
      <c r="R8" s="24">
        <v>1</v>
      </c>
      <c r="S8" s="24"/>
      <c r="T8" s="24"/>
      <c r="U8" s="24"/>
      <c r="V8" s="24"/>
    </row>
    <row r="9" spans="1:24" s="620" customFormat="1" ht="99.75" customHeight="1" thickBot="1" x14ac:dyDescent="0.3">
      <c r="A9" s="816">
        <f t="shared" si="0"/>
        <v>4</v>
      </c>
      <c r="B9" s="384" t="s">
        <v>7175</v>
      </c>
      <c r="C9" s="384">
        <v>5</v>
      </c>
      <c r="D9" s="384" t="s">
        <v>37</v>
      </c>
      <c r="E9" s="384" t="s">
        <v>874</v>
      </c>
      <c r="F9" s="384" t="s">
        <v>103</v>
      </c>
      <c r="G9" s="385" t="s">
        <v>11</v>
      </c>
      <c r="H9" s="386" t="s">
        <v>153</v>
      </c>
      <c r="I9" s="800" t="s">
        <v>2279</v>
      </c>
      <c r="J9" s="25" t="s">
        <v>248</v>
      </c>
      <c r="K9" s="395"/>
      <c r="L9" s="395"/>
      <c r="M9" s="26" t="s">
        <v>532</v>
      </c>
      <c r="N9" s="43" t="s">
        <v>847</v>
      </c>
      <c r="O9" s="379" t="s">
        <v>2977</v>
      </c>
      <c r="P9" s="622"/>
      <c r="R9" s="620">
        <v>1</v>
      </c>
      <c r="U9" s="620">
        <v>1</v>
      </c>
    </row>
    <row r="10" spans="1:24" s="38" customFormat="1" ht="189.75" thickBot="1" x14ac:dyDescent="0.3">
      <c r="A10" s="816">
        <f t="shared" si="0"/>
        <v>5</v>
      </c>
      <c r="B10" s="46" t="s">
        <v>1279</v>
      </c>
      <c r="C10" s="46" t="s">
        <v>1282</v>
      </c>
      <c r="D10" s="46" t="s">
        <v>37</v>
      </c>
      <c r="E10" s="46" t="s">
        <v>1281</v>
      </c>
      <c r="F10" s="46" t="s">
        <v>1283</v>
      </c>
      <c r="G10" s="47" t="s">
        <v>11</v>
      </c>
      <c r="H10" s="48" t="s">
        <v>1280</v>
      </c>
      <c r="I10" s="22" t="s">
        <v>2327</v>
      </c>
      <c r="J10" s="101"/>
      <c r="K10" s="102"/>
      <c r="L10" s="102"/>
      <c r="M10" s="103"/>
      <c r="N10" s="387" t="s">
        <v>7003</v>
      </c>
      <c r="O10" s="379" t="s">
        <v>5082</v>
      </c>
      <c r="P10" s="622"/>
      <c r="R10" s="38">
        <v>3</v>
      </c>
      <c r="U10" s="38">
        <v>3</v>
      </c>
    </row>
    <row r="11" spans="1:24" s="684" customFormat="1" ht="237" thickBot="1" x14ac:dyDescent="0.3">
      <c r="A11" s="816">
        <f t="shared" si="0"/>
        <v>6</v>
      </c>
      <c r="B11" s="595" t="s">
        <v>3537</v>
      </c>
      <c r="C11" s="594" t="s">
        <v>110</v>
      </c>
      <c r="D11" s="594" t="s">
        <v>37</v>
      </c>
      <c r="E11" s="594" t="s">
        <v>3538</v>
      </c>
      <c r="F11" s="594" t="s">
        <v>266</v>
      </c>
      <c r="G11" s="594" t="s">
        <v>16</v>
      </c>
      <c r="H11" s="417" t="s">
        <v>3539</v>
      </c>
      <c r="I11" s="594"/>
      <c r="J11" s="599"/>
      <c r="K11" s="599"/>
      <c r="L11" s="599"/>
      <c r="M11" s="599"/>
      <c r="N11" s="594" t="s">
        <v>5624</v>
      </c>
      <c r="O11" s="392" t="s">
        <v>4584</v>
      </c>
      <c r="P11" s="967"/>
      <c r="R11" s="171">
        <v>1</v>
      </c>
      <c r="S11" s="171"/>
      <c r="W11" s="201"/>
      <c r="X11" s="653"/>
    </row>
    <row r="12" spans="1:24" s="342" customFormat="1" ht="111" thickBot="1" x14ac:dyDescent="0.3">
      <c r="A12" s="816">
        <f t="shared" si="0"/>
        <v>7</v>
      </c>
      <c r="B12" s="293" t="s">
        <v>3796</v>
      </c>
      <c r="C12" s="292">
        <v>4</v>
      </c>
      <c r="D12" s="292" t="s">
        <v>37</v>
      </c>
      <c r="E12" s="292" t="s">
        <v>3797</v>
      </c>
      <c r="F12" s="292" t="s">
        <v>2026</v>
      </c>
      <c r="G12" s="292" t="s">
        <v>16</v>
      </c>
      <c r="H12" s="304" t="s">
        <v>3798</v>
      </c>
      <c r="I12" s="814" t="s">
        <v>5897</v>
      </c>
      <c r="J12" s="318"/>
      <c r="K12" s="318"/>
      <c r="L12" s="318"/>
      <c r="M12" s="318"/>
      <c r="N12" s="292" t="s">
        <v>4341</v>
      </c>
      <c r="O12" s="304" t="s">
        <v>4340</v>
      </c>
      <c r="P12" s="967"/>
      <c r="R12" s="171">
        <v>2</v>
      </c>
      <c r="S12" s="171"/>
      <c r="U12" s="754">
        <v>2</v>
      </c>
      <c r="W12" s="201"/>
      <c r="X12" s="291"/>
    </row>
    <row r="13" spans="1:24" s="342" customFormat="1" ht="174" thickBot="1" x14ac:dyDescent="0.3">
      <c r="A13" s="340">
        <f t="shared" si="0"/>
        <v>8</v>
      </c>
      <c r="B13" s="293" t="s">
        <v>3802</v>
      </c>
      <c r="C13" s="292">
        <v>4</v>
      </c>
      <c r="D13" s="292" t="s">
        <v>37</v>
      </c>
      <c r="E13" s="292" t="s">
        <v>3803</v>
      </c>
      <c r="F13" s="292" t="s">
        <v>2026</v>
      </c>
      <c r="G13" s="292" t="s">
        <v>16</v>
      </c>
      <c r="H13" s="304" t="s">
        <v>3804</v>
      </c>
      <c r="I13" s="292" t="s">
        <v>3805</v>
      </c>
      <c r="J13" s="318"/>
      <c r="K13" s="318"/>
      <c r="L13" s="318"/>
      <c r="M13" s="318"/>
      <c r="N13" s="292" t="s">
        <v>4342</v>
      </c>
      <c r="O13" s="304" t="s">
        <v>4337</v>
      </c>
      <c r="P13" s="967"/>
      <c r="R13" s="171">
        <v>2</v>
      </c>
      <c r="S13" s="171"/>
      <c r="U13" s="171">
        <v>2</v>
      </c>
      <c r="V13" s="171"/>
      <c r="W13" s="201"/>
      <c r="X13" s="291"/>
    </row>
    <row r="14" spans="1:24" s="610" customFormat="1" ht="111" thickBot="1" x14ac:dyDescent="0.3">
      <c r="A14" s="596">
        <f t="shared" si="0"/>
        <v>9</v>
      </c>
      <c r="B14" s="595" t="s">
        <v>3806</v>
      </c>
      <c r="C14" s="594">
        <v>4</v>
      </c>
      <c r="D14" s="594" t="s">
        <v>37</v>
      </c>
      <c r="E14" s="594" t="s">
        <v>3807</v>
      </c>
      <c r="F14" s="594" t="s">
        <v>2026</v>
      </c>
      <c r="G14" s="594" t="s">
        <v>16</v>
      </c>
      <c r="H14" s="392" t="s">
        <v>3808</v>
      </c>
      <c r="I14" s="594" t="s">
        <v>3809</v>
      </c>
      <c r="J14" s="599"/>
      <c r="K14" s="599"/>
      <c r="L14" s="599"/>
      <c r="M14" s="599"/>
      <c r="N14" s="594" t="s">
        <v>4505</v>
      </c>
      <c r="O14" s="392" t="s">
        <v>4504</v>
      </c>
      <c r="P14" s="967"/>
      <c r="R14" s="171">
        <v>2</v>
      </c>
      <c r="S14" s="171"/>
      <c r="U14" s="171">
        <v>2</v>
      </c>
      <c r="V14" s="171"/>
      <c r="W14" s="201"/>
      <c r="X14" s="593"/>
    </row>
    <row r="15" spans="1:24" s="342" customFormat="1" ht="111" thickBot="1" x14ac:dyDescent="0.3">
      <c r="A15" s="816">
        <f t="shared" si="0"/>
        <v>10</v>
      </c>
      <c r="B15" s="293" t="s">
        <v>3860</v>
      </c>
      <c r="C15" s="292">
        <v>4</v>
      </c>
      <c r="D15" s="292" t="s">
        <v>37</v>
      </c>
      <c r="E15" s="292" t="s">
        <v>3861</v>
      </c>
      <c r="F15" s="292" t="s">
        <v>2026</v>
      </c>
      <c r="G15" s="292" t="s">
        <v>16</v>
      </c>
      <c r="H15" s="304" t="s">
        <v>3862</v>
      </c>
      <c r="I15" s="814" t="s">
        <v>5897</v>
      </c>
      <c r="J15" s="318"/>
      <c r="K15" s="318"/>
      <c r="L15" s="318"/>
      <c r="M15" s="318"/>
      <c r="N15" s="292" t="s">
        <v>7181</v>
      </c>
      <c r="O15" s="759" t="s">
        <v>7180</v>
      </c>
      <c r="P15" s="967"/>
      <c r="R15" s="171">
        <v>1</v>
      </c>
      <c r="S15" s="171"/>
      <c r="U15" s="754">
        <v>1</v>
      </c>
      <c r="X15" s="291"/>
    </row>
    <row r="16" spans="1:24" s="751" customFormat="1" ht="174" thickBot="1" x14ac:dyDescent="0.3">
      <c r="A16" s="816">
        <f t="shared" si="0"/>
        <v>11</v>
      </c>
      <c r="B16" s="757" t="s">
        <v>4664</v>
      </c>
      <c r="C16" s="752">
        <v>4</v>
      </c>
      <c r="D16" s="752" t="s">
        <v>37</v>
      </c>
      <c r="E16" s="756" t="s">
        <v>4665</v>
      </c>
      <c r="F16" s="729" t="s">
        <v>4666</v>
      </c>
      <c r="G16" s="758" t="s">
        <v>11</v>
      </c>
      <c r="H16" s="755" t="s">
        <v>4667</v>
      </c>
      <c r="I16" s="752" t="s">
        <v>4644</v>
      </c>
      <c r="J16" s="753"/>
      <c r="K16" s="753"/>
      <c r="L16" s="753"/>
      <c r="M16" s="753"/>
      <c r="N16" s="756" t="s">
        <v>5621</v>
      </c>
      <c r="O16" s="759" t="s">
        <v>5620</v>
      </c>
      <c r="P16" s="967"/>
      <c r="R16" s="754">
        <v>1</v>
      </c>
      <c r="S16" s="754"/>
      <c r="T16" s="754"/>
      <c r="U16" s="754">
        <v>1</v>
      </c>
      <c r="V16" s="754"/>
    </row>
    <row r="17" spans="1:22" s="844" customFormat="1" ht="111" thickBot="1" x14ac:dyDescent="0.3">
      <c r="A17" s="816">
        <f t="shared" si="0"/>
        <v>12</v>
      </c>
      <c r="B17" s="815" t="s">
        <v>4917</v>
      </c>
      <c r="C17" s="814">
        <v>22</v>
      </c>
      <c r="D17" s="814" t="s">
        <v>4918</v>
      </c>
      <c r="E17" s="820" t="s">
        <v>4919</v>
      </c>
      <c r="F17" s="822" t="s">
        <v>251</v>
      </c>
      <c r="G17" s="814" t="s">
        <v>16</v>
      </c>
      <c r="H17" s="821" t="s">
        <v>4920</v>
      </c>
      <c r="I17" s="814" t="s">
        <v>4789</v>
      </c>
      <c r="J17" s="819"/>
      <c r="K17" s="819"/>
      <c r="L17" s="819"/>
      <c r="M17" s="819"/>
      <c r="N17" s="820" t="s">
        <v>5156</v>
      </c>
      <c r="O17" s="759" t="s">
        <v>5898</v>
      </c>
      <c r="P17" s="967"/>
      <c r="R17" s="754">
        <v>1</v>
      </c>
      <c r="S17" s="754"/>
      <c r="U17" s="754">
        <v>1</v>
      </c>
      <c r="V17" s="754"/>
    </row>
    <row r="18" spans="1:22" s="923" customFormat="1" ht="409.6" thickBot="1" x14ac:dyDescent="0.3">
      <c r="A18" s="816">
        <f t="shared" si="0"/>
        <v>13</v>
      </c>
      <c r="B18" s="815" t="s">
        <v>5311</v>
      </c>
      <c r="C18" s="814">
        <v>4</v>
      </c>
      <c r="D18" s="814" t="s">
        <v>37</v>
      </c>
      <c r="E18" s="820" t="s">
        <v>5312</v>
      </c>
      <c r="F18" s="822" t="s">
        <v>5313</v>
      </c>
      <c r="G18" s="814" t="s">
        <v>11</v>
      </c>
      <c r="H18" s="821" t="s">
        <v>5318</v>
      </c>
      <c r="I18" s="814" t="s">
        <v>5302</v>
      </c>
      <c r="J18" s="819"/>
      <c r="K18" s="819"/>
      <c r="L18" s="819"/>
      <c r="M18" s="819"/>
      <c r="N18" s="820" t="s">
        <v>7147</v>
      </c>
      <c r="O18" s="759" t="s">
        <v>5747</v>
      </c>
      <c r="P18" s="967"/>
      <c r="R18" s="754">
        <v>1</v>
      </c>
      <c r="S18" s="754"/>
      <c r="U18" s="754">
        <v>1</v>
      </c>
      <c r="V18" s="754"/>
    </row>
    <row r="19" spans="1:22" s="923" customFormat="1" ht="409.6" thickBot="1" x14ac:dyDescent="0.3">
      <c r="A19" s="816">
        <f t="shared" si="0"/>
        <v>14</v>
      </c>
      <c r="B19" s="815" t="s">
        <v>5314</v>
      </c>
      <c r="C19" s="814">
        <v>4</v>
      </c>
      <c r="D19" s="814" t="s">
        <v>37</v>
      </c>
      <c r="E19" s="820" t="s">
        <v>5748</v>
      </c>
      <c r="F19" s="822" t="s">
        <v>5316</v>
      </c>
      <c r="G19" s="814" t="s">
        <v>11</v>
      </c>
      <c r="H19" s="821" t="s">
        <v>5317</v>
      </c>
      <c r="I19" s="814" t="s">
        <v>5302</v>
      </c>
      <c r="J19" s="819"/>
      <c r="K19" s="819"/>
      <c r="L19" s="819"/>
      <c r="M19" s="819"/>
      <c r="N19" s="820" t="s">
        <v>7149</v>
      </c>
      <c r="O19" s="759" t="s">
        <v>7182</v>
      </c>
      <c r="P19" s="967"/>
      <c r="R19" s="754">
        <v>3</v>
      </c>
      <c r="S19" s="754"/>
      <c r="U19" s="754">
        <v>3</v>
      </c>
      <c r="V19" s="754"/>
    </row>
    <row r="20" spans="1:22" s="923" customFormat="1" ht="409.6" thickBot="1" x14ac:dyDescent="0.3">
      <c r="A20" s="816">
        <f t="shared" si="0"/>
        <v>15</v>
      </c>
      <c r="B20" s="814" t="s">
        <v>5754</v>
      </c>
      <c r="C20" s="814">
        <v>33</v>
      </c>
      <c r="D20" s="814" t="s">
        <v>37</v>
      </c>
      <c r="E20" s="820" t="s">
        <v>5553</v>
      </c>
      <c r="F20" s="822" t="s">
        <v>5554</v>
      </c>
      <c r="G20" s="814" t="s">
        <v>11</v>
      </c>
      <c r="H20" s="821" t="s">
        <v>5555</v>
      </c>
      <c r="I20" s="814"/>
      <c r="J20" s="819"/>
      <c r="K20" s="819"/>
      <c r="L20" s="819"/>
      <c r="M20" s="819"/>
      <c r="N20" s="820" t="s">
        <v>5753</v>
      </c>
      <c r="O20" s="759" t="s">
        <v>5752</v>
      </c>
      <c r="P20" s="967"/>
      <c r="R20" s="754">
        <v>1</v>
      </c>
      <c r="S20" s="754"/>
      <c r="U20" s="754"/>
      <c r="V20" s="754"/>
    </row>
    <row r="21" spans="1:22" s="946" customFormat="1" ht="315.75" thickBot="1" x14ac:dyDescent="0.3">
      <c r="A21" s="816">
        <f t="shared" si="0"/>
        <v>16</v>
      </c>
      <c r="B21" s="815" t="s">
        <v>5596</v>
      </c>
      <c r="C21" s="814">
        <v>4</v>
      </c>
      <c r="D21" s="814" t="s">
        <v>3930</v>
      </c>
      <c r="E21" s="820" t="s">
        <v>5597</v>
      </c>
      <c r="F21" s="822" t="s">
        <v>1543</v>
      </c>
      <c r="G21" s="814" t="s">
        <v>16</v>
      </c>
      <c r="H21" s="821" t="s">
        <v>5598</v>
      </c>
      <c r="I21" s="814" t="s">
        <v>4907</v>
      </c>
      <c r="J21" s="499"/>
      <c r="K21" s="499"/>
      <c r="L21" s="499"/>
      <c r="M21" s="499"/>
      <c r="N21" s="814" t="s">
        <v>6081</v>
      </c>
      <c r="O21" s="759" t="s">
        <v>5986</v>
      </c>
      <c r="P21" s="720"/>
      <c r="R21" s="754">
        <v>1</v>
      </c>
      <c r="S21" s="754"/>
      <c r="U21" s="754">
        <v>1</v>
      </c>
      <c r="V21" s="754"/>
    </row>
    <row r="22" spans="1:22" s="620" customFormat="1" ht="126.75" thickBot="1" x14ac:dyDescent="0.3">
      <c r="A22" s="816">
        <f t="shared" si="0"/>
        <v>17</v>
      </c>
      <c r="B22" s="814" t="s">
        <v>5764</v>
      </c>
      <c r="C22" s="814">
        <v>4</v>
      </c>
      <c r="D22" s="814" t="s">
        <v>3752</v>
      </c>
      <c r="E22" s="820" t="s">
        <v>5765</v>
      </c>
      <c r="F22" s="822" t="s">
        <v>251</v>
      </c>
      <c r="G22" s="814" t="s">
        <v>16</v>
      </c>
      <c r="H22" s="821" t="s">
        <v>5766</v>
      </c>
      <c r="I22" s="815" t="s">
        <v>3101</v>
      </c>
      <c r="J22" s="380"/>
      <c r="K22" s="391"/>
      <c r="L22" s="391"/>
      <c r="M22" s="393"/>
      <c r="N22" s="820" t="s">
        <v>7165</v>
      </c>
      <c r="O22" s="759" t="s">
        <v>7113</v>
      </c>
      <c r="P22" s="967"/>
      <c r="Q22" s="944"/>
      <c r="R22" s="754">
        <v>1</v>
      </c>
      <c r="S22" s="754"/>
      <c r="T22" s="944"/>
      <c r="U22" s="754">
        <v>1</v>
      </c>
    </row>
    <row r="23" spans="1:22" s="620" customFormat="1" ht="221.25" thickBot="1" x14ac:dyDescent="0.3">
      <c r="A23" s="816">
        <f t="shared" si="0"/>
        <v>18</v>
      </c>
      <c r="B23" s="815" t="s">
        <v>5818</v>
      </c>
      <c r="C23" s="814">
        <v>21</v>
      </c>
      <c r="D23" s="814" t="s">
        <v>89</v>
      </c>
      <c r="E23" s="820" t="s">
        <v>2784</v>
      </c>
      <c r="F23" s="822" t="s">
        <v>5819</v>
      </c>
      <c r="G23" s="814" t="s">
        <v>11</v>
      </c>
      <c r="H23" s="821" t="s">
        <v>5820</v>
      </c>
      <c r="I23" s="815" t="s">
        <v>4907</v>
      </c>
      <c r="J23" s="380"/>
      <c r="K23" s="391"/>
      <c r="L23" s="391"/>
      <c r="M23" s="393"/>
      <c r="N23" s="820" t="s">
        <v>5976</v>
      </c>
      <c r="O23" s="759" t="s">
        <v>5977</v>
      </c>
      <c r="P23" s="967"/>
      <c r="Q23" s="944"/>
      <c r="R23" s="754">
        <v>1</v>
      </c>
      <c r="S23" s="754"/>
      <c r="T23" s="944"/>
      <c r="U23" s="754">
        <v>1</v>
      </c>
    </row>
    <row r="24" spans="1:22" s="1391" customFormat="1" ht="174" thickBot="1" x14ac:dyDescent="0.3">
      <c r="A24" s="816">
        <f t="shared" si="0"/>
        <v>19</v>
      </c>
      <c r="B24" s="815" t="s">
        <v>6937</v>
      </c>
      <c r="C24" s="814">
        <v>4</v>
      </c>
      <c r="D24" s="814" t="s">
        <v>3930</v>
      </c>
      <c r="E24" s="820" t="s">
        <v>6938</v>
      </c>
      <c r="F24" s="822" t="s">
        <v>1430</v>
      </c>
      <c r="G24" s="814" t="s">
        <v>16</v>
      </c>
      <c r="H24" s="821" t="s">
        <v>6939</v>
      </c>
      <c r="I24" s="814" t="s">
        <v>1025</v>
      </c>
      <c r="J24" s="499"/>
      <c r="K24" s="499"/>
      <c r="L24" s="499"/>
      <c r="M24" s="499"/>
      <c r="N24" s="820" t="s">
        <v>6996</v>
      </c>
      <c r="O24" s="759" t="s">
        <v>7136</v>
      </c>
      <c r="R24" s="754">
        <v>1</v>
      </c>
      <c r="S24" s="754"/>
      <c r="U24" s="754">
        <v>1</v>
      </c>
      <c r="V24" s="754"/>
    </row>
    <row r="25" spans="1:22" s="620" customFormat="1" ht="21" thickBot="1" x14ac:dyDescent="0.3">
      <c r="A25" s="1634" t="s">
        <v>40</v>
      </c>
      <c r="B25" s="1635"/>
      <c r="C25" s="1635"/>
      <c r="D25" s="1635"/>
      <c r="E25" s="1635"/>
      <c r="F25" s="1635"/>
      <c r="G25" s="1635"/>
      <c r="H25" s="1635"/>
      <c r="I25" s="1635"/>
      <c r="J25" s="1635"/>
      <c r="K25" s="1635"/>
      <c r="L25" s="1635"/>
      <c r="M25" s="1635"/>
      <c r="N25" s="1635"/>
      <c r="O25" s="1636"/>
      <c r="P25" s="993"/>
      <c r="Q25" s="992"/>
      <c r="R25" s="754"/>
      <c r="S25" s="754"/>
      <c r="T25" s="992"/>
      <c r="U25" s="754"/>
    </row>
    <row r="26" spans="1:22" s="38" customFormat="1" ht="409.6" thickBot="1" x14ac:dyDescent="0.3">
      <c r="A26" s="816">
        <f>A24+1</f>
        <v>20</v>
      </c>
      <c r="B26" s="46" t="s">
        <v>525</v>
      </c>
      <c r="C26" s="46">
        <v>4</v>
      </c>
      <c r="D26" s="46" t="s">
        <v>81</v>
      </c>
      <c r="E26" s="46" t="s">
        <v>527</v>
      </c>
      <c r="F26" s="46" t="s">
        <v>523</v>
      </c>
      <c r="G26" s="47" t="s">
        <v>16</v>
      </c>
      <c r="H26" s="48" t="s">
        <v>526</v>
      </c>
      <c r="I26" s="56" t="s">
        <v>2553</v>
      </c>
      <c r="J26" s="45"/>
      <c r="K26" s="61"/>
      <c r="L26" s="61"/>
      <c r="M26" s="65"/>
      <c r="N26" s="70" t="s">
        <v>2978</v>
      </c>
      <c r="O26" s="44" t="s">
        <v>2979</v>
      </c>
      <c r="P26" s="622"/>
      <c r="Q26" s="38" t="s">
        <v>2864</v>
      </c>
      <c r="R26" s="38">
        <v>1</v>
      </c>
    </row>
    <row r="27" spans="1:22" s="39" customFormat="1" ht="142.5" thickBot="1" x14ac:dyDescent="0.3">
      <c r="A27" s="816">
        <f t="shared" si="0"/>
        <v>21</v>
      </c>
      <c r="B27" s="46" t="s">
        <v>528</v>
      </c>
      <c r="C27" s="46">
        <v>4</v>
      </c>
      <c r="D27" s="46" t="s">
        <v>81</v>
      </c>
      <c r="E27" s="46" t="s">
        <v>530</v>
      </c>
      <c r="F27" s="46" t="s">
        <v>523</v>
      </c>
      <c r="G27" s="47" t="s">
        <v>16</v>
      </c>
      <c r="H27" s="48" t="s">
        <v>529</v>
      </c>
      <c r="I27" s="56" t="s">
        <v>2553</v>
      </c>
      <c r="J27" s="45"/>
      <c r="K27" s="61"/>
      <c r="L27" s="61"/>
      <c r="M27" s="65"/>
      <c r="N27" s="98" t="s">
        <v>2981</v>
      </c>
      <c r="O27" s="44" t="s">
        <v>2980</v>
      </c>
      <c r="P27" s="622"/>
      <c r="R27" s="39">
        <v>1</v>
      </c>
    </row>
    <row r="28" spans="1:22" s="620" customFormat="1" ht="189.75" thickBot="1" x14ac:dyDescent="0.3">
      <c r="A28" s="816">
        <f t="shared" si="0"/>
        <v>22</v>
      </c>
      <c r="B28" s="384" t="s">
        <v>7166</v>
      </c>
      <c r="C28" s="384">
        <v>4</v>
      </c>
      <c r="D28" s="384" t="s">
        <v>81</v>
      </c>
      <c r="E28" s="384" t="s">
        <v>978</v>
      </c>
      <c r="F28" s="384"/>
      <c r="G28" s="385" t="s">
        <v>11</v>
      </c>
      <c r="H28" s="204" t="s">
        <v>2267</v>
      </c>
      <c r="I28" s="800" t="s">
        <v>2301</v>
      </c>
      <c r="J28" s="394"/>
      <c r="K28" s="395"/>
      <c r="L28" s="395"/>
      <c r="M28" s="396"/>
      <c r="N28" s="820" t="s">
        <v>4928</v>
      </c>
      <c r="O28" s="379" t="s">
        <v>5888</v>
      </c>
      <c r="P28" s="622"/>
      <c r="R28" s="620">
        <v>3</v>
      </c>
      <c r="U28" s="620">
        <v>3</v>
      </c>
    </row>
    <row r="29" spans="1:22" s="490" customFormat="1" ht="409.6" thickBot="1" x14ac:dyDescent="0.3">
      <c r="A29" s="816">
        <f t="shared" si="0"/>
        <v>23</v>
      </c>
      <c r="B29" s="595" t="s">
        <v>4397</v>
      </c>
      <c r="C29" s="594" t="s">
        <v>585</v>
      </c>
      <c r="D29" s="594" t="s">
        <v>40</v>
      </c>
      <c r="E29" s="600" t="s">
        <v>4398</v>
      </c>
      <c r="F29" s="594" t="s">
        <v>4399</v>
      </c>
      <c r="G29" s="594" t="s">
        <v>11</v>
      </c>
      <c r="H29" s="601" t="s">
        <v>4510</v>
      </c>
      <c r="I29" s="594" t="s">
        <v>4432</v>
      </c>
      <c r="J29" s="599"/>
      <c r="K29" s="599"/>
      <c r="L29" s="599"/>
      <c r="M29" s="599"/>
      <c r="N29" s="600" t="s">
        <v>4508</v>
      </c>
      <c r="O29" s="379" t="s">
        <v>4509</v>
      </c>
      <c r="P29" s="967"/>
      <c r="R29" s="593">
        <v>2</v>
      </c>
      <c r="S29" s="593"/>
      <c r="U29" s="593">
        <v>2</v>
      </c>
      <c r="V29" s="593"/>
    </row>
    <row r="30" spans="1:22" s="961" customFormat="1" ht="221.25" thickBot="1" x14ac:dyDescent="0.3">
      <c r="A30" s="816">
        <f t="shared" si="0"/>
        <v>24</v>
      </c>
      <c r="B30" s="815" t="s">
        <v>5494</v>
      </c>
      <c r="C30" s="814">
        <v>4</v>
      </c>
      <c r="D30" s="814" t="s">
        <v>40</v>
      </c>
      <c r="E30" s="820" t="s">
        <v>5495</v>
      </c>
      <c r="F30" s="822" t="s">
        <v>43</v>
      </c>
      <c r="G30" s="814" t="s">
        <v>16</v>
      </c>
      <c r="H30" s="821" t="s">
        <v>5496</v>
      </c>
      <c r="I30" s="814"/>
      <c r="J30" s="819"/>
      <c r="K30" s="819"/>
      <c r="L30" s="819"/>
      <c r="M30" s="819"/>
      <c r="N30" s="820" t="s">
        <v>6041</v>
      </c>
      <c r="O30" s="759" t="s">
        <v>5933</v>
      </c>
      <c r="P30" s="967"/>
      <c r="R30" s="801">
        <v>1</v>
      </c>
      <c r="S30" s="801"/>
      <c r="V30" s="754"/>
    </row>
    <row r="31" spans="1:22" s="1515" customFormat="1" ht="409.6" thickBot="1" x14ac:dyDescent="0.3">
      <c r="A31" s="816">
        <f t="shared" si="0"/>
        <v>25</v>
      </c>
      <c r="B31" s="815" t="s">
        <v>6971</v>
      </c>
      <c r="C31" s="814" t="s">
        <v>5660</v>
      </c>
      <c r="D31" s="814" t="s">
        <v>40</v>
      </c>
      <c r="E31" s="820" t="s">
        <v>6972</v>
      </c>
      <c r="F31" s="822" t="s">
        <v>43</v>
      </c>
      <c r="G31" s="814" t="s">
        <v>16</v>
      </c>
      <c r="H31" s="821" t="s">
        <v>6973</v>
      </c>
      <c r="I31" s="814" t="s">
        <v>1025</v>
      </c>
      <c r="J31" s="819"/>
      <c r="K31" s="819"/>
      <c r="L31" s="819"/>
      <c r="M31" s="819"/>
      <c r="N31" s="820" t="s">
        <v>7056</v>
      </c>
      <c r="O31" s="759" t="s">
        <v>6064</v>
      </c>
      <c r="R31" s="801">
        <v>1</v>
      </c>
      <c r="S31" s="801"/>
      <c r="T31" s="801"/>
      <c r="U31" s="801">
        <v>1</v>
      </c>
      <c r="V31" s="801"/>
    </row>
    <row r="32" spans="1:22" s="992" customFormat="1" ht="21" thickBot="1" x14ac:dyDescent="0.3">
      <c r="A32" s="1634" t="s">
        <v>2791</v>
      </c>
      <c r="B32" s="1635"/>
      <c r="C32" s="1635"/>
      <c r="D32" s="1635"/>
      <c r="E32" s="1635"/>
      <c r="F32" s="1635"/>
      <c r="G32" s="1635"/>
      <c r="H32" s="1635"/>
      <c r="I32" s="1635"/>
      <c r="J32" s="1635"/>
      <c r="K32" s="1635"/>
      <c r="L32" s="1635"/>
      <c r="M32" s="1635"/>
      <c r="N32" s="1635"/>
      <c r="O32" s="1636"/>
      <c r="P32" s="993"/>
      <c r="R32" s="801"/>
      <c r="S32" s="801"/>
      <c r="V32" s="754"/>
    </row>
    <row r="33" spans="1:25" s="10" customFormat="1" ht="142.5" thickBot="1" x14ac:dyDescent="0.3">
      <c r="A33" s="816">
        <f>A31+1</f>
        <v>26</v>
      </c>
      <c r="B33" s="46" t="s">
        <v>7116</v>
      </c>
      <c r="C33" s="46">
        <v>4</v>
      </c>
      <c r="D33" s="46" t="s">
        <v>172</v>
      </c>
      <c r="E33" s="46" t="s">
        <v>774</v>
      </c>
      <c r="F33" s="46" t="s">
        <v>24</v>
      </c>
      <c r="G33" s="47" t="s">
        <v>16</v>
      </c>
      <c r="H33" s="48" t="s">
        <v>773</v>
      </c>
      <c r="I33" s="60"/>
      <c r="J33" s="45"/>
      <c r="K33" s="61"/>
      <c r="L33" s="61"/>
      <c r="M33" s="65"/>
      <c r="N33" s="60" t="s">
        <v>2983</v>
      </c>
      <c r="O33" s="60" t="s">
        <v>2984</v>
      </c>
      <c r="P33" s="967"/>
      <c r="Q33" s="72"/>
      <c r="R33" s="38">
        <v>1</v>
      </c>
      <c r="S33" s="72"/>
      <c r="T33" s="72"/>
      <c r="U33" s="72"/>
      <c r="V33" s="72"/>
    </row>
    <row r="34" spans="1:25" s="38" customFormat="1" ht="409.6" thickBot="1" x14ac:dyDescent="0.3">
      <c r="A34" s="816">
        <f t="shared" si="0"/>
        <v>27</v>
      </c>
      <c r="B34" s="46" t="s">
        <v>5163</v>
      </c>
      <c r="C34" s="46">
        <v>4</v>
      </c>
      <c r="D34" s="46" t="s">
        <v>23</v>
      </c>
      <c r="E34" s="46" t="s">
        <v>1394</v>
      </c>
      <c r="F34" s="46" t="s">
        <v>1395</v>
      </c>
      <c r="G34" s="47" t="s">
        <v>11</v>
      </c>
      <c r="H34" s="48" t="s">
        <v>1393</v>
      </c>
      <c r="I34" s="22" t="s">
        <v>2342</v>
      </c>
      <c r="J34" s="101"/>
      <c r="K34" s="102"/>
      <c r="L34" s="102"/>
      <c r="M34" s="103"/>
      <c r="N34" s="56" t="s">
        <v>3017</v>
      </c>
      <c r="O34" s="44" t="s">
        <v>2985</v>
      </c>
      <c r="P34" s="622"/>
      <c r="R34" s="38">
        <v>2</v>
      </c>
      <c r="U34" s="38">
        <v>2</v>
      </c>
    </row>
    <row r="35" spans="1:25" s="38" customFormat="1" ht="300" thickBot="1" x14ac:dyDescent="0.3">
      <c r="A35" s="596">
        <f t="shared" si="0"/>
        <v>28</v>
      </c>
      <c r="B35" s="46" t="s">
        <v>1654</v>
      </c>
      <c r="C35" s="46">
        <v>4</v>
      </c>
      <c r="D35" s="46" t="s">
        <v>23</v>
      </c>
      <c r="E35" s="46" t="s">
        <v>2216</v>
      </c>
      <c r="F35" s="46" t="s">
        <v>1430</v>
      </c>
      <c r="G35" s="47" t="s">
        <v>16</v>
      </c>
      <c r="H35" s="48" t="s">
        <v>1655</v>
      </c>
      <c r="I35" s="60"/>
      <c r="J35" s="45"/>
      <c r="K35" s="61"/>
      <c r="L35" s="61"/>
      <c r="M35" s="65"/>
      <c r="N35" s="60" t="s">
        <v>7133</v>
      </c>
      <c r="O35" s="799" t="s">
        <v>7132</v>
      </c>
      <c r="P35" s="622"/>
      <c r="R35" s="38">
        <v>1</v>
      </c>
    </row>
    <row r="36" spans="1:25" s="38" customFormat="1" ht="409.6" thickBot="1" x14ac:dyDescent="0.3">
      <c r="A36" s="816">
        <f t="shared" si="0"/>
        <v>29</v>
      </c>
      <c r="B36" s="46" t="s">
        <v>1932</v>
      </c>
      <c r="C36" s="46">
        <v>4</v>
      </c>
      <c r="D36" s="46" t="s">
        <v>1397</v>
      </c>
      <c r="E36" s="74" t="s">
        <v>1934</v>
      </c>
      <c r="F36" s="46" t="s">
        <v>1935</v>
      </c>
      <c r="G36" s="47" t="s">
        <v>16</v>
      </c>
      <c r="H36" s="48" t="s">
        <v>1933</v>
      </c>
      <c r="I36" s="60"/>
      <c r="J36" s="45"/>
      <c r="K36" s="61"/>
      <c r="L36" s="61"/>
      <c r="M36" s="65"/>
      <c r="N36" s="60" t="s">
        <v>2785</v>
      </c>
      <c r="O36" s="55" t="s">
        <v>2786</v>
      </c>
      <c r="P36" s="622"/>
      <c r="R36" s="38">
        <v>1</v>
      </c>
    </row>
    <row r="37" spans="1:25" s="186" customFormat="1" ht="331.5" thickBot="1" x14ac:dyDescent="0.3">
      <c r="A37" s="340">
        <f t="shared" si="0"/>
        <v>30</v>
      </c>
      <c r="B37" s="50" t="s">
        <v>2254</v>
      </c>
      <c r="C37" s="50">
        <v>4</v>
      </c>
      <c r="D37" s="50" t="s">
        <v>23</v>
      </c>
      <c r="E37" s="57" t="s">
        <v>730</v>
      </c>
      <c r="F37" s="50" t="s">
        <v>2266</v>
      </c>
      <c r="G37" s="51" t="s">
        <v>16</v>
      </c>
      <c r="H37" s="52" t="s">
        <v>2270</v>
      </c>
      <c r="I37" s="56" t="s">
        <v>1025</v>
      </c>
      <c r="J37" s="73"/>
      <c r="K37" s="73"/>
      <c r="L37" s="73"/>
      <c r="M37" s="73"/>
      <c r="N37" s="800" t="s">
        <v>7193</v>
      </c>
      <c r="O37" s="800" t="s">
        <v>7194</v>
      </c>
      <c r="P37" s="622"/>
      <c r="Q37" s="24"/>
      <c r="R37" s="24">
        <v>1</v>
      </c>
      <c r="S37" s="38"/>
      <c r="T37" s="24"/>
      <c r="U37" s="24">
        <v>1</v>
      </c>
      <c r="V37" s="24"/>
    </row>
    <row r="38" spans="1:25" s="258" customFormat="1" ht="180.75" customHeight="1" thickBot="1" x14ac:dyDescent="0.3">
      <c r="A38" s="816">
        <f t="shared" si="0"/>
        <v>31</v>
      </c>
      <c r="B38" s="50" t="s">
        <v>2717</v>
      </c>
      <c r="C38" s="50" t="s">
        <v>110</v>
      </c>
      <c r="D38" s="50" t="s">
        <v>23</v>
      </c>
      <c r="E38" s="57" t="s">
        <v>2778</v>
      </c>
      <c r="F38" s="50" t="s">
        <v>2779</v>
      </c>
      <c r="G38" s="51" t="s">
        <v>11</v>
      </c>
      <c r="H38" s="52" t="s">
        <v>2780</v>
      </c>
      <c r="I38" s="56"/>
      <c r="J38" s="73"/>
      <c r="K38" s="73"/>
      <c r="L38" s="73"/>
      <c r="M38" s="73"/>
      <c r="N38" s="390" t="s">
        <v>4086</v>
      </c>
      <c r="O38" s="405" t="s">
        <v>4357</v>
      </c>
      <c r="P38" s="818"/>
      <c r="Q38" s="24"/>
      <c r="R38" s="24">
        <v>1</v>
      </c>
      <c r="S38" s="24"/>
      <c r="T38" s="24"/>
      <c r="U38" s="24"/>
      <c r="V38" s="24"/>
    </row>
    <row r="39" spans="1:25" s="334" customFormat="1" ht="409.6" thickBot="1" x14ac:dyDescent="0.3">
      <c r="A39" s="816">
        <f t="shared" si="0"/>
        <v>32</v>
      </c>
      <c r="B39" s="293" t="s">
        <v>3967</v>
      </c>
      <c r="C39" s="292">
        <v>4</v>
      </c>
      <c r="D39" s="292" t="s">
        <v>23</v>
      </c>
      <c r="E39" s="292" t="s">
        <v>3968</v>
      </c>
      <c r="F39" s="292" t="s">
        <v>1430</v>
      </c>
      <c r="G39" s="292" t="s">
        <v>16</v>
      </c>
      <c r="H39" s="270" t="s">
        <v>3969</v>
      </c>
      <c r="I39" s="292"/>
      <c r="J39" s="318"/>
      <c r="K39" s="318"/>
      <c r="L39" s="318"/>
      <c r="M39" s="318"/>
      <c r="N39" s="293" t="s">
        <v>4277</v>
      </c>
      <c r="O39" s="304" t="s">
        <v>4278</v>
      </c>
      <c r="P39" s="818"/>
      <c r="R39" s="291">
        <v>1</v>
      </c>
      <c r="S39" s="291"/>
      <c r="V39" s="291"/>
    </row>
    <row r="40" spans="1:25" s="490" customFormat="1" ht="347.25" thickBot="1" x14ac:dyDescent="0.3">
      <c r="A40" s="816">
        <f t="shared" si="0"/>
        <v>33</v>
      </c>
      <c r="B40" s="814" t="s">
        <v>4424</v>
      </c>
      <c r="C40" s="594">
        <v>4</v>
      </c>
      <c r="D40" s="594" t="s">
        <v>23</v>
      </c>
      <c r="E40" s="600" t="s">
        <v>4425</v>
      </c>
      <c r="F40" s="595" t="s">
        <v>4426</v>
      </c>
      <c r="G40" s="594" t="s">
        <v>16</v>
      </c>
      <c r="H40" s="601" t="s">
        <v>4445</v>
      </c>
      <c r="I40" s="594"/>
      <c r="J40" s="599"/>
      <c r="K40" s="599"/>
      <c r="L40" s="599"/>
      <c r="M40" s="599"/>
      <c r="N40" s="820" t="s">
        <v>7127</v>
      </c>
      <c r="O40" s="803" t="s">
        <v>7128</v>
      </c>
      <c r="P40" s="622"/>
      <c r="R40" s="633">
        <v>1</v>
      </c>
      <c r="S40" s="633"/>
    </row>
    <row r="41" spans="1:25" s="1413" customFormat="1" ht="268.5" thickBot="1" x14ac:dyDescent="0.3">
      <c r="A41" s="816">
        <f t="shared" si="0"/>
        <v>34</v>
      </c>
      <c r="B41" s="815" t="s">
        <v>6003</v>
      </c>
      <c r="C41" s="814">
        <v>5</v>
      </c>
      <c r="D41" s="814" t="s">
        <v>4089</v>
      </c>
      <c r="E41" s="820" t="s">
        <v>6004</v>
      </c>
      <c r="F41" s="822" t="s">
        <v>3446</v>
      </c>
      <c r="G41" s="814" t="s">
        <v>16</v>
      </c>
      <c r="H41" s="821" t="s">
        <v>6005</v>
      </c>
      <c r="I41" s="815"/>
      <c r="J41" s="819"/>
      <c r="K41" s="819"/>
      <c r="L41" s="819"/>
      <c r="M41" s="819"/>
      <c r="N41" s="820" t="s">
        <v>7022</v>
      </c>
      <c r="O41" s="759" t="s">
        <v>6224</v>
      </c>
      <c r="R41" s="801">
        <v>1</v>
      </c>
      <c r="S41" s="801"/>
    </row>
    <row r="42" spans="1:25" s="992" customFormat="1" ht="21" thickBot="1" x14ac:dyDescent="0.3">
      <c r="A42" s="1634" t="s">
        <v>2792</v>
      </c>
      <c r="B42" s="1635"/>
      <c r="C42" s="1635"/>
      <c r="D42" s="1635"/>
      <c r="E42" s="1635"/>
      <c r="F42" s="1635"/>
      <c r="G42" s="1635"/>
      <c r="H42" s="1635"/>
      <c r="I42" s="1635"/>
      <c r="J42" s="1635"/>
      <c r="K42" s="1635"/>
      <c r="L42" s="1635"/>
      <c r="M42" s="1635"/>
      <c r="N42" s="1635"/>
      <c r="O42" s="1636"/>
      <c r="R42" s="801"/>
      <c r="S42" s="801"/>
    </row>
    <row r="43" spans="1:25" s="38" customFormat="1" ht="347.25" thickBot="1" x14ac:dyDescent="0.3">
      <c r="A43" s="816">
        <f>A41+1</f>
        <v>35</v>
      </c>
      <c r="B43" s="50" t="s">
        <v>1953</v>
      </c>
      <c r="C43" s="50" t="s">
        <v>1956</v>
      </c>
      <c r="D43" s="50" t="s">
        <v>880</v>
      </c>
      <c r="E43" s="57" t="s">
        <v>1955</v>
      </c>
      <c r="F43" s="50" t="s">
        <v>1957</v>
      </c>
      <c r="G43" s="51" t="s">
        <v>11</v>
      </c>
      <c r="H43" s="52" t="s">
        <v>1954</v>
      </c>
      <c r="I43" s="56" t="s">
        <v>2433</v>
      </c>
      <c r="J43" s="66"/>
      <c r="K43" s="67"/>
      <c r="L43" s="67"/>
      <c r="M43" s="68"/>
      <c r="N43" s="388" t="s">
        <v>7143</v>
      </c>
      <c r="O43" s="817" t="s">
        <v>7144</v>
      </c>
      <c r="P43" s="622"/>
      <c r="R43" s="38">
        <v>1</v>
      </c>
      <c r="U43" s="38">
        <v>1</v>
      </c>
    </row>
    <row r="44" spans="1:25" s="918" customFormat="1" ht="284.25" thickBot="1" x14ac:dyDescent="0.3">
      <c r="A44" s="816">
        <f>A43+1</f>
        <v>36</v>
      </c>
      <c r="B44" s="815" t="s">
        <v>5367</v>
      </c>
      <c r="C44" s="814" t="s">
        <v>1335</v>
      </c>
      <c r="D44" s="814" t="s">
        <v>2792</v>
      </c>
      <c r="E44" s="820" t="s">
        <v>5368</v>
      </c>
      <c r="F44" s="822" t="s">
        <v>4950</v>
      </c>
      <c r="G44" s="814" t="s">
        <v>16</v>
      </c>
      <c r="H44" s="821" t="s">
        <v>5369</v>
      </c>
      <c r="I44" s="814" t="s">
        <v>4907</v>
      </c>
      <c r="J44" s="819"/>
      <c r="K44" s="819"/>
      <c r="L44" s="819"/>
      <c r="M44" s="819"/>
      <c r="N44" s="814" t="s">
        <v>7083</v>
      </c>
      <c r="O44" s="759" t="s">
        <v>7082</v>
      </c>
      <c r="P44" s="967"/>
      <c r="R44" s="818">
        <v>1</v>
      </c>
      <c r="S44" s="818"/>
      <c r="U44" s="818">
        <v>1</v>
      </c>
      <c r="V44" s="818"/>
      <c r="Y44" s="801"/>
    </row>
    <row r="45" spans="1:25" s="946" customFormat="1" ht="347.25" thickBot="1" x14ac:dyDescent="0.3">
      <c r="A45" s="816">
        <f t="shared" ref="A45:A46" si="1">A44+1</f>
        <v>37</v>
      </c>
      <c r="B45" s="815" t="s">
        <v>5370</v>
      </c>
      <c r="C45" s="814" t="s">
        <v>1335</v>
      </c>
      <c r="D45" s="814" t="s">
        <v>100</v>
      </c>
      <c r="E45" s="820" t="s">
        <v>5981</v>
      </c>
      <c r="F45" s="822" t="s">
        <v>5372</v>
      </c>
      <c r="G45" s="814" t="s">
        <v>16</v>
      </c>
      <c r="H45" s="821" t="s">
        <v>5373</v>
      </c>
      <c r="I45" s="814" t="s">
        <v>4907</v>
      </c>
      <c r="J45" s="819"/>
      <c r="K45" s="819"/>
      <c r="L45" s="819"/>
      <c r="M45" s="819"/>
      <c r="N45" s="820" t="s">
        <v>7105</v>
      </c>
      <c r="O45" s="759" t="s">
        <v>7107</v>
      </c>
      <c r="P45" s="967"/>
      <c r="R45" s="818">
        <v>1</v>
      </c>
      <c r="S45" s="818"/>
      <c r="U45" s="818">
        <v>1</v>
      </c>
      <c r="V45" s="818"/>
      <c r="Y45" s="801"/>
    </row>
    <row r="46" spans="1:25" s="1425" customFormat="1" ht="409.6" thickBot="1" x14ac:dyDescent="0.3">
      <c r="A46" s="816">
        <f t="shared" si="1"/>
        <v>38</v>
      </c>
      <c r="B46" s="814" t="s">
        <v>5410</v>
      </c>
      <c r="C46" s="814">
        <v>22</v>
      </c>
      <c r="D46" s="814" t="s">
        <v>1201</v>
      </c>
      <c r="E46" s="820" t="s">
        <v>5173</v>
      </c>
      <c r="F46" s="822" t="s">
        <v>4392</v>
      </c>
      <c r="G46" s="814" t="s">
        <v>16</v>
      </c>
      <c r="H46" s="821" t="s">
        <v>5411</v>
      </c>
      <c r="I46" s="814"/>
      <c r="J46" s="819"/>
      <c r="K46" s="819"/>
      <c r="L46" s="819"/>
      <c r="M46" s="819"/>
      <c r="N46" s="820" t="s">
        <v>7030</v>
      </c>
      <c r="O46" s="759" t="s">
        <v>7029</v>
      </c>
      <c r="P46" s="995"/>
      <c r="R46" s="818">
        <v>1</v>
      </c>
      <c r="S46" s="818"/>
      <c r="V46" s="754"/>
    </row>
    <row r="47" spans="1:25" s="186" customFormat="1" x14ac:dyDescent="0.25">
      <c r="I47" s="23"/>
      <c r="N47" s="84"/>
      <c r="P47" s="967"/>
      <c r="Q47" s="24"/>
      <c r="R47" s="24"/>
      <c r="S47" s="24"/>
      <c r="T47" s="24"/>
      <c r="U47" s="24"/>
      <c r="V47" s="24"/>
    </row>
    <row r="48" spans="1:25" s="186" customFormat="1" x14ac:dyDescent="0.25">
      <c r="I48" s="23"/>
      <c r="N48" s="84"/>
      <c r="P48" s="967"/>
      <c r="Q48" s="24"/>
      <c r="R48" s="24"/>
      <c r="S48" s="24"/>
      <c r="T48" s="24"/>
      <c r="U48" s="24"/>
      <c r="V48" s="24"/>
    </row>
    <row r="49" spans="2:22" s="186" customFormat="1" x14ac:dyDescent="0.25">
      <c r="I49" s="23"/>
      <c r="N49" s="84"/>
      <c r="P49" s="967"/>
      <c r="Q49" s="24"/>
      <c r="R49" s="24"/>
      <c r="S49" s="24"/>
      <c r="T49" s="24"/>
      <c r="U49" s="24"/>
      <c r="V49" s="24"/>
    </row>
    <row r="50" spans="2:22" s="186" customFormat="1" x14ac:dyDescent="0.25">
      <c r="B50" s="97"/>
      <c r="C50" s="99"/>
      <c r="D50" s="18"/>
      <c r="E50" s="18"/>
      <c r="F50" s="18"/>
      <c r="I50" s="19"/>
      <c r="N50" s="84"/>
      <c r="P50" s="818"/>
      <c r="Q50" s="24"/>
      <c r="R50" s="24">
        <f>SUM(R6:R49)</f>
        <v>49</v>
      </c>
      <c r="S50" s="24"/>
      <c r="T50" s="24"/>
      <c r="U50" s="24">
        <f>SUM(U6:U49)</f>
        <v>33</v>
      </c>
      <c r="V50" s="24"/>
    </row>
    <row r="51" spans="2:22" x14ac:dyDescent="0.25">
      <c r="B51" s="97"/>
      <c r="C51" s="99"/>
      <c r="D51" s="18"/>
      <c r="E51" s="18"/>
      <c r="F51" s="18"/>
    </row>
    <row r="52" spans="2:22" x14ac:dyDescent="0.25">
      <c r="B52" s="97"/>
      <c r="C52" s="18"/>
      <c r="D52" s="18"/>
      <c r="E52" s="18"/>
      <c r="F52" s="18"/>
    </row>
    <row r="53" spans="2:22" x14ac:dyDescent="0.25">
      <c r="B53" s="97"/>
      <c r="C53" s="99"/>
      <c r="D53" s="18"/>
      <c r="E53" s="18"/>
      <c r="F53" s="18"/>
    </row>
    <row r="54" spans="2:22" x14ac:dyDescent="0.25">
      <c r="B54" s="18"/>
      <c r="C54" s="18"/>
      <c r="D54" s="18"/>
      <c r="E54" s="18"/>
      <c r="F54" s="18"/>
    </row>
    <row r="55" spans="2:22" x14ac:dyDescent="0.25">
      <c r="B55" s="18"/>
      <c r="C55" s="99"/>
      <c r="D55" s="18"/>
      <c r="E55" s="18"/>
      <c r="F55" s="18"/>
    </row>
    <row r="56" spans="2:22" x14ac:dyDescent="0.25">
      <c r="B56" s="18"/>
      <c r="C56" s="18"/>
      <c r="D56" s="18"/>
      <c r="E56" s="18"/>
      <c r="F56" s="18"/>
    </row>
  </sheetData>
  <autoFilter ref="A4:O4"/>
  <dataConsolidate/>
  <mergeCells count="18">
    <mergeCell ref="A42:O42"/>
    <mergeCell ref="R1:R4"/>
    <mergeCell ref="J2:M2"/>
    <mergeCell ref="N2:N3"/>
    <mergeCell ref="O2:O3"/>
    <mergeCell ref="A1:O1"/>
    <mergeCell ref="A2:A3"/>
    <mergeCell ref="B2:B3"/>
    <mergeCell ref="C2:C3"/>
    <mergeCell ref="D2:D3"/>
    <mergeCell ref="E2:E3"/>
    <mergeCell ref="F2:F3"/>
    <mergeCell ref="G2:G3"/>
    <mergeCell ref="H2:H3"/>
    <mergeCell ref="I2:I3"/>
    <mergeCell ref="A5:O5"/>
    <mergeCell ref="A25:O25"/>
    <mergeCell ref="A32:O32"/>
  </mergeCells>
  <dataValidations count="2">
    <dataValidation type="list" allowBlank="1" showInputMessage="1" showErrorMessage="1" sqref="I35:I36 I33 G43 G33:G36 G26:G28">
      <formula1>#REF!</formula1>
    </dataValidation>
    <dataValidation type="list" allowBlank="1" showInputMessage="1" showErrorMessage="1" sqref="G6:G10">
      <formula1>#REF!</formula1>
    </dataValidation>
  </dataValidations>
  <hyperlinks>
    <hyperlink ref="M29" r:id="rId1" display="Маркелов М.Ю. №3485 от 08.10.2019"/>
    <hyperlink ref="J9" r:id="rId2"/>
  </hyperlinks>
  <pageMargins left="0.25" right="0.25" top="0.75" bottom="0.75" header="0.3" footer="0.3"/>
  <pageSetup paperSize="9" scale="37" orientation="landscape"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Документ" ma:contentTypeID="0x0101001353A1CFD101944991371CB3612BE3F7" ma:contentTypeVersion="11" ma:contentTypeDescription="Создание документа." ma:contentTypeScope="" ma:versionID="af981976020586ccfc68799782971532">
  <xsd:schema xmlns:xsd="http://www.w3.org/2001/XMLSchema" xmlns:xs="http://www.w3.org/2001/XMLSchema" xmlns:p="http://schemas.microsoft.com/office/2006/metadata/properties" xmlns:ns3="6c4b4fcb-5854-48c4-93d3-9104340cd2f1" targetNamespace="http://schemas.microsoft.com/office/2006/metadata/properties" ma:root="true" ma:fieldsID="dd01750e483128d632117b599887f528" ns3:_="">
    <xsd:import namespace="6c4b4fcb-5854-48c4-93d3-9104340cd2f1"/>
    <xsd:element name="properties">
      <xsd:complexType>
        <xsd:sequence>
          <xsd:element name="documentManagement">
            <xsd:complexType>
              <xsd:all>
                <xsd:element ref="ns3:title0"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c4b4fcb-5854-48c4-93d3-9104340cd2f1" elementFormDefault="qualified">
    <xsd:import namespace="http://schemas.microsoft.com/office/2006/documentManagement/types"/>
    <xsd:import namespace="http://schemas.microsoft.com/office/infopath/2007/PartnerControls"/>
    <xsd:element name="title0" ma:index="12" nillable="true" ma:displayName="Наименование" ma:internalName="title0">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Тип контента"/>
        <xsd:element ref="dc:title" minOccurs="0" maxOccurs="1" ma:index="4" ma:displayName="Название"/>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itle0 xmlns="6c4b4fcb-5854-48c4-93d3-9104340cd2f1" xsi:nil="true"/>
  </documentManagement>
</p:properties>
</file>

<file path=customXml/itemProps1.xml><?xml version="1.0" encoding="utf-8"?>
<ds:datastoreItem xmlns:ds="http://schemas.openxmlformats.org/officeDocument/2006/customXml" ds:itemID="{A4291124-35C8-4278-8BC0-144E8DB9E135}">
  <ds:schemaRefs>
    <ds:schemaRef ds:uri="http://schemas.microsoft.com/sharepoint/v3/contenttype/forms"/>
  </ds:schemaRefs>
</ds:datastoreItem>
</file>

<file path=customXml/itemProps2.xml><?xml version="1.0" encoding="utf-8"?>
<ds:datastoreItem xmlns:ds="http://schemas.openxmlformats.org/officeDocument/2006/customXml" ds:itemID="{9DBA8D51-C9E1-4465-90A0-598D1A2B12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c4b4fcb-5854-48c4-93d3-9104340cd2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0E4E286-8CDD-4F9C-A6D1-CE5FD296C5D7}">
  <ds:schemaRefs>
    <ds:schemaRef ds:uri="http://schemas.microsoft.com/office/infopath/2007/PartnerControls"/>
    <ds:schemaRef ds:uri="http://purl.org/dc/elements/1.1/"/>
    <ds:schemaRef ds:uri="http://schemas.microsoft.com/office/2006/metadata/properties"/>
    <ds:schemaRef ds:uri="6c4b4fcb-5854-48c4-93d3-9104340cd2f1"/>
    <ds:schemaRef ds:uri="http://schemas.microsoft.com/office/2006/documentManagement/types"/>
    <ds:schemaRef ds:uri="http://schemas.openxmlformats.org/package/2006/metadata/core-properties"/>
    <ds:schemaRef ds:uri="http://purl.org/dc/dcmitype/"/>
    <ds:schemaRef ds:uri="http://www.w3.org/XML/1998/namespac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9</vt:i4>
      </vt:variant>
      <vt:variant>
        <vt:lpstr>Именованные диапазоны</vt:lpstr>
      </vt:variant>
      <vt:variant>
        <vt:i4>8</vt:i4>
      </vt:variant>
    </vt:vector>
  </HeadingPairs>
  <TitlesOfParts>
    <vt:vector size="17" baseType="lpstr">
      <vt:lpstr>База (АРХИВ)</vt:lpstr>
      <vt:lpstr>СМР</vt:lpstr>
      <vt:lpstr>ОВ</vt:lpstr>
      <vt:lpstr>ТХ и ВК</vt:lpstr>
      <vt:lpstr>ЭМР</vt:lpstr>
      <vt:lpstr>Сметы</vt:lpstr>
      <vt:lpstr>Общая статистика</vt:lpstr>
      <vt:lpstr>Отклонено АП</vt:lpstr>
      <vt:lpstr>Неоткорректированная РД</vt:lpstr>
      <vt:lpstr>'База (АРХИВ)'!Область_печати</vt:lpstr>
      <vt:lpstr>'Неоткорректированная РД'!Область_печати</vt:lpstr>
      <vt:lpstr>ОВ!Область_печати</vt:lpstr>
      <vt:lpstr>'Отклонено АП'!Область_печати</vt:lpstr>
      <vt:lpstr>Сметы!Область_печати</vt:lpstr>
      <vt:lpstr>СМР!Область_печати</vt:lpstr>
      <vt:lpstr>'ТХ и ВК'!Область_печати</vt:lpstr>
      <vt:lpstr>ЭМР!Область_печати</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2021-01-22T09:53:59Z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0x0101001353A1CFD101944991371CB3612BE3F7</vt:lpwstr>
  </property>
  <property fmtid="{D5CDD505-2E9C-101B-9397-08002B2CF9AE}" pid="3" name="Ответственный">
    <vt:lpwstr>49;#UESTROY\pva;#101;#UESTROY\sbe-bcgp;#183;#UESTROY\tna;#36;#UESTROY\mmu;#53;#UESTROY\aleks;#114;#UESTROY\bir;#51;#UESTROY\bgd;#246;#UESTROY\uoy</vt:lpwstr>
  </property>
  <property fmtid="{D5CDD505-2E9C-101B-9397-08002B2CF9AE}" pid="4" name="WorkflowChangePath">
    <vt:lpwstr>4f148547-8d10-4b05-b47e-b8b4e50b269a,4;</vt:lpwstr>
  </property>
</Properties>
</file>