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ently_statement" r:id="rId3" sheetId="1"/>
  </sheets>
</workbook>
</file>

<file path=xl/sharedStrings.xml><?xml version="1.0" encoding="utf-8"?>
<sst xmlns="http://schemas.openxmlformats.org/spreadsheetml/2006/main" count="251" uniqueCount="126">
  <si>
    <t/>
  </si>
  <si>
    <t xml:space="preserve">Еженедельный отчет по ТП выполения СМР МФР за период  _______ 2020 </t>
  </si>
  <si>
    <t>По состоянию на __.__.2020</t>
  </si>
  <si>
    <t xml:space="preserve">Обоснование </t>
  </si>
  <si>
    <t xml:space="preserve">Физ. Объемы </t>
  </si>
  <si>
    <t>Стоимость работ на период ТП, тыс.руб. (в тек.ур.цен.)</t>
  </si>
  <si>
    <t>Стоимость работ дату отчета</t>
  </si>
  <si>
    <t xml:space="preserve">1 неделя ТП </t>
  </si>
  <si>
    <t xml:space="preserve">2 неделя ТП </t>
  </si>
  <si>
    <t xml:space="preserve">3 неделя ТП </t>
  </si>
  <si>
    <t xml:space="preserve">4 неделя ТП </t>
  </si>
  <si>
    <t>На период ТП</t>
  </si>
  <si>
    <t>Стоимость работ</t>
  </si>
  <si>
    <t>Физ. Объем</t>
  </si>
  <si>
    <t>№ п.п.</t>
  </si>
  <si>
    <t>Исполнитель</t>
  </si>
  <si>
    <t>Наименование работ</t>
  </si>
  <si>
    <t>№ сметы</t>
  </si>
  <si>
    <t>Инв № чертежа</t>
  </si>
  <si>
    <t>Ед. изм.</t>
  </si>
  <si>
    <t>Всего по проекту</t>
  </si>
  <si>
    <t>Отстаок на 15.10.н</t>
  </si>
  <si>
    <t>План</t>
  </si>
  <si>
    <t>Факт</t>
  </si>
  <si>
    <t>Отклонение</t>
  </si>
  <si>
    <t xml:space="preserve">Причины отклонений от плана  </t>
  </si>
  <si>
    <t>_</t>
  </si>
  <si>
    <t>ИТОГО по всем разделам</t>
  </si>
  <si>
    <t>ГЛАВА 2. Основные объекты строительства</t>
  </si>
  <si>
    <t>Здание 4 - здание МФР</t>
  </si>
  <si>
    <t>Участок №3</t>
  </si>
  <si>
    <t>Монтажные марки в перекрытии на отм.+4,550 в помещении 20UFB10R021 для крепления боксов газоочистки. Установка закладных деталей из нержавеющей стали, т</t>
  </si>
  <si>
    <t>19-00578, 19-00748, 20-00313</t>
  </si>
  <si>
    <t>17-01495 И3, 17-01495 И3а, 17-01495 И4.</t>
  </si>
  <si>
    <t>т</t>
  </si>
  <si>
    <t xml:space="preserve"> </t>
  </si>
  <si>
    <t>Устройство накладных деталей для монтажа оборудования в помещении 20UFB10R023 на отм.0,000. Конструкции железобетонные. Монтаж металлоконструкции облицовок из нержавеющей стали, т</t>
  </si>
  <si>
    <t>19-00520, 19-01247, 19-01296</t>
  </si>
  <si>
    <t>19-00519 И2</t>
  </si>
  <si>
    <t>Устройство накладных деталей для монтажа оборудования в помещении 20UFB10R024 на отм.0,000. Монтаж металлоконструкций из нержавеющей стали, т</t>
  </si>
  <si>
    <t>19-00931</t>
  </si>
  <si>
    <t>19-00922 И1</t>
  </si>
  <si>
    <t>Устройство монтажных деталей для крепления оборудования в помещении 20UFB10R032 на отм.0,000. Конструкции железобетонные. Монтаж металлоконструкции облицовок из нержавеющей стали, т</t>
  </si>
  <si>
    <t>19-01149, 20-00135, 20-00316</t>
  </si>
  <si>
    <t>19-01148 И2</t>
  </si>
  <si>
    <t>Установка монтажных деталей для крепления облицовки стен на отм. -0.300. Монтаж металлоконструкций из нержавеющей стали, т</t>
  </si>
  <si>
    <t>19-00271, 19-00890, 20-00438</t>
  </si>
  <si>
    <t>19-00270 И2</t>
  </si>
  <si>
    <t>Установка монтажных деталей для крепления облицовки стен на отм. +5.150 и + 10.850. Конструкции железобетонные. Установка химических анкеров Хилти, шт</t>
  </si>
  <si>
    <t>19-00268</t>
  </si>
  <si>
    <t>18-00250 И7</t>
  </si>
  <si>
    <t>шт</t>
  </si>
  <si>
    <t>Участок №1</t>
  </si>
  <si>
    <t>Архитектурно - строительные работы. Внутренняя отделка потолков, м2</t>
  </si>
  <si>
    <t>14-07208, 18-01247, 19-00030</t>
  </si>
  <si>
    <t>14-07207 И9,И10</t>
  </si>
  <si>
    <t>м2</t>
  </si>
  <si>
    <t>ВЭС</t>
  </si>
  <si>
    <t>Архитектурно - строительные работы. Устройство проемов( двери + окна), м2</t>
  </si>
  <si>
    <t>18-01247</t>
  </si>
  <si>
    <t>уэм</t>
  </si>
  <si>
    <t>Облицовка на отм. +5,250 и +10,900. Конструкции металлические</t>
  </si>
  <si>
    <t>19-00125,19-00108,19-00766</t>
  </si>
  <si>
    <t>16-01007 И4,16-01007 И5</t>
  </si>
  <si>
    <t>Пристройка к зданию 4 в осях 1-3 у ряда А. Архитектурные решения. Устройство черновых полов, м2</t>
  </si>
  <si>
    <t>18-01721, 20-00115</t>
  </si>
  <si>
    <t>18-01720 И3+И4а</t>
  </si>
  <si>
    <t>Рефора</t>
  </si>
  <si>
    <t>Вентиляция. Приточные, вытяжные камеры и фильтровальные установки. Монтаж вентиляции, м2</t>
  </si>
  <si>
    <t>20-00927</t>
  </si>
  <si>
    <t>А-182619-И5а+И6а+ И7а+И8а,арх.№В20-18-1-1/5, А-182620-И5а, арх.№В20-18-2</t>
  </si>
  <si>
    <t>Линия карботермического синтеза. Монтаж технологического оборудования, т</t>
  </si>
  <si>
    <t>20-00969</t>
  </si>
  <si>
    <t>18-01119 И1, 15-03738 И6</t>
  </si>
  <si>
    <t>Трубный лоток. Монтаж внутренних из нежавеющей стали трубопроводов низкого давления (технологических), т</t>
  </si>
  <si>
    <t>19-00433</t>
  </si>
  <si>
    <t>15-03464 И1, 15-03465 И1</t>
  </si>
  <si>
    <t>ГЛАВА 3. Объекты подсобного и обслуживающего назначения</t>
  </si>
  <si>
    <t>Здания 4А-здание переработки САО и НАО</t>
  </si>
  <si>
    <t>Облицовка на отм. 0.000 до + 9.600. Конструкции металлические. Монтаж металлоконструкции облицовок из нержавеющей стали, т</t>
  </si>
  <si>
    <t>19-00528, 19-00830</t>
  </si>
  <si>
    <t>16-01617 И4</t>
  </si>
  <si>
    <t>Установка монтажных деталей для крепления облицовки стен. Конструкции железобетонные. Монтаж металлоконструкций из нержавеющей стали, т</t>
  </si>
  <si>
    <t>19-00570, 19-00813</t>
  </si>
  <si>
    <t>18-00914 И4</t>
  </si>
  <si>
    <t>Архитектурные решения. Здание 4А- здания переработки САО и НАО. Внутренняя отделка потолков, м2</t>
  </si>
  <si>
    <t>14-08249,18-00804,19-00325</t>
  </si>
  <si>
    <t>14-08248 И13</t>
  </si>
  <si>
    <t>Архитектурные решения. Здание 4А- здания переработки САО и НАО. Внутренняя отделка стен, м2</t>
  </si>
  <si>
    <t>Технология обращения с РАО. Монтаж технологического оборудования. Выпарная установка между осями 1-9 и А-Г. Монтаж технологического оборудования, шт</t>
  </si>
  <si>
    <t>20-00512</t>
  </si>
  <si>
    <t>14-08691 И3, 14-08692 И6</t>
  </si>
  <si>
    <t>Устройство систем вентиляции, отопления и теплоснабжения. Монтаж внутренних металлических трубопроводов (водоснабжения, канализации, отопления), м</t>
  </si>
  <si>
    <t>20-00141</t>
  </si>
  <si>
    <t>14-05560 И1, 14-05561 И1, 14-06501</t>
  </si>
  <si>
    <t>м</t>
  </si>
  <si>
    <t>Сооружения 5/4А, 64/22, 22/4 - пешеходно-технологические галереи</t>
  </si>
  <si>
    <t>Фундаменты под опоры галереи. Пешеходно-технологическая галерея от здания 22 к зданию 4. Устройство монолитного железобетона, м3</t>
  </si>
  <si>
    <t>19-00905</t>
  </si>
  <si>
    <t>19-00904 И1</t>
  </si>
  <si>
    <t>м3</t>
  </si>
  <si>
    <t>Здания 33 - центральный материальный склад и склад химреагентов</t>
  </si>
  <si>
    <t>Участок №2</t>
  </si>
  <si>
    <t>Перегородки на отм. +1.200, +1.500, +1.700. Облицовка поверхности, м2</t>
  </si>
  <si>
    <t>19-00285, 19-00560, 20-00519</t>
  </si>
  <si>
    <t>19-00284 И1</t>
  </si>
  <si>
    <t>ГЛАВА 5. Объекты транспортного хозяйства и связи</t>
  </si>
  <si>
    <t>Охранная зона периметра площадки</t>
  </si>
  <si>
    <t>ССС</t>
  </si>
  <si>
    <t>Периметр площадки ОДЭК. СФЗ. СУДОС. Монтаж кабельных конструкций и прокладка кабеля, м</t>
  </si>
  <si>
    <t>72486 ДСП</t>
  </si>
  <si>
    <t>10111дсп</t>
  </si>
  <si>
    <t>Строительные конструкции ограждения запретной зоны по периметру площадки ОДЭК. Установка заборных секций из сетки, шт</t>
  </si>
  <si>
    <t>17-00269, 19-00613, 19-00826, 19-01189</t>
  </si>
  <si>
    <t>17-00268 И2</t>
  </si>
  <si>
    <t>ГЛАВА 6. Наружные сети и сооружения водоснабжения, водоотведения, теплоснабжения и газоснабжения</t>
  </si>
  <si>
    <t>Сооружение 29 - Сооружение учета теплоты</t>
  </si>
  <si>
    <t>Архитектурные решения. Устройство кровельных мембранных покрытий, м2</t>
  </si>
  <si>
    <t>15-02891, 18-00360</t>
  </si>
  <si>
    <t>15-01061 И2</t>
  </si>
  <si>
    <t>Наименование СП организации</t>
  </si>
  <si>
    <t xml:space="preserve">План на месяц </t>
  </si>
  <si>
    <t>План на дату отчета,</t>
  </si>
  <si>
    <t>Факт  на дату отчета</t>
  </si>
  <si>
    <t xml:space="preserve">Отклонение </t>
  </si>
  <si>
    <t xml:space="preserve">Численность </t>
  </si>
</sst>
</file>

<file path=xl/styles.xml><?xml version="1.0" encoding="utf-8"?>
<styleSheet xmlns="http://schemas.openxmlformats.org/spreadsheetml/2006/main">
  <numFmts count="2">
    <numFmt numFmtId="164" formatCode="#.00"/>
    <numFmt numFmtId="165" formatCode="#.##"/>
  </numFmts>
  <fonts count="1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4.0"/>
      <b val="true"/>
    </font>
    <font>
      <name val="Calibri"/>
      <sz val="8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6.0"/>
      <color rgb="D2E9F3"/>
    </font>
    <font>
      <name val="Calibri"/>
      <sz val="10.0"/>
    </font>
    <font>
      <name val="Calibri"/>
      <sz val="10.0"/>
    </font>
    <font>
      <name val="Calibri"/>
      <sz val="12.0"/>
      <b val="true"/>
    </font>
    <font>
      <name val="Calibri"/>
      <sz val="10.0"/>
    </font>
    <font>
      <name val="Calibri"/>
      <sz val="10.0"/>
    </font>
    <font>
      <name val="Calibri"/>
      <sz val="14.0"/>
      <b val="tru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43"/>
      </patternFill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right style="hair"/>
    </border>
    <border>
      <right style="hair"/>
      <bottom style="hair"/>
    </border>
    <border>
      <left style="hair"/>
      <right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">
    <xf numFmtId="0" fontId="0" fillId="0" borderId="0" xfId="0"/>
    <xf numFmtId="0" fontId="1" fillId="0" borderId="4" xfId="0" applyFont="true" applyBorder="true">
      <alignment wrapText="true" vertical="center"/>
    </xf>
    <xf numFmtId="0" fontId="2" fillId="0" borderId="0" xfId="0" applyFont="true">
      <alignment wrapText="true" vertical="center" horizontal="center"/>
    </xf>
    <xf numFmtId="0" fontId="3" fillId="3" borderId="4" xfId="0" applyFont="true" applyBorder="true" applyFill="true">
      <alignment wrapText="true" vertical="center" horizontal="center"/>
    </xf>
    <xf numFmtId="164" fontId="4" fillId="4" borderId="0" xfId="0" applyFont="true" applyFill="true" applyNumberFormat="true">
      <alignment wrapText="true" vertical="center" horizontal="left"/>
    </xf>
    <xf numFmtId="0" fontId="5" fillId="0" borderId="4" xfId="0" applyFont="true" applyBorder="true">
      <alignment wrapText="true" vertical="center" horizontal="left"/>
    </xf>
    <xf numFmtId="0" fontId="6" fillId="0" borderId="4" xfId="0" applyFont="true" applyBorder="true">
      <alignment wrapText="true" vertical="center" horizontal="center"/>
    </xf>
    <xf numFmtId="165" fontId="7" fillId="0" borderId="4" xfId="0" applyFont="true" applyBorder="true" applyNumberFormat="true">
      <alignment wrapText="true" vertical="center" horizontal="right"/>
    </xf>
    <xf numFmtId="0" fontId="8" fillId="0" borderId="4" xfId="0" applyFont="true" applyBorder="true">
      <alignment wrapText="true" vertical="center"/>
    </xf>
    <xf numFmtId="14" fontId="9" fillId="0" borderId="4" xfId="0" applyFont="true" applyBorder="true" applyNumberFormat="true">
      <alignment wrapText="true" vertical="center" horizontal="center"/>
    </xf>
    <xf numFmtId="0" fontId="10" fillId="0" borderId="4" xfId="0" applyFont="true" applyBorder="true">
      <alignment wrapText="true" vertical="center" horizontal="center"/>
    </xf>
    <xf numFmtId="0" fontId="11" fillId="0" borderId="0" xfId="0" applyFont="true">
      <alignment wrapText="true" vertical="center" horizontal="center"/>
    </xf>
    <xf numFmtId="0" fontId="12" fillId="0" borderId="0" xfId="0" applyFont="true">
      <alignment wrapText="true" vertical="center" horizontal="center"/>
    </xf>
    <xf numFmtId="0" fontId="13" fillId="4" borderId="0" xfId="0" applyFont="true" applyFill="true">
      <alignment wrapText="true" vertical="center" horizontal="right"/>
    </xf>
    <xf numFmtId="0" fontId="14" fillId="0" borderId="0" xfId="0" applyFont="true">
      <alignment wrapText="true"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H52"/>
  <sheetViews>
    <sheetView workbookViewId="0" tabSelected="true"/>
  </sheetViews>
  <sheetFormatPr defaultRowHeight="15.0"/>
  <sheetData>
    <row r="1" ht="47.75" customHeight="true">
      <c r="D1" t="s" s="14">
        <v>1</v>
      </c>
    </row>
    <row r="2" ht="17.75" customHeight="true">
      <c r="D2" t="s" s="14">
        <v>2</v>
      </c>
    </row>
    <row r="3">
      <c r="A3" s="3" t="s">
        <v>14</v>
      </c>
      <c r="B3" s="3" t="s">
        <v>15</v>
      </c>
      <c r="C3" s="3" t="s">
        <v>16</v>
      </c>
      <c r="D3" t="s" s="3">
        <v>3</v>
      </c>
      <c r="F3" t="s" s="3">
        <v>4</v>
      </c>
      <c r="L3" t="s" s="3">
        <v>5</v>
      </c>
      <c r="O3" t="s" s="3">
        <v>6</v>
      </c>
      <c r="Q3" t="s" s="3">
        <v>7</v>
      </c>
      <c r="U3" t="s" s="3">
        <v>8</v>
      </c>
      <c r="Y3" t="s" s="3">
        <v>9</v>
      </c>
      <c r="AC3" t="s" s="3">
        <v>10</v>
      </c>
      <c r="AG3" s="3" t="s">
        <v>25</v>
      </c>
    </row>
    <row r="4">
      <c r="D4" s="3" t="s">
        <v>17</v>
      </c>
      <c r="E4" s="3" t="s">
        <v>18</v>
      </c>
      <c r="F4" s="3" t="s">
        <v>19</v>
      </c>
      <c r="G4" s="3" t="s">
        <v>20</v>
      </c>
      <c r="H4" s="3" t="s">
        <v>21</v>
      </c>
      <c r="I4" t="s" s="3">
        <v>11</v>
      </c>
      <c r="Q4" t="s" s="3">
        <v>4</v>
      </c>
      <c r="S4" t="s" s="3">
        <v>12</v>
      </c>
      <c r="U4" t="s" s="3">
        <v>13</v>
      </c>
      <c r="W4" t="s" s="3">
        <v>12</v>
      </c>
      <c r="Y4" t="s" s="3">
        <v>13</v>
      </c>
      <c r="AA4" t="s" s="3">
        <v>12</v>
      </c>
      <c r="AC4" t="s" s="3">
        <v>13</v>
      </c>
      <c r="AE4" t="s" s="3">
        <v>12</v>
      </c>
    </row>
    <row r="5">
      <c r="I5" s="3" t="s">
        <v>22</v>
      </c>
      <c r="J5" s="3" t="s">
        <v>23</v>
      </c>
      <c r="K5" s="3" t="s">
        <v>24</v>
      </c>
      <c r="L5" s="3" t="s">
        <v>22</v>
      </c>
      <c r="M5" s="3" t="s">
        <v>23</v>
      </c>
      <c r="N5" s="3" t="s">
        <v>24</v>
      </c>
      <c r="O5" s="3" t="s">
        <v>22</v>
      </c>
      <c r="P5" s="3" t="s">
        <v>23</v>
      </c>
      <c r="Q5" s="3" t="s">
        <v>22</v>
      </c>
      <c r="R5" s="3" t="s">
        <v>23</v>
      </c>
      <c r="S5" s="3" t="s">
        <v>22</v>
      </c>
      <c r="T5" s="3" t="s">
        <v>23</v>
      </c>
      <c r="U5" s="3" t="s">
        <v>22</v>
      </c>
      <c r="V5" s="3" t="s">
        <v>23</v>
      </c>
      <c r="W5" s="3" t="s">
        <v>22</v>
      </c>
      <c r="X5" s="3" t="s">
        <v>23</v>
      </c>
      <c r="Y5" s="3" t="s">
        <v>22</v>
      </c>
      <c r="Z5" s="3" t="s">
        <v>23</v>
      </c>
      <c r="AA5" s="3" t="s">
        <v>22</v>
      </c>
      <c r="AB5" s="3" t="s">
        <v>23</v>
      </c>
      <c r="AC5" s="3" t="s">
        <v>22</v>
      </c>
      <c r="AD5" s="3" t="s">
        <v>23</v>
      </c>
      <c r="AE5" s="3" t="s">
        <v>22</v>
      </c>
      <c r="AF5" s="3" t="s">
        <v>23</v>
      </c>
      <c r="AH5" s="3" t="s">
        <v>26</v>
      </c>
    </row>
    <row r="6">
      <c r="B6" s="4" t="s">
        <v>27</v>
      </c>
      <c r="L6" t="n" s="13">
        <f>L7+L22+L34+L38</f>
        <v>0.0</v>
      </c>
      <c r="M6" t="n" s="13">
        <f>M7+M22+M34+M38</f>
        <v>0.0</v>
      </c>
      <c r="N6" t="n" s="13">
        <f>N7+N22+N34+N38</f>
        <v>0.0</v>
      </c>
      <c r="O6" t="n" s="13">
        <f>O7+O22+O34+O38</f>
        <v>0.0</v>
      </c>
      <c r="P6" t="n" s="13">
        <f>P7+P22+P34+P38</f>
        <v>0.0</v>
      </c>
    </row>
    <row r="7">
      <c r="B7" s="4" t="s">
        <v>28</v>
      </c>
      <c r="L7" t="n" s="13">
        <f>L8</f>
        <v>0.0</v>
      </c>
      <c r="M7" t="n" s="13">
        <f>M8</f>
        <v>0.0</v>
      </c>
      <c r="N7" t="n" s="13">
        <f>N8</f>
        <v>0.0</v>
      </c>
      <c r="O7" t="n" s="13">
        <f>O8</f>
        <v>0.0</v>
      </c>
      <c r="P7" t="n" s="13">
        <f>P8</f>
        <v>0.0</v>
      </c>
    </row>
    <row r="8">
      <c r="B8" s="4" t="s">
        <v>29</v>
      </c>
      <c r="L8" t="n" s="13">
        <f>SUM(L9:L21)</f>
        <v>0.0</v>
      </c>
      <c r="M8" t="n" s="13">
        <f>SUM(M9:M21)</f>
        <v>0.0</v>
      </c>
      <c r="N8" t="n" s="13">
        <f>SUM(N9:N21)</f>
        <v>0.0</v>
      </c>
      <c r="O8" t="n" s="13">
        <f>SUM(O9:O21)</f>
        <v>0.0</v>
      </c>
      <c r="P8" t="n" s="13">
        <f>SUM(P9:P21)</f>
        <v>0.0</v>
      </c>
    </row>
    <row r="9">
      <c r="A9" t="n" s="10">
        <v>1.0</v>
      </c>
      <c r="B9" t="s" s="5">
        <v>30</v>
      </c>
      <c r="C9" t="s" s="5">
        <v>31</v>
      </c>
      <c r="D9" t="s" s="5">
        <v>32</v>
      </c>
      <c r="E9" t="s" s="5">
        <v>33</v>
      </c>
      <c r="F9" t="s" s="5">
        <v>34</v>
      </c>
      <c r="G9" t="n" s="7">
        <v>0.619</v>
      </c>
      <c r="H9" t="n" s="7">
        <v>0.619</v>
      </c>
      <c r="I9" t="n" s="7">
        <v>0.310000001</v>
      </c>
      <c r="J9" t="n" s="7">
        <f>R9+V9+Z9+AD9</f>
        <v>0.0</v>
      </c>
      <c r="K9" t="n" s="7">
        <f>R9-Q9</f>
        <v>0.0</v>
      </c>
      <c r="L9" t="n" s="7">
        <v>1205.2549095315</v>
      </c>
      <c r="M9" t="n" s="7">
        <f>T9+X9+AB9+AF9</f>
        <v>0.0</v>
      </c>
      <c r="N9" t="n" s="7">
        <f>P9-O9</f>
        <v>0.0</v>
      </c>
      <c r="O9" t="n" s="7">
        <f>S9+W9+AA9+AE9</f>
        <v>0.0</v>
      </c>
      <c r="P9" t="n" s="7">
        <f>T9+X9+AB9+AF9</f>
        <v>0.0</v>
      </c>
      <c r="Q9" t="n" s="7">
        <v>0.0</v>
      </c>
      <c r="R9" t="n" s="7">
        <v>0.0</v>
      </c>
      <c r="S9" t="n" s="7">
        <f>$L9/$I9*Q9</f>
        <v>0.0</v>
      </c>
      <c r="T9" t="n" s="7">
        <f>$L9/$I9*R9</f>
        <v>0.0</v>
      </c>
      <c r="U9" t="n" s="7">
        <v>0.0</v>
      </c>
      <c r="V9" t="n" s="7">
        <v>0.0</v>
      </c>
      <c r="W9" t="n" s="7">
        <f>$L9/$I9*U9</f>
        <v>0.0</v>
      </c>
      <c r="X9" t="n" s="7">
        <f>$L9/$I9*V9</f>
        <v>0.0</v>
      </c>
      <c r="Y9" t="n" s="7">
        <v>0.0</v>
      </c>
      <c r="Z9" t="n" s="7">
        <v>0.0</v>
      </c>
      <c r="AA9" t="n" s="7">
        <f>$L9/$I9*Y9</f>
        <v>0.0</v>
      </c>
      <c r="AB9" t="n" s="7">
        <f>$L9/$I9*Z9</f>
        <v>0.0</v>
      </c>
      <c r="AC9" t="n" s="7">
        <v>0.0</v>
      </c>
      <c r="AD9" t="n" s="7">
        <v>0.0</v>
      </c>
      <c r="AE9" t="n" s="7">
        <f>$L9/$I9*AC9</f>
        <v>0.0</v>
      </c>
      <c r="AF9" t="n" s="7">
        <f>$L9/$I9*AD9</f>
        <v>0.0</v>
      </c>
      <c r="AG9" t="s" s="5">
        <v>35</v>
      </c>
      <c r="AH9" t="n" s="7">
        <f>Q9+U9+Y9+AC9</f>
        <v>0.0</v>
      </c>
    </row>
    <row r="10">
      <c r="A10" t="n" s="10">
        <v>2.0</v>
      </c>
      <c r="B10" t="s" s="5">
        <v>30</v>
      </c>
      <c r="C10" t="s" s="5">
        <v>36</v>
      </c>
      <c r="D10" t="s" s="5">
        <v>37</v>
      </c>
      <c r="E10" t="s" s="5">
        <v>38</v>
      </c>
      <c r="F10" t="s" s="5">
        <v>34</v>
      </c>
      <c r="G10" t="n" s="7">
        <v>1.166</v>
      </c>
      <c r="H10" t="n" s="7">
        <v>0.14189808595704362</v>
      </c>
      <c r="I10" t="n" s="7">
        <v>0.14000000100000012</v>
      </c>
      <c r="J10" t="n" s="7">
        <f>R10+V10+Z10+AD10</f>
        <v>0.0</v>
      </c>
      <c r="K10" t="n" s="7">
        <f>R10-Q10</f>
        <v>0.0</v>
      </c>
      <c r="L10" t="n" s="7">
        <v>295.589864493997</v>
      </c>
      <c r="M10" t="n" s="7">
        <f>T10+X10+AB10+AF10</f>
        <v>0.0</v>
      </c>
      <c r="N10" t="n" s="7">
        <f>P10-O10</f>
        <v>0.0</v>
      </c>
      <c r="O10" t="n" s="7">
        <f>S10+W10+AA10+AE10</f>
        <v>0.0</v>
      </c>
      <c r="P10" t="n" s="7">
        <f>T10+X10+AB10+AF10</f>
        <v>0.0</v>
      </c>
      <c r="Q10" t="n" s="7">
        <v>0.0</v>
      </c>
      <c r="R10" t="n" s="7">
        <v>0.0</v>
      </c>
      <c r="S10" t="n" s="7">
        <f>$L10/$I10*Q10</f>
        <v>0.0</v>
      </c>
      <c r="T10" t="n" s="7">
        <f>$L10/$I10*R10</f>
        <v>0.0</v>
      </c>
      <c r="U10" t="n" s="7">
        <v>0.0</v>
      </c>
      <c r="V10" t="n" s="7">
        <v>0.0</v>
      </c>
      <c r="W10" t="n" s="7">
        <f>$L10/$I10*U10</f>
        <v>0.0</v>
      </c>
      <c r="X10" t="n" s="7">
        <f>$L10/$I10*V10</f>
        <v>0.0</v>
      </c>
      <c r="Y10" t="n" s="7">
        <v>0.0</v>
      </c>
      <c r="Z10" t="n" s="7">
        <v>0.0</v>
      </c>
      <c r="AA10" t="n" s="7">
        <f>$L10/$I10*Y10</f>
        <v>0.0</v>
      </c>
      <c r="AB10" t="n" s="7">
        <f>$L10/$I10*Z10</f>
        <v>0.0</v>
      </c>
      <c r="AC10" t="n" s="7">
        <v>0.0</v>
      </c>
      <c r="AD10" t="n" s="7">
        <v>0.0</v>
      </c>
      <c r="AE10" t="n" s="7">
        <f>$L10/$I10*AC10</f>
        <v>0.0</v>
      </c>
      <c r="AF10" t="n" s="7">
        <f>$L10/$I10*AD10</f>
        <v>0.0</v>
      </c>
      <c r="AG10" t="s" s="5">
        <v>35</v>
      </c>
      <c r="AH10" t="n" s="7">
        <f>Q10+U10+Y10+AC10</f>
        <v>0.0</v>
      </c>
    </row>
    <row r="11">
      <c r="A11" t="n" s="10">
        <v>3.0</v>
      </c>
      <c r="B11" t="s" s="5">
        <v>30</v>
      </c>
      <c r="C11" t="s" s="5">
        <v>39</v>
      </c>
      <c r="D11" t="s" s="5">
        <v>40</v>
      </c>
      <c r="E11" t="s" s="5">
        <v>41</v>
      </c>
      <c r="F11" t="s" s="5">
        <v>34</v>
      </c>
      <c r="G11" t="n" s="7">
        <v>1.268</v>
      </c>
      <c r="H11" t="n" s="7">
        <v>1.268</v>
      </c>
      <c r="I11" t="n" s="7">
        <v>0.4000000009999999</v>
      </c>
      <c r="J11" t="n" s="7">
        <f>R11+V11+Z11+AD11</f>
        <v>0.0</v>
      </c>
      <c r="K11" t="n" s="7">
        <f>R11-Q11</f>
        <v>0.0</v>
      </c>
      <c r="L11" t="n" s="7">
        <v>968.229463722398</v>
      </c>
      <c r="M11" t="n" s="7">
        <f>T11+X11+AB11+AF11</f>
        <v>0.0</v>
      </c>
      <c r="N11" t="n" s="7">
        <f>P11-O11</f>
        <v>0.0</v>
      </c>
      <c r="O11" t="n" s="7">
        <f>S11+W11+AA11+AE11</f>
        <v>0.0</v>
      </c>
      <c r="P11" t="n" s="7">
        <f>T11+X11+AB11+AF11</f>
        <v>0.0</v>
      </c>
      <c r="Q11" t="n" s="7">
        <v>0.0</v>
      </c>
      <c r="R11" t="n" s="7">
        <v>0.0</v>
      </c>
      <c r="S11" t="n" s="7">
        <f>$L11/$I11*Q11</f>
        <v>0.0</v>
      </c>
      <c r="T11" t="n" s="7">
        <f>$L11/$I11*R11</f>
        <v>0.0</v>
      </c>
      <c r="U11" t="n" s="7">
        <v>0.0</v>
      </c>
      <c r="V11" t="n" s="7">
        <v>0.0</v>
      </c>
      <c r="W11" t="n" s="7">
        <f>$L11/$I11*U11</f>
        <v>0.0</v>
      </c>
      <c r="X11" t="n" s="7">
        <f>$L11/$I11*V11</f>
        <v>0.0</v>
      </c>
      <c r="Y11" t="n" s="7">
        <v>0.0</v>
      </c>
      <c r="Z11" t="n" s="7">
        <v>0.0</v>
      </c>
      <c r="AA11" t="n" s="7">
        <f>$L11/$I11*Y11</f>
        <v>0.0</v>
      </c>
      <c r="AB11" t="n" s="7">
        <f>$L11/$I11*Z11</f>
        <v>0.0</v>
      </c>
      <c r="AC11" t="n" s="7">
        <v>0.0</v>
      </c>
      <c r="AD11" t="n" s="7">
        <v>0.0</v>
      </c>
      <c r="AE11" t="n" s="7">
        <f>$L11/$I11*AC11</f>
        <v>0.0</v>
      </c>
      <c r="AF11" t="n" s="7">
        <f>$L11/$I11*AD11</f>
        <v>0.0</v>
      </c>
      <c r="AG11" t="s" s="5">
        <v>35</v>
      </c>
      <c r="AH11" t="n" s="7">
        <f>Q11+U11+Y11+AC11</f>
        <v>0.0</v>
      </c>
    </row>
    <row r="12">
      <c r="A12" t="n" s="10">
        <v>4.0</v>
      </c>
      <c r="B12" t="s" s="5">
        <v>30</v>
      </c>
      <c r="C12" t="s" s="5">
        <v>42</v>
      </c>
      <c r="D12" t="s" s="5">
        <v>43</v>
      </c>
      <c r="E12" t="s" s="5">
        <v>44</v>
      </c>
      <c r="F12" t="s" s="5">
        <v>34</v>
      </c>
      <c r="G12" t="n" s="7">
        <v>2.154</v>
      </c>
      <c r="H12" t="n" s="7">
        <v>0.4615392330265905</v>
      </c>
      <c r="I12" t="n" s="7">
        <v>0.2500000010000002</v>
      </c>
      <c r="J12" t="n" s="7">
        <f>R12+V12+Z12+AD12</f>
        <v>0.0</v>
      </c>
      <c r="K12" t="n" s="7">
        <f>R12-Q12</f>
        <v>0.0</v>
      </c>
      <c r="L12" t="n" s="7">
        <v>507.834238625813</v>
      </c>
      <c r="M12" t="n" s="7">
        <f>T12+X12+AB12+AF12</f>
        <v>0.0</v>
      </c>
      <c r="N12" t="n" s="7">
        <f>P12-O12</f>
        <v>0.0</v>
      </c>
      <c r="O12" t="n" s="7">
        <f>S12+W12+AA12+AE12</f>
        <v>0.0</v>
      </c>
      <c r="P12" t="n" s="7">
        <f>T12+X12+AB12+AF12</f>
        <v>0.0</v>
      </c>
      <c r="Q12" t="n" s="7">
        <v>0.0</v>
      </c>
      <c r="R12" t="n" s="7">
        <v>0.0</v>
      </c>
      <c r="S12" t="n" s="7">
        <f>$L12/$I12*Q12</f>
        <v>0.0</v>
      </c>
      <c r="T12" t="n" s="7">
        <f>$L12/$I12*R12</f>
        <v>0.0</v>
      </c>
      <c r="U12" t="n" s="7">
        <v>0.0</v>
      </c>
      <c r="V12" t="n" s="7">
        <v>0.0</v>
      </c>
      <c r="W12" t="n" s="7">
        <f>$L12/$I12*U12</f>
        <v>0.0</v>
      </c>
      <c r="X12" t="n" s="7">
        <f>$L12/$I12*V12</f>
        <v>0.0</v>
      </c>
      <c r="Y12" t="n" s="7">
        <v>0.0</v>
      </c>
      <c r="Z12" t="n" s="7">
        <v>0.0</v>
      </c>
      <c r="AA12" t="n" s="7">
        <f>$L12/$I12*Y12</f>
        <v>0.0</v>
      </c>
      <c r="AB12" t="n" s="7">
        <f>$L12/$I12*Z12</f>
        <v>0.0</v>
      </c>
      <c r="AC12" t="n" s="7">
        <v>0.0</v>
      </c>
      <c r="AD12" t="n" s="7">
        <v>0.0</v>
      </c>
      <c r="AE12" t="n" s="7">
        <f>$L12/$I12*AC12</f>
        <v>0.0</v>
      </c>
      <c r="AF12" t="n" s="7">
        <f>$L12/$I12*AD12</f>
        <v>0.0</v>
      </c>
      <c r="AG12" t="s" s="5">
        <v>35</v>
      </c>
      <c r="AH12" t="n" s="7">
        <f>Q12+U12+Y12+AC12</f>
        <v>0.0</v>
      </c>
    </row>
    <row r="13">
      <c r="A13" t="n" s="10">
        <v>5.0</v>
      </c>
      <c r="B13" t="s" s="5">
        <v>30</v>
      </c>
      <c r="C13" t="s" s="5">
        <v>45</v>
      </c>
      <c r="D13" t="s" s="5">
        <v>46</v>
      </c>
      <c r="E13" t="s" s="5">
        <v>47</v>
      </c>
      <c r="F13" t="s" s="5">
        <v>34</v>
      </c>
      <c r="G13" t="n" s="7">
        <v>25.419</v>
      </c>
      <c r="H13" t="n" s="7">
        <v>5.446387578705778</v>
      </c>
      <c r="I13" t="n" s="7">
        <v>2.8000000009999986</v>
      </c>
      <c r="J13" t="n" s="7">
        <f>R13+V13+Z13+AD13</f>
        <v>0.0</v>
      </c>
      <c r="K13" t="n" s="7">
        <f>R13-Q13</f>
        <v>0.0</v>
      </c>
      <c r="L13" t="n" s="7">
        <v>4771.08081356466</v>
      </c>
      <c r="M13" t="n" s="7">
        <f>T13+X13+AB13+AF13</f>
        <v>0.0</v>
      </c>
      <c r="N13" t="n" s="7">
        <f>P13-O13</f>
        <v>0.0</v>
      </c>
      <c r="O13" t="n" s="7">
        <f>S13+W13+AA13+AE13</f>
        <v>0.0</v>
      </c>
      <c r="P13" t="n" s="7">
        <f>T13+X13+AB13+AF13</f>
        <v>0.0</v>
      </c>
      <c r="Q13" t="n" s="7">
        <v>0.0</v>
      </c>
      <c r="R13" t="n" s="7">
        <v>0.0</v>
      </c>
      <c r="S13" t="n" s="7">
        <f>$L13/$I13*Q13</f>
        <v>0.0</v>
      </c>
      <c r="T13" t="n" s="7">
        <f>$L13/$I13*R13</f>
        <v>0.0</v>
      </c>
      <c r="U13" t="n" s="7">
        <v>0.0</v>
      </c>
      <c r="V13" t="n" s="7">
        <v>0.0</v>
      </c>
      <c r="W13" t="n" s="7">
        <f>$L13/$I13*U13</f>
        <v>0.0</v>
      </c>
      <c r="X13" t="n" s="7">
        <f>$L13/$I13*V13</f>
        <v>0.0</v>
      </c>
      <c r="Y13" t="n" s="7">
        <v>0.0</v>
      </c>
      <c r="Z13" t="n" s="7">
        <v>0.0</v>
      </c>
      <c r="AA13" t="n" s="7">
        <f>$L13/$I13*Y13</f>
        <v>0.0</v>
      </c>
      <c r="AB13" t="n" s="7">
        <f>$L13/$I13*Z13</f>
        <v>0.0</v>
      </c>
      <c r="AC13" t="n" s="7">
        <v>0.0</v>
      </c>
      <c r="AD13" t="n" s="7">
        <v>0.0</v>
      </c>
      <c r="AE13" t="n" s="7">
        <f>$L13/$I13*AC13</f>
        <v>0.0</v>
      </c>
      <c r="AF13" t="n" s="7">
        <f>$L13/$I13*AD13</f>
        <v>0.0</v>
      </c>
      <c r="AG13" t="s" s="5">
        <v>35</v>
      </c>
      <c r="AH13" t="n" s="7">
        <f>Q13+U13+Y13+AC13</f>
        <v>0.0</v>
      </c>
    </row>
    <row r="14">
      <c r="A14" t="n" s="10">
        <v>6.0</v>
      </c>
      <c r="B14" t="s" s="5">
        <v>30</v>
      </c>
      <c r="C14" t="s" s="5">
        <v>48</v>
      </c>
      <c r="D14" t="s" s="5">
        <v>49</v>
      </c>
      <c r="E14" t="s" s="5">
        <v>50</v>
      </c>
      <c r="F14" t="s" s="5">
        <v>51</v>
      </c>
      <c r="G14" t="n" s="7">
        <v>1303.0</v>
      </c>
      <c r="H14" t="n" s="7">
        <v>1152.8416601570223</v>
      </c>
      <c r="I14" t="n" s="7">
        <v>200.00000000100067</v>
      </c>
      <c r="J14" t="n" s="7">
        <f>R14+V14+Z14+AD14</f>
        <v>0.0</v>
      </c>
      <c r="K14" t="n" s="7">
        <f>R14-Q14</f>
        <v>0.0</v>
      </c>
      <c r="L14" t="n" s="7">
        <v>1565.63651573292</v>
      </c>
      <c r="M14" t="n" s="7">
        <f>T14+X14+AB14+AF14</f>
        <v>0.0</v>
      </c>
      <c r="N14" t="n" s="7">
        <f>P14-O14</f>
        <v>0.0</v>
      </c>
      <c r="O14" t="n" s="7">
        <f>S14+W14+AA14+AE14</f>
        <v>0.0</v>
      </c>
      <c r="P14" t="n" s="7">
        <f>T14+X14+AB14+AF14</f>
        <v>0.0</v>
      </c>
      <c r="Q14" t="n" s="7">
        <v>0.0</v>
      </c>
      <c r="R14" t="n" s="7">
        <v>0.0</v>
      </c>
      <c r="S14" t="n" s="7">
        <f>$L14/$I14*Q14</f>
        <v>0.0</v>
      </c>
      <c r="T14" t="n" s="7">
        <f>$L14/$I14*R14</f>
        <v>0.0</v>
      </c>
      <c r="U14" t="n" s="7">
        <v>0.0</v>
      </c>
      <c r="V14" t="n" s="7">
        <v>0.0</v>
      </c>
      <c r="W14" t="n" s="7">
        <f>$L14/$I14*U14</f>
        <v>0.0</v>
      </c>
      <c r="X14" t="n" s="7">
        <f>$L14/$I14*V14</f>
        <v>0.0</v>
      </c>
      <c r="Y14" t="n" s="7">
        <v>0.0</v>
      </c>
      <c r="Z14" t="n" s="7">
        <v>0.0</v>
      </c>
      <c r="AA14" t="n" s="7">
        <f>$L14/$I14*Y14</f>
        <v>0.0</v>
      </c>
      <c r="AB14" t="n" s="7">
        <f>$L14/$I14*Z14</f>
        <v>0.0</v>
      </c>
      <c r="AC14" t="n" s="7">
        <v>0.0</v>
      </c>
      <c r="AD14" t="n" s="7">
        <v>0.0</v>
      </c>
      <c r="AE14" t="n" s="7">
        <f>$L14/$I14*AC14</f>
        <v>0.0</v>
      </c>
      <c r="AF14" t="n" s="7">
        <f>$L14/$I14*AD14</f>
        <v>0.0</v>
      </c>
      <c r="AG14" t="s" s="5">
        <v>35</v>
      </c>
      <c r="AH14" t="n" s="7">
        <f>Q14+U14+Y14+AC14</f>
        <v>0.0</v>
      </c>
    </row>
    <row r="15">
      <c r="A15" t="n" s="10">
        <v>7.0</v>
      </c>
      <c r="B15" t="s" s="5">
        <v>52</v>
      </c>
      <c r="C15" t="s" s="5">
        <v>53</v>
      </c>
      <c r="D15" t="s" s="5">
        <v>54</v>
      </c>
      <c r="E15" t="s" s="5">
        <v>55</v>
      </c>
      <c r="F15" t="s" s="5">
        <v>56</v>
      </c>
      <c r="G15" t="n" s="7">
        <v>18412.0</v>
      </c>
      <c r="H15" t="n" s="7">
        <v>2976.9999999999986</v>
      </c>
      <c r="I15" t="n" s="7">
        <v>200.000000001</v>
      </c>
      <c r="J15" t="n" s="7">
        <f>R15+V15+Z15+AD15</f>
        <v>0.0</v>
      </c>
      <c r="K15" t="n" s="7">
        <f>R15-Q15</f>
        <v>0.0</v>
      </c>
      <c r="L15" t="n" s="7">
        <v>322.215413860526</v>
      </c>
      <c r="M15" t="n" s="7">
        <f>T15+X15+AB15+AF15</f>
        <v>0.0</v>
      </c>
      <c r="N15" t="n" s="7">
        <f>P15-O15</f>
        <v>0.0</v>
      </c>
      <c r="O15" t="n" s="7">
        <f>S15+W15+AA15+AE15</f>
        <v>0.0</v>
      </c>
      <c r="P15" t="n" s="7">
        <f>T15+X15+AB15+AF15</f>
        <v>0.0</v>
      </c>
      <c r="Q15" t="n" s="7">
        <v>0.0</v>
      </c>
      <c r="R15" t="n" s="7">
        <v>0.0</v>
      </c>
      <c r="S15" t="n" s="7">
        <f>$L15/$I15*Q15</f>
        <v>0.0</v>
      </c>
      <c r="T15" t="n" s="7">
        <f>$L15/$I15*R15</f>
        <v>0.0</v>
      </c>
      <c r="U15" t="n" s="7">
        <v>0.0</v>
      </c>
      <c r="V15" t="n" s="7">
        <v>0.0</v>
      </c>
      <c r="W15" t="n" s="7">
        <f>$L15/$I15*U15</f>
        <v>0.0</v>
      </c>
      <c r="X15" t="n" s="7">
        <f>$L15/$I15*V15</f>
        <v>0.0</v>
      </c>
      <c r="Y15" t="n" s="7">
        <v>0.0</v>
      </c>
      <c r="Z15" t="n" s="7">
        <v>0.0</v>
      </c>
      <c r="AA15" t="n" s="7">
        <f>$L15/$I15*Y15</f>
        <v>0.0</v>
      </c>
      <c r="AB15" t="n" s="7">
        <f>$L15/$I15*Z15</f>
        <v>0.0</v>
      </c>
      <c r="AC15" t="n" s="7">
        <v>0.0</v>
      </c>
      <c r="AD15" t="n" s="7">
        <v>0.0</v>
      </c>
      <c r="AE15" t="n" s="7">
        <f>$L15/$I15*AC15</f>
        <v>0.0</v>
      </c>
      <c r="AF15" t="n" s="7">
        <f>$L15/$I15*AD15</f>
        <v>0.0</v>
      </c>
      <c r="AG15" t="s" s="5">
        <v>35</v>
      </c>
      <c r="AH15" t="n" s="7">
        <f>Q15+U15+Y15+AC15</f>
        <v>0.0</v>
      </c>
    </row>
    <row r="16">
      <c r="A16" t="n" s="10">
        <v>8.0</v>
      </c>
      <c r="B16" t="s" s="5">
        <v>57</v>
      </c>
      <c r="C16" t="s" s="5">
        <v>58</v>
      </c>
      <c r="D16" t="s" s="5">
        <v>59</v>
      </c>
      <c r="E16" t="s" s="5">
        <v>55</v>
      </c>
      <c r="F16" t="s" s="5">
        <v>56</v>
      </c>
      <c r="G16" t="n" s="7">
        <v>550.37</v>
      </c>
      <c r="H16" t="n" s="7">
        <v>536.0142154451597</v>
      </c>
      <c r="I16" t="n" s="7">
        <v>40.00000000099998</v>
      </c>
      <c r="J16" t="n" s="7">
        <f>R16+V16+Z16+AD16</f>
        <v>0.0</v>
      </c>
      <c r="K16" t="n" s="7">
        <f>R16-Q16</f>
        <v>0.0</v>
      </c>
      <c r="L16" t="n" s="7">
        <v>839.424968657449</v>
      </c>
      <c r="M16" t="n" s="7">
        <f>T16+X16+AB16+AF16</f>
        <v>0.0</v>
      </c>
      <c r="N16" t="n" s="7">
        <f>P16-O16</f>
        <v>0.0</v>
      </c>
      <c r="O16" t="n" s="7">
        <f>S16+W16+AA16+AE16</f>
        <v>0.0</v>
      </c>
      <c r="P16" t="n" s="7">
        <f>T16+X16+AB16+AF16</f>
        <v>0.0</v>
      </c>
      <c r="Q16" t="n" s="7">
        <v>0.0</v>
      </c>
      <c r="R16" t="n" s="7">
        <v>0.0</v>
      </c>
      <c r="S16" t="n" s="7">
        <f>$L16/$I16*Q16</f>
        <v>0.0</v>
      </c>
      <c r="T16" t="n" s="7">
        <f>$L16/$I16*R16</f>
        <v>0.0</v>
      </c>
      <c r="U16" t="n" s="7">
        <v>0.0</v>
      </c>
      <c r="V16" t="n" s="7">
        <v>0.0</v>
      </c>
      <c r="W16" t="n" s="7">
        <f>$L16/$I16*U16</f>
        <v>0.0</v>
      </c>
      <c r="X16" t="n" s="7">
        <f>$L16/$I16*V16</f>
        <v>0.0</v>
      </c>
      <c r="Y16" t="n" s="7">
        <v>0.0</v>
      </c>
      <c r="Z16" t="n" s="7">
        <v>0.0</v>
      </c>
      <c r="AA16" t="n" s="7">
        <f>$L16/$I16*Y16</f>
        <v>0.0</v>
      </c>
      <c r="AB16" t="n" s="7">
        <f>$L16/$I16*Z16</f>
        <v>0.0</v>
      </c>
      <c r="AC16" t="n" s="7">
        <v>0.0</v>
      </c>
      <c r="AD16" t="n" s="7">
        <v>0.0</v>
      </c>
      <c r="AE16" t="n" s="7">
        <f>$L16/$I16*AC16</f>
        <v>0.0</v>
      </c>
      <c r="AF16" t="n" s="7">
        <f>$L16/$I16*AD16</f>
        <v>0.0</v>
      </c>
      <c r="AG16" t="s" s="5">
        <v>35</v>
      </c>
      <c r="AH16" t="n" s="7">
        <f>Q16+U16+Y16+AC16</f>
        <v>0.0</v>
      </c>
    </row>
    <row r="17">
      <c r="A17" t="n" s="10">
        <v>9.0</v>
      </c>
      <c r="B17" t="s" s="5">
        <v>60</v>
      </c>
      <c r="C17" t="s" s="5">
        <v>61</v>
      </c>
      <c r="D17" t="s" s="5">
        <v>62</v>
      </c>
      <c r="E17" t="s" s="5">
        <v>63</v>
      </c>
      <c r="F17" t="s" s="5">
        <v>34</v>
      </c>
      <c r="G17" t="n" s="7">
        <v>96.4</v>
      </c>
      <c r="H17" t="n" s="7">
        <v>22.21920646164958</v>
      </c>
      <c r="I17" t="n" s="7">
        <v>1.0000000009999999</v>
      </c>
      <c r="J17" t="n" s="7">
        <f>R17+V17+Z17+AD17</f>
        <v>0.0</v>
      </c>
      <c r="K17" t="n" s="7">
        <f>R17-Q17</f>
        <v>0.0</v>
      </c>
      <c r="L17" t="n" s="7">
        <v>651.232033195021</v>
      </c>
      <c r="M17" t="n" s="7">
        <f>T17+X17+AB17+AF17</f>
        <v>0.0</v>
      </c>
      <c r="N17" t="n" s="7">
        <f>P17-O17</f>
        <v>0.0</v>
      </c>
      <c r="O17" t="n" s="7">
        <f>S17+W17+AA17+AE17</f>
        <v>0.0</v>
      </c>
      <c r="P17" t="n" s="7">
        <f>T17+X17+AB17+AF17</f>
        <v>0.0</v>
      </c>
      <c r="Q17" t="n" s="7">
        <v>0.0</v>
      </c>
      <c r="R17" t="n" s="7">
        <v>0.0</v>
      </c>
      <c r="S17" t="n" s="7">
        <f>$L17/$I17*Q17</f>
        <v>0.0</v>
      </c>
      <c r="T17" t="n" s="7">
        <f>$L17/$I17*R17</f>
        <v>0.0</v>
      </c>
      <c r="U17" t="n" s="7">
        <v>0.0</v>
      </c>
      <c r="V17" t="n" s="7">
        <v>0.0</v>
      </c>
      <c r="W17" t="n" s="7">
        <f>$L17/$I17*U17</f>
        <v>0.0</v>
      </c>
      <c r="X17" t="n" s="7">
        <f>$L17/$I17*V17</f>
        <v>0.0</v>
      </c>
      <c r="Y17" t="n" s="7">
        <v>0.0</v>
      </c>
      <c r="Z17" t="n" s="7">
        <v>0.0</v>
      </c>
      <c r="AA17" t="n" s="7">
        <f>$L17/$I17*Y17</f>
        <v>0.0</v>
      </c>
      <c r="AB17" t="n" s="7">
        <f>$L17/$I17*Z17</f>
        <v>0.0</v>
      </c>
      <c r="AC17" t="n" s="7">
        <v>0.0</v>
      </c>
      <c r="AD17" t="n" s="7">
        <v>0.0</v>
      </c>
      <c r="AE17" t="n" s="7">
        <f>$L17/$I17*AC17</f>
        <v>0.0</v>
      </c>
      <c r="AF17" t="n" s="7">
        <f>$L17/$I17*AD17</f>
        <v>0.0</v>
      </c>
      <c r="AG17" t="s" s="5">
        <v>35</v>
      </c>
      <c r="AH17" t="n" s="7">
        <f>Q17+U17+Y17+AC17</f>
        <v>0.0</v>
      </c>
    </row>
    <row r="18">
      <c r="A18" t="n" s="10">
        <v>10.0</v>
      </c>
      <c r="B18" t="s" s="5">
        <v>57</v>
      </c>
      <c r="C18" t="s" s="5">
        <v>64</v>
      </c>
      <c r="D18" t="s" s="5">
        <v>65</v>
      </c>
      <c r="E18" t="s" s="5">
        <v>66</v>
      </c>
      <c r="F18" t="s" s="5">
        <v>56</v>
      </c>
      <c r="G18" t="n" s="7">
        <v>1252.6</v>
      </c>
      <c r="H18" t="n" s="7">
        <v>1252.6</v>
      </c>
      <c r="I18" t="n" s="7">
        <v>400.0000000009997</v>
      </c>
      <c r="J18" t="n" s="7">
        <f>R18+V18+Z18+AD18</f>
        <v>0.0</v>
      </c>
      <c r="K18" t="n" s="7">
        <f>R18-Q18</f>
        <v>0.0</v>
      </c>
      <c r="L18" t="n" s="7">
        <v>604.416573527064</v>
      </c>
      <c r="M18" t="n" s="7">
        <f>T18+X18+AB18+AF18</f>
        <v>0.0</v>
      </c>
      <c r="N18" t="n" s="7">
        <f>P18-O18</f>
        <v>0.0</v>
      </c>
      <c r="O18" t="n" s="7">
        <f>S18+W18+AA18+AE18</f>
        <v>0.0</v>
      </c>
      <c r="P18" t="n" s="7">
        <f>T18+X18+AB18+AF18</f>
        <v>0.0</v>
      </c>
      <c r="Q18" t="n" s="7">
        <v>0.0</v>
      </c>
      <c r="R18" t="n" s="7">
        <v>0.0</v>
      </c>
      <c r="S18" t="n" s="7">
        <f>$L18/$I18*Q18</f>
        <v>0.0</v>
      </c>
      <c r="T18" t="n" s="7">
        <f>$L18/$I18*R18</f>
        <v>0.0</v>
      </c>
      <c r="U18" t="n" s="7">
        <v>0.0</v>
      </c>
      <c r="V18" t="n" s="7">
        <v>0.0</v>
      </c>
      <c r="W18" t="n" s="7">
        <f>$L18/$I18*U18</f>
        <v>0.0</v>
      </c>
      <c r="X18" t="n" s="7">
        <f>$L18/$I18*V18</f>
        <v>0.0</v>
      </c>
      <c r="Y18" t="n" s="7">
        <v>0.0</v>
      </c>
      <c r="Z18" t="n" s="7">
        <v>0.0</v>
      </c>
      <c r="AA18" t="n" s="7">
        <f>$L18/$I18*Y18</f>
        <v>0.0</v>
      </c>
      <c r="AB18" t="n" s="7">
        <f>$L18/$I18*Z18</f>
        <v>0.0</v>
      </c>
      <c r="AC18" t="n" s="7">
        <v>0.0</v>
      </c>
      <c r="AD18" t="n" s="7">
        <v>0.0</v>
      </c>
      <c r="AE18" t="n" s="7">
        <f>$L18/$I18*AC18</f>
        <v>0.0</v>
      </c>
      <c r="AF18" t="n" s="7">
        <f>$L18/$I18*AD18</f>
        <v>0.0</v>
      </c>
      <c r="AG18" t="s" s="5">
        <v>35</v>
      </c>
      <c r="AH18" t="n" s="7">
        <f>Q18+U18+Y18+AC18</f>
        <v>0.0</v>
      </c>
    </row>
    <row r="19">
      <c r="A19" t="n" s="10">
        <v>11.0</v>
      </c>
      <c r="B19" t="s" s="5">
        <v>67</v>
      </c>
      <c r="C19" t="s" s="5">
        <v>68</v>
      </c>
      <c r="D19" t="s" s="5">
        <v>69</v>
      </c>
      <c r="E19" t="s" s="5">
        <v>70</v>
      </c>
      <c r="F19" t="s" s="5">
        <v>56</v>
      </c>
      <c r="G19" t="n" s="7">
        <v>16012.46</v>
      </c>
      <c r="H19" t="n" s="7">
        <v>14687.130173008329</v>
      </c>
      <c r="I19" t="n" s="7">
        <v>86.80000000099979</v>
      </c>
      <c r="J19" t="n" s="7">
        <f>R19+V19+Z19+AD19</f>
        <v>0.0</v>
      </c>
      <c r="K19" t="n" s="7">
        <f>R19-Q19</f>
        <v>0.0</v>
      </c>
      <c r="L19" t="n" s="7">
        <v>1945.42965505613</v>
      </c>
      <c r="M19" t="n" s="7">
        <f>T19+X19+AB19+AF19</f>
        <v>0.0</v>
      </c>
      <c r="N19" t="n" s="7">
        <f>P19-O19</f>
        <v>0.0</v>
      </c>
      <c r="O19" t="n" s="7">
        <f>S19+W19+AA19+AE19</f>
        <v>0.0</v>
      </c>
      <c r="P19" t="n" s="7">
        <f>T19+X19+AB19+AF19</f>
        <v>0.0</v>
      </c>
      <c r="Q19" t="n" s="7">
        <v>0.0</v>
      </c>
      <c r="R19" t="n" s="7">
        <v>0.0</v>
      </c>
      <c r="S19" t="n" s="7">
        <f>$L19/$I19*Q19</f>
        <v>0.0</v>
      </c>
      <c r="T19" t="n" s="7">
        <f>$L19/$I19*R19</f>
        <v>0.0</v>
      </c>
      <c r="U19" t="n" s="7">
        <v>0.0</v>
      </c>
      <c r="V19" t="n" s="7">
        <v>0.0</v>
      </c>
      <c r="W19" t="n" s="7">
        <f>$L19/$I19*U19</f>
        <v>0.0</v>
      </c>
      <c r="X19" t="n" s="7">
        <f>$L19/$I19*V19</f>
        <v>0.0</v>
      </c>
      <c r="Y19" t="n" s="7">
        <v>0.0</v>
      </c>
      <c r="Z19" t="n" s="7">
        <v>0.0</v>
      </c>
      <c r="AA19" t="n" s="7">
        <f>$L19/$I19*Y19</f>
        <v>0.0</v>
      </c>
      <c r="AB19" t="n" s="7">
        <f>$L19/$I19*Z19</f>
        <v>0.0</v>
      </c>
      <c r="AC19" t="n" s="7">
        <v>0.0</v>
      </c>
      <c r="AD19" t="n" s="7">
        <v>0.0</v>
      </c>
      <c r="AE19" t="n" s="7">
        <f>$L19/$I19*AC19</f>
        <v>0.0</v>
      </c>
      <c r="AF19" t="n" s="7">
        <f>$L19/$I19*AD19</f>
        <v>0.0</v>
      </c>
      <c r="AG19" t="s" s="5">
        <v>35</v>
      </c>
      <c r="AH19" t="n" s="7">
        <f>Q19+U19+Y19+AC19</f>
        <v>0.0</v>
      </c>
    </row>
    <row r="20">
      <c r="A20" t="n" s="10">
        <v>12.0</v>
      </c>
      <c r="B20" t="s" s="5">
        <v>30</v>
      </c>
      <c r="C20" t="s" s="5">
        <v>71</v>
      </c>
      <c r="D20" t="s" s="5">
        <v>72</v>
      </c>
      <c r="E20" t="s" s="5">
        <v>73</v>
      </c>
      <c r="F20" t="s" s="5">
        <v>34</v>
      </c>
      <c r="G20" t="n" s="7">
        <v>245.247</v>
      </c>
      <c r="H20" t="n" s="7">
        <v>204.73287546830252</v>
      </c>
      <c r="I20" t="n" s="7">
        <v>8.000000000999998</v>
      </c>
      <c r="J20" t="n" s="7">
        <f>R20+V20+Z20+AD20</f>
        <v>0.0</v>
      </c>
      <c r="K20" t="n" s="7">
        <f>R20-Q20</f>
        <v>0.0</v>
      </c>
      <c r="L20" t="n" s="7">
        <v>821.890942600725</v>
      </c>
      <c r="M20" t="n" s="7">
        <f>T20+X20+AB20+AF20</f>
        <v>0.0</v>
      </c>
      <c r="N20" t="n" s="7">
        <f>P20-O20</f>
        <v>0.0</v>
      </c>
      <c r="O20" t="n" s="7">
        <f>S20+W20+AA20+AE20</f>
        <v>0.0</v>
      </c>
      <c r="P20" t="n" s="7">
        <f>T20+X20+AB20+AF20</f>
        <v>0.0</v>
      </c>
      <c r="Q20" t="n" s="7">
        <v>0.0</v>
      </c>
      <c r="R20" t="n" s="7">
        <v>0.0</v>
      </c>
      <c r="S20" t="n" s="7">
        <f>$L20/$I20*Q20</f>
        <v>0.0</v>
      </c>
      <c r="T20" t="n" s="7">
        <f>$L20/$I20*R20</f>
        <v>0.0</v>
      </c>
      <c r="U20" t="n" s="7">
        <v>0.0</v>
      </c>
      <c r="V20" t="n" s="7">
        <v>0.0</v>
      </c>
      <c r="W20" t="n" s="7">
        <f>$L20/$I20*U20</f>
        <v>0.0</v>
      </c>
      <c r="X20" t="n" s="7">
        <f>$L20/$I20*V20</f>
        <v>0.0</v>
      </c>
      <c r="Y20" t="n" s="7">
        <v>0.0</v>
      </c>
      <c r="Z20" t="n" s="7">
        <v>0.0</v>
      </c>
      <c r="AA20" t="n" s="7">
        <f>$L20/$I20*Y20</f>
        <v>0.0</v>
      </c>
      <c r="AB20" t="n" s="7">
        <f>$L20/$I20*Z20</f>
        <v>0.0</v>
      </c>
      <c r="AC20" t="n" s="7">
        <v>0.0</v>
      </c>
      <c r="AD20" t="n" s="7">
        <v>0.0</v>
      </c>
      <c r="AE20" t="n" s="7">
        <f>$L20/$I20*AC20</f>
        <v>0.0</v>
      </c>
      <c r="AF20" t="n" s="7">
        <f>$L20/$I20*AD20</f>
        <v>0.0</v>
      </c>
      <c r="AG20" t="s" s="5">
        <v>35</v>
      </c>
      <c r="AH20" t="n" s="7">
        <f>Q20+U20+Y20+AC20</f>
        <v>0.0</v>
      </c>
    </row>
    <row r="21">
      <c r="A21" t="n" s="10">
        <v>13.0</v>
      </c>
      <c r="B21" t="s" s="5">
        <v>60</v>
      </c>
      <c r="C21" t="s" s="5">
        <v>74</v>
      </c>
      <c r="D21" t="s" s="5">
        <v>75</v>
      </c>
      <c r="E21" t="s" s="5">
        <v>76</v>
      </c>
      <c r="F21" t="s" s="5">
        <v>34</v>
      </c>
      <c r="G21" t="n" s="7">
        <v>2.876</v>
      </c>
      <c r="H21" t="n" s="7">
        <v>2.876</v>
      </c>
      <c r="I21" t="n" s="7">
        <v>0.5000000010000013</v>
      </c>
      <c r="J21" t="n" s="7">
        <f>R21+V21+Z21+AD21</f>
        <v>0.0</v>
      </c>
      <c r="K21" t="n" s="7">
        <f>R21-Q21</f>
        <v>0.0</v>
      </c>
      <c r="L21" t="n" s="7">
        <v>1755.69210709319</v>
      </c>
      <c r="M21" t="n" s="7">
        <f>T21+X21+AB21+AF21</f>
        <v>0.0</v>
      </c>
      <c r="N21" t="n" s="7">
        <f>P21-O21</f>
        <v>0.0</v>
      </c>
      <c r="O21" t="n" s="7">
        <f>S21+W21+AA21+AE21</f>
        <v>0.0</v>
      </c>
      <c r="P21" t="n" s="7">
        <f>T21+X21+AB21+AF21</f>
        <v>0.0</v>
      </c>
      <c r="Q21" t="n" s="7">
        <v>0.0</v>
      </c>
      <c r="R21" t="n" s="7">
        <v>0.0</v>
      </c>
      <c r="S21" t="n" s="7">
        <f>$L21/$I21*Q21</f>
        <v>0.0</v>
      </c>
      <c r="T21" t="n" s="7">
        <f>$L21/$I21*R21</f>
        <v>0.0</v>
      </c>
      <c r="U21" t="n" s="7">
        <v>0.0</v>
      </c>
      <c r="V21" t="n" s="7">
        <v>0.0</v>
      </c>
      <c r="W21" t="n" s="7">
        <f>$L21/$I21*U21</f>
        <v>0.0</v>
      </c>
      <c r="X21" t="n" s="7">
        <f>$L21/$I21*V21</f>
        <v>0.0</v>
      </c>
      <c r="Y21" t="n" s="7">
        <v>0.0</v>
      </c>
      <c r="Z21" t="n" s="7">
        <v>0.0</v>
      </c>
      <c r="AA21" t="n" s="7">
        <f>$L21/$I21*Y21</f>
        <v>0.0</v>
      </c>
      <c r="AB21" t="n" s="7">
        <f>$L21/$I21*Z21</f>
        <v>0.0</v>
      </c>
      <c r="AC21" t="n" s="7">
        <v>0.0</v>
      </c>
      <c r="AD21" t="n" s="7">
        <v>0.0</v>
      </c>
      <c r="AE21" t="n" s="7">
        <f>$L21/$I21*AC21</f>
        <v>0.0</v>
      </c>
      <c r="AF21" t="n" s="7">
        <f>$L21/$I21*AD21</f>
        <v>0.0</v>
      </c>
      <c r="AG21" t="s" s="5">
        <v>35</v>
      </c>
      <c r="AH21" t="n" s="7">
        <f>Q21+U21+Y21+AC21</f>
        <v>0.0</v>
      </c>
    </row>
    <row r="22">
      <c r="B22" s="4" t="s">
        <v>77</v>
      </c>
      <c r="L22" t="n" s="13">
        <f>L23+L30+L32</f>
        <v>0.0</v>
      </c>
      <c r="M22" t="n" s="13">
        <f>M23+M30+M32</f>
        <v>0.0</v>
      </c>
      <c r="N22" t="n" s="13">
        <f>N23+N30+N32</f>
        <v>0.0</v>
      </c>
      <c r="O22" t="n" s="13">
        <f>O23+O30+O32</f>
        <v>0.0</v>
      </c>
      <c r="P22" t="n" s="13">
        <f>P23+P30+P32</f>
        <v>0.0</v>
      </c>
    </row>
    <row r="23">
      <c r="B23" s="4" t="s">
        <v>78</v>
      </c>
      <c r="L23" t="n" s="13">
        <f>SUM(L24:L29)</f>
        <v>0.0</v>
      </c>
      <c r="M23" t="n" s="13">
        <f>SUM(M24:M29)</f>
        <v>0.0</v>
      </c>
      <c r="N23" t="n" s="13">
        <f>SUM(N24:N29)</f>
        <v>0.0</v>
      </c>
      <c r="O23" t="n" s="13">
        <f>SUM(O24:O29)</f>
        <v>0.0</v>
      </c>
      <c r="P23" t="n" s="13">
        <f>SUM(P24:P29)</f>
        <v>0.0</v>
      </c>
    </row>
    <row r="24">
      <c r="A24" t="n" s="10">
        <v>14.0</v>
      </c>
      <c r="B24" t="s" s="5">
        <v>60</v>
      </c>
      <c r="C24" t="s" s="5">
        <v>79</v>
      </c>
      <c r="D24" t="s" s="5">
        <v>80</v>
      </c>
      <c r="E24" t="s" s="5">
        <v>81</v>
      </c>
      <c r="F24" t="s" s="5">
        <v>34</v>
      </c>
      <c r="G24" t="n" s="7">
        <v>73.418</v>
      </c>
      <c r="H24" t="n" s="7">
        <v>69.83018944127498</v>
      </c>
      <c r="I24" t="n" s="7">
        <v>7.000000001000004</v>
      </c>
      <c r="J24" t="n" s="7">
        <f>R24+V24+Z24+AD24</f>
        <v>0.0</v>
      </c>
      <c r="K24" t="n" s="7">
        <f>R24-Q24</f>
        <v>0.0</v>
      </c>
      <c r="L24" t="n" s="7">
        <v>4901.13026097142</v>
      </c>
      <c r="M24" t="n" s="7">
        <f>T24+X24+AB24+AF24</f>
        <v>0.0</v>
      </c>
      <c r="N24" t="n" s="7">
        <f>P24-O24</f>
        <v>0.0</v>
      </c>
      <c r="O24" t="n" s="7">
        <f>S24+W24+AA24+AE24</f>
        <v>0.0</v>
      </c>
      <c r="P24" t="n" s="7">
        <f>T24+X24+AB24+AF24</f>
        <v>0.0</v>
      </c>
      <c r="Q24" t="n" s="7">
        <v>0.0</v>
      </c>
      <c r="R24" t="n" s="7">
        <v>0.0</v>
      </c>
      <c r="S24" t="n" s="7">
        <f>$L24/$I24*Q24</f>
        <v>0.0</v>
      </c>
      <c r="T24" t="n" s="7">
        <f>$L24/$I24*R24</f>
        <v>0.0</v>
      </c>
      <c r="U24" t="n" s="7">
        <v>0.0</v>
      </c>
      <c r="V24" t="n" s="7">
        <v>0.0</v>
      </c>
      <c r="W24" t="n" s="7">
        <f>$L24/$I24*U24</f>
        <v>0.0</v>
      </c>
      <c r="X24" t="n" s="7">
        <f>$L24/$I24*V24</f>
        <v>0.0</v>
      </c>
      <c r="Y24" t="n" s="7">
        <v>0.0</v>
      </c>
      <c r="Z24" t="n" s="7">
        <v>0.0</v>
      </c>
      <c r="AA24" t="n" s="7">
        <f>$L24/$I24*Y24</f>
        <v>0.0</v>
      </c>
      <c r="AB24" t="n" s="7">
        <f>$L24/$I24*Z24</f>
        <v>0.0</v>
      </c>
      <c r="AC24" t="n" s="7">
        <v>0.0</v>
      </c>
      <c r="AD24" t="n" s="7">
        <v>0.0</v>
      </c>
      <c r="AE24" t="n" s="7">
        <f>$L24/$I24*AC24</f>
        <v>0.0</v>
      </c>
      <c r="AF24" t="n" s="7">
        <f>$L24/$I24*AD24</f>
        <v>0.0</v>
      </c>
      <c r="AG24" t="s" s="5">
        <v>35</v>
      </c>
      <c r="AH24" t="n" s="7">
        <f>Q24+U24+Y24+AC24</f>
        <v>0.0</v>
      </c>
    </row>
    <row r="25">
      <c r="A25" t="n" s="10">
        <v>15.0</v>
      </c>
      <c r="B25" t="s" s="5">
        <v>60</v>
      </c>
      <c r="C25" t="s" s="5">
        <v>82</v>
      </c>
      <c r="D25" t="s" s="5">
        <v>83</v>
      </c>
      <c r="E25" t="s" s="5">
        <v>84</v>
      </c>
      <c r="F25" t="s" s="5">
        <v>34</v>
      </c>
      <c r="G25" t="n" s="7">
        <v>53.94</v>
      </c>
      <c r="H25" t="n" s="7">
        <v>29.741539892006866</v>
      </c>
      <c r="I25" t="n" s="7">
        <v>2.0000000009999983</v>
      </c>
      <c r="J25" t="n" s="7">
        <f>R25+V25+Z25+AD25</f>
        <v>0.0</v>
      </c>
      <c r="K25" t="n" s="7">
        <f>R25-Q25</f>
        <v>0.0</v>
      </c>
      <c r="L25" t="n" s="7">
        <v>2880.52000370782</v>
      </c>
      <c r="M25" t="n" s="7">
        <f>T25+X25+AB25+AF25</f>
        <v>0.0</v>
      </c>
      <c r="N25" t="n" s="7">
        <f>P25-O25</f>
        <v>0.0</v>
      </c>
      <c r="O25" t="n" s="7">
        <f>S25+W25+AA25+AE25</f>
        <v>0.0</v>
      </c>
      <c r="P25" t="n" s="7">
        <f>T25+X25+AB25+AF25</f>
        <v>0.0</v>
      </c>
      <c r="Q25" t="n" s="7">
        <v>0.0</v>
      </c>
      <c r="R25" t="n" s="7">
        <v>0.0</v>
      </c>
      <c r="S25" t="n" s="7">
        <f>$L25/$I25*Q25</f>
        <v>0.0</v>
      </c>
      <c r="T25" t="n" s="7">
        <f>$L25/$I25*R25</f>
        <v>0.0</v>
      </c>
      <c r="U25" t="n" s="7">
        <v>0.0</v>
      </c>
      <c r="V25" t="n" s="7">
        <v>0.0</v>
      </c>
      <c r="W25" t="n" s="7">
        <f>$L25/$I25*U25</f>
        <v>0.0</v>
      </c>
      <c r="X25" t="n" s="7">
        <f>$L25/$I25*V25</f>
        <v>0.0</v>
      </c>
      <c r="Y25" t="n" s="7">
        <v>0.0</v>
      </c>
      <c r="Z25" t="n" s="7">
        <v>0.0</v>
      </c>
      <c r="AA25" t="n" s="7">
        <f>$L25/$I25*Y25</f>
        <v>0.0</v>
      </c>
      <c r="AB25" t="n" s="7">
        <f>$L25/$I25*Z25</f>
        <v>0.0</v>
      </c>
      <c r="AC25" t="n" s="7">
        <v>0.0</v>
      </c>
      <c r="AD25" t="n" s="7">
        <v>0.0</v>
      </c>
      <c r="AE25" t="n" s="7">
        <f>$L25/$I25*AC25</f>
        <v>0.0</v>
      </c>
      <c r="AF25" t="n" s="7">
        <f>$L25/$I25*AD25</f>
        <v>0.0</v>
      </c>
      <c r="AG25" t="s" s="5">
        <v>35</v>
      </c>
      <c r="AH25" t="n" s="7">
        <f>Q25+U25+Y25+AC25</f>
        <v>0.0</v>
      </c>
    </row>
    <row r="26">
      <c r="A26" t="n" s="10">
        <v>16.0</v>
      </c>
      <c r="B26" t="s" s="5">
        <v>52</v>
      </c>
      <c r="C26" t="s" s="5">
        <v>85</v>
      </c>
      <c r="D26" t="s" s="5">
        <v>86</v>
      </c>
      <c r="E26" t="s" s="5">
        <v>87</v>
      </c>
      <c r="F26" t="s" s="5">
        <v>56</v>
      </c>
      <c r="G26" t="n" s="7">
        <v>5873.3</v>
      </c>
      <c r="H26" t="n" s="7">
        <v>1563.6299999999992</v>
      </c>
      <c r="I26" t="n" s="7">
        <v>100.00000000099989</v>
      </c>
      <c r="J26" t="n" s="7">
        <f>R26+V26+Z26+AD26</f>
        <v>0.0</v>
      </c>
      <c r="K26" t="n" s="7">
        <f>R26-Q26</f>
        <v>0.0</v>
      </c>
      <c r="L26" t="n" s="7">
        <v>164.610729913337</v>
      </c>
      <c r="M26" t="n" s="7">
        <f>T26+X26+AB26+AF26</f>
        <v>0.0</v>
      </c>
      <c r="N26" t="n" s="7">
        <f>P26-O26</f>
        <v>0.0</v>
      </c>
      <c r="O26" t="n" s="7">
        <f>S26+W26+AA26+AE26</f>
        <v>0.0</v>
      </c>
      <c r="P26" t="n" s="7">
        <f>T26+X26+AB26+AF26</f>
        <v>0.0</v>
      </c>
      <c r="Q26" t="n" s="7">
        <v>0.0</v>
      </c>
      <c r="R26" t="n" s="7">
        <v>0.0</v>
      </c>
      <c r="S26" t="n" s="7">
        <f>$L26/$I26*Q26</f>
        <v>0.0</v>
      </c>
      <c r="T26" t="n" s="7">
        <f>$L26/$I26*R26</f>
        <v>0.0</v>
      </c>
      <c r="U26" t="n" s="7">
        <v>0.0</v>
      </c>
      <c r="V26" t="n" s="7">
        <v>0.0</v>
      </c>
      <c r="W26" t="n" s="7">
        <f>$L26/$I26*U26</f>
        <v>0.0</v>
      </c>
      <c r="X26" t="n" s="7">
        <f>$L26/$I26*V26</f>
        <v>0.0</v>
      </c>
      <c r="Y26" t="n" s="7">
        <v>0.0</v>
      </c>
      <c r="Z26" t="n" s="7">
        <v>0.0</v>
      </c>
      <c r="AA26" t="n" s="7">
        <f>$L26/$I26*Y26</f>
        <v>0.0</v>
      </c>
      <c r="AB26" t="n" s="7">
        <f>$L26/$I26*Z26</f>
        <v>0.0</v>
      </c>
      <c r="AC26" t="n" s="7">
        <v>0.0</v>
      </c>
      <c r="AD26" t="n" s="7">
        <v>0.0</v>
      </c>
      <c r="AE26" t="n" s="7">
        <f>$L26/$I26*AC26</f>
        <v>0.0</v>
      </c>
      <c r="AF26" t="n" s="7">
        <f>$L26/$I26*AD26</f>
        <v>0.0</v>
      </c>
      <c r="AG26" t="s" s="5">
        <v>35</v>
      </c>
      <c r="AH26" t="n" s="7">
        <f>Q26+U26+Y26+AC26</f>
        <v>0.0</v>
      </c>
    </row>
    <row r="27">
      <c r="A27" t="n" s="10">
        <v>17.0</v>
      </c>
      <c r="B27" t="s" s="5">
        <v>52</v>
      </c>
      <c r="C27" t="s" s="5">
        <v>88</v>
      </c>
      <c r="D27" t="s" s="5">
        <v>86</v>
      </c>
      <c r="E27" t="s" s="5">
        <v>87</v>
      </c>
      <c r="F27" t="s" s="5">
        <v>56</v>
      </c>
      <c r="G27" t="n" s="7">
        <v>19348.9</v>
      </c>
      <c r="H27" t="n" s="7">
        <v>4058.04</v>
      </c>
      <c r="I27" t="n" s="7">
        <v>1000.0000000010024</v>
      </c>
      <c r="J27" t="n" s="7">
        <f>R27+V27+Z27+AD27</f>
        <v>0.0</v>
      </c>
      <c r="K27" t="n" s="7">
        <f>R27-Q27</f>
        <v>0.0</v>
      </c>
      <c r="L27" t="n" s="7">
        <v>1722.26748807426</v>
      </c>
      <c r="M27" t="n" s="7">
        <f>T27+X27+AB27+AF27</f>
        <v>0.0</v>
      </c>
      <c r="N27" t="n" s="7">
        <f>P27-O27</f>
        <v>0.0</v>
      </c>
      <c r="O27" t="n" s="7">
        <f>S27+W27+AA27+AE27</f>
        <v>0.0</v>
      </c>
      <c r="P27" t="n" s="7">
        <f>T27+X27+AB27+AF27</f>
        <v>0.0</v>
      </c>
      <c r="Q27" t="n" s="7">
        <v>0.0</v>
      </c>
      <c r="R27" t="n" s="7">
        <v>0.0</v>
      </c>
      <c r="S27" t="n" s="7">
        <f>$L27/$I27*Q27</f>
        <v>0.0</v>
      </c>
      <c r="T27" t="n" s="7">
        <f>$L27/$I27*R27</f>
        <v>0.0</v>
      </c>
      <c r="U27" t="n" s="7">
        <v>0.0</v>
      </c>
      <c r="V27" t="n" s="7">
        <v>0.0</v>
      </c>
      <c r="W27" t="n" s="7">
        <f>$L27/$I27*U27</f>
        <v>0.0</v>
      </c>
      <c r="X27" t="n" s="7">
        <f>$L27/$I27*V27</f>
        <v>0.0</v>
      </c>
      <c r="Y27" t="n" s="7">
        <v>0.0</v>
      </c>
      <c r="Z27" t="n" s="7">
        <v>0.0</v>
      </c>
      <c r="AA27" t="n" s="7">
        <f>$L27/$I27*Y27</f>
        <v>0.0</v>
      </c>
      <c r="AB27" t="n" s="7">
        <f>$L27/$I27*Z27</f>
        <v>0.0</v>
      </c>
      <c r="AC27" t="n" s="7">
        <v>0.0</v>
      </c>
      <c r="AD27" t="n" s="7">
        <v>0.0</v>
      </c>
      <c r="AE27" t="n" s="7">
        <f>$L27/$I27*AC27</f>
        <v>0.0</v>
      </c>
      <c r="AF27" t="n" s="7">
        <f>$L27/$I27*AD27</f>
        <v>0.0</v>
      </c>
      <c r="AG27" t="s" s="5">
        <v>35</v>
      </c>
      <c r="AH27" t="n" s="7">
        <f>Q27+U27+Y27+AC27</f>
        <v>0.0</v>
      </c>
    </row>
    <row r="28">
      <c r="A28" t="n" s="10">
        <v>20.0</v>
      </c>
      <c r="B28" t="s" s="5">
        <v>60</v>
      </c>
      <c r="C28" t="s" s="5">
        <v>89</v>
      </c>
      <c r="D28" t="s" s="5">
        <v>90</v>
      </c>
      <c r="E28" t="s" s="5">
        <v>91</v>
      </c>
      <c r="F28" t="s" s="5">
        <v>51</v>
      </c>
      <c r="G28" t="n" s="7">
        <v>9.0</v>
      </c>
      <c r="H28" t="n" s="7">
        <v>9.0</v>
      </c>
      <c r="I28" t="n" s="7">
        <v>4.000000001000002</v>
      </c>
      <c r="J28" t="n" s="7">
        <f>R28+V28+Z28+AD28</f>
        <v>0.0</v>
      </c>
      <c r="K28" t="n" s="7">
        <f>R28-Q28</f>
        <v>0.0</v>
      </c>
      <c r="L28" t="n" s="7">
        <v>920.347555555556</v>
      </c>
      <c r="M28" t="n" s="7">
        <f>T28+X28+AB28+AF28</f>
        <v>0.0</v>
      </c>
      <c r="N28" t="n" s="7">
        <f>P28-O28</f>
        <v>0.0</v>
      </c>
      <c r="O28" t="n" s="7">
        <f>S28+W28+AA28+AE28</f>
        <v>0.0</v>
      </c>
      <c r="P28" t="n" s="7">
        <f>T28+X28+AB28+AF28</f>
        <v>0.0</v>
      </c>
      <c r="Q28" t="n" s="7">
        <v>0.0</v>
      </c>
      <c r="R28" t="n" s="7">
        <v>0.0</v>
      </c>
      <c r="S28" t="n" s="7">
        <f>$L28/$I28*Q28</f>
        <v>0.0</v>
      </c>
      <c r="T28" t="n" s="7">
        <f>$L28/$I28*R28</f>
        <v>0.0</v>
      </c>
      <c r="U28" t="n" s="7">
        <v>0.0</v>
      </c>
      <c r="V28" t="n" s="7">
        <v>0.0</v>
      </c>
      <c r="W28" t="n" s="7">
        <f>$L28/$I28*U28</f>
        <v>0.0</v>
      </c>
      <c r="X28" t="n" s="7">
        <f>$L28/$I28*V28</f>
        <v>0.0</v>
      </c>
      <c r="Y28" t="n" s="7">
        <v>0.0</v>
      </c>
      <c r="Z28" t="n" s="7">
        <v>0.0</v>
      </c>
      <c r="AA28" t="n" s="7">
        <f>$L28/$I28*Y28</f>
        <v>0.0</v>
      </c>
      <c r="AB28" t="n" s="7">
        <f>$L28/$I28*Z28</f>
        <v>0.0</v>
      </c>
      <c r="AC28" t="n" s="7">
        <v>0.0</v>
      </c>
      <c r="AD28" t="n" s="7">
        <v>0.0</v>
      </c>
      <c r="AE28" t="n" s="7">
        <f>$L28/$I28*AC28</f>
        <v>0.0</v>
      </c>
      <c r="AF28" t="n" s="7">
        <f>$L28/$I28*AD28</f>
        <v>0.0</v>
      </c>
      <c r="AG28" t="s" s="5">
        <v>35</v>
      </c>
      <c r="AH28" t="n" s="7">
        <f>Q28+U28+Y28+AC28</f>
        <v>0.0</v>
      </c>
    </row>
    <row r="29">
      <c r="A29" t="n" s="10">
        <v>23.0</v>
      </c>
      <c r="B29" t="s" s="5">
        <v>0</v>
      </c>
      <c r="C29" t="s" s="5">
        <v>92</v>
      </c>
      <c r="D29" t="s" s="5">
        <v>93</v>
      </c>
      <c r="E29" t="s" s="5">
        <v>94</v>
      </c>
      <c r="F29" t="s" s="5">
        <v>95</v>
      </c>
      <c r="G29" t="n" s="7">
        <v>688.0</v>
      </c>
      <c r="H29" t="n" s="7">
        <v>688.0</v>
      </c>
      <c r="I29" t="n" s="7">
        <v>1.0E-9</v>
      </c>
      <c r="J29" t="n" s="7">
        <f>R29+V29+Z29+AD29</f>
        <v>0.0</v>
      </c>
      <c r="K29" t="n" s="7">
        <f>R29-Q29</f>
        <v>0.0</v>
      </c>
      <c r="L29" t="n" s="7">
        <v>0.0</v>
      </c>
      <c r="M29" t="n" s="7">
        <f>T29+X29+AB29+AF29</f>
        <v>0.0</v>
      </c>
      <c r="N29" t="n" s="7">
        <f>P29-O29</f>
        <v>0.0</v>
      </c>
      <c r="O29" t="n" s="7">
        <f>S29+W29+AA29+AE29</f>
        <v>0.0</v>
      </c>
      <c r="P29" t="n" s="7">
        <f>T29+X29+AB29+AF29</f>
        <v>0.0</v>
      </c>
      <c r="Q29" t="n" s="7">
        <v>0.0</v>
      </c>
      <c r="R29" t="n" s="7">
        <v>0.0</v>
      </c>
      <c r="S29" t="n" s="7">
        <f>$L29/$I29*Q29</f>
        <v>0.0</v>
      </c>
      <c r="T29" t="n" s="7">
        <f>$L29/$I29*R29</f>
        <v>0.0</v>
      </c>
      <c r="U29" t="n" s="7">
        <v>0.0</v>
      </c>
      <c r="V29" t="n" s="7">
        <v>0.0</v>
      </c>
      <c r="W29" t="n" s="7">
        <f>$L29/$I29*U29</f>
        <v>0.0</v>
      </c>
      <c r="X29" t="n" s="7">
        <f>$L29/$I29*V29</f>
        <v>0.0</v>
      </c>
      <c r="Y29" t="n" s="7">
        <v>0.0</v>
      </c>
      <c r="Z29" t="n" s="7">
        <v>0.0</v>
      </c>
      <c r="AA29" t="n" s="7">
        <f>$L29/$I29*Y29</f>
        <v>0.0</v>
      </c>
      <c r="AB29" t="n" s="7">
        <f>$L29/$I29*Z29</f>
        <v>0.0</v>
      </c>
      <c r="AC29" t="n" s="7">
        <v>0.0</v>
      </c>
      <c r="AD29" t="n" s="7">
        <v>0.0</v>
      </c>
      <c r="AE29" t="n" s="7">
        <f>$L29/$I29*AC29</f>
        <v>0.0</v>
      </c>
      <c r="AF29" t="n" s="7">
        <f>$L29/$I29*AD29</f>
        <v>0.0</v>
      </c>
      <c r="AG29" t="s" s="5">
        <v>35</v>
      </c>
      <c r="AH29" t="n" s="7">
        <f>Q29+U29+Y29+AC29</f>
        <v>0.0</v>
      </c>
    </row>
    <row r="30">
      <c r="B30" s="4" t="s">
        <v>96</v>
      </c>
      <c r="L30" t="n" s="13">
        <f>L31</f>
        <v>0.0</v>
      </c>
      <c r="M30" t="n" s="13">
        <f>M31</f>
        <v>0.0</v>
      </c>
      <c r="N30" t="n" s="13">
        <f>N31</f>
        <v>0.0</v>
      </c>
      <c r="O30" t="n" s="13">
        <f>O31</f>
        <v>0.0</v>
      </c>
      <c r="P30" t="n" s="13">
        <f>P31</f>
        <v>0.0</v>
      </c>
    </row>
    <row r="31">
      <c r="A31" t="n" s="10">
        <v>21.0</v>
      </c>
      <c r="B31" t="s" s="5">
        <v>57</v>
      </c>
      <c r="C31" t="s" s="5">
        <v>97</v>
      </c>
      <c r="D31" t="s" s="5">
        <v>98</v>
      </c>
      <c r="E31" t="s" s="5">
        <v>99</v>
      </c>
      <c r="F31" t="s" s="5">
        <v>100</v>
      </c>
      <c r="G31" t="n" s="7">
        <v>219.024</v>
      </c>
      <c r="H31" t="n" s="7">
        <v>217.23704190434404</v>
      </c>
      <c r="I31" t="n" s="7">
        <v>30.00000000099999</v>
      </c>
      <c r="J31" t="n" s="7">
        <f>R31+V31+Z31+AD31</f>
        <v>0.0</v>
      </c>
      <c r="K31" t="n" s="7">
        <f>R31-Q31</f>
        <v>0.0</v>
      </c>
      <c r="L31" t="n" s="7">
        <v>544.402805172036</v>
      </c>
      <c r="M31" t="n" s="7">
        <f>T31+X31+AB31+AF31</f>
        <v>0.0</v>
      </c>
      <c r="N31" t="n" s="7">
        <f>P31-O31</f>
        <v>0.0</v>
      </c>
      <c r="O31" t="n" s="7">
        <f>S31+W31+AA31+AE31</f>
        <v>0.0</v>
      </c>
      <c r="P31" t="n" s="7">
        <f>T31+X31+AB31+AF31</f>
        <v>0.0</v>
      </c>
      <c r="Q31" t="n" s="7">
        <v>0.0</v>
      </c>
      <c r="R31" t="n" s="7">
        <v>0.0</v>
      </c>
      <c r="S31" t="n" s="7">
        <f>$L31/$I31*Q31</f>
        <v>0.0</v>
      </c>
      <c r="T31" t="n" s="7">
        <f>$L31/$I31*R31</f>
        <v>0.0</v>
      </c>
      <c r="U31" t="n" s="7">
        <v>0.0</v>
      </c>
      <c r="V31" t="n" s="7">
        <v>0.0</v>
      </c>
      <c r="W31" t="n" s="7">
        <f>$L31/$I31*U31</f>
        <v>0.0</v>
      </c>
      <c r="X31" t="n" s="7">
        <f>$L31/$I31*V31</f>
        <v>0.0</v>
      </c>
      <c r="Y31" t="n" s="7">
        <v>0.0</v>
      </c>
      <c r="Z31" t="n" s="7">
        <v>0.0</v>
      </c>
      <c r="AA31" t="n" s="7">
        <f>$L31/$I31*Y31</f>
        <v>0.0</v>
      </c>
      <c r="AB31" t="n" s="7">
        <f>$L31/$I31*Z31</f>
        <v>0.0</v>
      </c>
      <c r="AC31" t="n" s="7">
        <v>0.0</v>
      </c>
      <c r="AD31" t="n" s="7">
        <v>0.0</v>
      </c>
      <c r="AE31" t="n" s="7">
        <f>$L31/$I31*AC31</f>
        <v>0.0</v>
      </c>
      <c r="AF31" t="n" s="7">
        <f>$L31/$I31*AD31</f>
        <v>0.0</v>
      </c>
      <c r="AG31" t="s" s="5">
        <v>35</v>
      </c>
      <c r="AH31" t="n" s="7">
        <f>Q31+U31+Y31+AC31</f>
        <v>0.0</v>
      </c>
    </row>
    <row r="32">
      <c r="B32" s="4" t="s">
        <v>101</v>
      </c>
      <c r="L32" t="n" s="13">
        <f>L33</f>
        <v>0.0</v>
      </c>
      <c r="M32" t="n" s="13">
        <f>M33</f>
        <v>0.0</v>
      </c>
      <c r="N32" t="n" s="13">
        <f>N33</f>
        <v>0.0</v>
      </c>
      <c r="O32" t="n" s="13">
        <f>O33</f>
        <v>0.0</v>
      </c>
      <c r="P32" t="n" s="13">
        <f>P33</f>
        <v>0.0</v>
      </c>
    </row>
    <row r="33">
      <c r="A33" t="n" s="10">
        <v>22.0</v>
      </c>
      <c r="B33" t="s" s="5">
        <v>102</v>
      </c>
      <c r="C33" t="s" s="5">
        <v>103</v>
      </c>
      <c r="D33" t="s" s="5">
        <v>104</v>
      </c>
      <c r="E33" t="s" s="5">
        <v>105</v>
      </c>
      <c r="F33" t="s" s="5">
        <v>56</v>
      </c>
      <c r="G33" t="n" s="7">
        <v>1299.0</v>
      </c>
      <c r="H33" t="n" s="7">
        <v>1299.0</v>
      </c>
      <c r="I33" t="n" s="7">
        <v>400.00000000099897</v>
      </c>
      <c r="J33" t="n" s="7">
        <f>R33+V33+Z33+AD33</f>
        <v>0.0</v>
      </c>
      <c r="K33" t="n" s="7">
        <f>R33-Q33</f>
        <v>0.0</v>
      </c>
      <c r="L33" t="n" s="7">
        <v>2052.32483448807</v>
      </c>
      <c r="M33" t="n" s="7">
        <f>T33+X33+AB33+AF33</f>
        <v>0.0</v>
      </c>
      <c r="N33" t="n" s="7">
        <f>P33-O33</f>
        <v>0.0</v>
      </c>
      <c r="O33" t="n" s="7">
        <f>S33+W33+AA33+AE33</f>
        <v>0.0</v>
      </c>
      <c r="P33" t="n" s="7">
        <f>T33+X33+AB33+AF33</f>
        <v>0.0</v>
      </c>
      <c r="Q33" t="n" s="7">
        <v>0.0</v>
      </c>
      <c r="R33" t="n" s="7">
        <v>0.0</v>
      </c>
      <c r="S33" t="n" s="7">
        <f>$L33/$I33*Q33</f>
        <v>0.0</v>
      </c>
      <c r="T33" t="n" s="7">
        <f>$L33/$I33*R33</f>
        <v>0.0</v>
      </c>
      <c r="U33" t="n" s="7">
        <v>0.0</v>
      </c>
      <c r="V33" t="n" s="7">
        <v>0.0</v>
      </c>
      <c r="W33" t="n" s="7">
        <f>$L33/$I33*U33</f>
        <v>0.0</v>
      </c>
      <c r="X33" t="n" s="7">
        <f>$L33/$I33*V33</f>
        <v>0.0</v>
      </c>
      <c r="Y33" t="n" s="7">
        <v>0.0</v>
      </c>
      <c r="Z33" t="n" s="7">
        <v>0.0</v>
      </c>
      <c r="AA33" t="n" s="7">
        <f>$L33/$I33*Y33</f>
        <v>0.0</v>
      </c>
      <c r="AB33" t="n" s="7">
        <f>$L33/$I33*Z33</f>
        <v>0.0</v>
      </c>
      <c r="AC33" t="n" s="7">
        <v>0.0</v>
      </c>
      <c r="AD33" t="n" s="7">
        <v>0.0</v>
      </c>
      <c r="AE33" t="n" s="7">
        <f>$L33/$I33*AC33</f>
        <v>0.0</v>
      </c>
      <c r="AF33" t="n" s="7">
        <f>$L33/$I33*AD33</f>
        <v>0.0</v>
      </c>
      <c r="AG33" t="s" s="5">
        <v>35</v>
      </c>
      <c r="AH33" t="n" s="7">
        <f>Q33+U33+Y33+AC33</f>
        <v>0.0</v>
      </c>
    </row>
    <row r="34">
      <c r="B34" s="4" t="s">
        <v>106</v>
      </c>
      <c r="L34" t="n" s="13">
        <f>L35</f>
        <v>0.0</v>
      </c>
      <c r="M34" t="n" s="13">
        <f>M35</f>
        <v>0.0</v>
      </c>
      <c r="N34" t="n" s="13">
        <f>N35</f>
        <v>0.0</v>
      </c>
      <c r="O34" t="n" s="13">
        <f>O35</f>
        <v>0.0</v>
      </c>
      <c r="P34" t="n" s="13">
        <f>P35</f>
        <v>0.0</v>
      </c>
    </row>
    <row r="35">
      <c r="B35" s="4" t="s">
        <v>107</v>
      </c>
      <c r="L35" t="n" s="13">
        <f>SUM(L36:L37)</f>
        <v>0.0</v>
      </c>
      <c r="M35" t="n" s="13">
        <f>SUM(M36:M37)</f>
        <v>0.0</v>
      </c>
      <c r="N35" t="n" s="13">
        <f>SUM(N36:N37)</f>
        <v>0.0</v>
      </c>
      <c r="O35" t="n" s="13">
        <f>SUM(O36:O37)</f>
        <v>0.0</v>
      </c>
      <c r="P35" t="n" s="13">
        <f>SUM(P36:P37)</f>
        <v>0.0</v>
      </c>
    </row>
    <row r="36">
      <c r="A36" t="n" s="10">
        <v>23.0</v>
      </c>
      <c r="B36" t="s" s="5">
        <v>108</v>
      </c>
      <c r="C36" t="s" s="5">
        <v>109</v>
      </c>
      <c r="D36" t="s" s="5">
        <v>110</v>
      </c>
      <c r="E36" t="s" s="5">
        <v>111</v>
      </c>
      <c r="F36" t="s" s="5">
        <v>95</v>
      </c>
      <c r="G36" t="n" s="7">
        <v>43630.0</v>
      </c>
      <c r="H36" t="n" s="7">
        <v>43630.0</v>
      </c>
      <c r="I36" t="n" s="7">
        <v>500.00000000099936</v>
      </c>
      <c r="J36" t="n" s="7">
        <f>R36+V36+Z36+AD36</f>
        <v>0.0</v>
      </c>
      <c r="K36" t="n" s="7">
        <f>R36-Q36</f>
        <v>0.0</v>
      </c>
      <c r="L36" t="n" s="7">
        <v>314.79339903736</v>
      </c>
      <c r="M36" t="n" s="7">
        <f>T36+X36+AB36+AF36</f>
        <v>0.0</v>
      </c>
      <c r="N36" t="n" s="7">
        <f>P36-O36</f>
        <v>0.0</v>
      </c>
      <c r="O36" t="n" s="7">
        <f>S36+W36+AA36+AE36</f>
        <v>0.0</v>
      </c>
      <c r="P36" t="n" s="7">
        <f>T36+X36+AB36+AF36</f>
        <v>0.0</v>
      </c>
      <c r="Q36" t="n" s="7">
        <v>0.0</v>
      </c>
      <c r="R36" t="n" s="7">
        <v>0.0</v>
      </c>
      <c r="S36" t="n" s="7">
        <f>$L36/$I36*Q36</f>
        <v>0.0</v>
      </c>
      <c r="T36" t="n" s="7">
        <f>$L36/$I36*R36</f>
        <v>0.0</v>
      </c>
      <c r="U36" t="n" s="7">
        <v>0.0</v>
      </c>
      <c r="V36" t="n" s="7">
        <v>0.0</v>
      </c>
      <c r="W36" t="n" s="7">
        <f>$L36/$I36*U36</f>
        <v>0.0</v>
      </c>
      <c r="X36" t="n" s="7">
        <f>$L36/$I36*V36</f>
        <v>0.0</v>
      </c>
      <c r="Y36" t="n" s="7">
        <v>0.0</v>
      </c>
      <c r="Z36" t="n" s="7">
        <v>0.0</v>
      </c>
      <c r="AA36" t="n" s="7">
        <f>$L36/$I36*Y36</f>
        <v>0.0</v>
      </c>
      <c r="AB36" t="n" s="7">
        <f>$L36/$I36*Z36</f>
        <v>0.0</v>
      </c>
      <c r="AC36" t="n" s="7">
        <v>0.0</v>
      </c>
      <c r="AD36" t="n" s="7">
        <v>0.0</v>
      </c>
      <c r="AE36" t="n" s="7">
        <f>$L36/$I36*AC36</f>
        <v>0.0</v>
      </c>
      <c r="AF36" t="n" s="7">
        <f>$L36/$I36*AD36</f>
        <v>0.0</v>
      </c>
      <c r="AG36" t="s" s="5">
        <v>35</v>
      </c>
      <c r="AH36" t="n" s="7">
        <f>Q36+U36+Y36+AC36</f>
        <v>0.0</v>
      </c>
    </row>
    <row r="37">
      <c r="A37" t="n" s="10">
        <v>24.0</v>
      </c>
      <c r="B37" t="s" s="5">
        <v>108</v>
      </c>
      <c r="C37" t="s" s="5">
        <v>112</v>
      </c>
      <c r="D37" t="s" s="5">
        <v>113</v>
      </c>
      <c r="E37" t="s" s="5">
        <v>114</v>
      </c>
      <c r="F37" t="s" s="5">
        <v>51</v>
      </c>
      <c r="G37" t="n" s="7">
        <v>5442.0</v>
      </c>
      <c r="H37" t="n" s="7">
        <v>1079.6127753107771</v>
      </c>
      <c r="I37" t="n" s="7">
        <v>105.00000000100006</v>
      </c>
      <c r="J37" t="n" s="7">
        <f>R37+V37+Z37+AD37</f>
        <v>0.0</v>
      </c>
      <c r="K37" t="n" s="7">
        <f>R37-Q37</f>
        <v>0.0</v>
      </c>
      <c r="L37" t="n" s="7">
        <v>2266.66942116869</v>
      </c>
      <c r="M37" t="n" s="7">
        <f>T37+X37+AB37+AF37</f>
        <v>0.0</v>
      </c>
      <c r="N37" t="n" s="7">
        <f>P37-O37</f>
        <v>0.0</v>
      </c>
      <c r="O37" t="n" s="7">
        <f>S37+W37+AA37+AE37</f>
        <v>0.0</v>
      </c>
      <c r="P37" t="n" s="7">
        <f>T37+X37+AB37+AF37</f>
        <v>0.0</v>
      </c>
      <c r="Q37" t="n" s="7">
        <v>0.0</v>
      </c>
      <c r="R37" t="n" s="7">
        <v>0.0</v>
      </c>
      <c r="S37" t="n" s="7">
        <f>$L37/$I37*Q37</f>
        <v>0.0</v>
      </c>
      <c r="T37" t="n" s="7">
        <f>$L37/$I37*R37</f>
        <v>0.0</v>
      </c>
      <c r="U37" t="n" s="7">
        <v>0.0</v>
      </c>
      <c r="V37" t="n" s="7">
        <v>0.0</v>
      </c>
      <c r="W37" t="n" s="7">
        <f>$L37/$I37*U37</f>
        <v>0.0</v>
      </c>
      <c r="X37" t="n" s="7">
        <f>$L37/$I37*V37</f>
        <v>0.0</v>
      </c>
      <c r="Y37" t="n" s="7">
        <v>0.0</v>
      </c>
      <c r="Z37" t="n" s="7">
        <v>0.0</v>
      </c>
      <c r="AA37" t="n" s="7">
        <f>$L37/$I37*Y37</f>
        <v>0.0</v>
      </c>
      <c r="AB37" t="n" s="7">
        <f>$L37/$I37*Z37</f>
        <v>0.0</v>
      </c>
      <c r="AC37" t="n" s="7">
        <v>0.0</v>
      </c>
      <c r="AD37" t="n" s="7">
        <v>0.0</v>
      </c>
      <c r="AE37" t="n" s="7">
        <f>$L37/$I37*AC37</f>
        <v>0.0</v>
      </c>
      <c r="AF37" t="n" s="7">
        <f>$L37/$I37*AD37</f>
        <v>0.0</v>
      </c>
      <c r="AG37" t="s" s="5">
        <v>35</v>
      </c>
      <c r="AH37" t="n" s="7">
        <f>Q37+U37+Y37+AC37</f>
        <v>0.0</v>
      </c>
    </row>
    <row r="38">
      <c r="B38" s="4" t="s">
        <v>115</v>
      </c>
      <c r="L38" t="n" s="13">
        <f>L39</f>
        <v>0.0</v>
      </c>
      <c r="M38" t="n" s="13">
        <f>M39</f>
        <v>0.0</v>
      </c>
      <c r="N38" t="n" s="13">
        <f>N39</f>
        <v>0.0</v>
      </c>
      <c r="O38" t="n" s="13">
        <f>O39</f>
        <v>0.0</v>
      </c>
      <c r="P38" t="n" s="13">
        <f>P39</f>
        <v>0.0</v>
      </c>
    </row>
    <row r="39">
      <c r="B39" s="4" t="s">
        <v>116</v>
      </c>
      <c r="L39" t="n" s="13">
        <f>L40</f>
        <v>0.0</v>
      </c>
      <c r="M39" t="n" s="13">
        <f>M40</f>
        <v>0.0</v>
      </c>
      <c r="N39" t="n" s="13">
        <f>N40</f>
        <v>0.0</v>
      </c>
      <c r="O39" t="n" s="13">
        <f>O40</f>
        <v>0.0</v>
      </c>
      <c r="P39" t="n" s="13">
        <f>P40</f>
        <v>0.0</v>
      </c>
    </row>
    <row r="40">
      <c r="A40" t="n" s="10">
        <v>25.0</v>
      </c>
      <c r="B40" t="s" s="5">
        <v>30</v>
      </c>
      <c r="C40" t="s" s="5">
        <v>117</v>
      </c>
      <c r="D40" t="s" s="5">
        <v>118</v>
      </c>
      <c r="E40" t="s" s="5">
        <v>119</v>
      </c>
      <c r="F40" t="s" s="5">
        <v>56</v>
      </c>
      <c r="G40" t="n" s="7">
        <v>68.0</v>
      </c>
      <c r="H40" t="n" s="7">
        <v>68.0</v>
      </c>
      <c r="I40" t="n" s="7">
        <v>68.000000001</v>
      </c>
      <c r="J40" t="n" s="7">
        <f>R40+V40+Z40+AD40</f>
        <v>0.0</v>
      </c>
      <c r="K40" t="n" s="7">
        <f>R40-Q40</f>
        <v>0.0</v>
      </c>
      <c r="L40" t="n" s="7">
        <v>319.043</v>
      </c>
      <c r="M40" t="n" s="7">
        <f>T40+X40+AB40+AF40</f>
        <v>0.0</v>
      </c>
      <c r="N40" t="n" s="7">
        <f>P40-O40</f>
        <v>0.0</v>
      </c>
      <c r="O40" t="n" s="7">
        <f>S40+W40+AA40+AE40</f>
        <v>0.0</v>
      </c>
      <c r="P40" t="n" s="7">
        <f>T40+X40+AB40+AF40</f>
        <v>0.0</v>
      </c>
      <c r="Q40" t="n" s="7">
        <v>0.0</v>
      </c>
      <c r="R40" t="n" s="7">
        <v>0.0</v>
      </c>
      <c r="S40" t="n" s="7">
        <f>$L40/$I40*Q40</f>
        <v>0.0</v>
      </c>
      <c r="T40" t="n" s="7">
        <f>$L40/$I40*R40</f>
        <v>0.0</v>
      </c>
      <c r="U40" t="n" s="7">
        <v>0.0</v>
      </c>
      <c r="V40" t="n" s="7">
        <v>0.0</v>
      </c>
      <c r="W40" t="n" s="7">
        <f>$L40/$I40*U40</f>
        <v>0.0</v>
      </c>
      <c r="X40" t="n" s="7">
        <f>$L40/$I40*V40</f>
        <v>0.0</v>
      </c>
      <c r="Y40" t="n" s="7">
        <v>0.0</v>
      </c>
      <c r="Z40" t="n" s="7">
        <v>0.0</v>
      </c>
      <c r="AA40" t="n" s="7">
        <f>$L40/$I40*Y40</f>
        <v>0.0</v>
      </c>
      <c r="AB40" t="n" s="7">
        <f>$L40/$I40*Z40</f>
        <v>0.0</v>
      </c>
      <c r="AC40" t="n" s="7">
        <v>0.0</v>
      </c>
      <c r="AD40" t="n" s="7">
        <v>0.0</v>
      </c>
      <c r="AE40" t="n" s="7">
        <f>$L40/$I40*AC40</f>
        <v>0.0</v>
      </c>
      <c r="AF40" t="n" s="7">
        <f>$L40/$I40*AD40</f>
        <v>0.0</v>
      </c>
      <c r="AG40" t="s" s="5">
        <v>35</v>
      </c>
      <c r="AH40" t="n" s="7">
        <f>Q40+U40+Y40+AC40</f>
        <v>0.0</v>
      </c>
    </row>
    <row r="41"/>
    <row r="42"/>
    <row r="43">
      <c r="A43" s="3" t="s">
        <v>35</v>
      </c>
      <c r="B43" s="3" t="s">
        <v>35</v>
      </c>
      <c r="C43" s="3" t="s">
        <v>120</v>
      </c>
      <c r="D43" s="3" t="s">
        <v>121</v>
      </c>
      <c r="E43" s="3" t="s">
        <v>122</v>
      </c>
      <c r="F43" s="3" t="s">
        <v>123</v>
      </c>
      <c r="G43" s="3" t="s">
        <v>124</v>
      </c>
      <c r="H43" s="3" t="s">
        <v>125</v>
      </c>
    </row>
    <row r="45">
      <c r="A45" t="n" s="6">
        <f>COUNTIF(B$10:B$41,B45)</f>
        <v>0.0</v>
      </c>
      <c r="B45" t="s" s="8">
        <v>0</v>
      </c>
      <c r="C45" t="s" s="5">
        <v>0</v>
      </c>
      <c r="D45" t="n" s="6">
        <f>SUMIF(B$10:B$41,B45,L$10:L$41)</f>
        <v>0.0</v>
      </c>
      <c r="E45" t="n" s="6">
        <f>SUMIF(B$10:B$41,B45,O$10:O$41)</f>
        <v>0.0</v>
      </c>
      <c r="F45" t="n" s="6">
        <f>SUMIF(B$10:B$41,B45,P$10:P$41)</f>
        <v>0.0</v>
      </c>
      <c r="G45" t="n" s="6">
        <f>F45-E45</f>
        <v>0.0</v>
      </c>
    </row>
    <row r="46">
      <c r="A46" t="n" s="6">
        <f>COUNTIF(B$10:B$41,B46)</f>
        <v>0.0</v>
      </c>
      <c r="B46" t="s" s="8">
        <v>108</v>
      </c>
      <c r="C46" t="s" s="5">
        <v>108</v>
      </c>
      <c r="D46" t="n" s="6">
        <f>SUMIF(B$10:B$41,B46,L$10:L$41)</f>
        <v>0.0</v>
      </c>
      <c r="E46" t="n" s="6">
        <f>SUMIF(B$10:B$41,B46,O$10:O$41)</f>
        <v>0.0</v>
      </c>
      <c r="F46" t="n" s="6">
        <f>SUMIF(B$10:B$41,B46,P$10:P$41)</f>
        <v>0.0</v>
      </c>
      <c r="G46" t="n" s="6">
        <f>F46-E46</f>
        <v>0.0</v>
      </c>
    </row>
    <row r="47">
      <c r="A47" t="n" s="6">
        <f>COUNTIF(B$10:B$41,B47)</f>
        <v>0.0</v>
      </c>
      <c r="B47" t="s" s="8">
        <v>60</v>
      </c>
      <c r="C47" t="s" s="5">
        <v>60</v>
      </c>
      <c r="D47" t="n" s="6">
        <f>SUMIF(B$10:B$41,B47,L$10:L$41)</f>
        <v>0.0</v>
      </c>
      <c r="E47" t="n" s="6">
        <f>SUMIF(B$10:B$41,B47,O$10:O$41)</f>
        <v>0.0</v>
      </c>
      <c r="F47" t="n" s="6">
        <f>SUMIF(B$10:B$41,B47,P$10:P$41)</f>
        <v>0.0</v>
      </c>
      <c r="G47" t="n" s="6">
        <f>F47-E47</f>
        <v>0.0</v>
      </c>
    </row>
    <row r="48">
      <c r="A48" t="n" s="6">
        <f>COUNTIF(B$10:B$41,B48)</f>
        <v>0.0</v>
      </c>
      <c r="B48" t="s" s="8">
        <v>67</v>
      </c>
      <c r="C48" t="s" s="5">
        <v>67</v>
      </c>
      <c r="D48" t="n" s="6">
        <f>SUMIF(B$10:B$41,B48,L$10:L$41)</f>
        <v>0.0</v>
      </c>
      <c r="E48" t="n" s="6">
        <f>SUMIF(B$10:B$41,B48,O$10:O$41)</f>
        <v>0.0</v>
      </c>
      <c r="F48" t="n" s="6">
        <f>SUMIF(B$10:B$41,B48,P$10:P$41)</f>
        <v>0.0</v>
      </c>
      <c r="G48" t="n" s="6">
        <f>F48-E48</f>
        <v>0.0</v>
      </c>
    </row>
    <row r="49">
      <c r="A49" t="n" s="6">
        <f>COUNTIF(B$10:B$41,B49)</f>
        <v>0.0</v>
      </c>
      <c r="B49" t="s" s="8">
        <v>57</v>
      </c>
      <c r="C49" t="s" s="5">
        <v>57</v>
      </c>
      <c r="D49" t="n" s="6">
        <f>SUMIF(B$10:B$41,B49,L$10:L$41)</f>
        <v>0.0</v>
      </c>
      <c r="E49" t="n" s="6">
        <f>SUMIF(B$10:B$41,B49,O$10:O$41)</f>
        <v>0.0</v>
      </c>
      <c r="F49" t="n" s="6">
        <f>SUMIF(B$10:B$41,B49,P$10:P$41)</f>
        <v>0.0</v>
      </c>
      <c r="G49" t="n" s="6">
        <f>F49-E49</f>
        <v>0.0</v>
      </c>
    </row>
    <row r="50">
      <c r="A50" t="n" s="6">
        <f>COUNTIF(B$10:B$41,B50)</f>
        <v>0.0</v>
      </c>
      <c r="B50" t="s" s="8">
        <v>30</v>
      </c>
      <c r="C50" t="s" s="5">
        <v>30</v>
      </c>
      <c r="D50" t="n" s="6">
        <f>SUMIF(B$10:B$41,B50,L$10:L$41)</f>
        <v>0.0</v>
      </c>
      <c r="E50" t="n" s="6">
        <f>SUMIF(B$10:B$41,B50,O$10:O$41)</f>
        <v>0.0</v>
      </c>
      <c r="F50" t="n" s="6">
        <f>SUMIF(B$10:B$41,B50,P$10:P$41)</f>
        <v>0.0</v>
      </c>
      <c r="G50" t="n" s="6">
        <f>F50-E50</f>
        <v>0.0</v>
      </c>
    </row>
    <row r="51">
      <c r="A51" t="n" s="6">
        <f>COUNTIF(B$10:B$41,B51)</f>
        <v>0.0</v>
      </c>
      <c r="B51" t="s" s="8">
        <v>52</v>
      </c>
      <c r="C51" t="s" s="5">
        <v>52</v>
      </c>
      <c r="D51" t="n" s="6">
        <f>SUMIF(B$10:B$41,B51,L$10:L$41)</f>
        <v>0.0</v>
      </c>
      <c r="E51" t="n" s="6">
        <f>SUMIF(B$10:B$41,B51,O$10:O$41)</f>
        <v>0.0</v>
      </c>
      <c r="F51" t="n" s="6">
        <f>SUMIF(B$10:B$41,B51,P$10:P$41)</f>
        <v>0.0</v>
      </c>
      <c r="G51" t="n" s="6">
        <f>F51-E51</f>
        <v>0.0</v>
      </c>
    </row>
    <row r="52">
      <c r="A52" t="n" s="6">
        <f>COUNTIF(B$10:B$41,B52)</f>
        <v>0.0</v>
      </c>
      <c r="B52" t="s" s="8">
        <v>102</v>
      </c>
      <c r="C52" t="s" s="5">
        <v>102</v>
      </c>
      <c r="D52" t="n" s="6">
        <f>SUMIF(B$10:B$41,B52,L$10:L$41)</f>
        <v>0.0</v>
      </c>
      <c r="E52" t="n" s="6">
        <f>SUMIF(B$10:B$41,B52,O$10:O$41)</f>
        <v>0.0</v>
      </c>
      <c r="F52" t="n" s="6">
        <f>SUMIF(B$10:B$41,B52,P$10:P$41)</f>
        <v>0.0</v>
      </c>
      <c r="G52" t="n" s="6">
        <f>F52-E52</f>
        <v>0.0</v>
      </c>
    </row>
  </sheetData>
  <mergeCells count="39">
    <mergeCell ref="D1:L1"/>
    <mergeCell ref="D2:L2"/>
    <mergeCell ref="D3:E3"/>
    <mergeCell ref="F3:K3"/>
    <mergeCell ref="L3:N4"/>
    <mergeCell ref="O3:P4"/>
    <mergeCell ref="Q3:T3"/>
    <mergeCell ref="U3:X3"/>
    <mergeCell ref="Y3:AB3"/>
    <mergeCell ref="AC3:AF3"/>
    <mergeCell ref="I4:K4"/>
    <mergeCell ref="Q4:R4"/>
    <mergeCell ref="S4:T4"/>
    <mergeCell ref="U4:V4"/>
    <mergeCell ref="W4:X4"/>
    <mergeCell ref="Y4:Z4"/>
    <mergeCell ref="AA4:AB4"/>
    <mergeCell ref="AC4:AD4"/>
    <mergeCell ref="AE4:AF4"/>
    <mergeCell ref="A3:A5"/>
    <mergeCell ref="B3:B5"/>
    <mergeCell ref="C3:C5"/>
    <mergeCell ref="D4:D5"/>
    <mergeCell ref="E4:E5"/>
    <mergeCell ref="F4:F5"/>
    <mergeCell ref="G4:G5"/>
    <mergeCell ref="H4:H5"/>
    <mergeCell ref="AG3:AG5"/>
    <mergeCell ref="B6:F6"/>
    <mergeCell ref="B7:F7"/>
    <mergeCell ref="B8:F8"/>
    <mergeCell ref="B22:F22"/>
    <mergeCell ref="B23:F23"/>
    <mergeCell ref="B30:F30"/>
    <mergeCell ref="B32:F32"/>
    <mergeCell ref="B34:F34"/>
    <mergeCell ref="B35:F35"/>
    <mergeCell ref="B38:F38"/>
    <mergeCell ref="B39:F3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2021-02-07T13:22:47Z</dcterms:created>
  <dc:creator>Apache POI</dc:creator>
</cp:coreProperties>
</file>