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ntly_statement" r:id="rId3" sheetId="1"/>
  </sheets>
</workbook>
</file>

<file path=xl/sharedStrings.xml><?xml version="1.0" encoding="utf-8"?>
<sst xmlns="http://schemas.openxmlformats.org/spreadsheetml/2006/main" count="156" uniqueCount="83">
  <si>
    <t/>
  </si>
  <si>
    <t xml:space="preserve">Еженедельный отчет по ТП выполения СМР МФР за период  _______ 2020 </t>
  </si>
  <si>
    <t>По состоянию на __.__.2020</t>
  </si>
  <si>
    <t xml:space="preserve">Обоснование </t>
  </si>
  <si>
    <t xml:space="preserve">Физ. Объемы </t>
  </si>
  <si>
    <t>Стоимость работ на период ТП, тыс.руб. (в тек.ур.цен.)</t>
  </si>
  <si>
    <t>Стоимость работ дату отчета</t>
  </si>
  <si>
    <t xml:space="preserve">1 неделя ТП </t>
  </si>
  <si>
    <t xml:space="preserve">2 неделя ТП </t>
  </si>
  <si>
    <t xml:space="preserve">3 неделя ТП </t>
  </si>
  <si>
    <t xml:space="preserve">4 неделя ТП </t>
  </si>
  <si>
    <t>На период ТП</t>
  </si>
  <si>
    <t>Стоимость работ</t>
  </si>
  <si>
    <t>Физ. Объем</t>
  </si>
  <si>
    <t>№ п.п.</t>
  </si>
  <si>
    <t>Исполнитель</t>
  </si>
  <si>
    <t>Наименование работ</t>
  </si>
  <si>
    <t>№ сметы</t>
  </si>
  <si>
    <t>Инв № чертежа</t>
  </si>
  <si>
    <t>Ед. изм.</t>
  </si>
  <si>
    <t>Всего по проекту</t>
  </si>
  <si>
    <t>Отстаок на 15.10.н</t>
  </si>
  <si>
    <t>План</t>
  </si>
  <si>
    <t>Факт</t>
  </si>
  <si>
    <t>Отклонение</t>
  </si>
  <si>
    <t xml:space="preserve">Причины отклонений от плана  </t>
  </si>
  <si>
    <t>_</t>
  </si>
  <si>
    <t>ИТОГО по всем разделам</t>
  </si>
  <si>
    <t>ГЛАВА 2. Основные объекты строительства</t>
  </si>
  <si>
    <t>Здание 4 - здание МФР</t>
  </si>
  <si>
    <t>Участок №3</t>
  </si>
  <si>
    <t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</si>
  <si>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>19-00578, 19-00748, 20-00313</t>
  </si>
  <si>
    <t>17-01495 И3, 17-01495 И3а, 17-01495 И4.</t>
  </si>
  <si>
    <t>т</t>
  </si>
  <si>
    <t xml:space="preserve"> </t>
  </si>
  <si>
    <t>уэм</t>
  </si>
  <si>
    <t>Трубный лоток. Монтаж внутренних из нежавеющей стали трубопроводов низкого давления (технологических), т</t>
  </si>
  <si>
    <t>19-00433</t>
  </si>
  <si>
    <t>15-03464 И1, 15-03465 И1</t>
  </si>
  <si>
    <t>ГЛАВА 3. Объекты подсобного и обслуживающего назначения</t>
  </si>
  <si>
    <t>Здания 4А-здание переработки САО и НАО</t>
  </si>
  <si>
    <t>Облицовка на отм. 0.000 до + 9.600. Конструкции металлические. Монтаж металлоконструкции облицовок из нержавеющей стали, т</t>
  </si>
  <si>
    <t>19-00528, 19-00830</t>
  </si>
  <si>
    <t>16-01617 И4</t>
  </si>
  <si>
    <t>Технология обращения с РАО. Монтаж технологического оборудования. Выпарная установка между осями 1-9 и А-Г. Монтаж технологического оборудования, шт</t>
  </si>
  <si>
    <t>20-00512</t>
  </si>
  <si>
    <t>14-08691 И3, 14-08692 И6</t>
  </si>
  <si>
    <t>шт</t>
  </si>
  <si>
    <t>Здания 5 - временное хранилище кондиционированных САО, НАО и ОНАО</t>
  </si>
  <si>
    <t>Сооружения 5/4А, 64/22, 22/4 - пешеходно-технологические галереи</t>
  </si>
  <si>
    <t>ВЭС</t>
  </si>
  <si>
    <t>Фундаменты под опоры галереи. Пешеходно-технологическая галерея от здания 22 к зданию 4. Устройство монолитного железобетона, м3</t>
  </si>
  <si>
    <t>19-00905</t>
  </si>
  <si>
    <t>19-00904 И1</t>
  </si>
  <si>
    <t>м3</t>
  </si>
  <si>
    <t>Здания 33 - центральный материальный склад и склад химреагентов</t>
  </si>
  <si>
    <t>Участок №2</t>
  </si>
  <si>
    <t>Перегородки на отм. +1.200, +1.500, +1.700. Облицовка поверхности, м2</t>
  </si>
  <si>
    <t>19-00285, 19-00560, 20-00519</t>
  </si>
  <si>
    <t>19-00284 И1</t>
  </si>
  <si>
    <t>м2</t>
  </si>
  <si>
    <t>ГЛАВА 5. Объекты транспортного хозяйства и связи</t>
  </si>
  <si>
    <t>Охранная зона периметра площадки</t>
  </si>
  <si>
    <t>ССС</t>
  </si>
  <si>
    <t>Периметр площадки ОДЭК. СФЗ. СУДОС. Монтаж кабельных конструкций и прокладка кабеля, м</t>
  </si>
  <si>
    <t>72486 ДСП</t>
  </si>
  <si>
    <t>10111дсп</t>
  </si>
  <si>
    <t>м</t>
  </si>
  <si>
    <t>Строительные конструкции ограждения запретной зоны по периметру площадки ОДЭК. Установка заборных секций из сетки, шт</t>
  </si>
  <si>
    <t>17-00269, 19-00613, 19-00826, 19-01189</t>
  </si>
  <si>
    <t>17-00268 И2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</si>
  <si>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</si>
  <si>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</si>
  <si>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Архитектурные решения. Устройство кровельных мембранных покрытий, м2</t>
  </si>
  <si>
    <t>15-02891, 18-00360</t>
  </si>
  <si>
    <t>15-01061 И2</t>
  </si>
  <si>
    <t>Наименование СП организации</t>
  </si>
  <si>
    <t xml:space="preserve">План на месяц </t>
  </si>
  <si>
    <t>План на дату отчета,</t>
  </si>
  <si>
    <t>Факт  на дату отчета</t>
  </si>
  <si>
    <t xml:space="preserve">Отклонение </t>
  </si>
  <si>
    <t xml:space="preserve">Численность </t>
  </si>
</sst>
</file>

<file path=xl/styles.xml><?xml version="1.0" encoding="utf-8"?>
<styleSheet xmlns="http://schemas.openxmlformats.org/spreadsheetml/2006/main">
  <numFmts count="2">
    <numFmt numFmtId="164" formatCode="#.00"/>
    <numFmt numFmtId="165" formatCode="#.##"/>
  </numFmts>
  <fonts count="1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6.0"/>
      <color rgb="D2E9F3"/>
    </font>
    <font>
      <name val="Calibri"/>
      <sz val="10.0"/>
    </font>
    <font>
      <name val="Calibri"/>
      <sz val="10.0"/>
    </font>
    <font>
      <name val="Calibri"/>
      <sz val="12.0"/>
      <b val="true"/>
    </font>
    <font>
      <name val="Calibri"/>
      <sz val="10.0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true" applyBorder="true">
      <alignment wrapText="true" vertical="center"/>
    </xf>
    <xf numFmtId="0" fontId="2" fillId="0" borderId="0" xfId="0" applyFont="true">
      <alignment wrapText="true" vertical="center" horizontal="center"/>
    </xf>
    <xf numFmtId="0" fontId="3" fillId="3" borderId="4" xfId="0" applyFont="true" applyBorder="true" applyFill="true">
      <alignment wrapText="true" vertical="center" horizontal="center"/>
    </xf>
    <xf numFmtId="164" fontId="4" fillId="4" borderId="0" xfId="0" applyFont="true" applyFill="true" applyNumberFormat="true">
      <alignment wrapText="true" vertical="center" horizontal="left"/>
    </xf>
    <xf numFmtId="0" fontId="5" fillId="0" borderId="4" xfId="0" applyFont="true" applyBorder="true">
      <alignment wrapText="true" vertical="center" horizontal="left"/>
    </xf>
    <xf numFmtId="0" fontId="6" fillId="0" borderId="4" xfId="0" applyFont="true" applyBorder="true">
      <alignment wrapText="true" vertical="center" horizontal="center"/>
    </xf>
    <xf numFmtId="165" fontId="7" fillId="0" borderId="4" xfId="0" applyFont="true" applyBorder="true" applyNumberFormat="true">
      <alignment wrapText="true" vertical="center" horizontal="right"/>
    </xf>
    <xf numFmtId="0" fontId="8" fillId="0" borderId="4" xfId="0" applyFont="true" applyBorder="true">
      <alignment wrapText="true" vertical="center"/>
    </xf>
    <xf numFmtId="14" fontId="9" fillId="0" borderId="4" xfId="0" applyFont="true" applyBorder="true" applyNumberFormat="true">
      <alignment wrapText="true" vertical="center" horizontal="center"/>
    </xf>
    <xf numFmtId="0" fontId="10" fillId="0" borderId="4" xfId="0" applyFont="true" applyBorder="true">
      <alignment wrapText="true" vertical="center" horizontal="center"/>
    </xf>
    <xf numFmtId="0" fontId="11" fillId="0" borderId="0" xfId="0" applyFont="true">
      <alignment wrapText="true" vertical="center" horizontal="center"/>
    </xf>
    <xf numFmtId="0" fontId="12" fillId="0" borderId="0" xfId="0" applyFont="true">
      <alignment wrapText="true" vertical="center" horizontal="center"/>
    </xf>
    <xf numFmtId="0" fontId="13" fillId="4" borderId="0" xfId="0" applyFont="true" applyFill="true">
      <alignment wrapText="true" vertical="center" horizontal="right"/>
    </xf>
    <xf numFmtId="0" fontId="14" fillId="0" borderId="0" xfId="0" applyFont="true">
      <alignment wrapText="true"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H35"/>
  <sheetViews>
    <sheetView workbookViewId="0" tabSelected="true"/>
  </sheetViews>
  <sheetFormatPr defaultRowHeight="15.0"/>
  <sheetData>
    <row r="1" ht="47.75" customHeight="true">
      <c r="D1" t="s" s="14">
        <v>1</v>
      </c>
    </row>
    <row r="2" ht="17.75" customHeight="true">
      <c r="D2" t="s" s="14">
        <v>2</v>
      </c>
    </row>
    <row r="3">
      <c r="A3" s="3" t="s">
        <v>14</v>
      </c>
      <c r="B3" s="3" t="s">
        <v>15</v>
      </c>
      <c r="C3" s="3" t="s">
        <v>16</v>
      </c>
      <c r="D3" t="s" s="3">
        <v>3</v>
      </c>
      <c r="F3" t="s" s="3">
        <v>4</v>
      </c>
      <c r="L3" t="s" s="3">
        <v>5</v>
      </c>
      <c r="O3" t="s" s="3">
        <v>6</v>
      </c>
      <c r="Q3" t="s" s="3">
        <v>7</v>
      </c>
      <c r="U3" t="s" s="3">
        <v>8</v>
      </c>
      <c r="Y3" t="s" s="3">
        <v>9</v>
      </c>
      <c r="AC3" t="s" s="3">
        <v>10</v>
      </c>
      <c r="AG3" s="3" t="s">
        <v>25</v>
      </c>
    </row>
    <row r="4"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t="s" s="3">
        <v>11</v>
      </c>
      <c r="Q4" t="s" s="3">
        <v>4</v>
      </c>
      <c r="S4" t="s" s="3">
        <v>12</v>
      </c>
      <c r="U4" t="s" s="3">
        <v>13</v>
      </c>
      <c r="W4" t="s" s="3">
        <v>12</v>
      </c>
      <c r="Y4" t="s" s="3">
        <v>13</v>
      </c>
      <c r="AA4" t="s" s="3">
        <v>12</v>
      </c>
      <c r="AC4" t="s" s="3">
        <v>13</v>
      </c>
      <c r="AE4" t="s" s="3">
        <v>12</v>
      </c>
    </row>
    <row r="5">
      <c r="I5" s="3" t="s">
        <v>22</v>
      </c>
      <c r="J5" s="3" t="s">
        <v>23</v>
      </c>
      <c r="K5" s="3" t="s">
        <v>24</v>
      </c>
      <c r="L5" s="3" t="s">
        <v>22</v>
      </c>
      <c r="M5" s="3" t="s">
        <v>23</v>
      </c>
      <c r="N5" s="3" t="s">
        <v>24</v>
      </c>
      <c r="O5" s="3" t="s">
        <v>22</v>
      </c>
      <c r="P5" s="3" t="s">
        <v>23</v>
      </c>
      <c r="Q5" s="3" t="s">
        <v>22</v>
      </c>
      <c r="R5" s="3" t="s">
        <v>23</v>
      </c>
      <c r="S5" s="3" t="s">
        <v>22</v>
      </c>
      <c r="T5" s="3" t="s">
        <v>23</v>
      </c>
      <c r="U5" s="3" t="s">
        <v>22</v>
      </c>
      <c r="V5" s="3" t="s">
        <v>23</v>
      </c>
      <c r="W5" s="3" t="s">
        <v>22</v>
      </c>
      <c r="X5" s="3" t="s">
        <v>23</v>
      </c>
      <c r="Y5" s="3" t="s">
        <v>22</v>
      </c>
      <c r="Z5" s="3" t="s">
        <v>23</v>
      </c>
      <c r="AA5" s="3" t="s">
        <v>22</v>
      </c>
      <c r="AB5" s="3" t="s">
        <v>23</v>
      </c>
      <c r="AC5" s="3" t="s">
        <v>22</v>
      </c>
      <c r="AD5" s="3" t="s">
        <v>23</v>
      </c>
      <c r="AE5" s="3" t="s">
        <v>22</v>
      </c>
      <c r="AF5" s="3" t="s">
        <v>23</v>
      </c>
      <c r="AH5" s="3" t="s">
        <v>26</v>
      </c>
    </row>
    <row r="6">
      <c r="B6" s="4" t="s">
        <v>27</v>
      </c>
      <c r="L6" t="n" s="13">
        <f>L7+L11+L20+L24</f>
        <v>0.0</v>
      </c>
      <c r="M6" t="n" s="13">
        <f>M7+M11+M20+M24</f>
        <v>0.0</v>
      </c>
      <c r="N6" t="n" s="13">
        <f>N7+N11+N20+N24</f>
        <v>0.0</v>
      </c>
      <c r="O6" t="n" s="13">
        <f>O7+O11+O20+O24</f>
        <v>0.0</v>
      </c>
      <c r="P6" t="n" s="13">
        <f>P7+P11+P20+P24</f>
        <v>0.0</v>
      </c>
    </row>
    <row r="7">
      <c r="B7" s="4" t="s">
        <v>28</v>
      </c>
      <c r="L7" t="n" s="13">
        <f>L8</f>
        <v>0.0</v>
      </c>
      <c r="M7" t="n" s="13">
        <f>M8</f>
        <v>0.0</v>
      </c>
      <c r="N7" t="n" s="13">
        <f>N8</f>
        <v>0.0</v>
      </c>
      <c r="O7" t="n" s="13">
        <f>O8</f>
        <v>0.0</v>
      </c>
      <c r="P7" t="n" s="13">
        <f>P8</f>
        <v>0.0</v>
      </c>
    </row>
    <row r="8">
      <c r="B8" s="4" t="s">
        <v>29</v>
      </c>
      <c r="L8" t="n" s="13">
        <f>SUM(L9:L10)</f>
        <v>0.0</v>
      </c>
      <c r="M8" t="n" s="13">
        <f>SUM(M9:M10)</f>
        <v>0.0</v>
      </c>
      <c r="N8" t="n" s="13">
        <f>SUM(N9:N10)</f>
        <v>0.0</v>
      </c>
      <c r="O8" t="n" s="13">
        <f>SUM(O9:O10)</f>
        <v>0.0</v>
      </c>
      <c r="P8" t="n" s="13">
        <f>SUM(P9:P10)</f>
        <v>0.0</v>
      </c>
    </row>
    <row r="9">
      <c r="A9" t="n" s="10">
        <v>1.0</v>
      </c>
      <c r="B9" t="s" s="5">
        <v>30</v>
      </c>
      <c r="C9" t="s" s="5">
        <v>31</v>
      </c>
      <c r="D9" t="s" s="5">
        <v>32</v>
      </c>
      <c r="E9" t="s" s="5">
        <v>33</v>
      </c>
      <c r="F9" t="s" s="5">
        <v>34</v>
      </c>
      <c r="G9" t="n" s="7">
        <v>0.619</v>
      </c>
      <c r="H9" t="n" s="7">
        <v>0.619</v>
      </c>
      <c r="I9" t="n" s="7">
        <v>0.310000001</v>
      </c>
      <c r="J9" t="n" s="7">
        <f>R9+V9+Z9+AD9</f>
        <v>0.0</v>
      </c>
      <c r="K9" t="n" s="7">
        <f>R9-Q9</f>
        <v>0.0</v>
      </c>
      <c r="L9" t="n" s="7">
        <v>1205.2549095315</v>
      </c>
      <c r="M9" t="n" s="7">
        <f>T9+X9+AB9+AF9</f>
        <v>0.0</v>
      </c>
      <c r="N9" t="n" s="7">
        <f>P9-O9</f>
        <v>0.0</v>
      </c>
      <c r="O9" t="n" s="7">
        <f>S9+W9+AA9+AE9</f>
        <v>0.0</v>
      </c>
      <c r="P9" t="n" s="7">
        <f>T9+X9+AB9+AF9</f>
        <v>0.0</v>
      </c>
      <c r="Q9" t="n" s="7">
        <v>0.0</v>
      </c>
      <c r="R9" t="n" s="7">
        <v>0.0</v>
      </c>
      <c r="S9" t="n" s="7">
        <f>$L9/$I9*Q9</f>
        <v>0.0</v>
      </c>
      <c r="T9" t="n" s="7">
        <f>$L9/$I9*R9</f>
        <v>0.0</v>
      </c>
      <c r="U9" t="n" s="7">
        <v>0.0</v>
      </c>
      <c r="V9" t="n" s="7">
        <v>0.0</v>
      </c>
      <c r="W9" t="n" s="7">
        <f>$L9/$I9*U9</f>
        <v>0.0</v>
      </c>
      <c r="X9" t="n" s="7">
        <f>$L9/$I9*V9</f>
        <v>0.0</v>
      </c>
      <c r="Y9" t="n" s="7">
        <v>0.0</v>
      </c>
      <c r="Z9" t="n" s="7">
        <v>0.0</v>
      </c>
      <c r="AA9" t="n" s="7">
        <f>$L9/$I9*Y9</f>
        <v>0.0</v>
      </c>
      <c r="AB9" t="n" s="7">
        <f>$L9/$I9*Z9</f>
        <v>0.0</v>
      </c>
      <c r="AC9" t="n" s="7">
        <v>0.0</v>
      </c>
      <c r="AD9" t="n" s="7">
        <v>0.0</v>
      </c>
      <c r="AE9" t="n" s="7">
        <f>$L9/$I9*AC9</f>
        <v>0.0</v>
      </c>
      <c r="AF9" t="n" s="7">
        <f>$L9/$I9*AD9</f>
        <v>0.0</v>
      </c>
      <c r="AG9" t="s" s="5">
        <v>35</v>
      </c>
      <c r="AH9" t="n" s="7">
        <f>Q9+U9+Y9+AC9</f>
        <v>0.0</v>
      </c>
    </row>
    <row r="10">
      <c r="A10" t="n" s="10">
        <v>13.0</v>
      </c>
      <c r="B10" t="s" s="5">
        <v>36</v>
      </c>
      <c r="C10" t="s" s="5">
        <v>37</v>
      </c>
      <c r="D10" t="s" s="5">
        <v>38</v>
      </c>
      <c r="E10" t="s" s="5">
        <v>39</v>
      </c>
      <c r="F10" t="s" s="5">
        <v>34</v>
      </c>
      <c r="G10" t="n" s="7">
        <v>2.876</v>
      </c>
      <c r="H10" t="n" s="7">
        <v>2.876</v>
      </c>
      <c r="I10" t="n" s="7">
        <v>0.5000000010000013</v>
      </c>
      <c r="J10" t="n" s="7">
        <f>R10+V10+Z10+AD10</f>
        <v>0.0</v>
      </c>
      <c r="K10" t="n" s="7">
        <f>R10-Q10</f>
        <v>0.0</v>
      </c>
      <c r="L10" t="n" s="7">
        <v>1755.69210709319</v>
      </c>
      <c r="M10" t="n" s="7">
        <f>T10+X10+AB10+AF10</f>
        <v>0.0</v>
      </c>
      <c r="N10" t="n" s="7">
        <f>P10-O10</f>
        <v>0.0</v>
      </c>
      <c r="O10" t="n" s="7">
        <f>S10+W10+AA10+AE10</f>
        <v>0.0</v>
      </c>
      <c r="P10" t="n" s="7">
        <f>T10+X10+AB10+AF10</f>
        <v>0.0</v>
      </c>
      <c r="Q10" t="n" s="7">
        <v>0.0</v>
      </c>
      <c r="R10" t="n" s="7">
        <v>0.0</v>
      </c>
      <c r="S10" t="n" s="7">
        <f>$L10/$I10*Q10</f>
        <v>0.0</v>
      </c>
      <c r="T10" t="n" s="7">
        <f>$L10/$I10*R10</f>
        <v>0.0</v>
      </c>
      <c r="U10" t="n" s="7">
        <v>0.0</v>
      </c>
      <c r="V10" t="n" s="7">
        <v>0.0</v>
      </c>
      <c r="W10" t="n" s="7">
        <f>$L10/$I10*U10</f>
        <v>0.0</v>
      </c>
      <c r="X10" t="n" s="7">
        <f>$L10/$I10*V10</f>
        <v>0.0</v>
      </c>
      <c r="Y10" t="n" s="7">
        <v>0.0</v>
      </c>
      <c r="Z10" t="n" s="7">
        <v>0.0</v>
      </c>
      <c r="AA10" t="n" s="7">
        <f>$L10/$I10*Y10</f>
        <v>0.0</v>
      </c>
      <c r="AB10" t="n" s="7">
        <f>$L10/$I10*Z10</f>
        <v>0.0</v>
      </c>
      <c r="AC10" t="n" s="7">
        <v>0.0</v>
      </c>
      <c r="AD10" t="n" s="7">
        <v>0.0</v>
      </c>
      <c r="AE10" t="n" s="7">
        <f>$L10/$I10*AC10</f>
        <v>0.0</v>
      </c>
      <c r="AF10" t="n" s="7">
        <f>$L10/$I10*AD10</f>
        <v>0.0</v>
      </c>
      <c r="AG10" t="s" s="5">
        <v>35</v>
      </c>
      <c r="AH10" t="n" s="7">
        <f>Q10+U10+Y10+AC10</f>
        <v>0.0</v>
      </c>
    </row>
    <row r="11">
      <c r="B11" s="4" t="s">
        <v>40</v>
      </c>
      <c r="L11" t="n" s="13">
        <f>L12+SUM(L15:L16)+L18</f>
        <v>0.0</v>
      </c>
      <c r="M11" t="n" s="13">
        <f>M12+SUM(M15:M16)+M18</f>
        <v>0.0</v>
      </c>
      <c r="N11" t="n" s="13">
        <f>N12+SUM(N15:N16)+N18</f>
        <v>0.0</v>
      </c>
      <c r="O11" t="n" s="13">
        <f>O12+SUM(O15:O16)+O18</f>
        <v>0.0</v>
      </c>
      <c r="P11" t="n" s="13">
        <f>P12+SUM(P15:P16)+P18</f>
        <v>0.0</v>
      </c>
    </row>
    <row r="12">
      <c r="B12" s="4" t="s">
        <v>41</v>
      </c>
      <c r="L12" t="n" s="13">
        <f>SUM(L13:L14)</f>
        <v>0.0</v>
      </c>
      <c r="M12" t="n" s="13">
        <f>SUM(M13:M14)</f>
        <v>0.0</v>
      </c>
      <c r="N12" t="n" s="13">
        <f>SUM(N13:N14)</f>
        <v>0.0</v>
      </c>
      <c r="O12" t="n" s="13">
        <f>SUM(O13:O14)</f>
        <v>0.0</v>
      </c>
      <c r="P12" t="n" s="13">
        <f>SUM(P13:P14)</f>
        <v>0.0</v>
      </c>
    </row>
    <row r="13">
      <c r="A13" t="n" s="10">
        <v>14.0</v>
      </c>
      <c r="B13" t="s" s="5">
        <v>36</v>
      </c>
      <c r="C13" t="s" s="5">
        <v>42</v>
      </c>
      <c r="D13" t="s" s="5">
        <v>43</v>
      </c>
      <c r="E13" t="s" s="5">
        <v>44</v>
      </c>
      <c r="F13" t="s" s="5">
        <v>34</v>
      </c>
      <c r="G13" t="n" s="7">
        <v>73.418</v>
      </c>
      <c r="H13" t="n" s="7">
        <v>69.83018944127498</v>
      </c>
      <c r="I13" t="n" s="7">
        <v>7.000000001000004</v>
      </c>
      <c r="J13" t="n" s="7">
        <f>R13+V13+Z13+AD13</f>
        <v>0.0</v>
      </c>
      <c r="K13" t="n" s="7">
        <f>R13-Q13</f>
        <v>0.0</v>
      </c>
      <c r="L13" t="n" s="7">
        <v>4901.13026097142</v>
      </c>
      <c r="M13" t="n" s="7">
        <f>T13+X13+AB13+AF13</f>
        <v>0.0</v>
      </c>
      <c r="N13" t="n" s="7">
        <f>P13-O13</f>
        <v>0.0</v>
      </c>
      <c r="O13" t="n" s="7">
        <f>S13+W13+AA13+AE13</f>
        <v>0.0</v>
      </c>
      <c r="P13" t="n" s="7">
        <f>T13+X13+AB13+AF13</f>
        <v>0.0</v>
      </c>
      <c r="Q13" t="n" s="7">
        <v>0.0</v>
      </c>
      <c r="R13" t="n" s="7">
        <v>0.0</v>
      </c>
      <c r="S13" t="n" s="7">
        <f>$L13/$I13*Q13</f>
        <v>0.0</v>
      </c>
      <c r="T13" t="n" s="7">
        <f>$L13/$I13*R13</f>
        <v>0.0</v>
      </c>
      <c r="U13" t="n" s="7">
        <v>0.0</v>
      </c>
      <c r="V13" t="n" s="7">
        <v>0.0</v>
      </c>
      <c r="W13" t="n" s="7">
        <f>$L13/$I13*U13</f>
        <v>0.0</v>
      </c>
      <c r="X13" t="n" s="7">
        <f>$L13/$I13*V13</f>
        <v>0.0</v>
      </c>
      <c r="Y13" t="n" s="7">
        <v>0.0</v>
      </c>
      <c r="Z13" t="n" s="7">
        <v>0.0</v>
      </c>
      <c r="AA13" t="n" s="7">
        <f>$L13/$I13*Y13</f>
        <v>0.0</v>
      </c>
      <c r="AB13" t="n" s="7">
        <f>$L13/$I13*Z13</f>
        <v>0.0</v>
      </c>
      <c r="AC13" t="n" s="7">
        <v>0.0</v>
      </c>
      <c r="AD13" t="n" s="7">
        <v>0.0</v>
      </c>
      <c r="AE13" t="n" s="7">
        <f>$L13/$I13*AC13</f>
        <v>0.0</v>
      </c>
      <c r="AF13" t="n" s="7">
        <f>$L13/$I13*AD13</f>
        <v>0.0</v>
      </c>
      <c r="AG13" t="s" s="5">
        <v>35</v>
      </c>
      <c r="AH13" t="n" s="7">
        <f>Q13+U13+Y13+AC13</f>
        <v>0.0</v>
      </c>
    </row>
    <row r="14">
      <c r="A14" t="n" s="10">
        <v>20.0</v>
      </c>
      <c r="B14" t="s" s="5">
        <v>36</v>
      </c>
      <c r="C14" t="s" s="5">
        <v>45</v>
      </c>
      <c r="D14" t="s" s="5">
        <v>46</v>
      </c>
      <c r="E14" t="s" s="5">
        <v>47</v>
      </c>
      <c r="F14" t="s" s="5">
        <v>48</v>
      </c>
      <c r="G14" t="n" s="7">
        <v>9.0</v>
      </c>
      <c r="H14" t="n" s="7">
        <v>9.0</v>
      </c>
      <c r="I14" t="n" s="7">
        <v>4.000000001000002</v>
      </c>
      <c r="J14" t="n" s="7">
        <f>R14+V14+Z14+AD14</f>
        <v>0.0</v>
      </c>
      <c r="K14" t="n" s="7">
        <f>R14-Q14</f>
        <v>0.0</v>
      </c>
      <c r="L14" t="n" s="7">
        <v>920.347555555556</v>
      </c>
      <c r="M14" t="n" s="7">
        <f>T14+X14+AB14+AF14</f>
        <v>0.0</v>
      </c>
      <c r="N14" t="n" s="7">
        <f>P14-O14</f>
        <v>0.0</v>
      </c>
      <c r="O14" t="n" s="7">
        <f>S14+W14+AA14+AE14</f>
        <v>0.0</v>
      </c>
      <c r="P14" t="n" s="7">
        <f>T14+X14+AB14+AF14</f>
        <v>0.0</v>
      </c>
      <c r="Q14" t="n" s="7">
        <v>0.0</v>
      </c>
      <c r="R14" t="n" s="7">
        <v>0.0</v>
      </c>
      <c r="S14" t="n" s="7">
        <f>$L14/$I14*Q14</f>
        <v>0.0</v>
      </c>
      <c r="T14" t="n" s="7">
        <f>$L14/$I14*R14</f>
        <v>0.0</v>
      </c>
      <c r="U14" t="n" s="7">
        <v>0.0</v>
      </c>
      <c r="V14" t="n" s="7">
        <v>0.0</v>
      </c>
      <c r="W14" t="n" s="7">
        <f>$L14/$I14*U14</f>
        <v>0.0</v>
      </c>
      <c r="X14" t="n" s="7">
        <f>$L14/$I14*V14</f>
        <v>0.0</v>
      </c>
      <c r="Y14" t="n" s="7">
        <v>0.0</v>
      </c>
      <c r="Z14" t="n" s="7">
        <v>0.0</v>
      </c>
      <c r="AA14" t="n" s="7">
        <f>$L14/$I14*Y14</f>
        <v>0.0</v>
      </c>
      <c r="AB14" t="n" s="7">
        <f>$L14/$I14*Z14</f>
        <v>0.0</v>
      </c>
      <c r="AC14" t="n" s="7">
        <v>0.0</v>
      </c>
      <c r="AD14" t="n" s="7">
        <v>0.0</v>
      </c>
      <c r="AE14" t="n" s="7">
        <f>$L14/$I14*AC14</f>
        <v>0.0</v>
      </c>
      <c r="AF14" t="n" s="7">
        <f>$L14/$I14*AD14</f>
        <v>0.0</v>
      </c>
      <c r="AG14" t="s" s="5">
        <v>35</v>
      </c>
      <c r="AH14" t="n" s="7">
        <f>Q14+U14+Y14+AC14</f>
        <v>0.0</v>
      </c>
    </row>
    <row r="15">
      <c r="B15" s="4" t="s">
        <v>49</v>
      </c>
      <c r="L15" t="n" s="13">
        <v>0.0</v>
      </c>
      <c r="M15" t="n" s="13">
        <v>0.0</v>
      </c>
      <c r="N15" t="n" s="13">
        <v>0.0</v>
      </c>
      <c r="O15" t="n" s="13">
        <v>0.0</v>
      </c>
      <c r="P15" t="n" s="13">
        <v>0.0</v>
      </c>
    </row>
    <row r="16">
      <c r="B16" s="4" t="s">
        <v>50</v>
      </c>
      <c r="L16" t="n" s="13">
        <f>L17</f>
        <v>0.0</v>
      </c>
      <c r="M16" t="n" s="13">
        <f>M17</f>
        <v>0.0</v>
      </c>
      <c r="N16" t="n" s="13">
        <f>N17</f>
        <v>0.0</v>
      </c>
      <c r="O16" t="n" s="13">
        <f>O17</f>
        <v>0.0</v>
      </c>
      <c r="P16" t="n" s="13">
        <f>P17</f>
        <v>0.0</v>
      </c>
    </row>
    <row r="17">
      <c r="A17" t="n" s="10">
        <v>21.0</v>
      </c>
      <c r="B17" t="s" s="5">
        <v>51</v>
      </c>
      <c r="C17" t="s" s="5">
        <v>52</v>
      </c>
      <c r="D17" t="s" s="5">
        <v>53</v>
      </c>
      <c r="E17" t="s" s="5">
        <v>54</v>
      </c>
      <c r="F17" t="s" s="5">
        <v>55</v>
      </c>
      <c r="G17" t="n" s="7">
        <v>219.024</v>
      </c>
      <c r="H17" t="n" s="7">
        <v>217.23704190434404</v>
      </c>
      <c r="I17" t="n" s="7">
        <v>30.00000000099999</v>
      </c>
      <c r="J17" t="n" s="7">
        <f>R17+V17+Z17+AD17</f>
        <v>0.0</v>
      </c>
      <c r="K17" t="n" s="7">
        <f>R17-Q17</f>
        <v>0.0</v>
      </c>
      <c r="L17" t="n" s="7">
        <v>544.402805172036</v>
      </c>
      <c r="M17" t="n" s="7">
        <f>T17+X17+AB17+AF17</f>
        <v>0.0</v>
      </c>
      <c r="N17" t="n" s="7">
        <f>P17-O17</f>
        <v>0.0</v>
      </c>
      <c r="O17" t="n" s="7">
        <f>S17+W17+AA17+AE17</f>
        <v>0.0</v>
      </c>
      <c r="P17" t="n" s="7">
        <f>T17+X17+AB17+AF17</f>
        <v>0.0</v>
      </c>
      <c r="Q17" t="n" s="7">
        <v>0.0</v>
      </c>
      <c r="R17" t="n" s="7">
        <v>0.0</v>
      </c>
      <c r="S17" t="n" s="7">
        <f>$L17/$I17*Q17</f>
        <v>0.0</v>
      </c>
      <c r="T17" t="n" s="7">
        <f>$L17/$I17*R17</f>
        <v>0.0</v>
      </c>
      <c r="U17" t="n" s="7">
        <v>0.0</v>
      </c>
      <c r="V17" t="n" s="7">
        <v>0.0</v>
      </c>
      <c r="W17" t="n" s="7">
        <f>$L17/$I17*U17</f>
        <v>0.0</v>
      </c>
      <c r="X17" t="n" s="7">
        <f>$L17/$I17*V17</f>
        <v>0.0</v>
      </c>
      <c r="Y17" t="n" s="7">
        <v>0.0</v>
      </c>
      <c r="Z17" t="n" s="7">
        <v>0.0</v>
      </c>
      <c r="AA17" t="n" s="7">
        <f>$L17/$I17*Y17</f>
        <v>0.0</v>
      </c>
      <c r="AB17" t="n" s="7">
        <f>$L17/$I17*Z17</f>
        <v>0.0</v>
      </c>
      <c r="AC17" t="n" s="7">
        <v>0.0</v>
      </c>
      <c r="AD17" t="n" s="7">
        <v>0.0</v>
      </c>
      <c r="AE17" t="n" s="7">
        <f>$L17/$I17*AC17</f>
        <v>0.0</v>
      </c>
      <c r="AF17" t="n" s="7">
        <f>$L17/$I17*AD17</f>
        <v>0.0</v>
      </c>
      <c r="AG17" t="s" s="5">
        <v>35</v>
      </c>
      <c r="AH17" t="n" s="7">
        <f>Q17+U17+Y17+AC17</f>
        <v>0.0</v>
      </c>
    </row>
    <row r="18">
      <c r="B18" s="4" t="s">
        <v>56</v>
      </c>
      <c r="L18" t="n" s="13">
        <f>L19</f>
        <v>0.0</v>
      </c>
      <c r="M18" t="n" s="13">
        <f>M19</f>
        <v>0.0</v>
      </c>
      <c r="N18" t="n" s="13">
        <f>N19</f>
        <v>0.0</v>
      </c>
      <c r="O18" t="n" s="13">
        <f>O19</f>
        <v>0.0</v>
      </c>
      <c r="P18" t="n" s="13">
        <f>P19</f>
        <v>0.0</v>
      </c>
    </row>
    <row r="19">
      <c r="A19" t="n" s="10">
        <v>22.0</v>
      </c>
      <c r="B19" t="s" s="5">
        <v>57</v>
      </c>
      <c r="C19" t="s" s="5">
        <v>58</v>
      </c>
      <c r="D19" t="s" s="5">
        <v>59</v>
      </c>
      <c r="E19" t="s" s="5">
        <v>60</v>
      </c>
      <c r="F19" t="s" s="5">
        <v>61</v>
      </c>
      <c r="G19" t="n" s="7">
        <v>1299.0</v>
      </c>
      <c r="H19" t="n" s="7">
        <v>1299.0</v>
      </c>
      <c r="I19" t="n" s="7">
        <v>400.00000000099897</v>
      </c>
      <c r="J19" t="n" s="7">
        <f>R19+V19+Z19+AD19</f>
        <v>0.0</v>
      </c>
      <c r="K19" t="n" s="7">
        <f>R19-Q19</f>
        <v>0.0</v>
      </c>
      <c r="L19" t="n" s="7">
        <v>2052.32483448807</v>
      </c>
      <c r="M19" t="n" s="7">
        <f>T19+X19+AB19+AF19</f>
        <v>0.0</v>
      </c>
      <c r="N19" t="n" s="7">
        <f>P19-O19</f>
        <v>0.0</v>
      </c>
      <c r="O19" t="n" s="7">
        <f>S19+W19+AA19+AE19</f>
        <v>0.0</v>
      </c>
      <c r="P19" t="n" s="7">
        <f>T19+X19+AB19+AF19</f>
        <v>0.0</v>
      </c>
      <c r="Q19" t="n" s="7">
        <v>0.0</v>
      </c>
      <c r="R19" t="n" s="7">
        <v>0.0</v>
      </c>
      <c r="S19" t="n" s="7">
        <f>$L19/$I19*Q19</f>
        <v>0.0</v>
      </c>
      <c r="T19" t="n" s="7">
        <f>$L19/$I19*R19</f>
        <v>0.0</v>
      </c>
      <c r="U19" t="n" s="7">
        <v>0.0</v>
      </c>
      <c r="V19" t="n" s="7">
        <v>0.0</v>
      </c>
      <c r="W19" t="n" s="7">
        <f>$L19/$I19*U19</f>
        <v>0.0</v>
      </c>
      <c r="X19" t="n" s="7">
        <f>$L19/$I19*V19</f>
        <v>0.0</v>
      </c>
      <c r="Y19" t="n" s="7">
        <v>0.0</v>
      </c>
      <c r="Z19" t="n" s="7">
        <v>0.0</v>
      </c>
      <c r="AA19" t="n" s="7">
        <f>$L19/$I19*Y19</f>
        <v>0.0</v>
      </c>
      <c r="AB19" t="n" s="7">
        <f>$L19/$I19*Z19</f>
        <v>0.0</v>
      </c>
      <c r="AC19" t="n" s="7">
        <v>0.0</v>
      </c>
      <c r="AD19" t="n" s="7">
        <v>0.0</v>
      </c>
      <c r="AE19" t="n" s="7">
        <f>$L19/$I19*AC19</f>
        <v>0.0</v>
      </c>
      <c r="AF19" t="n" s="7">
        <f>$L19/$I19*AD19</f>
        <v>0.0</v>
      </c>
      <c r="AG19" t="s" s="5">
        <v>35</v>
      </c>
      <c r="AH19" t="n" s="7">
        <f>Q19+U19+Y19+AC19</f>
        <v>0.0</v>
      </c>
    </row>
    <row r="20">
      <c r="B20" s="4" t="s">
        <v>62</v>
      </c>
      <c r="L20" t="n" s="13">
        <f>L21</f>
        <v>0.0</v>
      </c>
      <c r="M20" t="n" s="13">
        <f>M21</f>
        <v>0.0</v>
      </c>
      <c r="N20" t="n" s="13">
        <f>N21</f>
        <v>0.0</v>
      </c>
      <c r="O20" t="n" s="13">
        <f>O21</f>
        <v>0.0</v>
      </c>
      <c r="P20" t="n" s="13">
        <f>P21</f>
        <v>0.0</v>
      </c>
    </row>
    <row r="21">
      <c r="B21" s="4" t="s">
        <v>63</v>
      </c>
      <c r="L21" t="n" s="13">
        <f>SUM(L22:L23)</f>
        <v>0.0</v>
      </c>
      <c r="M21" t="n" s="13">
        <f>SUM(M22:M23)</f>
        <v>0.0</v>
      </c>
      <c r="N21" t="n" s="13">
        <f>SUM(N22:N23)</f>
        <v>0.0</v>
      </c>
      <c r="O21" t="n" s="13">
        <f>SUM(O22:O23)</f>
        <v>0.0</v>
      </c>
      <c r="P21" t="n" s="13">
        <f>SUM(P22:P23)</f>
        <v>0.0</v>
      </c>
    </row>
    <row r="22">
      <c r="A22" t="n" s="10">
        <v>23.0</v>
      </c>
      <c r="B22" t="s" s="5">
        <v>64</v>
      </c>
      <c r="C22" t="s" s="5">
        <v>65</v>
      </c>
      <c r="D22" t="s" s="5">
        <v>66</v>
      </c>
      <c r="E22" t="s" s="5">
        <v>67</v>
      </c>
      <c r="F22" t="s" s="5">
        <v>68</v>
      </c>
      <c r="G22" t="n" s="7">
        <v>43630.0</v>
      </c>
      <c r="H22" t="n" s="7">
        <v>43630.0</v>
      </c>
      <c r="I22" t="n" s="7">
        <v>500.00000000099936</v>
      </c>
      <c r="J22" t="n" s="7">
        <f>R22+V22+Z22+AD22</f>
        <v>0.0</v>
      </c>
      <c r="K22" t="n" s="7">
        <f>R22-Q22</f>
        <v>0.0</v>
      </c>
      <c r="L22" t="n" s="7">
        <v>314.79339903736</v>
      </c>
      <c r="M22" t="n" s="7">
        <f>T22+X22+AB22+AF22</f>
        <v>0.0</v>
      </c>
      <c r="N22" t="n" s="7">
        <f>P22-O22</f>
        <v>0.0</v>
      </c>
      <c r="O22" t="n" s="7">
        <f>S22+W22+AA22+AE22</f>
        <v>0.0</v>
      </c>
      <c r="P22" t="n" s="7">
        <f>T22+X22+AB22+AF22</f>
        <v>0.0</v>
      </c>
      <c r="Q22" t="n" s="7">
        <v>0.0</v>
      </c>
      <c r="R22" t="n" s="7">
        <v>0.0</v>
      </c>
      <c r="S22" t="n" s="7">
        <f>$L22/$I22*Q22</f>
        <v>0.0</v>
      </c>
      <c r="T22" t="n" s="7">
        <f>$L22/$I22*R22</f>
        <v>0.0</v>
      </c>
      <c r="U22" t="n" s="7">
        <v>0.0</v>
      </c>
      <c r="V22" t="n" s="7">
        <v>0.0</v>
      </c>
      <c r="W22" t="n" s="7">
        <f>$L22/$I22*U22</f>
        <v>0.0</v>
      </c>
      <c r="X22" t="n" s="7">
        <f>$L22/$I22*V22</f>
        <v>0.0</v>
      </c>
      <c r="Y22" t="n" s="7">
        <v>0.0</v>
      </c>
      <c r="Z22" t="n" s="7">
        <v>0.0</v>
      </c>
      <c r="AA22" t="n" s="7">
        <f>$L22/$I22*Y22</f>
        <v>0.0</v>
      </c>
      <c r="AB22" t="n" s="7">
        <f>$L22/$I22*Z22</f>
        <v>0.0</v>
      </c>
      <c r="AC22" t="n" s="7">
        <v>0.0</v>
      </c>
      <c r="AD22" t="n" s="7">
        <v>0.0</v>
      </c>
      <c r="AE22" t="n" s="7">
        <f>$L22/$I22*AC22</f>
        <v>0.0</v>
      </c>
      <c r="AF22" t="n" s="7">
        <f>$L22/$I22*AD22</f>
        <v>0.0</v>
      </c>
      <c r="AG22" t="s" s="5">
        <v>35</v>
      </c>
      <c r="AH22" t="n" s="7">
        <f>Q22+U22+Y22+AC22</f>
        <v>0.0</v>
      </c>
    </row>
    <row r="23">
      <c r="A23" t="n" s="10">
        <v>24.0</v>
      </c>
      <c r="B23" t="s" s="5">
        <v>64</v>
      </c>
      <c r="C23" t="s" s="5">
        <v>69</v>
      </c>
      <c r="D23" t="s" s="5">
        <v>70</v>
      </c>
      <c r="E23" t="s" s="5">
        <v>71</v>
      </c>
      <c r="F23" t="s" s="5">
        <v>48</v>
      </c>
      <c r="G23" t="n" s="7">
        <v>5442.0</v>
      </c>
      <c r="H23" t="n" s="7">
        <v>1079.6127753107771</v>
      </c>
      <c r="I23" t="n" s="7">
        <v>105.00000000100006</v>
      </c>
      <c r="J23" t="n" s="7">
        <f>R23+V23+Z23+AD23</f>
        <v>0.0</v>
      </c>
      <c r="K23" t="n" s="7">
        <f>R23-Q23</f>
        <v>0.0</v>
      </c>
      <c r="L23" t="n" s="7">
        <v>2266.66942116869</v>
      </c>
      <c r="M23" t="n" s="7">
        <f>T23+X23+AB23+AF23</f>
        <v>0.0</v>
      </c>
      <c r="N23" t="n" s="7">
        <f>P23-O23</f>
        <v>0.0</v>
      </c>
      <c r="O23" t="n" s="7">
        <f>S23+W23+AA23+AE23</f>
        <v>0.0</v>
      </c>
      <c r="P23" t="n" s="7">
        <f>T23+X23+AB23+AF23</f>
        <v>0.0</v>
      </c>
      <c r="Q23" t="n" s="7">
        <v>0.0</v>
      </c>
      <c r="R23" t="n" s="7">
        <v>0.0</v>
      </c>
      <c r="S23" t="n" s="7">
        <f>$L23/$I23*Q23</f>
        <v>0.0</v>
      </c>
      <c r="T23" t="n" s="7">
        <f>$L23/$I23*R23</f>
        <v>0.0</v>
      </c>
      <c r="U23" t="n" s="7">
        <v>0.0</v>
      </c>
      <c r="V23" t="n" s="7">
        <v>0.0</v>
      </c>
      <c r="W23" t="n" s="7">
        <f>$L23/$I23*U23</f>
        <v>0.0</v>
      </c>
      <c r="X23" t="n" s="7">
        <f>$L23/$I23*V23</f>
        <v>0.0</v>
      </c>
      <c r="Y23" t="n" s="7">
        <v>0.0</v>
      </c>
      <c r="Z23" t="n" s="7">
        <v>0.0</v>
      </c>
      <c r="AA23" t="n" s="7">
        <f>$L23/$I23*Y23</f>
        <v>0.0</v>
      </c>
      <c r="AB23" t="n" s="7">
        <f>$L23/$I23*Z23</f>
        <v>0.0</v>
      </c>
      <c r="AC23" t="n" s="7">
        <v>0.0</v>
      </c>
      <c r="AD23" t="n" s="7">
        <v>0.0</v>
      </c>
      <c r="AE23" t="n" s="7">
        <f>$L23/$I23*AC23</f>
        <v>0.0</v>
      </c>
      <c r="AF23" t="n" s="7">
        <f>$L23/$I23*AD23</f>
        <v>0.0</v>
      </c>
      <c r="AG23" t="s" s="5">
        <v>35</v>
      </c>
      <c r="AH23" t="n" s="7">
        <f>Q23+U23+Y23+AC23</f>
        <v>0.0</v>
      </c>
    </row>
    <row r="24">
      <c r="B24" s="4" t="s">
        <v>72</v>
      </c>
      <c r="L24" t="n" s="13">
        <f>L25</f>
        <v>0.0</v>
      </c>
      <c r="M24" t="n" s="13">
        <f>M25</f>
        <v>0.0</v>
      </c>
      <c r="N24" t="n" s="13">
        <f>N25</f>
        <v>0.0</v>
      </c>
      <c r="O24" t="n" s="13">
        <f>O25</f>
        <v>0.0</v>
      </c>
      <c r="P24" t="n" s="13">
        <f>P25</f>
        <v>0.0</v>
      </c>
    </row>
    <row r="25">
      <c r="B25" s="4" t="s">
        <v>73</v>
      </c>
      <c r="L25" t="n" s="13">
        <f>L26</f>
        <v>0.0</v>
      </c>
      <c r="M25" t="n" s="13">
        <f>M26</f>
        <v>0.0</v>
      </c>
      <c r="N25" t="n" s="13">
        <f>N26</f>
        <v>0.0</v>
      </c>
      <c r="O25" t="n" s="13">
        <f>O26</f>
        <v>0.0</v>
      </c>
      <c r="P25" t="n" s="13">
        <f>P26</f>
        <v>0.0</v>
      </c>
    </row>
    <row r="26">
      <c r="A26" t="n" s="10">
        <v>25.0</v>
      </c>
      <c r="B26" t="s" s="5">
        <v>30</v>
      </c>
      <c r="C26" t="s" s="5">
        <v>74</v>
      </c>
      <c r="D26" t="s" s="5">
        <v>75</v>
      </c>
      <c r="E26" t="s" s="5">
        <v>76</v>
      </c>
      <c r="F26" t="s" s="5">
        <v>61</v>
      </c>
      <c r="G26" t="n" s="7">
        <v>68.0</v>
      </c>
      <c r="H26" t="n" s="7">
        <v>68.0</v>
      </c>
      <c r="I26" t="n" s="7">
        <v>68.000000001</v>
      </c>
      <c r="J26" t="n" s="7">
        <f>R26+V26+Z26+AD26</f>
        <v>0.0</v>
      </c>
      <c r="K26" t="n" s="7">
        <f>R26-Q26</f>
        <v>0.0</v>
      </c>
      <c r="L26" t="n" s="7">
        <v>319.043</v>
      </c>
      <c r="M26" t="n" s="7">
        <f>T26+X26+AB26+AF26</f>
        <v>0.0</v>
      </c>
      <c r="N26" t="n" s="7">
        <f>P26-O26</f>
        <v>0.0</v>
      </c>
      <c r="O26" t="n" s="7">
        <f>S26+W26+AA26+AE26</f>
        <v>0.0</v>
      </c>
      <c r="P26" t="n" s="7">
        <f>T26+X26+AB26+AF26</f>
        <v>0.0</v>
      </c>
      <c r="Q26" t="n" s="7">
        <v>0.0</v>
      </c>
      <c r="R26" t="n" s="7">
        <v>0.0</v>
      </c>
      <c r="S26" t="n" s="7">
        <f>$L26/$I26*Q26</f>
        <v>0.0</v>
      </c>
      <c r="T26" t="n" s="7">
        <f>$L26/$I26*R26</f>
        <v>0.0</v>
      </c>
      <c r="U26" t="n" s="7">
        <v>0.0</v>
      </c>
      <c r="V26" t="n" s="7">
        <v>0.0</v>
      </c>
      <c r="W26" t="n" s="7">
        <f>$L26/$I26*U26</f>
        <v>0.0</v>
      </c>
      <c r="X26" t="n" s="7">
        <f>$L26/$I26*V26</f>
        <v>0.0</v>
      </c>
      <c r="Y26" t="n" s="7">
        <v>0.0</v>
      </c>
      <c r="Z26" t="n" s="7">
        <v>0.0</v>
      </c>
      <c r="AA26" t="n" s="7">
        <f>$L26/$I26*Y26</f>
        <v>0.0</v>
      </c>
      <c r="AB26" t="n" s="7">
        <f>$L26/$I26*Z26</f>
        <v>0.0</v>
      </c>
      <c r="AC26" t="n" s="7">
        <v>0.0</v>
      </c>
      <c r="AD26" t="n" s="7">
        <v>0.0</v>
      </c>
      <c r="AE26" t="n" s="7">
        <f>$L26/$I26*AC26</f>
        <v>0.0</v>
      </c>
      <c r="AF26" t="n" s="7">
        <f>$L26/$I26*AD26</f>
        <v>0.0</v>
      </c>
      <c r="AG26" t="s" s="5">
        <v>35</v>
      </c>
      <c r="AH26" t="n" s="7">
        <f>Q26+U26+Y26+AC26</f>
        <v>0.0</v>
      </c>
    </row>
    <row r="27"/>
    <row r="28"/>
    <row r="29">
      <c r="A29" s="3" t="s">
        <v>35</v>
      </c>
      <c r="B29" s="3" t="s">
        <v>35</v>
      </c>
      <c r="C29" s="3" t="s">
        <v>77</v>
      </c>
      <c r="D29" s="3" t="s">
        <v>78</v>
      </c>
      <c r="E29" s="3" t="s">
        <v>79</v>
      </c>
      <c r="F29" s="3" t="s">
        <v>80</v>
      </c>
      <c r="G29" s="3" t="s">
        <v>81</v>
      </c>
      <c r="H29" s="3" t="s">
        <v>82</v>
      </c>
    </row>
    <row r="31">
      <c r="A31" t="n" s="6">
        <f>COUNTIF(B$10:B$27,B31)</f>
        <v>0.0</v>
      </c>
      <c r="B31" t="s" s="8">
        <v>64</v>
      </c>
      <c r="C31" t="s" s="5">
        <v>64</v>
      </c>
      <c r="D31" t="n" s="6">
        <f>SUMIF(B$10:B$27,B31,L$10:L$27)</f>
        <v>0.0</v>
      </c>
      <c r="E31" t="n" s="6">
        <f>SUMIF(B$10:B$27,B31,O$10:O$27)</f>
        <v>0.0</v>
      </c>
      <c r="F31" t="n" s="6">
        <f>SUMIF(B$10:B$27,B31,P$10:P$27)</f>
        <v>0.0</v>
      </c>
      <c r="G31" t="n" s="6">
        <f>F31-E31</f>
        <v>0.0</v>
      </c>
    </row>
    <row r="32">
      <c r="A32" t="n" s="6">
        <f>COUNTIF(B$10:B$27,B32)</f>
        <v>0.0</v>
      </c>
      <c r="B32" t="s" s="8">
        <v>36</v>
      </c>
      <c r="C32" t="s" s="5">
        <v>36</v>
      </c>
      <c r="D32" t="n" s="6">
        <f>SUMIF(B$10:B$27,B32,L$10:L$27)</f>
        <v>0.0</v>
      </c>
      <c r="E32" t="n" s="6">
        <f>SUMIF(B$10:B$27,B32,O$10:O$27)</f>
        <v>0.0</v>
      </c>
      <c r="F32" t="n" s="6">
        <f>SUMIF(B$10:B$27,B32,P$10:P$27)</f>
        <v>0.0</v>
      </c>
      <c r="G32" t="n" s="6">
        <f>F32-E32</f>
        <v>0.0</v>
      </c>
    </row>
    <row r="33">
      <c r="A33" t="n" s="6">
        <f>COUNTIF(B$10:B$27,B33)</f>
        <v>0.0</v>
      </c>
      <c r="B33" t="s" s="8">
        <v>51</v>
      </c>
      <c r="C33" t="s" s="5">
        <v>51</v>
      </c>
      <c r="D33" t="n" s="6">
        <f>SUMIF(B$10:B$27,B33,L$10:L$27)</f>
        <v>0.0</v>
      </c>
      <c r="E33" t="n" s="6">
        <f>SUMIF(B$10:B$27,B33,O$10:O$27)</f>
        <v>0.0</v>
      </c>
      <c r="F33" t="n" s="6">
        <f>SUMIF(B$10:B$27,B33,P$10:P$27)</f>
        <v>0.0</v>
      </c>
      <c r="G33" t="n" s="6">
        <f>F33-E33</f>
        <v>0.0</v>
      </c>
    </row>
    <row r="34">
      <c r="A34" t="n" s="6">
        <f>COUNTIF(B$10:B$27,B34)</f>
        <v>0.0</v>
      </c>
      <c r="B34" t="s" s="8">
        <v>30</v>
      </c>
      <c r="C34" t="s" s="5">
        <v>30</v>
      </c>
      <c r="D34" t="n" s="6">
        <f>SUMIF(B$10:B$27,B34,L$10:L$27)</f>
        <v>0.0</v>
      </c>
      <c r="E34" t="n" s="6">
        <f>SUMIF(B$10:B$27,B34,O$10:O$27)</f>
        <v>0.0</v>
      </c>
      <c r="F34" t="n" s="6">
        <f>SUMIF(B$10:B$27,B34,P$10:P$27)</f>
        <v>0.0</v>
      </c>
      <c r="G34" t="n" s="6">
        <f>F34-E34</f>
        <v>0.0</v>
      </c>
    </row>
    <row r="35">
      <c r="A35" t="n" s="6">
        <f>COUNTIF(B$10:B$27,B35)</f>
        <v>0.0</v>
      </c>
      <c r="B35" t="s" s="8">
        <v>57</v>
      </c>
      <c r="C35" t="s" s="5">
        <v>57</v>
      </c>
      <c r="D35" t="n" s="6">
        <f>SUMIF(B$10:B$27,B35,L$10:L$27)</f>
        <v>0.0</v>
      </c>
      <c r="E35" t="n" s="6">
        <f>SUMIF(B$10:B$27,B35,O$10:O$27)</f>
        <v>0.0</v>
      </c>
      <c r="F35" t="n" s="6">
        <f>SUMIF(B$10:B$27,B35,P$10:P$27)</f>
        <v>0.0</v>
      </c>
      <c r="G35" t="n" s="6">
        <f>F35-E35</f>
        <v>0.0</v>
      </c>
    </row>
  </sheetData>
  <mergeCells count="40">
    <mergeCell ref="D1:L1"/>
    <mergeCell ref="D2:L2"/>
    <mergeCell ref="D3:E3"/>
    <mergeCell ref="F3:K3"/>
    <mergeCell ref="L3:N4"/>
    <mergeCell ref="O3:P4"/>
    <mergeCell ref="Q3:T3"/>
    <mergeCell ref="U3:X3"/>
    <mergeCell ref="Y3:AB3"/>
    <mergeCell ref="AC3:AF3"/>
    <mergeCell ref="I4:K4"/>
    <mergeCell ref="Q4:R4"/>
    <mergeCell ref="S4:T4"/>
    <mergeCell ref="U4:V4"/>
    <mergeCell ref="W4:X4"/>
    <mergeCell ref="Y4:Z4"/>
    <mergeCell ref="AA4:AB4"/>
    <mergeCell ref="AC4:AD4"/>
    <mergeCell ref="AE4:AF4"/>
    <mergeCell ref="A3:A5"/>
    <mergeCell ref="B3:B5"/>
    <mergeCell ref="C3:C5"/>
    <mergeCell ref="D4:D5"/>
    <mergeCell ref="E4:E5"/>
    <mergeCell ref="F4:F5"/>
    <mergeCell ref="G4:G5"/>
    <mergeCell ref="H4:H5"/>
    <mergeCell ref="AG3:AG5"/>
    <mergeCell ref="B6:F6"/>
    <mergeCell ref="B7:F7"/>
    <mergeCell ref="B8:F8"/>
    <mergeCell ref="B11:F11"/>
    <mergeCell ref="B12:F12"/>
    <mergeCell ref="B15:F15"/>
    <mergeCell ref="B16:F16"/>
    <mergeCell ref="B18:F18"/>
    <mergeCell ref="B20:F20"/>
    <mergeCell ref="B21:F21"/>
    <mergeCell ref="B24:F24"/>
    <mergeCell ref="B25:F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2021-02-05T01:02:44Z</dcterms:created>
  <dc:creator>Apache POI</dc:creator>
</cp:coreProperties>
</file>