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mpPlan" r:id="rId3" sheetId="1"/>
  </sheets>
</workbook>
</file>

<file path=xl/sharedStrings.xml><?xml version="1.0" encoding="utf-8"?>
<sst xmlns="http://schemas.openxmlformats.org/spreadsheetml/2006/main" count="244" uniqueCount="177">
  <si>
    <t>УТВЕРЖДАЮ</t>
  </si>
  <si>
    <t>СОГЛАСОВАНО</t>
  </si>
  <si>
    <t xml:space="preserve">Зам.генерального директора АО "СХК" по проекту "Прорыв" - руководитель проекта строительства ОДЭК  </t>
  </si>
  <si>
    <t xml:space="preserve">Директор ООО "УС БАЭС" </t>
  </si>
  <si>
    <t>__________ А.В. Гусев 
«    » _______________ 2020г.</t>
  </si>
  <si>
    <t>_______________ Н.Г. Пешнина
«    » _______________ 2020 г.</t>
  </si>
  <si>
    <t xml:space="preserve">Тематический план </t>
  </si>
  <si>
    <t>на выполнение СМР в 4 квартале 2020г. (период с 16 октября 2020 г. по 15 ноября 2020 г.)</t>
  </si>
  <si>
    <t>К пересчета в текущие</t>
  </si>
  <si>
    <t>по договору на сооружение объектов производственного назначения "ОАО «СХК» Строительство модуля фабрикации и пускового комплекса рефабрикации плотного смешанного уранплутониевого топлива для реакторов на быстрых нейтронах"</t>
  </si>
  <si>
    <t>№ п.п.</t>
  </si>
  <si>
    <t>№ РД</t>
  </si>
  <si>
    <t>№ изм.</t>
  </si>
  <si>
    <t>Инвентарный № сметы</t>
  </si>
  <si>
    <t>Локальный № сметы</t>
  </si>
  <si>
    <t>Наименование</t>
  </si>
  <si>
    <t>Единица измерения</t>
  </si>
  <si>
    <t>Всего по смете</t>
  </si>
  <si>
    <t>Остаток по смете</t>
  </si>
  <si>
    <t>Запланировано</t>
  </si>
  <si>
    <t>Всего СМР</t>
  </si>
  <si>
    <t>Трудоемкость</t>
  </si>
  <si>
    <t>Запланировано в баз. ценах</t>
  </si>
  <si>
    <t>Запланировано в текущих ценах</t>
  </si>
  <si>
    <t>Запланированная трудоемкость</t>
  </si>
  <si>
    <t>Исполнитель</t>
  </si>
  <si>
    <t>Примечание</t>
  </si>
  <si>
    <t>ИД работы</t>
  </si>
  <si>
    <t>ИД по графику</t>
  </si>
  <si>
    <t>Количество физ. объемов работ</t>
  </si>
  <si>
    <t xml:space="preserve">Сметная стоимость работ в базовых ценах </t>
  </si>
  <si>
    <t>ИТОГО по всем разделам</t>
  </si>
  <si>
    <t>Глава 2. Основные объекты строительства</t>
  </si>
  <si>
    <t>Здание 4-здание МФР</t>
  </si>
  <si>
    <t>Конструкции железобетонные</t>
  </si>
  <si>
    <t>4.КЖ.7.17-01495</t>
  </si>
  <si>
    <t>19-00000,19-00748,20-00313</t>
  </si>
  <si>
    <t>2-01-0141С-В1,2-01-0141С-В1-Д1,2-01-0141С-В1-Д2</t>
  </si>
  <si>
    <t>Установка деталей для крепежа`боксов`..'.крепления оборудования`[,.20ufb]`</t>
  </si>
  <si>
    <t>т</t>
  </si>
  <si>
    <t/>
  </si>
  <si>
    <t xml:space="preserve"> </t>
  </si>
  <si>
    <t>s1000</t>
  </si>
  <si>
    <t>A1040</t>
  </si>
  <si>
    <t>4.КЖ.8.18-00250</t>
  </si>
  <si>
    <t>19-00131,19-00268,19-00660,20-00014,20-00439</t>
  </si>
  <si>
    <t>2-01-0095С-В3,2-01-0095С-В3-Д1,2-01-0095С-В3-Д2,2-01-0095С-В3-Д3,2-01-0095С-В3-Д4</t>
  </si>
  <si>
    <t>Установка деталей для крепежа`облицовки`..локализующих укрытий`[,.20ufb]`</t>
  </si>
  <si>
    <t>s1010</t>
  </si>
  <si>
    <t>A31540</t>
  </si>
  <si>
    <t>4.КЖ.9.19-01148</t>
  </si>
  <si>
    <t>19-01149,20-00135,20-00316</t>
  </si>
  <si>
    <t>2-01-0191С,2-01-0191С-Д1,2-01-0191С-Д2</t>
  </si>
  <si>
    <t>Установка накладных детелей``..'.крепления оборудования`[,.20ufb.10R.032]`</t>
  </si>
  <si>
    <t>s1014</t>
  </si>
  <si>
    <t>A50280</t>
  </si>
  <si>
    <t>4.КЖ.9.19-00922</t>
  </si>
  <si>
    <t>19-00931</t>
  </si>
  <si>
    <t>2-01-0186С</t>
  </si>
  <si>
    <t>Установка накладных детелей``..'.крепления оборудования`[,.20ufb.10R.024]`</t>
  </si>
  <si>
    <t>s1015</t>
  </si>
  <si>
    <t>A50300</t>
  </si>
  <si>
    <t>4.КЖ.9.19-00519</t>
  </si>
  <si>
    <t>19-00520,19-01247,19-01296</t>
  </si>
  <si>
    <t>2-01-0188С,2-01-0188С-Д1,2-01-0188С-Д2</t>
  </si>
  <si>
    <t>Установка накладных детелей`под оборудование`..'.крепления оборудования`[,.20ufb.10R.023]`</t>
  </si>
  <si>
    <t>s1016</t>
  </si>
  <si>
    <t>A50310</t>
  </si>
  <si>
    <t>Облицовка</t>
  </si>
  <si>
    <t>4.КМ обл..19-00270</t>
  </si>
  <si>
    <t>19-00271,19-00890,20-00438</t>
  </si>
  <si>
    <t>2-01-0167С,2-01-0167С-Д1,2-01-0167С-Д2</t>
  </si>
  <si>
    <t>Установка деталей для крепежа`облицовки`..локализующих укрытий`[,.20ufb.10R]`</t>
  </si>
  <si>
    <t>s1011</t>
  </si>
  <si>
    <t>A32030</t>
  </si>
  <si>
    <t>Архитектурные решения.</t>
  </si>
  <si>
    <t>4.АР.14-07207</t>
  </si>
  <si>
    <t>14-07208,19-00087,18-01247,19-00030</t>
  </si>
  <si>
    <t>02-01-0029C,2-01-0029С-Д8,2-01-0029С-Д4,2-01-0029С-Д7</t>
  </si>
  <si>
    <t>Отделка`потолка`..`.Внутренние работы`[,.20ufb]`</t>
  </si>
  <si>
    <t>м2</t>
  </si>
  <si>
    <t>s1003</t>
  </si>
  <si>
    <t>A22030</t>
  </si>
  <si>
    <t>Вентиляция,  отопление и теплоснабжение</t>
  </si>
  <si>
    <t>4.ОВ.А-182619</t>
  </si>
  <si>
    <t>20-00493</t>
  </si>
  <si>
    <t>02-01-2-1164</t>
  </si>
  <si>
    <t>Монтаж``'.вентиляции`[,.20ufb]`</t>
  </si>
  <si>
    <t>s1005</t>
  </si>
  <si>
    <t>A26360</t>
  </si>
  <si>
    <t>Технология производства</t>
  </si>
  <si>
    <t>4.ТХ.18-01119</t>
  </si>
  <si>
    <t>20-00969</t>
  </si>
  <si>
    <t>02-01-3-490ТМ</t>
  </si>
  <si>
    <t>Обвязка оборудования``,...Обеспечения Тех.Средами КТС`[,.20ufb]`</t>
  </si>
  <si>
    <t>s1001</t>
  </si>
  <si>
    <t>A18620</t>
  </si>
  <si>
    <t>4.ТХ.15-02508</t>
  </si>
  <si>
    <t>18-00621,20-00868</t>
  </si>
  <si>
    <t>02-01-3-363 ТМ,02-01-3-483ТМ</t>
  </si>
  <si>
    <t>Монтаж оборудования`Линия изготовления таблеток СНУП-топлива`,.20FDB`[,.20ufb]`</t>
  </si>
  <si>
    <t>s1008</t>
  </si>
  <si>
    <t>A30430</t>
  </si>
  <si>
    <t>4.ТХ.18-00488</t>
  </si>
  <si>
    <t>20-00870</t>
  </si>
  <si>
    <t>02-01-3-484ТМ</t>
  </si>
  <si>
    <t>Монтаж грузоподъемных механизмов и технологического оборудования ТВС</t>
  </si>
  <si>
    <t>s1018</t>
  </si>
  <si>
    <t>A51830</t>
  </si>
  <si>
    <t>Глава 3. Объекты подсобного и обслуживающего назначения</t>
  </si>
  <si>
    <t>Здание 4А-здание переработки САО и НЛО</t>
  </si>
  <si>
    <t>Конструкции металлические</t>
  </si>
  <si>
    <t>4A.КМ.18-00914</t>
  </si>
  <si>
    <t>19-00570,19-00813</t>
  </si>
  <si>
    <t>3-01-0037С-В2,3-01-0037С-В2-Д1</t>
  </si>
  <si>
    <t>Установка деталей для крепежа`облицовки`..локализующих укрытий`[`.20uks]`</t>
  </si>
  <si>
    <t>s1007</t>
  </si>
  <si>
    <t>A29990</t>
  </si>
  <si>
    <t>4A.КМ.16-01617</t>
  </si>
  <si>
    <t>19-00528,19-00830</t>
  </si>
  <si>
    <t>3-01-0019С-В9,3-01-0019С-В9-Д1</t>
  </si>
  <si>
    <t>Облицовка``..локализующих укрытий`[`.20uks]`</t>
  </si>
  <si>
    <t>s1020</t>
  </si>
  <si>
    <t>A6250</t>
  </si>
  <si>
    <t>4A.АР.14-08248</t>
  </si>
  <si>
    <t>14-08249,18-00804,19-00325,20-00820</t>
  </si>
  <si>
    <t>1-1145,3-01-0033С-Д3,3-01-0033С-Д4,3-01-0033С-Д9</t>
  </si>
  <si>
    <t>Отделка`стен и перегородок`..`.Внутренние работы`[`.20uks]`</t>
  </si>
  <si>
    <t>s1004</t>
  </si>
  <si>
    <t>A23330</t>
  </si>
  <si>
    <t>14-08249,17-01405,18-00804,19-00325</t>
  </si>
  <si>
    <t>1-1145,3-01-0033С,3-01-0033С-Д3,3-01-0033С-Д4</t>
  </si>
  <si>
    <t>Устройство``..`.полов`[`.20uks]`</t>
  </si>
  <si>
    <t>s1019</t>
  </si>
  <si>
    <t>A6160</t>
  </si>
  <si>
    <t>Отопление и теплоснабжение.</t>
  </si>
  <si>
    <t>4A.ОТ.15-01938</t>
  </si>
  <si>
    <t>20-00940</t>
  </si>
  <si>
    <t>03-01-2-1172</t>
  </si>
  <si>
    <t>Установка приборов``'.отопления`[`.20uks]`</t>
  </si>
  <si>
    <t>м</t>
  </si>
  <si>
    <t>s1009</t>
  </si>
  <si>
    <t>A31080</t>
  </si>
  <si>
    <t>Устройство трубной разводки сети``'.отопления`[`.20uks]`</t>
  </si>
  <si>
    <t>s1017</t>
  </si>
  <si>
    <t>A50530</t>
  </si>
  <si>
    <t>Здание 33 - центральный материальный склад и склад химреагентов</t>
  </si>
  <si>
    <t>33.КМ.19-00284</t>
  </si>
  <si>
    <t>19-00285,19-00560</t>
  </si>
  <si>
    <t>3-07-0005С,3-07-0005С-Д1</t>
  </si>
  <si>
    <t>Монтаж металоконструкций``..'.здания`[`.20usu]`</t>
  </si>
  <si>
    <t>s1012</t>
  </si>
  <si>
    <t>A49310</t>
  </si>
  <si>
    <t>Сооружения  64/22, 22/4, - пешеходно-технологические галереи</t>
  </si>
  <si>
    <t>64/22+22/4.КЖ.19-00904</t>
  </si>
  <si>
    <t>19-00905</t>
  </si>
  <si>
    <t>3-05-0009С</t>
  </si>
  <si>
    <t>Устр. фундамента`под опоры`..'.галереи`[`.:.23UYY]`</t>
  </si>
  <si>
    <t>s1013</t>
  </si>
  <si>
    <t>A50200</t>
  </si>
  <si>
    <t>Глава 5. Объекты транспортного хозяйства и связи</t>
  </si>
  <si>
    <t>Периметр площадки ОДЭК. Система физической защиты</t>
  </si>
  <si>
    <t>Перм.17-00268</t>
  </si>
  <si>
    <t>17-00269,19-00826,19-01189,19-01235,20-00958</t>
  </si>
  <si>
    <t>5-06-0003С-В1,5-06-0003С-В1-Д2,5-06-0003С-В1-Д3,5-06-0003С-В1-Д4,5-06-0003С-В1-Д6</t>
  </si>
  <si>
    <t>Устройство``..ограждения`['.Периметр]`</t>
  </si>
  <si>
    <t>шт</t>
  </si>
  <si>
    <t>s1006</t>
  </si>
  <si>
    <t>A29860</t>
  </si>
  <si>
    <t>Глава 6. Наружные сети и сооружения водоснабжения, водоотведения, теплоснабжения и газоснабжения</t>
  </si>
  <si>
    <t>Сооружение 29 - сооружение учета теплоты</t>
  </si>
  <si>
    <t>29.АР.15-01061</t>
  </si>
  <si>
    <t>15-02891,18-00360</t>
  </si>
  <si>
    <t>1-973,6-07-0002С</t>
  </si>
  <si>
    <t>Устройство``..`.кровли`[".20uex]`</t>
  </si>
  <si>
    <t>s1002</t>
  </si>
  <si>
    <t>A2050</t>
  </si>
</sst>
</file>

<file path=xl/styles.xml><?xml version="1.0" encoding="utf-8"?>
<styleSheet xmlns="http://schemas.openxmlformats.org/spreadsheetml/2006/main">
  <numFmts count="2">
    <numFmt numFmtId="164" formatCode="#.00"/>
    <numFmt numFmtId="165" formatCode="#.##"/>
  </numFmts>
  <fonts count="14">
    <font>
      <sz val="11.0"/>
      <color indexed="8"/>
      <name val="Calibri"/>
      <family val="2"/>
      <scheme val="minor"/>
    </font>
    <font>
      <name val="Calibri"/>
      <sz val="10.0"/>
    </font>
    <font>
      <name val="Calibri"/>
      <sz val="14.0"/>
      <b val="true"/>
    </font>
    <font>
      <name val="Calibri"/>
      <sz val="8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6.0"/>
      <color rgb="D2E9F3"/>
    </font>
    <font>
      <name val="Calibri"/>
      <sz val="10.0"/>
    </font>
    <font>
      <name val="Calibri"/>
      <sz val="10.0"/>
    </font>
    <font>
      <name val="Calibri"/>
      <sz val="12.0"/>
      <b val="true"/>
    </font>
    <font>
      <name val="Calibri"/>
      <sz val="10.0"/>
    </font>
    <font>
      <name val="Calibri"/>
      <sz val="10.0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43"/>
      </patternFill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right style="hair"/>
    </border>
    <border>
      <right style="hair"/>
      <bottom style="hair"/>
    </border>
    <border>
      <left style="hair"/>
      <right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">
    <xf numFmtId="0" fontId="0" fillId="0" borderId="0" xfId="0"/>
    <xf numFmtId="0" fontId="1" fillId="0" borderId="4" xfId="0" applyFont="true" applyBorder="true">
      <alignment wrapText="true" vertical="center"/>
    </xf>
    <xf numFmtId="0" fontId="2" fillId="0" borderId="0" xfId="0" applyFont="true">
      <alignment wrapText="true" vertical="center" horizontal="center"/>
    </xf>
    <xf numFmtId="0" fontId="3" fillId="3" borderId="4" xfId="0" applyFont="true" applyBorder="true" applyFill="true">
      <alignment wrapText="true" vertical="center" horizontal="center"/>
    </xf>
    <xf numFmtId="164" fontId="4" fillId="4" borderId="0" xfId="0" applyFont="true" applyFill="true" applyNumberFormat="true">
      <alignment wrapText="true" vertical="center" horizontal="left"/>
    </xf>
    <xf numFmtId="0" fontId="5" fillId="0" borderId="4" xfId="0" applyFont="true" applyBorder="true">
      <alignment wrapText="true" vertical="center" horizontal="left"/>
    </xf>
    <xf numFmtId="0" fontId="6" fillId="0" borderId="4" xfId="0" applyFont="true" applyBorder="true">
      <alignment wrapText="true" vertical="center" horizontal="center"/>
    </xf>
    <xf numFmtId="165" fontId="7" fillId="0" borderId="4" xfId="0" applyFont="true" applyBorder="true" applyNumberFormat="true">
      <alignment wrapText="true" vertical="center" horizontal="right"/>
    </xf>
    <xf numFmtId="0" fontId="8" fillId="0" borderId="4" xfId="0" applyFont="true" applyBorder="true">
      <alignment wrapText="true" vertical="center"/>
    </xf>
    <xf numFmtId="14" fontId="9" fillId="0" borderId="4" xfId="0" applyFont="true" applyBorder="true" applyNumberFormat="true">
      <alignment wrapText="true" vertical="center" horizontal="center"/>
    </xf>
    <xf numFmtId="0" fontId="10" fillId="0" borderId="4" xfId="0" applyFont="true" applyBorder="true">
      <alignment wrapText="true" vertical="center" horizontal="center"/>
    </xf>
    <xf numFmtId="0" fontId="11" fillId="0" borderId="0" xfId="0" applyFont="true">
      <alignment wrapText="true" vertical="center" horizontal="center"/>
    </xf>
    <xf numFmtId="0" fontId="12" fillId="0" borderId="0" xfId="0" applyFont="true">
      <alignment wrapText="true" vertical="center" horizontal="center"/>
    </xf>
    <xf numFmtId="0" fontId="13" fillId="4" borderId="0" xfId="0" applyFont="true" applyFill="true">
      <alignment wrapText="true" vertical="center" horizontal="right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T51"/>
  <sheetViews>
    <sheetView workbookViewId="0" tabSelected="true"/>
  </sheetViews>
  <sheetFormatPr defaultRowHeight="15.0"/>
  <cols>
    <col min="1" max="1" width="3.125" customWidth="true"/>
    <col min="2" max="2" width="8.984375" customWidth="true"/>
    <col min="3" max="3" width="3.515625" customWidth="true"/>
    <col min="4" max="4" width="8.59375" customWidth="true"/>
    <col min="5" max="5" width="8.59375" customWidth="true"/>
    <col min="6" max="6" width="14.453125" customWidth="true"/>
    <col min="7" max="7" width="3.515625" customWidth="true"/>
    <col min="8" max="8" width="6.25" customWidth="true"/>
    <col min="9" max="9" width="6.25" customWidth="true"/>
    <col min="10" max="10" width="6.25" customWidth="true"/>
    <col min="11" max="11" width="6.25" customWidth="true"/>
    <col min="12" max="12" width="6.25" customWidth="true"/>
    <col min="13" max="13" width="6.25" customWidth="true"/>
    <col min="14" max="14" width="6.25" customWidth="true"/>
    <col min="15" max="15" width="6.25" customWidth="true"/>
    <col min="16" max="16" width="6.25" customWidth="true"/>
    <col min="17" max="17" width="6.25" customWidth="true"/>
    <col min="18" max="18" width="6.25" customWidth="true"/>
    <col min="19" max="19" width="6.25" customWidth="true"/>
    <col min="20" max="20" width="6.25" customWidth="true"/>
  </cols>
  <sheetData>
    <row r="1" ht="44.25" customHeight="true">
      <c r="A1" s="11" t="s">
        <v>0</v>
      </c>
      <c r="L1" s="11" t="s">
        <v>1</v>
      </c>
    </row>
    <row r="2">
      <c r="A2" s="12" t="s">
        <v>2</v>
      </c>
      <c r="L2" s="12" t="s">
        <v>3</v>
      </c>
    </row>
    <row r="3">
      <c r="A3" s="12" t="s">
        <v>4</v>
      </c>
      <c r="L3" s="12" t="s">
        <v>5</v>
      </c>
    </row>
    <row r="4">
      <c r="B4" s="11" t="s">
        <v>6</v>
      </c>
    </row>
    <row r="5">
      <c r="B5" s="12" t="s">
        <v>7</v>
      </c>
      <c r="R5" s="8" t="s">
        <v>8</v>
      </c>
    </row>
    <row r="6">
      <c r="B6" s="12" t="s">
        <v>9</v>
      </c>
      <c r="R6" t="n">
        <v>14.0</v>
      </c>
    </row>
    <row r="7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3" t="s">
        <v>16</v>
      </c>
      <c r="H7" s="3" t="s">
        <v>29</v>
      </c>
      <c r="K7" s="3" t="s">
        <v>30</v>
      </c>
      <c r="M7" s="3" t="s">
        <v>18</v>
      </c>
      <c r="N7" s="3" t="s">
        <v>19</v>
      </c>
      <c r="Q7" s="3" t="s">
        <v>25</v>
      </c>
      <c r="R7" s="3" t="s">
        <v>26</v>
      </c>
      <c r="S7" s="3" t="s">
        <v>27</v>
      </c>
      <c r="T7" s="3" t="s">
        <v>28</v>
      </c>
    </row>
    <row r="8">
      <c r="H8" s="3" t="s">
        <v>17</v>
      </c>
      <c r="I8" s="3" t="s">
        <v>18</v>
      </c>
      <c r="J8" s="3" t="s">
        <v>19</v>
      </c>
      <c r="K8" s="3" t="s">
        <v>20</v>
      </c>
      <c r="L8" s="3" t="s">
        <v>21</v>
      </c>
      <c r="N8" s="3" t="s">
        <v>22</v>
      </c>
      <c r="O8" s="3" t="s">
        <v>23</v>
      </c>
      <c r="P8" s="3" t="s">
        <v>24</v>
      </c>
    </row>
    <row r="9">
      <c r="B9" s="4" t="s">
        <v>31</v>
      </c>
      <c r="K9" t="n" s="13">
        <f>K10+K28+K45+K48</f>
        <v>0.0</v>
      </c>
      <c r="M9" t="n" s="13">
        <f>M10+M28+M45+M48</f>
        <v>0.0</v>
      </c>
      <c r="N9" t="n" s="13">
        <f>N10+N28+N45+N48</f>
        <v>0.0</v>
      </c>
      <c r="O9" t="n" s="13">
        <f>O10+O28+O45+O48</f>
        <v>0.0</v>
      </c>
    </row>
    <row r="10">
      <c r="B10" s="4" t="s">
        <v>32</v>
      </c>
      <c r="K10" t="n" s="13">
        <f>K11</f>
        <v>0.0</v>
      </c>
      <c r="M10" t="n" s="13">
        <f>M11</f>
        <v>0.0</v>
      </c>
      <c r="N10" t="n" s="13">
        <f>N11</f>
        <v>0.0</v>
      </c>
      <c r="O10" t="n" s="13">
        <f>O11</f>
        <v>0.0</v>
      </c>
    </row>
    <row r="11">
      <c r="B11" s="4" t="s">
        <v>33</v>
      </c>
      <c r="K11" t="n" s="13">
        <f>K12+K18+K20+K22+K24</f>
        <v>0.0</v>
      </c>
      <c r="M11" t="n" s="13">
        <f>M12+M18+M20+M22+M24</f>
        <v>0.0</v>
      </c>
      <c r="N11" t="n" s="13">
        <f>N12+N18+N20+N22+N24</f>
        <v>0.0</v>
      </c>
      <c r="O11" t="n" s="13">
        <f>O12+O18+O20+O22+O24</f>
        <v>0.0</v>
      </c>
    </row>
    <row r="12">
      <c r="B12" s="4" t="s">
        <v>34</v>
      </c>
      <c r="K12" t="n" s="13">
        <f>SUM(K13:K17)</f>
        <v>0.0</v>
      </c>
      <c r="M12" t="n" s="13">
        <f>SUM(M13:M17)</f>
        <v>0.0</v>
      </c>
      <c r="N12" t="n" s="13">
        <f>SUM(N13:N17)</f>
        <v>0.0</v>
      </c>
      <c r="O12" t="n" s="13">
        <f>SUM(O13:O17)</f>
        <v>0.0</v>
      </c>
    </row>
    <row r="13">
      <c r="A13" t="n" s="6">
        <v>1.0</v>
      </c>
      <c r="B13" t="s" s="5">
        <v>35</v>
      </c>
      <c r="C13" t="n" s="6">
        <v>3.0</v>
      </c>
      <c r="D13" t="s" s="5">
        <v>36</v>
      </c>
      <c r="E13" t="s" s="5">
        <v>37</v>
      </c>
      <c r="F13" t="s" s="5">
        <v>38</v>
      </c>
      <c r="G13" t="s" s="10">
        <v>39</v>
      </c>
      <c r="H13" t="n" s="7">
        <v>0.62</v>
      </c>
      <c r="I13" t="n" s="7">
        <f>H13*M13/K13</f>
        <v>0.0</v>
      </c>
      <c r="J13" t="n" s="7">
        <f>H13*N13/K13</f>
        <v>0.0</v>
      </c>
      <c r="K13" t="n" s="7">
        <v>220.79</v>
      </c>
      <c r="L13" t="n" s="7">
        <v>656.14</v>
      </c>
      <c r="M13" t="n" s="7">
        <v>220.79</v>
      </c>
      <c r="N13" t="n" s="7">
        <v>110.55</v>
      </c>
      <c r="O13" t="n" s="7">
        <f>$R$6*N13</f>
        <v>0.0</v>
      </c>
      <c r="P13" t="n" s="7">
        <f>L13*N13/K13</f>
        <v>0.0</v>
      </c>
      <c r="Q13" t="s" s="5">
        <v>40</v>
      </c>
      <c r="R13" t="s" s="5">
        <v>41</v>
      </c>
      <c r="S13" t="s" s="10">
        <v>42</v>
      </c>
      <c r="T13" t="s" s="10">
        <v>43</v>
      </c>
    </row>
    <row r="14">
      <c r="A14" t="n" s="6">
        <v>2.0</v>
      </c>
      <c r="B14" t="s" s="5">
        <v>44</v>
      </c>
      <c r="C14" t="n" s="6">
        <v>7.0</v>
      </c>
      <c r="D14" t="s" s="5">
        <v>45</v>
      </c>
      <c r="E14" t="s" s="5">
        <v>46</v>
      </c>
      <c r="F14" t="s" s="5">
        <v>47</v>
      </c>
      <c r="G14" t="s" s="10">
        <v>39</v>
      </c>
      <c r="H14" t="n" s="7">
        <v>1303.0</v>
      </c>
      <c r="I14" t="n" s="7">
        <f>H14*M14/K14</f>
        <v>0.0</v>
      </c>
      <c r="J14" t="n" s="7">
        <f>H14*N14/K14</f>
        <v>0.0</v>
      </c>
      <c r="K14" t="n" s="7">
        <v>7867.05</v>
      </c>
      <c r="L14" t="n" s="7">
        <v>61234.02</v>
      </c>
      <c r="M14" t="n" s="7">
        <v>1928.97</v>
      </c>
      <c r="N14" t="n" s="7">
        <v>55.22</v>
      </c>
      <c r="O14" t="n" s="7">
        <f>$R$6*N14</f>
        <v>0.0</v>
      </c>
      <c r="P14" t="n" s="7">
        <f>L14*N14/K14</f>
        <v>0.0</v>
      </c>
      <c r="Q14" t="s" s="5">
        <v>40</v>
      </c>
      <c r="R14" t="s" s="5">
        <v>41</v>
      </c>
      <c r="S14" t="s" s="10">
        <v>48</v>
      </c>
      <c r="T14" t="s" s="10">
        <v>49</v>
      </c>
    </row>
    <row r="15">
      <c r="A15" t="n" s="6">
        <v>3.0</v>
      </c>
      <c r="B15" t="s" s="5">
        <v>50</v>
      </c>
      <c r="C15" t="n" s="6">
        <v>2.0</v>
      </c>
      <c r="D15" t="s" s="5">
        <v>51</v>
      </c>
      <c r="E15" t="s" s="5">
        <v>52</v>
      </c>
      <c r="F15" t="s" s="5">
        <v>53</v>
      </c>
      <c r="G15" t="s" s="10">
        <v>39</v>
      </c>
      <c r="H15" t="n" s="7">
        <v>2.15</v>
      </c>
      <c r="I15" t="n" s="7">
        <f>H15*M15/K15</f>
        <v>0.0</v>
      </c>
      <c r="J15" t="n" s="7">
        <f>H15*N15/K15</f>
        <v>0.0</v>
      </c>
      <c r="K15" t="n" s="7">
        <v>401.43</v>
      </c>
      <c r="L15" t="n" s="7">
        <v>1108.65</v>
      </c>
      <c r="M15" t="n" s="7">
        <v>86.02</v>
      </c>
      <c r="N15" t="n" s="7">
        <v>46.55</v>
      </c>
      <c r="O15" t="n" s="7">
        <f>$R$6*N15</f>
        <v>0.0</v>
      </c>
      <c r="P15" t="n" s="7">
        <f>L15*N15/K15</f>
        <v>0.0</v>
      </c>
      <c r="Q15" t="s" s="5">
        <v>40</v>
      </c>
      <c r="R15" t="s" s="5">
        <v>41</v>
      </c>
      <c r="S15" t="s" s="10">
        <v>54</v>
      </c>
      <c r="T15" t="s" s="10">
        <v>55</v>
      </c>
    </row>
    <row r="16">
      <c r="A16" t="n" s="6">
        <v>4.0</v>
      </c>
      <c r="B16" t="s" s="5">
        <v>56</v>
      </c>
      <c r="C16" t="n" s="6">
        <v>1.0</v>
      </c>
      <c r="D16" t="s" s="5">
        <v>57</v>
      </c>
      <c r="E16" t="s" s="5">
        <v>58</v>
      </c>
      <c r="F16" t="s" s="5">
        <v>59</v>
      </c>
      <c r="G16" t="s" s="10">
        <v>39</v>
      </c>
      <c r="H16" t="n" s="7">
        <v>1.27</v>
      </c>
      <c r="I16" t="n" s="7">
        <f>H16*M16/K16</f>
        <v>0.0</v>
      </c>
      <c r="J16" t="n" s="7">
        <f>H16*N16/K16</f>
        <v>0.0</v>
      </c>
      <c r="K16" t="n" s="7">
        <v>281.59</v>
      </c>
      <c r="L16" t="n" s="7">
        <v>654.36</v>
      </c>
      <c r="M16" t="n" s="7">
        <v>281.59</v>
      </c>
      <c r="N16" t="n" s="7">
        <v>68.5</v>
      </c>
      <c r="O16" t="n" s="7">
        <f>$R$6*N16</f>
        <v>0.0</v>
      </c>
      <c r="P16" t="n" s="7">
        <f>L16*N16/K16</f>
        <v>0.0</v>
      </c>
      <c r="Q16" t="s" s="5">
        <v>40</v>
      </c>
      <c r="R16" t="s" s="5">
        <v>41</v>
      </c>
      <c r="S16" t="s" s="10">
        <v>60</v>
      </c>
      <c r="T16" t="s" s="10">
        <v>61</v>
      </c>
    </row>
    <row r="17">
      <c r="A17" t="n" s="6">
        <v>5.0</v>
      </c>
      <c r="B17" t="s" s="5">
        <v>62</v>
      </c>
      <c r="C17" t="n" s="6">
        <v>3.0</v>
      </c>
      <c r="D17" t="s" s="5">
        <v>63</v>
      </c>
      <c r="E17" t="s" s="5">
        <v>64</v>
      </c>
      <c r="F17" t="s" s="5">
        <v>65</v>
      </c>
      <c r="G17" t="s" s="10">
        <v>39</v>
      </c>
      <c r="H17" t="n" s="7">
        <v>1.17</v>
      </c>
      <c r="I17" t="n" s="7">
        <f>H17*M17/K17</f>
        <v>0.0</v>
      </c>
      <c r="J17" t="n" s="7">
        <f>H17*N17/K17</f>
        <v>0.0</v>
      </c>
      <c r="K17" t="n" s="7">
        <v>225.85</v>
      </c>
      <c r="L17" t="n" s="7">
        <v>699.53</v>
      </c>
      <c r="M17" t="n" s="7">
        <v>27.48</v>
      </c>
      <c r="N17" t="n" s="7">
        <v>27.1</v>
      </c>
      <c r="O17" t="n" s="7">
        <f>$R$6*N17</f>
        <v>0.0</v>
      </c>
      <c r="P17" t="n" s="7">
        <f>L17*N17/K17</f>
        <v>0.0</v>
      </c>
      <c r="Q17" t="s" s="5">
        <v>40</v>
      </c>
      <c r="R17" t="s" s="5">
        <v>41</v>
      </c>
      <c r="S17" t="s" s="10">
        <v>66</v>
      </c>
      <c r="T17" t="s" s="10">
        <v>67</v>
      </c>
    </row>
    <row r="18">
      <c r="B18" s="4" t="s">
        <v>68</v>
      </c>
      <c r="K18" t="n" s="13">
        <f>K19</f>
        <v>0.0</v>
      </c>
      <c r="M18" t="n" s="13">
        <f>M19</f>
        <v>0.0</v>
      </c>
      <c r="N18" t="n" s="13">
        <f>N19</f>
        <v>0.0</v>
      </c>
      <c r="O18" t="n" s="13">
        <f>O19</f>
        <v>0.0</v>
      </c>
    </row>
    <row r="19">
      <c r="A19" t="n" s="6">
        <v>6.0</v>
      </c>
      <c r="B19" t="s" s="5">
        <v>69</v>
      </c>
      <c r="C19" t="n" s="6">
        <v>2.0</v>
      </c>
      <c r="D19" t="s" s="5">
        <v>70</v>
      </c>
      <c r="E19" t="s" s="5">
        <v>71</v>
      </c>
      <c r="F19" t="s" s="5">
        <v>72</v>
      </c>
      <c r="G19" t="s" s="10">
        <v>39</v>
      </c>
      <c r="H19" t="n" s="7">
        <v>25.42</v>
      </c>
      <c r="I19" t="n" s="7">
        <f>H19*M19/K19</f>
        <v>0.0</v>
      </c>
      <c r="J19" t="n" s="7">
        <f>H19*N19/K19</f>
        <v>0.0</v>
      </c>
      <c r="K19" t="n" s="7">
        <v>3973.66</v>
      </c>
      <c r="L19" t="n" s="7">
        <v>31441.92</v>
      </c>
      <c r="M19" t="n" s="7">
        <v>851.41</v>
      </c>
      <c r="N19" t="n" s="7">
        <v>43.76</v>
      </c>
      <c r="O19" t="n" s="7">
        <f>$R$6*N19</f>
        <v>0.0</v>
      </c>
      <c r="P19" t="n" s="7">
        <f>L19*N19/K19</f>
        <v>0.0</v>
      </c>
      <c r="Q19" t="s" s="5">
        <v>40</v>
      </c>
      <c r="R19" t="s" s="5">
        <v>41</v>
      </c>
      <c r="S19" t="s" s="10">
        <v>73</v>
      </c>
      <c r="T19" t="s" s="10">
        <v>74</v>
      </c>
    </row>
    <row r="20">
      <c r="B20" s="4" t="s">
        <v>75</v>
      </c>
      <c r="K20" t="n" s="13">
        <f>K21</f>
        <v>0.0</v>
      </c>
      <c r="M20" t="n" s="13">
        <f>M21</f>
        <v>0.0</v>
      </c>
      <c r="N20" t="n" s="13">
        <f>N21</f>
        <v>0.0</v>
      </c>
      <c r="O20" t="n" s="13">
        <f>O21</f>
        <v>0.0</v>
      </c>
    </row>
    <row r="21">
      <c r="A21" t="n" s="6">
        <v>7.0</v>
      </c>
      <c r="B21" t="s" s="5">
        <v>76</v>
      </c>
      <c r="C21" t="n" s="6">
        <v>10.0</v>
      </c>
      <c r="D21" t="s" s="5">
        <v>77</v>
      </c>
      <c r="E21" t="s" s="5">
        <v>78</v>
      </c>
      <c r="F21" t="s" s="5">
        <v>79</v>
      </c>
      <c r="G21" t="s" s="10">
        <v>80</v>
      </c>
      <c r="H21" t="n" s="7">
        <v>18412.0</v>
      </c>
      <c r="I21" t="n" s="7">
        <f>H21*M21/K21</f>
        <v>0.0</v>
      </c>
      <c r="J21" t="n" s="7">
        <f>H21*N21/K21</f>
        <v>0.0</v>
      </c>
      <c r="K21" t="n" s="7">
        <v>2721.84</v>
      </c>
      <c r="L21" t="n" s="7">
        <v>58510.48</v>
      </c>
      <c r="M21" t="n" s="7">
        <v>770.5</v>
      </c>
      <c r="N21" t="n" s="7">
        <v>2.82</v>
      </c>
      <c r="O21" t="n" s="7">
        <f>$R$6*N21</f>
        <v>0.0</v>
      </c>
      <c r="P21" t="n" s="7">
        <f>L21*N21/K21</f>
        <v>0.0</v>
      </c>
      <c r="Q21" t="s" s="5">
        <v>40</v>
      </c>
      <c r="R21" t="s" s="5">
        <v>41</v>
      </c>
      <c r="S21" t="s" s="10">
        <v>81</v>
      </c>
      <c r="T21" t="s" s="10">
        <v>82</v>
      </c>
    </row>
    <row r="22">
      <c r="B22" s="4" t="s">
        <v>83</v>
      </c>
      <c r="K22" t="n" s="13">
        <f>K23</f>
        <v>0.0</v>
      </c>
      <c r="M22" t="n" s="13">
        <f>M23</f>
        <v>0.0</v>
      </c>
      <c r="N22" t="n" s="13">
        <f>N23</f>
        <v>0.0</v>
      </c>
      <c r="O22" t="n" s="13">
        <f>O23</f>
        <v>0.0</v>
      </c>
    </row>
    <row r="23">
      <c r="A23" t="n" s="6">
        <v>8.0</v>
      </c>
      <c r="B23" t="s" s="5">
        <v>84</v>
      </c>
      <c r="C23" t="n" s="6">
        <v>5.0</v>
      </c>
      <c r="D23" t="s" s="5">
        <v>85</v>
      </c>
      <c r="E23" t="s" s="5">
        <v>86</v>
      </c>
      <c r="F23" t="s" s="5">
        <v>87</v>
      </c>
      <c r="G23" t="s" s="10">
        <v>80</v>
      </c>
      <c r="H23" t="n" s="7">
        <v>16012.46</v>
      </c>
      <c r="I23" t="n" s="7">
        <f>H23*M23/K23</f>
        <v>0.0</v>
      </c>
      <c r="J23" t="n" s="7">
        <f>H23*N23/K23</f>
        <v>0.0</v>
      </c>
      <c r="K23" t="n" s="7">
        <v>41405.61</v>
      </c>
      <c r="L23" t="n" s="7">
        <v>98249.26</v>
      </c>
      <c r="M23" t="n" s="7">
        <v>38680.44</v>
      </c>
      <c r="N23" t="n" s="7">
        <v>148.72</v>
      </c>
      <c r="O23" t="n" s="7">
        <f>$R$6*N23</f>
        <v>0.0</v>
      </c>
      <c r="P23" t="n" s="7">
        <f>L23*N23/K23</f>
        <v>0.0</v>
      </c>
      <c r="Q23" t="s" s="5">
        <v>40</v>
      </c>
      <c r="R23" t="s" s="5">
        <v>41</v>
      </c>
      <c r="S23" t="s" s="10">
        <v>88</v>
      </c>
      <c r="T23" t="s" s="10">
        <v>89</v>
      </c>
    </row>
    <row r="24">
      <c r="B24" s="4" t="s">
        <v>90</v>
      </c>
      <c r="K24" t="n" s="13">
        <f>SUM(K25:K27)</f>
        <v>0.0</v>
      </c>
      <c r="M24" t="n" s="13">
        <f>SUM(M25:M27)</f>
        <v>0.0</v>
      </c>
      <c r="N24" t="n" s="13">
        <f>SUM(N25:N27)</f>
        <v>0.0</v>
      </c>
      <c r="O24" t="n" s="13">
        <f>SUM(O25:O27)</f>
        <v>0.0</v>
      </c>
    </row>
    <row r="25">
      <c r="A25" t="n" s="6">
        <v>9.0</v>
      </c>
      <c r="B25" t="s" s="5">
        <v>91</v>
      </c>
      <c r="C25" t="n" s="6">
        <v>1.0</v>
      </c>
      <c r="D25" t="s" s="5">
        <v>92</v>
      </c>
      <c r="E25" t="s" s="5">
        <v>93</v>
      </c>
      <c r="F25" t="s" s="5">
        <v>94</v>
      </c>
      <c r="G25" t="s" s="10">
        <v>39</v>
      </c>
      <c r="H25" t="n" s="7">
        <v>245.25</v>
      </c>
      <c r="I25" t="n" s="7">
        <f>H25*M25/K25</f>
        <v>0.0</v>
      </c>
      <c r="J25" t="n" s="7">
        <f>H25*N25/K25</f>
        <v>0.0</v>
      </c>
      <c r="K25" t="n" s="7">
        <v>635.97</v>
      </c>
      <c r="L25" t="n" s="7">
        <v>4423.93</v>
      </c>
      <c r="M25" t="n" s="7">
        <v>635.97</v>
      </c>
      <c r="N25" t="n" s="7">
        <v>75.4</v>
      </c>
      <c r="O25" t="n" s="7">
        <f>$R$6*N25</f>
        <v>0.0</v>
      </c>
      <c r="P25" t="n" s="7">
        <f>L25*N25/K25</f>
        <v>0.0</v>
      </c>
      <c r="Q25" t="s" s="5">
        <v>40</v>
      </c>
      <c r="R25" t="s" s="5">
        <v>41</v>
      </c>
      <c r="S25" t="s" s="10">
        <v>95</v>
      </c>
      <c r="T25" t="s" s="10">
        <v>96</v>
      </c>
    </row>
    <row r="26">
      <c r="A26" t="n" s="6">
        <v>10.0</v>
      </c>
      <c r="B26" t="s" s="5">
        <v>97</v>
      </c>
      <c r="C26" t="n" s="6">
        <v>3.0</v>
      </c>
      <c r="D26" t="s" s="5">
        <v>98</v>
      </c>
      <c r="E26" t="s" s="5">
        <v>99</v>
      </c>
      <c r="F26" t="s" s="5">
        <v>100</v>
      </c>
      <c r="G26" t="s" s="10">
        <v>39</v>
      </c>
      <c r="H26" t="n" s="7">
        <v>474.68</v>
      </c>
      <c r="I26" t="n" s="7">
        <f>H26*M26/K26</f>
        <v>0.0</v>
      </c>
      <c r="J26" t="n" s="7">
        <f>H26*N26/K26</f>
        <v>0.0</v>
      </c>
      <c r="K26" t="n" s="7">
        <v>4310.48</v>
      </c>
      <c r="L26" t="n" s="7">
        <v>143197.16</v>
      </c>
      <c r="M26" t="n" s="7">
        <v>3928.28</v>
      </c>
      <c r="N26" t="n" s="7">
        <v>155.26</v>
      </c>
      <c r="O26" t="n" s="7">
        <f>$R$6*N26</f>
        <v>0.0</v>
      </c>
      <c r="P26" t="n" s="7">
        <f>L26*N26/K26</f>
        <v>0.0</v>
      </c>
      <c r="Q26" t="s" s="5">
        <v>40</v>
      </c>
      <c r="R26" t="s" s="5">
        <v>41</v>
      </c>
      <c r="S26" t="s" s="10">
        <v>101</v>
      </c>
      <c r="T26" t="s" s="10">
        <v>102</v>
      </c>
    </row>
    <row r="27">
      <c r="A27" t="n" s="6">
        <v>11.0</v>
      </c>
      <c r="B27" t="s" s="5">
        <v>103</v>
      </c>
      <c r="C27" t="n" s="6">
        <v>1.0</v>
      </c>
      <c r="D27" t="s" s="5">
        <v>104</v>
      </c>
      <c r="E27" t="s" s="5">
        <v>105</v>
      </c>
      <c r="F27" t="s" s="5">
        <v>106</v>
      </c>
      <c r="G27" t="s" s="10">
        <v>40</v>
      </c>
      <c r="H27" t="n" s="7">
        <v>3.0</v>
      </c>
      <c r="I27" t="n" s="7">
        <f>H27*M27/K27</f>
        <v>0.0</v>
      </c>
      <c r="J27" t="n" s="7">
        <f>H27*N27/K27</f>
        <v>0.0</v>
      </c>
      <c r="K27" t="n" s="7">
        <v>23.16</v>
      </c>
      <c r="L27" t="n" s="7">
        <v>628.52</v>
      </c>
      <c r="M27" t="n" s="7">
        <v>23.16</v>
      </c>
      <c r="N27" t="n" s="7">
        <v>82.86</v>
      </c>
      <c r="O27" t="n" s="7">
        <f>$R$6*N27</f>
        <v>0.0</v>
      </c>
      <c r="P27" t="n" s="7">
        <f>L27*N27/K27</f>
        <v>0.0</v>
      </c>
      <c r="Q27" t="s" s="5">
        <v>40</v>
      </c>
      <c r="R27" t="s" s="5">
        <v>41</v>
      </c>
      <c r="S27" t="s" s="10">
        <v>107</v>
      </c>
      <c r="T27" t="s" s="10">
        <v>108</v>
      </c>
    </row>
    <row r="28">
      <c r="B28" s="4" t="s">
        <v>109</v>
      </c>
      <c r="K28" t="n" s="13">
        <f>K29+K39+K42</f>
        <v>0.0</v>
      </c>
      <c r="M28" t="n" s="13">
        <f>M29+M39+M42</f>
        <v>0.0</v>
      </c>
      <c r="N28" t="n" s="13">
        <f>N29+N39+N42</f>
        <v>0.0</v>
      </c>
      <c r="O28" t="n" s="13">
        <f>O29+O39+O42</f>
        <v>0.0</v>
      </c>
    </row>
    <row r="29">
      <c r="B29" s="4" t="s">
        <v>110</v>
      </c>
      <c r="K29" t="n" s="13">
        <f>K30+K33+K36</f>
        <v>0.0</v>
      </c>
      <c r="M29" t="n" s="13">
        <f>M30+M33+M36</f>
        <v>0.0</v>
      </c>
      <c r="N29" t="n" s="13">
        <f>N30+N33+N36</f>
        <v>0.0</v>
      </c>
      <c r="O29" t="n" s="13">
        <f>O30+O33+O36</f>
        <v>0.0</v>
      </c>
    </row>
    <row r="30">
      <c r="B30" s="4" t="s">
        <v>111</v>
      </c>
      <c r="K30" t="n" s="13">
        <f>SUM(K31:K32)</f>
        <v>0.0</v>
      </c>
      <c r="M30" t="n" s="13">
        <f>SUM(M31:M32)</f>
        <v>0.0</v>
      </c>
      <c r="N30" t="n" s="13">
        <f>SUM(N31:N32)</f>
        <v>0.0</v>
      </c>
      <c r="O30" t="n" s="13">
        <f>SUM(O31:O32)</f>
        <v>0.0</v>
      </c>
    </row>
    <row r="31">
      <c r="A31" t="n" s="6">
        <v>12.0</v>
      </c>
      <c r="B31" t="s" s="5">
        <v>112</v>
      </c>
      <c r="C31" t="n" s="6">
        <v>4.0</v>
      </c>
      <c r="D31" t="s" s="5">
        <v>113</v>
      </c>
      <c r="E31" t="s" s="5">
        <v>114</v>
      </c>
      <c r="F31" t="s" s="5">
        <v>115</v>
      </c>
      <c r="G31" t="s" s="10">
        <v>39</v>
      </c>
      <c r="H31" t="n" s="7">
        <v>53.94</v>
      </c>
      <c r="I31" t="n" s="7">
        <f>H31*M31/K31</f>
        <v>0.0</v>
      </c>
      <c r="J31" t="n" s="7">
        <f>H31*N31/K31</f>
        <v>0.0</v>
      </c>
      <c r="K31" t="n" s="7">
        <v>7113.8</v>
      </c>
      <c r="L31" t="n" s="7">
        <v>56008.8</v>
      </c>
      <c r="M31" t="n" s="7">
        <v>3916.36</v>
      </c>
      <c r="N31" t="n" s="7">
        <v>132.13</v>
      </c>
      <c r="O31" t="n" s="7">
        <f>$R$6*N31</f>
        <v>0.0</v>
      </c>
      <c r="P31" t="n" s="7">
        <f>L31*N31/K31</f>
        <v>0.0</v>
      </c>
      <c r="Q31" t="s" s="5">
        <v>40</v>
      </c>
      <c r="R31" t="s" s="5">
        <v>41</v>
      </c>
      <c r="S31" t="s" s="10">
        <v>116</v>
      </c>
      <c r="T31" t="s" s="10">
        <v>117</v>
      </c>
    </row>
    <row r="32">
      <c r="A32" t="n" s="6">
        <v>13.0</v>
      </c>
      <c r="B32" t="s" s="5">
        <v>118</v>
      </c>
      <c r="C32" t="n" s="6">
        <v>5.0</v>
      </c>
      <c r="D32" t="s" s="5">
        <v>119</v>
      </c>
      <c r="E32" t="s" s="5">
        <v>120</v>
      </c>
      <c r="F32" t="s" s="5">
        <v>121</v>
      </c>
      <c r="G32" t="s" s="10">
        <v>39</v>
      </c>
      <c r="H32" t="n" s="7">
        <v>73.42</v>
      </c>
      <c r="I32" t="n" s="7">
        <f>H32*M32/K32</f>
        <v>0.0</v>
      </c>
      <c r="J32" t="n" s="7">
        <f>H32*N32/K32</f>
        <v>0.0</v>
      </c>
      <c r="K32" t="n" s="7">
        <v>4969.44</v>
      </c>
      <c r="L32" t="n" s="7">
        <v>57431.54</v>
      </c>
      <c r="M32" t="n" s="7">
        <v>4738.98</v>
      </c>
      <c r="N32" t="n" s="7">
        <v>64.24</v>
      </c>
      <c r="O32" t="n" s="7">
        <f>$R$6*N32</f>
        <v>0.0</v>
      </c>
      <c r="P32" t="n" s="7">
        <f>L32*N32/K32</f>
        <v>0.0</v>
      </c>
      <c r="Q32" t="s" s="5">
        <v>40</v>
      </c>
      <c r="R32" t="s" s="5">
        <v>41</v>
      </c>
      <c r="S32" t="s" s="10">
        <v>122</v>
      </c>
      <c r="T32" t="s" s="10">
        <v>123</v>
      </c>
    </row>
    <row r="33">
      <c r="B33" s="4" t="s">
        <v>75</v>
      </c>
      <c r="K33" t="n" s="13">
        <f>SUM(K34:K35)</f>
        <v>0.0</v>
      </c>
      <c r="M33" t="n" s="13">
        <f>SUM(M34:M35)</f>
        <v>0.0</v>
      </c>
      <c r="N33" t="n" s="13">
        <f>SUM(N34:N35)</f>
        <v>0.0</v>
      </c>
      <c r="O33" t="n" s="13">
        <f>SUM(O34:O35)</f>
        <v>0.0</v>
      </c>
    </row>
    <row r="34">
      <c r="A34" t="n" s="6">
        <v>14.0</v>
      </c>
      <c r="B34" t="s" s="5">
        <v>124</v>
      </c>
      <c r="C34" t="n" s="6">
        <v>14.0</v>
      </c>
      <c r="D34" t="s" s="5">
        <v>125</v>
      </c>
      <c r="E34" t="s" s="5">
        <v>126</v>
      </c>
      <c r="F34" t="s" s="5">
        <v>127</v>
      </c>
      <c r="G34" t="s" s="10">
        <v>80</v>
      </c>
      <c r="H34" t="n" s="7">
        <v>19348.9</v>
      </c>
      <c r="I34" t="n" s="7">
        <f>H34*M34/K34</f>
        <v>0.0</v>
      </c>
      <c r="J34" t="n" s="7">
        <f>H34*N34/K34</f>
        <v>0.0</v>
      </c>
      <c r="K34" t="n" s="7">
        <v>2955.88</v>
      </c>
      <c r="L34" t="n" s="7">
        <v>65239.06</v>
      </c>
      <c r="M34" t="n" s="7">
        <v>1256.25</v>
      </c>
      <c r="N34" t="n" s="7">
        <v>105.34</v>
      </c>
      <c r="O34" t="n" s="7">
        <f>$R$6*N34</f>
        <v>0.0</v>
      </c>
      <c r="P34" t="n" s="7">
        <f>L34*N34/K34</f>
        <v>0.0</v>
      </c>
      <c r="Q34" t="s" s="5">
        <v>40</v>
      </c>
      <c r="R34" t="s" s="5">
        <v>41</v>
      </c>
      <c r="S34" t="s" s="10">
        <v>128</v>
      </c>
      <c r="T34" t="s" s="10">
        <v>129</v>
      </c>
    </row>
    <row r="35">
      <c r="A35" t="n" s="6">
        <v>15.0</v>
      </c>
      <c r="B35" t="s" s="5">
        <v>124</v>
      </c>
      <c r="C35" t="n" s="6">
        <v>14.0</v>
      </c>
      <c r="D35" t="s" s="5">
        <v>130</v>
      </c>
      <c r="E35" t="s" s="5">
        <v>131</v>
      </c>
      <c r="F35" t="s" s="5">
        <v>132</v>
      </c>
      <c r="G35" t="s" s="10">
        <v>80</v>
      </c>
      <c r="H35" t="n" s="7">
        <v>5873.3</v>
      </c>
      <c r="I35" t="n" s="7">
        <f>H35*M35/K35</f>
        <v>0.0</v>
      </c>
      <c r="J35" t="n" s="7">
        <f>H35*N35/K35</f>
        <v>0.0</v>
      </c>
      <c r="K35" t="n" s="7">
        <v>3050.89</v>
      </c>
      <c r="L35" t="n" s="7">
        <v>16603.8</v>
      </c>
      <c r="M35" t="n" s="7">
        <v>2945.41</v>
      </c>
      <c r="N35" t="n" s="7">
        <v>15.1</v>
      </c>
      <c r="O35" t="n" s="7">
        <f>$R$6*N35</f>
        <v>0.0</v>
      </c>
      <c r="P35" t="n" s="7">
        <f>L35*N35/K35</f>
        <v>0.0</v>
      </c>
      <c r="Q35" t="s" s="5">
        <v>40</v>
      </c>
      <c r="R35" t="s" s="5">
        <v>41</v>
      </c>
      <c r="S35" t="s" s="10">
        <v>133</v>
      </c>
      <c r="T35" t="s" s="10">
        <v>134</v>
      </c>
    </row>
    <row r="36">
      <c r="B36" s="4" t="s">
        <v>135</v>
      </c>
      <c r="K36" t="n" s="13">
        <f>SUM(K37:K38)</f>
        <v>0.0</v>
      </c>
      <c r="M36" t="n" s="13">
        <f>SUM(M37:M38)</f>
        <v>0.0</v>
      </c>
      <c r="N36" t="n" s="13">
        <f>SUM(N37:N38)</f>
        <v>0.0</v>
      </c>
      <c r="O36" t="n" s="13">
        <f>SUM(O37:O38)</f>
        <v>0.0</v>
      </c>
    </row>
    <row r="37">
      <c r="A37" t="n" s="6">
        <v>16.0</v>
      </c>
      <c r="B37" t="s" s="5">
        <v>136</v>
      </c>
      <c r="C37" t="n" s="6">
        <v>1.0</v>
      </c>
      <c r="D37" t="s" s="5">
        <v>137</v>
      </c>
      <c r="E37" t="s" s="5">
        <v>138</v>
      </c>
      <c r="F37" t="s" s="5">
        <v>139</v>
      </c>
      <c r="G37" t="s" s="10">
        <v>140</v>
      </c>
      <c r="H37" t="n" s="7">
        <v>597.9</v>
      </c>
      <c r="I37" t="n" s="7">
        <f>H37*M37/K37</f>
        <v>0.0</v>
      </c>
      <c r="J37" t="n" s="7">
        <f>H37*N37/K37</f>
        <v>0.0</v>
      </c>
      <c r="K37" t="n" s="7">
        <v>407.6</v>
      </c>
      <c r="L37" t="n" s="7">
        <v>1095.95</v>
      </c>
      <c r="M37" t="n" s="7">
        <v>313.02</v>
      </c>
      <c r="N37" t="n" s="7">
        <v>40.0</v>
      </c>
      <c r="O37" t="n" s="7">
        <f>$R$6*N37</f>
        <v>0.0</v>
      </c>
      <c r="P37" t="n" s="7">
        <f>L37*N37/K37</f>
        <v>0.0</v>
      </c>
      <c r="Q37" t="s" s="5">
        <v>40</v>
      </c>
      <c r="R37" t="s" s="5">
        <v>41</v>
      </c>
      <c r="S37" t="s" s="10">
        <v>141</v>
      </c>
      <c r="T37" t="s" s="10">
        <v>142</v>
      </c>
    </row>
    <row r="38">
      <c r="A38" t="n" s="6">
        <v>17.0</v>
      </c>
      <c r="B38" t="s" s="5">
        <v>136</v>
      </c>
      <c r="C38" t="n" s="6">
        <v>1.0</v>
      </c>
      <c r="D38" t="s" s="5">
        <v>137</v>
      </c>
      <c r="E38" t="s" s="5">
        <v>138</v>
      </c>
      <c r="F38" t="s" s="5">
        <v>143</v>
      </c>
      <c r="G38" t="s" s="10">
        <v>140</v>
      </c>
      <c r="H38" t="n" s="7">
        <v>1435.0</v>
      </c>
      <c r="I38" t="n" s="7">
        <f>H38*M38/K38</f>
        <v>0.0</v>
      </c>
      <c r="J38" t="n" s="7">
        <f>H38*N38/K38</f>
        <v>0.0</v>
      </c>
      <c r="K38" t="n" s="7">
        <v>259.32</v>
      </c>
      <c r="L38" t="n" s="7">
        <v>1457.72</v>
      </c>
      <c r="M38" t="n" s="7">
        <v>218.61</v>
      </c>
      <c r="N38" t="n" s="7">
        <v>20.0</v>
      </c>
      <c r="O38" t="n" s="7">
        <f>$R$6*N38</f>
        <v>0.0</v>
      </c>
      <c r="P38" t="n" s="7">
        <f>L38*N38/K38</f>
        <v>0.0</v>
      </c>
      <c r="Q38" t="s" s="5">
        <v>40</v>
      </c>
      <c r="R38" t="s" s="5">
        <v>41</v>
      </c>
      <c r="S38" t="s" s="10">
        <v>144</v>
      </c>
      <c r="T38" t="s" s="10">
        <v>145</v>
      </c>
    </row>
    <row r="39">
      <c r="B39" s="4" t="s">
        <v>146</v>
      </c>
      <c r="K39" t="n" s="13">
        <f>K40</f>
        <v>0.0</v>
      </c>
      <c r="M39" t="n" s="13">
        <f>M40</f>
        <v>0.0</v>
      </c>
      <c r="N39" t="n" s="13">
        <f>N40</f>
        <v>0.0</v>
      </c>
      <c r="O39" t="n" s="13">
        <f>O40</f>
        <v>0.0</v>
      </c>
    </row>
    <row r="40">
      <c r="B40" s="4" t="s">
        <v>111</v>
      </c>
      <c r="K40" t="n" s="13">
        <f>K41</f>
        <v>0.0</v>
      </c>
      <c r="M40" t="n" s="13">
        <f>M41</f>
        <v>0.0</v>
      </c>
      <c r="N40" t="n" s="13">
        <f>N41</f>
        <v>0.0</v>
      </c>
      <c r="O40" t="n" s="13">
        <f>O41</f>
        <v>0.0</v>
      </c>
    </row>
    <row r="41">
      <c r="A41" t="n" s="6">
        <v>18.0</v>
      </c>
      <c r="B41" t="s" s="5">
        <v>147</v>
      </c>
      <c r="C41" t="n" s="6">
        <v>-1.0</v>
      </c>
      <c r="D41" t="s" s="5">
        <v>148</v>
      </c>
      <c r="E41" t="s" s="5">
        <v>149</v>
      </c>
      <c r="F41" t="s" s="5">
        <v>150</v>
      </c>
      <c r="G41" t="s" s="10">
        <v>39</v>
      </c>
      <c r="H41" t="n" s="7">
        <v>1299.0</v>
      </c>
      <c r="I41" t="n" s="7">
        <f>H41*M41/K41</f>
        <v>0.0</v>
      </c>
      <c r="J41" t="n" s="7">
        <f>H41*N41/K41</f>
        <v>0.0</v>
      </c>
      <c r="K41" t="n" s="7">
        <v>907.92</v>
      </c>
      <c r="L41" t="n" s="7">
        <v>6572.97</v>
      </c>
      <c r="M41" t="n" s="7">
        <v>512.3</v>
      </c>
      <c r="N41" t="n" s="7">
        <v>76.26</v>
      </c>
      <c r="O41" t="n" s="7">
        <f>$R$6*N41</f>
        <v>0.0</v>
      </c>
      <c r="P41" t="n" s="7">
        <f>L41*N41/K41</f>
        <v>0.0</v>
      </c>
      <c r="Q41" t="s" s="5">
        <v>40</v>
      </c>
      <c r="R41" t="s" s="5">
        <v>41</v>
      </c>
      <c r="S41" t="s" s="10">
        <v>151</v>
      </c>
      <c r="T41" t="s" s="10">
        <v>152</v>
      </c>
    </row>
    <row r="42">
      <c r="B42" s="4" t="s">
        <v>153</v>
      </c>
      <c r="K42" t="n" s="13">
        <f>K43</f>
        <v>0.0</v>
      </c>
      <c r="M42" t="n" s="13">
        <f>M43</f>
        <v>0.0</v>
      </c>
      <c r="N42" t="n" s="13">
        <f>N43</f>
        <v>0.0</v>
      </c>
      <c r="O42" t="n" s="13">
        <f>O43</f>
        <v>0.0</v>
      </c>
    </row>
    <row r="43">
      <c r="B43" s="4" t="s">
        <v>34</v>
      </c>
      <c r="K43" t="n" s="13">
        <f>K44</f>
        <v>0.0</v>
      </c>
      <c r="M43" t="n" s="13">
        <f>M44</f>
        <v>0.0</v>
      </c>
      <c r="N43" t="n" s="13">
        <f>N44</f>
        <v>0.0</v>
      </c>
      <c r="O43" t="n" s="13">
        <f>O44</f>
        <v>0.0</v>
      </c>
    </row>
    <row r="44">
      <c r="A44" t="n" s="6">
        <v>19.0</v>
      </c>
      <c r="B44" t="s" s="5">
        <v>154</v>
      </c>
      <c r="C44" t="n" s="6">
        <v>2.0</v>
      </c>
      <c r="D44" t="s" s="5">
        <v>155</v>
      </c>
      <c r="E44" t="s" s="5">
        <v>156</v>
      </c>
      <c r="F44" t="s" s="5">
        <v>157</v>
      </c>
      <c r="G44" t="s" s="10">
        <v>80</v>
      </c>
      <c r="H44" t="n" s="7">
        <v>219.02</v>
      </c>
      <c r="I44" t="n" s="7">
        <f>H44*M44/K44</f>
        <v>0.0</v>
      </c>
      <c r="J44" t="n" s="7">
        <f>H44*N44/K44</f>
        <v>0.0</v>
      </c>
      <c r="K44" t="n" s="7">
        <v>39.91</v>
      </c>
      <c r="L44" t="n" s="7">
        <v>464.16</v>
      </c>
      <c r="M44" t="n" s="7">
        <v>39.91</v>
      </c>
      <c r="N44" t="n" s="7">
        <v>16.65</v>
      </c>
      <c r="O44" t="n" s="7">
        <f>$R$6*N44</f>
        <v>0.0</v>
      </c>
      <c r="P44" t="n" s="7">
        <f>L44*N44/K44</f>
        <v>0.0</v>
      </c>
      <c r="Q44" t="s" s="5">
        <v>40</v>
      </c>
      <c r="R44" t="s" s="5">
        <v>41</v>
      </c>
      <c r="S44" t="s" s="10">
        <v>158</v>
      </c>
      <c r="T44" t="s" s="10">
        <v>159</v>
      </c>
    </row>
    <row r="45">
      <c r="B45" s="4" t="s">
        <v>160</v>
      </c>
      <c r="K45" t="n" s="13">
        <f>K46</f>
        <v>0.0</v>
      </c>
      <c r="M45" t="n" s="13">
        <f>M46</f>
        <v>0.0</v>
      </c>
      <c r="N45" t="n" s="13">
        <f>N46</f>
        <v>0.0</v>
      </c>
      <c r="O45" t="n" s="13">
        <f>O46</f>
        <v>0.0</v>
      </c>
    </row>
    <row r="46">
      <c r="B46" s="4" t="s">
        <v>161</v>
      </c>
      <c r="K46" t="n" s="13">
        <f>K47</f>
        <v>0.0</v>
      </c>
      <c r="M46" t="n" s="13">
        <f>M47</f>
        <v>0.0</v>
      </c>
      <c r="N46" t="n" s="13">
        <f>N47</f>
        <v>0.0</v>
      </c>
      <c r="O46" t="n" s="13">
        <f>O47</f>
        <v>0.0</v>
      </c>
    </row>
    <row r="47">
      <c r="A47" t="n" s="6">
        <v>20.0</v>
      </c>
      <c r="B47" t="s" s="5">
        <v>162</v>
      </c>
      <c r="C47" t="n" s="6">
        <v>2.0</v>
      </c>
      <c r="D47" t="s" s="5">
        <v>163</v>
      </c>
      <c r="E47" t="s" s="5">
        <v>164</v>
      </c>
      <c r="F47" t="s" s="5">
        <v>165</v>
      </c>
      <c r="G47" t="s" s="10">
        <v>166</v>
      </c>
      <c r="H47" t="n" s="7">
        <v>5442.0</v>
      </c>
      <c r="I47" t="n" s="7">
        <f>H47*M47/K47</f>
        <v>0.0</v>
      </c>
      <c r="J47" t="n" s="7">
        <f>H47*N47/K47</f>
        <v>0.0</v>
      </c>
      <c r="K47" t="n" s="7">
        <v>10775.8</v>
      </c>
      <c r="L47" t="n" s="7">
        <v>22779.99</v>
      </c>
      <c r="M47" t="n" s="7">
        <v>2006.38</v>
      </c>
      <c r="N47" t="n" s="7">
        <v>207.95</v>
      </c>
      <c r="O47" t="n" s="7">
        <f>$R$6*N47</f>
        <v>0.0</v>
      </c>
      <c r="P47" t="n" s="7">
        <f>L47*N47/K47</f>
        <v>0.0</v>
      </c>
      <c r="Q47" t="s" s="5">
        <v>40</v>
      </c>
      <c r="R47" t="s" s="5">
        <v>41</v>
      </c>
      <c r="S47" t="s" s="10">
        <v>167</v>
      </c>
      <c r="T47" t="s" s="10">
        <v>168</v>
      </c>
    </row>
    <row r="48">
      <c r="B48" s="4" t="s">
        <v>169</v>
      </c>
      <c r="K48" t="n" s="13">
        <f>K49</f>
        <v>0.0</v>
      </c>
      <c r="M48" t="n" s="13">
        <f>M49</f>
        <v>0.0</v>
      </c>
      <c r="N48" t="n" s="13">
        <f>N49</f>
        <v>0.0</v>
      </c>
      <c r="O48" t="n" s="13">
        <f>O49</f>
        <v>0.0</v>
      </c>
    </row>
    <row r="49">
      <c r="B49" s="4" t="s">
        <v>170</v>
      </c>
      <c r="K49" t="n" s="13">
        <f>K50</f>
        <v>0.0</v>
      </c>
      <c r="M49" t="n" s="13">
        <f>M50</f>
        <v>0.0</v>
      </c>
      <c r="N49" t="n" s="13">
        <f>N50</f>
        <v>0.0</v>
      </c>
      <c r="O49" t="n" s="13">
        <f>O50</f>
        <v>0.0</v>
      </c>
    </row>
    <row r="50">
      <c r="B50" s="4" t="s">
        <v>75</v>
      </c>
      <c r="K50" t="n" s="13">
        <f>K51</f>
        <v>0.0</v>
      </c>
      <c r="M50" t="n" s="13">
        <f>M51</f>
        <v>0.0</v>
      </c>
      <c r="N50" t="n" s="13">
        <f>N51</f>
        <v>0.0</v>
      </c>
      <c r="O50" t="n" s="13">
        <f>O51</f>
        <v>0.0</v>
      </c>
    </row>
    <row r="51">
      <c r="A51" t="n" s="6">
        <v>21.0</v>
      </c>
      <c r="B51" t="s" s="5">
        <v>171</v>
      </c>
      <c r="C51" t="n" s="6">
        <v>3.0</v>
      </c>
      <c r="D51" t="s" s="5">
        <v>172</v>
      </c>
      <c r="E51" t="s" s="5">
        <v>173</v>
      </c>
      <c r="F51" t="s" s="5">
        <v>174</v>
      </c>
      <c r="G51" t="s" s="10">
        <v>80</v>
      </c>
      <c r="H51" t="n" s="7">
        <v>68.0</v>
      </c>
      <c r="I51" t="n" s="7">
        <f>H51*M51/K51</f>
        <v>0.0</v>
      </c>
      <c r="J51" t="n" s="7">
        <f>H51*N51/K51</f>
        <v>0.0</v>
      </c>
      <c r="K51" t="n" s="7">
        <v>29.27</v>
      </c>
      <c r="L51" t="n" s="7">
        <v>112.99</v>
      </c>
      <c r="M51" t="n" s="7">
        <v>29.27</v>
      </c>
      <c r="N51" t="n" s="7">
        <v>29.27</v>
      </c>
      <c r="O51" t="n" s="7">
        <f>$R$6*N51</f>
        <v>0.0</v>
      </c>
      <c r="P51" t="n" s="7">
        <f>L51*N51/K51</f>
        <v>0.0</v>
      </c>
      <c r="Q51" t="s" s="5">
        <v>40</v>
      </c>
      <c r="R51" t="s" s="5">
        <v>41</v>
      </c>
      <c r="S51" t="s" s="10">
        <v>175</v>
      </c>
      <c r="T51" t="s" s="10">
        <v>176</v>
      </c>
    </row>
  </sheetData>
  <mergeCells count="46">
    <mergeCell ref="A1:E1"/>
    <mergeCell ref="L1:P1"/>
    <mergeCell ref="A2:E2"/>
    <mergeCell ref="L2:P2"/>
    <mergeCell ref="A3:E3"/>
    <mergeCell ref="L3:P3"/>
    <mergeCell ref="B4:P4"/>
    <mergeCell ref="B5:P5"/>
    <mergeCell ref="B6:P6"/>
    <mergeCell ref="A7:A8"/>
    <mergeCell ref="B7:B8"/>
    <mergeCell ref="C7:C8"/>
    <mergeCell ref="D7:D8"/>
    <mergeCell ref="E7:E8"/>
    <mergeCell ref="F7:F8"/>
    <mergeCell ref="G7:G8"/>
    <mergeCell ref="M7:M8"/>
    <mergeCell ref="Q7:Q8"/>
    <mergeCell ref="R7:R8"/>
    <mergeCell ref="S7:S8"/>
    <mergeCell ref="T7:T8"/>
    <mergeCell ref="H7:J7"/>
    <mergeCell ref="K7:L7"/>
    <mergeCell ref="N7:P7"/>
    <mergeCell ref="B9:G9"/>
    <mergeCell ref="B10:G10"/>
    <mergeCell ref="B11:G11"/>
    <mergeCell ref="B12:G12"/>
    <mergeCell ref="B18:G18"/>
    <mergeCell ref="B20:G20"/>
    <mergeCell ref="B22:G22"/>
    <mergeCell ref="B24:G24"/>
    <mergeCell ref="B28:G28"/>
    <mergeCell ref="B29:G29"/>
    <mergeCell ref="B30:G30"/>
    <mergeCell ref="B33:G33"/>
    <mergeCell ref="B36:G36"/>
    <mergeCell ref="B39:G39"/>
    <mergeCell ref="B40:G40"/>
    <mergeCell ref="B42:G42"/>
    <mergeCell ref="B43:G43"/>
    <mergeCell ref="B45:G45"/>
    <mergeCell ref="B46:G46"/>
    <mergeCell ref="B48:G48"/>
    <mergeCell ref="B49:G49"/>
    <mergeCell ref="B50:G5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2020-12-21T19:34:01Z</dcterms:created>
  <dc:creator>Apache POI</dc:creator>
</cp:coreProperties>
</file>