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esktop\simonaRevisionORL\"/>
    </mc:Choice>
  </mc:AlternateContent>
  <xr:revisionPtr revIDLastSave="0" documentId="13_ncr:1_{696960FB-5864-4A0E-9E4E-7A4726E4D158}" xr6:coauthVersionLast="47" xr6:coauthVersionMax="47" xr10:uidLastSave="{00000000-0000-0000-0000-000000000000}"/>
  <bookViews>
    <workbookView xWindow="-98" yWindow="-98" windowWidth="21795" windowHeight="12975" xr2:uid="{BF7DAEBE-9A1F-4B1A-BB21-B73E47C31057}"/>
  </bookViews>
  <sheets>
    <sheet name="summary" sheetId="3" r:id="rId1"/>
    <sheet name="random_results_ratio_cleaned" sheetId="1" r:id="rId2"/>
    <sheet name="random_results_size_clean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3" l="1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3" i="3" s="1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" i="3"/>
  <c r="R33" i="3" s="1"/>
  <c r="C37" i="3"/>
  <c r="C36" i="3"/>
  <c r="C35" i="3"/>
  <c r="E37" i="3"/>
  <c r="A4" i="3"/>
  <c r="A35" i="3" s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" i="3"/>
  <c r="A37" i="3" s="1"/>
  <c r="E36" i="3"/>
  <c r="E35" i="3"/>
  <c r="K35" i="3"/>
  <c r="J35" i="3"/>
  <c r="K38" i="3"/>
  <c r="J38" i="3"/>
  <c r="I35" i="3"/>
  <c r="H35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36" i="3" l="1"/>
</calcChain>
</file>

<file path=xl/sharedStrings.xml><?xml version="1.0" encoding="utf-8"?>
<sst xmlns="http://schemas.openxmlformats.org/spreadsheetml/2006/main" count="185" uniqueCount="65">
  <si>
    <t>File Path</t>
  </si>
  <si>
    <t>Lower Bound</t>
  </si>
  <si>
    <t>Upper Bound</t>
  </si>
  <si>
    <t>Columns Generated</t>
  </si>
  <si>
    <t>Branching Nodes</t>
  </si>
  <si>
    <t>Optimal Solution</t>
  </si>
  <si>
    <t>Total Solve Time (ms)</t>
  </si>
  <si>
    <t>data/randomTrees/RANDOM_30_1.tree</t>
  </si>
  <si>
    <t>TRUE</t>
  </si>
  <si>
    <t>data/randomTrees/RANDOM_30_2.tree</t>
  </si>
  <si>
    <t>data/randomTrees/RANDOM_30_3.tree</t>
  </si>
  <si>
    <t>data/randomTrees/RANDOM_30_4.tree</t>
  </si>
  <si>
    <t>data/randomTrees/RANDOM_30_5.tree</t>
  </si>
  <si>
    <t>data/randomTrees/RANDOM_40_1.tree</t>
  </si>
  <si>
    <t>data/randomTrees/RANDOM_40_2.tree</t>
  </si>
  <si>
    <t>data/randomTrees/RANDOM_40_3.tree</t>
  </si>
  <si>
    <t>data/randomTrees/RANDOM_40_4.tree</t>
  </si>
  <si>
    <t>data/randomTrees/RANDOM_40_5.tree</t>
  </si>
  <si>
    <t>data/randomTrees/RANDOM_50_1.tree</t>
  </si>
  <si>
    <t>data/randomTrees/RANDOM_50_2.tree</t>
  </si>
  <si>
    <t>data/randomTrees/RANDOM_50_3.tree</t>
  </si>
  <si>
    <t>data/randomTrees/RANDOM_50_4.tree</t>
  </si>
  <si>
    <t>data/randomTrees/RANDOM_50_5.tree</t>
  </si>
  <si>
    <t>data/randomTrees/RANDOM_60_1.tree</t>
  </si>
  <si>
    <t>data/randomTrees/RANDOM_60_2.tree</t>
  </si>
  <si>
    <t>data/randomTrees/RANDOM_60_3.tree</t>
  </si>
  <si>
    <t>data/randomTrees/RANDOM_60_4.tree</t>
  </si>
  <si>
    <t>data/randomTrees/RANDOM_60_5.tree</t>
  </si>
  <si>
    <t>data/randomTrees/RANDOM_70_1.tree</t>
  </si>
  <si>
    <t>data/randomTrees/RANDOM_70_2.tree</t>
  </si>
  <si>
    <t>data/randomTrees/RANDOM_70_3.tree</t>
  </si>
  <si>
    <t>data/randomTrees/RANDOM_70_4.tree</t>
  </si>
  <si>
    <t>data/randomTrees/RANDOM_70_5.tree</t>
  </si>
  <si>
    <t>data/randomTrees/RANDOM_80_1.tree</t>
  </si>
  <si>
    <t>data/randomTrees/RANDOM_80_2.tree</t>
  </si>
  <si>
    <t>data/randomTrees/RANDOM_80_3.tree</t>
  </si>
  <si>
    <t>data/randomTrees/RANDOM_80_4.tree</t>
  </si>
  <si>
    <t>data/randomTrees/RANDOM_80_5.tree</t>
  </si>
  <si>
    <t>OPT</t>
  </si>
  <si>
    <t>Taxa</t>
  </si>
  <si>
    <t>Replicate</t>
  </si>
  <si>
    <t>LP LB</t>
  </si>
  <si>
    <t>ILP UB</t>
  </si>
  <si>
    <t>average</t>
  </si>
  <si>
    <t>didn't branch:</t>
  </si>
  <si>
    <t>both integral</t>
  </si>
  <si>
    <t>The only difference between the 12 and the 14 is due to</t>
  </si>
  <si>
    <t>Tree pair</t>
  </si>
  <si>
    <t>min</t>
  </si>
  <si>
    <t>max</t>
  </si>
  <si>
    <t>avg</t>
  </si>
  <si>
    <t>Taxa/OPT</t>
  </si>
  <si>
    <t>One run had an integral root, the other did not.</t>
  </si>
  <si>
    <t>Cols branching strategy RATIO</t>
  </si>
  <si>
    <t>Cols branching strategy SIZE</t>
  </si>
  <si>
    <t>Nodes branching strategy SIZE</t>
  </si>
  <si>
    <t>Nodes branching strategy RATIO</t>
  </si>
  <si>
    <t>did branch</t>
  </si>
  <si>
    <t>"-1"</t>
  </si>
  <si>
    <t>one of the executions coincdentally getting a fractional root node.</t>
  </si>
  <si>
    <t>For the table in the paper (ignores the root node)</t>
  </si>
  <si>
    <t xml:space="preserve">ILP UB is the solution to the one-shot static ILP if we would restrict it to only the columns generated at the root. </t>
  </si>
  <si>
    <t>For COLS, green indicates which of the two branching strategies had a smaller number. (Ties = no colour)</t>
  </si>
  <si>
    <t>For NODES, green indicates which of the two branching strategies had a smaller number. (Ties = no colour)</t>
  </si>
  <si>
    <t>(This is not part of the branch-&amp;-price algorithm.)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</si>
</sst>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theme="1"/>
      <name val="Liberation Sans"/>
      <family val="2"/>
    </font>
    <font>
      <b/>
      <sz val="18"/>
      <color theme="1"/>
      <name val="Liberation Sans"/>
      <family val="2"/>
    </font>
    <font>
      <b/>
      <sz val="12"/>
      <color theme="1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i/>
      <sz val="10"/>
      <color theme="1"/>
      <name val="Liberation Sans"/>
      <family val="2"/>
    </font>
    <font>
      <b/>
      <sz val="9"/>
      <color theme="1"/>
      <name val="Liberatio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auto="1"/>
      </left>
      <right/>
      <top/>
      <bottom/>
      <diagonal/>
    </border>
  </borders>
  <cellStyleXfs count="20">
    <xf numFmtId="0" fontId="0" fillId="0" borderId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Protection="0"/>
    <xf numFmtId="0" fontId="10" fillId="0" borderId="0" applyNumberFormat="0" applyFill="0" applyBorder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27">
    <xf numFmtId="0" fontId="0" fillId="0" borderId="0" xfId="0"/>
    <xf numFmtId="164" fontId="1" fillId="0" borderId="0" xfId="1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2" fillId="9" borderId="0" xfId="11" applyFont="1" applyFill="1"/>
    <xf numFmtId="164" fontId="2" fillId="9" borderId="0" xfId="11" applyNumberFormat="1" applyFont="1" applyFill="1" applyAlignment="1">
      <alignment horizontal="center"/>
    </xf>
    <xf numFmtId="0" fontId="1" fillId="0" borderId="0" xfId="11" applyAlignment="1">
      <alignment horizontal="center"/>
    </xf>
    <xf numFmtId="49" fontId="0" fillId="0" borderId="0" xfId="11" applyNumberFormat="1" applyFont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2" fillId="9" borderId="0" xfId="1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10" borderId="0" xfId="11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11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5" fillId="9" borderId="0" xfId="0" applyFont="1" applyFill="1"/>
    <xf numFmtId="0" fontId="15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 wrapText="1"/>
    </xf>
    <xf numFmtId="0" fontId="14" fillId="0" borderId="0" xfId="0" applyFont="1"/>
    <xf numFmtId="2" fontId="0" fillId="9" borderId="0" xfId="0" applyNumberForma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20">
    <cellStyle name="Accent" xfId="7" xr:uid="{742024C7-F8C6-4E43-8AA7-987B0134BAA2}"/>
    <cellStyle name="Accent 1" xfId="8" xr:uid="{E21A7C79-C824-415E-9AB5-3DC36A5164D6}"/>
    <cellStyle name="Accent 2" xfId="9" xr:uid="{A8BCBF53-F577-4E31-8D3C-61867A781E50}"/>
    <cellStyle name="Accent 3" xfId="10" xr:uid="{B39AC8CB-455D-4BC1-80B9-DA6464DC503F}"/>
    <cellStyle name="Bad" xfId="4" builtinId="27" customBuiltin="1"/>
    <cellStyle name="Default" xfId="11" xr:uid="{7D00A611-F940-4920-A6D9-C9485840723E}"/>
    <cellStyle name="Error" xfId="12" xr:uid="{E26D638D-206A-4B85-A2EA-46B7C505A18D}"/>
    <cellStyle name="Footnote" xfId="13" xr:uid="{A6396580-2E78-48BD-921A-260A72615915}"/>
    <cellStyle name="Good" xfId="3" builtinId="26" customBuiltin="1"/>
    <cellStyle name="Heading" xfId="14" xr:uid="{97811659-4416-4F43-9A38-B92F22E04268}"/>
    <cellStyle name="Heading 1" xfId="1" builtinId="16" customBuiltin="1"/>
    <cellStyle name="Heading 2" xfId="2" builtinId="17" customBuiltin="1"/>
    <cellStyle name="Hyperlink" xfId="15" xr:uid="{36D081CA-64B6-4186-ABE8-811F7B6DBEF2}"/>
    <cellStyle name="Neutral" xfId="5" builtinId="28" customBuiltin="1"/>
    <cellStyle name="Normal" xfId="0" builtinId="0" customBuiltin="1"/>
    <cellStyle name="Note" xfId="6" builtinId="10" customBuiltin="1"/>
    <cellStyle name="Result" xfId="16" xr:uid="{32A0299C-6C68-4203-AD43-5738C51297E8}"/>
    <cellStyle name="Status" xfId="17" xr:uid="{24C65051-D62F-47B8-8C3A-F58A37BF412C}"/>
    <cellStyle name="Text" xfId="18" xr:uid="{FA9A8A9F-E8E9-4FF7-9A67-493B134540DD}"/>
    <cellStyle name="Warning" xfId="19" xr:uid="{1D0F9376-B2B6-4EC5-B077-9759857EE2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43C9-F806-4D01-820C-C6E85A831BBC}">
  <dimension ref="A1:S45"/>
  <sheetViews>
    <sheetView tabSelected="1" workbookViewId="0"/>
  </sheetViews>
  <sheetFormatPr defaultRowHeight="12.75" x14ac:dyDescent="0.35"/>
  <cols>
    <col min="2" max="2" width="11.86328125" style="3" customWidth="1"/>
    <col min="3" max="4" width="9.06640625" style="3"/>
    <col min="5" max="5" width="12.265625" customWidth="1"/>
    <col min="6" max="6" width="11.9296875" customWidth="1"/>
    <col min="8" max="8" width="16.06640625" customWidth="1"/>
    <col min="9" max="9" width="19.796875" customWidth="1"/>
    <col min="10" max="10" width="15.3984375" customWidth="1"/>
    <col min="11" max="11" width="14.33203125" customWidth="1"/>
  </cols>
  <sheetData>
    <row r="1" spans="1:19" x14ac:dyDescent="0.35">
      <c r="R1" t="s">
        <v>60</v>
      </c>
    </row>
    <row r="2" spans="1:19" ht="22.9" x14ac:dyDescent="0.35">
      <c r="A2" s="20" t="s">
        <v>51</v>
      </c>
      <c r="B2" s="21" t="s">
        <v>47</v>
      </c>
      <c r="C2" s="21" t="s">
        <v>39</v>
      </c>
      <c r="D2" s="21" t="s">
        <v>40</v>
      </c>
      <c r="E2" s="21" t="s">
        <v>38</v>
      </c>
      <c r="F2" s="21" t="s">
        <v>41</v>
      </c>
      <c r="G2" s="21" t="s">
        <v>42</v>
      </c>
      <c r="H2" s="22" t="s">
        <v>54</v>
      </c>
      <c r="I2" s="22" t="s">
        <v>53</v>
      </c>
      <c r="J2" s="22" t="s">
        <v>55</v>
      </c>
      <c r="K2" s="22" t="s">
        <v>56</v>
      </c>
      <c r="R2" s="5" t="s">
        <v>58</v>
      </c>
      <c r="S2" s="5" t="s">
        <v>58</v>
      </c>
    </row>
    <row r="3" spans="1:19" x14ac:dyDescent="0.35">
      <c r="A3" s="12">
        <f>E3/C3</f>
        <v>0.66666666666666663</v>
      </c>
      <c r="B3" s="3">
        <v>1</v>
      </c>
      <c r="C3" s="3">
        <v>30</v>
      </c>
      <c r="D3" s="3">
        <v>1</v>
      </c>
      <c r="E3" s="8">
        <v>20</v>
      </c>
      <c r="F3" s="12" t="s">
        <v>45</v>
      </c>
      <c r="G3" s="8"/>
      <c r="H3" s="3">
        <v>23</v>
      </c>
      <c r="I3" s="8">
        <v>23</v>
      </c>
      <c r="J3" s="16">
        <v>1</v>
      </c>
      <c r="K3" s="15">
        <v>1</v>
      </c>
      <c r="R3" s="3">
        <f>J3-1</f>
        <v>0</v>
      </c>
      <c r="S3" s="3">
        <f>K3-1</f>
        <v>0</v>
      </c>
    </row>
    <row r="4" spans="1:19" x14ac:dyDescent="0.35">
      <c r="A4" s="12">
        <f t="shared" ref="A4:A32" si="0">E4/C4</f>
        <v>0.66666666666666663</v>
      </c>
      <c r="B4" s="3">
        <f>B3+1</f>
        <v>2</v>
      </c>
      <c r="C4" s="3">
        <v>30</v>
      </c>
      <c r="D4" s="3">
        <v>2</v>
      </c>
      <c r="E4" s="8">
        <v>20</v>
      </c>
      <c r="F4" s="12" t="s">
        <v>45</v>
      </c>
      <c r="G4" s="8"/>
      <c r="H4" s="3">
        <v>23</v>
      </c>
      <c r="I4" s="8">
        <v>23</v>
      </c>
      <c r="J4" s="16">
        <v>1</v>
      </c>
      <c r="K4" s="15">
        <v>1</v>
      </c>
      <c r="R4" s="3">
        <f t="shared" ref="R4:S32" si="1">J4-1</f>
        <v>0</v>
      </c>
      <c r="S4" s="3">
        <f t="shared" si="1"/>
        <v>0</v>
      </c>
    </row>
    <row r="5" spans="1:19" x14ac:dyDescent="0.35">
      <c r="A5" s="12">
        <f t="shared" si="0"/>
        <v>0.7</v>
      </c>
      <c r="B5" s="3">
        <f t="shared" ref="B5:B32" si="2">B4+1</f>
        <v>3</v>
      </c>
      <c r="C5" s="3">
        <v>30</v>
      </c>
      <c r="D5" s="3">
        <v>3</v>
      </c>
      <c r="E5" s="8">
        <v>21</v>
      </c>
      <c r="F5" s="12">
        <v>20.6666666666667</v>
      </c>
      <c r="G5" s="8">
        <v>21</v>
      </c>
      <c r="H5" s="3">
        <v>43</v>
      </c>
      <c r="I5" s="13">
        <v>33</v>
      </c>
      <c r="J5" s="17">
        <v>17</v>
      </c>
      <c r="K5" s="13">
        <v>7</v>
      </c>
      <c r="R5" s="3">
        <f t="shared" si="1"/>
        <v>16</v>
      </c>
      <c r="S5" s="3">
        <f t="shared" si="1"/>
        <v>6</v>
      </c>
    </row>
    <row r="6" spans="1:19" x14ac:dyDescent="0.35">
      <c r="A6" s="12">
        <f t="shared" si="0"/>
        <v>0.6333333333333333</v>
      </c>
      <c r="B6" s="3">
        <f t="shared" si="2"/>
        <v>4</v>
      </c>
      <c r="C6" s="3">
        <v>30</v>
      </c>
      <c r="D6" s="3">
        <v>4</v>
      </c>
      <c r="E6" s="8">
        <v>19</v>
      </c>
      <c r="F6" s="12">
        <v>19</v>
      </c>
      <c r="G6" s="8">
        <v>19</v>
      </c>
      <c r="H6" s="3">
        <v>39</v>
      </c>
      <c r="I6" s="13">
        <v>38</v>
      </c>
      <c r="J6" s="18">
        <v>1</v>
      </c>
      <c r="K6" s="8">
        <v>5</v>
      </c>
      <c r="M6" t="s">
        <v>52</v>
      </c>
      <c r="R6" s="3">
        <f t="shared" si="1"/>
        <v>0</v>
      </c>
      <c r="S6" s="3">
        <f t="shared" si="1"/>
        <v>4</v>
      </c>
    </row>
    <row r="7" spans="1:19" x14ac:dyDescent="0.35">
      <c r="A7" s="12">
        <f t="shared" si="0"/>
        <v>0.6333333333333333</v>
      </c>
      <c r="B7" s="3">
        <f t="shared" si="2"/>
        <v>5</v>
      </c>
      <c r="C7" s="3">
        <v>30</v>
      </c>
      <c r="D7" s="3">
        <v>5</v>
      </c>
      <c r="E7" s="8">
        <v>19</v>
      </c>
      <c r="F7" s="12" t="s">
        <v>45</v>
      </c>
      <c r="G7" s="8"/>
      <c r="H7" s="3">
        <v>21</v>
      </c>
      <c r="I7" s="8">
        <v>21</v>
      </c>
      <c r="J7" s="16">
        <v>1</v>
      </c>
      <c r="K7" s="15">
        <v>1</v>
      </c>
      <c r="R7" s="3">
        <f t="shared" si="1"/>
        <v>0</v>
      </c>
      <c r="S7" s="3">
        <f t="shared" si="1"/>
        <v>0</v>
      </c>
    </row>
    <row r="8" spans="1:19" x14ac:dyDescent="0.35">
      <c r="A8" s="12">
        <f t="shared" si="0"/>
        <v>0.7</v>
      </c>
      <c r="B8" s="3">
        <f t="shared" si="2"/>
        <v>6</v>
      </c>
      <c r="C8" s="3">
        <v>40</v>
      </c>
      <c r="D8" s="3">
        <v>1</v>
      </c>
      <c r="E8" s="8">
        <v>28</v>
      </c>
      <c r="F8" s="12">
        <v>27.5</v>
      </c>
      <c r="G8" s="8">
        <v>28</v>
      </c>
      <c r="H8" s="14">
        <v>41</v>
      </c>
      <c r="I8" s="8">
        <v>52</v>
      </c>
      <c r="J8" s="19">
        <v>3</v>
      </c>
      <c r="K8" s="8">
        <v>11</v>
      </c>
      <c r="R8" s="3">
        <f t="shared" si="1"/>
        <v>2</v>
      </c>
      <c r="S8" s="3">
        <f t="shared" si="1"/>
        <v>10</v>
      </c>
    </row>
    <row r="9" spans="1:19" x14ac:dyDescent="0.35">
      <c r="A9" s="12">
        <f t="shared" si="0"/>
        <v>0.625</v>
      </c>
      <c r="B9" s="3">
        <f t="shared" si="2"/>
        <v>7</v>
      </c>
      <c r="C9" s="3">
        <v>40</v>
      </c>
      <c r="D9" s="3">
        <v>2</v>
      </c>
      <c r="E9" s="8">
        <v>25</v>
      </c>
      <c r="F9" s="12" t="s">
        <v>45</v>
      </c>
      <c r="G9" s="8"/>
      <c r="H9" s="3">
        <v>44</v>
      </c>
      <c r="I9" s="8">
        <v>44</v>
      </c>
      <c r="J9" s="16">
        <v>1</v>
      </c>
      <c r="K9" s="15">
        <v>1</v>
      </c>
      <c r="R9" s="3">
        <f t="shared" si="1"/>
        <v>0</v>
      </c>
      <c r="S9" s="3">
        <f t="shared" si="1"/>
        <v>0</v>
      </c>
    </row>
    <row r="10" spans="1:19" x14ac:dyDescent="0.35">
      <c r="A10" s="12">
        <f t="shared" si="0"/>
        <v>0.65</v>
      </c>
      <c r="B10" s="3">
        <f t="shared" si="2"/>
        <v>8</v>
      </c>
      <c r="C10" s="3">
        <v>40</v>
      </c>
      <c r="D10" s="3">
        <v>3</v>
      </c>
      <c r="E10" s="8">
        <v>26</v>
      </c>
      <c r="F10" s="12" t="s">
        <v>45</v>
      </c>
      <c r="G10" s="8"/>
      <c r="H10" s="14">
        <v>58</v>
      </c>
      <c r="I10" s="8">
        <v>64</v>
      </c>
      <c r="J10" s="16">
        <v>1</v>
      </c>
      <c r="K10" s="15">
        <v>1</v>
      </c>
      <c r="R10" s="3">
        <f t="shared" si="1"/>
        <v>0</v>
      </c>
      <c r="S10" s="3">
        <f t="shared" si="1"/>
        <v>0</v>
      </c>
    </row>
    <row r="11" spans="1:19" x14ac:dyDescent="0.35">
      <c r="A11" s="12">
        <f t="shared" si="0"/>
        <v>0.67500000000000004</v>
      </c>
      <c r="B11" s="3">
        <f t="shared" si="2"/>
        <v>9</v>
      </c>
      <c r="C11" s="3">
        <v>40</v>
      </c>
      <c r="D11" s="3">
        <v>4</v>
      </c>
      <c r="E11" s="8">
        <v>27</v>
      </c>
      <c r="F11" s="12">
        <v>27</v>
      </c>
      <c r="G11" s="8">
        <v>27</v>
      </c>
      <c r="H11" s="3">
        <v>53</v>
      </c>
      <c r="I11" s="8">
        <v>53</v>
      </c>
      <c r="J11" s="19">
        <v>5</v>
      </c>
      <c r="K11" s="8">
        <v>11</v>
      </c>
      <c r="R11" s="3">
        <f t="shared" si="1"/>
        <v>4</v>
      </c>
      <c r="S11" s="3">
        <f t="shared" si="1"/>
        <v>10</v>
      </c>
    </row>
    <row r="12" spans="1:19" x14ac:dyDescent="0.35">
      <c r="A12" s="12">
        <f t="shared" si="0"/>
        <v>0.7</v>
      </c>
      <c r="B12" s="3">
        <f t="shared" si="2"/>
        <v>10</v>
      </c>
      <c r="C12" s="3">
        <v>40</v>
      </c>
      <c r="D12" s="3">
        <v>5</v>
      </c>
      <c r="E12" s="8">
        <v>28</v>
      </c>
      <c r="F12" s="12">
        <v>28</v>
      </c>
      <c r="G12" s="8">
        <v>28</v>
      </c>
      <c r="H12" s="14">
        <v>40</v>
      </c>
      <c r="I12" s="8">
        <v>44</v>
      </c>
      <c r="J12" s="19">
        <v>3</v>
      </c>
      <c r="K12" s="8">
        <v>5</v>
      </c>
      <c r="R12" s="3">
        <f t="shared" si="1"/>
        <v>2</v>
      </c>
      <c r="S12" s="3">
        <f t="shared" si="1"/>
        <v>4</v>
      </c>
    </row>
    <row r="13" spans="1:19" x14ac:dyDescent="0.35">
      <c r="A13" s="12">
        <f t="shared" si="0"/>
        <v>0.7</v>
      </c>
      <c r="B13" s="3">
        <f t="shared" si="2"/>
        <v>11</v>
      </c>
      <c r="C13" s="3">
        <v>50</v>
      </c>
      <c r="D13" s="3">
        <v>1</v>
      </c>
      <c r="E13" s="8">
        <v>35</v>
      </c>
      <c r="F13" s="12" t="s">
        <v>45</v>
      </c>
      <c r="G13" s="8"/>
      <c r="H13" s="14">
        <v>51</v>
      </c>
      <c r="I13" s="8">
        <v>56</v>
      </c>
      <c r="J13" s="16">
        <v>1</v>
      </c>
      <c r="K13" s="15">
        <v>1</v>
      </c>
      <c r="R13" s="3">
        <f t="shared" si="1"/>
        <v>0</v>
      </c>
      <c r="S13" s="3">
        <f t="shared" si="1"/>
        <v>0</v>
      </c>
    </row>
    <row r="14" spans="1:19" x14ac:dyDescent="0.35">
      <c r="A14" s="12">
        <f t="shared" si="0"/>
        <v>0.72</v>
      </c>
      <c r="B14" s="3">
        <f t="shared" si="2"/>
        <v>12</v>
      </c>
      <c r="C14" s="3">
        <v>50</v>
      </c>
      <c r="D14" s="3">
        <v>2</v>
      </c>
      <c r="E14" s="8">
        <v>36</v>
      </c>
      <c r="F14" s="12">
        <v>35.1666666666667</v>
      </c>
      <c r="G14" s="8">
        <v>36</v>
      </c>
      <c r="H14" s="14">
        <v>139</v>
      </c>
      <c r="I14" s="8">
        <v>161</v>
      </c>
      <c r="J14" s="19">
        <v>87</v>
      </c>
      <c r="K14" s="8">
        <v>105</v>
      </c>
      <c r="R14" s="3">
        <f t="shared" si="1"/>
        <v>86</v>
      </c>
      <c r="S14" s="3">
        <f t="shared" si="1"/>
        <v>104</v>
      </c>
    </row>
    <row r="15" spans="1:19" x14ac:dyDescent="0.35">
      <c r="A15" s="12">
        <f t="shared" si="0"/>
        <v>0.66</v>
      </c>
      <c r="B15" s="3">
        <f t="shared" si="2"/>
        <v>13</v>
      </c>
      <c r="C15" s="3">
        <v>50</v>
      </c>
      <c r="D15" s="3">
        <v>3</v>
      </c>
      <c r="E15" s="8">
        <v>33</v>
      </c>
      <c r="F15" s="12" t="s">
        <v>45</v>
      </c>
      <c r="G15" s="8"/>
      <c r="H15" s="3">
        <v>51</v>
      </c>
      <c r="I15" s="8">
        <v>51</v>
      </c>
      <c r="J15" s="16">
        <v>1</v>
      </c>
      <c r="K15" s="15">
        <v>1</v>
      </c>
      <c r="R15" s="3">
        <f t="shared" si="1"/>
        <v>0</v>
      </c>
      <c r="S15" s="3">
        <f t="shared" si="1"/>
        <v>0</v>
      </c>
    </row>
    <row r="16" spans="1:19" x14ac:dyDescent="0.35">
      <c r="A16" s="12">
        <f t="shared" si="0"/>
        <v>0.76</v>
      </c>
      <c r="B16" s="3">
        <f t="shared" si="2"/>
        <v>14</v>
      </c>
      <c r="C16" s="3">
        <v>50</v>
      </c>
      <c r="D16" s="3">
        <v>4</v>
      </c>
      <c r="E16" s="8">
        <v>38</v>
      </c>
      <c r="F16" s="12">
        <v>37.8333333333333</v>
      </c>
      <c r="G16" s="8">
        <v>38</v>
      </c>
      <c r="H16" s="14">
        <v>66</v>
      </c>
      <c r="I16" s="8">
        <v>95</v>
      </c>
      <c r="J16" s="19">
        <v>9</v>
      </c>
      <c r="K16" s="8">
        <v>51</v>
      </c>
      <c r="R16" s="3">
        <f t="shared" si="1"/>
        <v>8</v>
      </c>
      <c r="S16" s="3">
        <f t="shared" si="1"/>
        <v>50</v>
      </c>
    </row>
    <row r="17" spans="1:19" x14ac:dyDescent="0.35">
      <c r="A17" s="12">
        <f t="shared" si="0"/>
        <v>0.76</v>
      </c>
      <c r="B17" s="3">
        <f t="shared" si="2"/>
        <v>15</v>
      </c>
      <c r="C17" s="3">
        <v>50</v>
      </c>
      <c r="D17" s="3">
        <v>5</v>
      </c>
      <c r="E17" s="8">
        <v>38</v>
      </c>
      <c r="F17" s="12">
        <v>38</v>
      </c>
      <c r="G17" s="8">
        <v>38</v>
      </c>
      <c r="H17" s="14">
        <v>40</v>
      </c>
      <c r="I17" s="8">
        <v>41</v>
      </c>
      <c r="J17" s="18">
        <v>1</v>
      </c>
      <c r="K17" s="8">
        <v>3</v>
      </c>
      <c r="M17" t="s">
        <v>52</v>
      </c>
      <c r="R17" s="3">
        <f t="shared" si="1"/>
        <v>0</v>
      </c>
      <c r="S17" s="3">
        <f t="shared" si="1"/>
        <v>2</v>
      </c>
    </row>
    <row r="18" spans="1:19" x14ac:dyDescent="0.35">
      <c r="A18" s="12">
        <f t="shared" si="0"/>
        <v>0.68333333333333335</v>
      </c>
      <c r="B18" s="3">
        <f t="shared" si="2"/>
        <v>16</v>
      </c>
      <c r="C18" s="3">
        <v>60</v>
      </c>
      <c r="D18" s="3">
        <v>1</v>
      </c>
      <c r="E18" s="8">
        <v>41</v>
      </c>
      <c r="F18" s="12">
        <v>41</v>
      </c>
      <c r="G18" s="8">
        <v>41</v>
      </c>
      <c r="H18" s="3">
        <v>172</v>
      </c>
      <c r="I18" s="13">
        <v>93</v>
      </c>
      <c r="J18" s="17">
        <v>71</v>
      </c>
      <c r="K18" s="13">
        <v>15</v>
      </c>
      <c r="R18" s="3">
        <f t="shared" si="1"/>
        <v>70</v>
      </c>
      <c r="S18" s="3">
        <f t="shared" si="1"/>
        <v>14</v>
      </c>
    </row>
    <row r="19" spans="1:19" x14ac:dyDescent="0.35">
      <c r="A19" s="12">
        <f t="shared" si="0"/>
        <v>0.73333333333333328</v>
      </c>
      <c r="B19" s="3">
        <f t="shared" si="2"/>
        <v>17</v>
      </c>
      <c r="C19" s="3">
        <v>60</v>
      </c>
      <c r="D19" s="3">
        <v>2</v>
      </c>
      <c r="E19" s="8">
        <v>44</v>
      </c>
      <c r="F19" s="12">
        <v>44</v>
      </c>
      <c r="G19" s="8">
        <v>44</v>
      </c>
      <c r="H19" s="3">
        <v>70</v>
      </c>
      <c r="I19" s="8">
        <v>70</v>
      </c>
      <c r="J19" s="17">
        <v>5</v>
      </c>
      <c r="K19" s="13">
        <v>3</v>
      </c>
      <c r="R19" s="3">
        <f t="shared" si="1"/>
        <v>4</v>
      </c>
      <c r="S19" s="3">
        <f t="shared" si="1"/>
        <v>2</v>
      </c>
    </row>
    <row r="20" spans="1:19" x14ac:dyDescent="0.35">
      <c r="A20" s="12">
        <f t="shared" si="0"/>
        <v>0.73333333333333328</v>
      </c>
      <c r="B20" s="3">
        <f t="shared" si="2"/>
        <v>18</v>
      </c>
      <c r="C20" s="3">
        <v>60</v>
      </c>
      <c r="D20" s="3">
        <v>3</v>
      </c>
      <c r="E20" s="8">
        <v>44</v>
      </c>
      <c r="F20" s="12" t="s">
        <v>45</v>
      </c>
      <c r="G20" s="8"/>
      <c r="H20" s="3">
        <v>85</v>
      </c>
      <c r="I20" s="8">
        <v>93</v>
      </c>
      <c r="J20" s="16">
        <v>1</v>
      </c>
      <c r="K20" s="15">
        <v>1</v>
      </c>
      <c r="R20" s="3">
        <f t="shared" si="1"/>
        <v>0</v>
      </c>
      <c r="S20" s="3">
        <f t="shared" si="1"/>
        <v>0</v>
      </c>
    </row>
    <row r="21" spans="1:19" x14ac:dyDescent="0.35">
      <c r="A21" s="12">
        <f t="shared" si="0"/>
        <v>0.7</v>
      </c>
      <c r="B21" s="3">
        <f t="shared" si="2"/>
        <v>19</v>
      </c>
      <c r="C21" s="3">
        <v>60</v>
      </c>
      <c r="D21" s="3">
        <v>4</v>
      </c>
      <c r="E21" s="8">
        <v>42</v>
      </c>
      <c r="F21" s="12" t="s">
        <v>45</v>
      </c>
      <c r="G21" s="8"/>
      <c r="H21" s="3">
        <v>86</v>
      </c>
      <c r="I21" s="13">
        <v>81</v>
      </c>
      <c r="J21" s="16">
        <v>1</v>
      </c>
      <c r="K21" s="15">
        <v>1</v>
      </c>
      <c r="R21" s="3">
        <f t="shared" si="1"/>
        <v>0</v>
      </c>
      <c r="S21" s="3">
        <f t="shared" si="1"/>
        <v>0</v>
      </c>
    </row>
    <row r="22" spans="1:19" x14ac:dyDescent="0.35">
      <c r="A22" s="12">
        <f t="shared" si="0"/>
        <v>0.71666666666666667</v>
      </c>
      <c r="B22" s="3">
        <f t="shared" si="2"/>
        <v>20</v>
      </c>
      <c r="C22" s="3">
        <v>60</v>
      </c>
      <c r="D22" s="3">
        <v>5</v>
      </c>
      <c r="E22" s="8">
        <v>43</v>
      </c>
      <c r="F22" s="12" t="s">
        <v>45</v>
      </c>
      <c r="G22" s="8"/>
      <c r="H22" s="3">
        <v>75</v>
      </c>
      <c r="I22" s="13">
        <v>68</v>
      </c>
      <c r="J22" s="16">
        <v>1</v>
      </c>
      <c r="K22" s="15">
        <v>1</v>
      </c>
      <c r="R22" s="3">
        <f t="shared" si="1"/>
        <v>0</v>
      </c>
      <c r="S22" s="3">
        <f t="shared" si="1"/>
        <v>0</v>
      </c>
    </row>
    <row r="23" spans="1:19" x14ac:dyDescent="0.35">
      <c r="A23" s="12">
        <f t="shared" si="0"/>
        <v>0.74285714285714288</v>
      </c>
      <c r="B23" s="3">
        <f t="shared" si="2"/>
        <v>21</v>
      </c>
      <c r="C23" s="3">
        <v>70</v>
      </c>
      <c r="D23" s="3">
        <v>1</v>
      </c>
      <c r="E23" s="8">
        <v>52</v>
      </c>
      <c r="F23" s="12">
        <v>51.6666666666667</v>
      </c>
      <c r="G23" s="8">
        <v>52</v>
      </c>
      <c r="H23" s="14">
        <v>88</v>
      </c>
      <c r="I23" s="8">
        <v>112</v>
      </c>
      <c r="J23" s="19">
        <v>13</v>
      </c>
      <c r="K23" s="8">
        <v>41</v>
      </c>
      <c r="R23" s="3">
        <f t="shared" si="1"/>
        <v>12</v>
      </c>
      <c r="S23" s="3">
        <f t="shared" si="1"/>
        <v>40</v>
      </c>
    </row>
    <row r="24" spans="1:19" x14ac:dyDescent="0.35">
      <c r="A24" s="12">
        <f t="shared" si="0"/>
        <v>0.74285714285714288</v>
      </c>
      <c r="B24" s="3">
        <f t="shared" si="2"/>
        <v>22</v>
      </c>
      <c r="C24" s="3">
        <v>70</v>
      </c>
      <c r="D24" s="3">
        <v>2</v>
      </c>
      <c r="E24" s="8">
        <v>52</v>
      </c>
      <c r="F24" s="12">
        <v>51.571428571428598</v>
      </c>
      <c r="G24" s="8">
        <v>52</v>
      </c>
      <c r="H24" s="14">
        <v>102</v>
      </c>
      <c r="I24" s="8">
        <v>223</v>
      </c>
      <c r="J24" s="19">
        <v>15</v>
      </c>
      <c r="K24" s="8">
        <v>145</v>
      </c>
      <c r="R24" s="3">
        <f t="shared" si="1"/>
        <v>14</v>
      </c>
      <c r="S24" s="3">
        <f t="shared" si="1"/>
        <v>144</v>
      </c>
    </row>
    <row r="25" spans="1:19" x14ac:dyDescent="0.35">
      <c r="A25" s="12">
        <f t="shared" si="0"/>
        <v>0.67142857142857137</v>
      </c>
      <c r="B25" s="3">
        <f t="shared" si="2"/>
        <v>23</v>
      </c>
      <c r="C25" s="3">
        <v>70</v>
      </c>
      <c r="D25" s="3">
        <v>3</v>
      </c>
      <c r="E25" s="8">
        <v>47</v>
      </c>
      <c r="F25" s="12">
        <v>46.8</v>
      </c>
      <c r="G25" s="8">
        <v>47</v>
      </c>
      <c r="H25" s="14">
        <v>104</v>
      </c>
      <c r="I25" s="8">
        <v>165</v>
      </c>
      <c r="J25" s="19">
        <v>31</v>
      </c>
      <c r="K25" s="8">
        <v>129</v>
      </c>
      <c r="R25" s="3">
        <f t="shared" si="1"/>
        <v>30</v>
      </c>
      <c r="S25" s="3">
        <f t="shared" si="1"/>
        <v>128</v>
      </c>
    </row>
    <row r="26" spans="1:19" x14ac:dyDescent="0.35">
      <c r="A26" s="12">
        <f t="shared" si="0"/>
        <v>0.77142857142857146</v>
      </c>
      <c r="B26" s="3">
        <f t="shared" si="2"/>
        <v>24</v>
      </c>
      <c r="C26" s="3">
        <v>70</v>
      </c>
      <c r="D26" s="3">
        <v>4</v>
      </c>
      <c r="E26" s="8">
        <v>54</v>
      </c>
      <c r="F26" s="12">
        <v>53.3333333333333</v>
      </c>
      <c r="G26" s="8">
        <v>54</v>
      </c>
      <c r="H26" s="3">
        <v>156</v>
      </c>
      <c r="I26" s="13">
        <v>142</v>
      </c>
      <c r="J26" s="17">
        <v>89</v>
      </c>
      <c r="K26" s="13">
        <v>73</v>
      </c>
      <c r="R26" s="3">
        <f t="shared" si="1"/>
        <v>88</v>
      </c>
      <c r="S26" s="3">
        <f t="shared" si="1"/>
        <v>72</v>
      </c>
    </row>
    <row r="27" spans="1:19" x14ac:dyDescent="0.35">
      <c r="A27" s="12">
        <f t="shared" si="0"/>
        <v>0.74285714285714288</v>
      </c>
      <c r="B27" s="3">
        <f t="shared" si="2"/>
        <v>25</v>
      </c>
      <c r="C27" s="3">
        <v>70</v>
      </c>
      <c r="D27" s="3">
        <v>5</v>
      </c>
      <c r="E27" s="8">
        <v>52</v>
      </c>
      <c r="F27" s="12" t="s">
        <v>45</v>
      </c>
      <c r="G27" s="8"/>
      <c r="H27" s="3">
        <v>81</v>
      </c>
      <c r="I27" s="13">
        <v>78</v>
      </c>
      <c r="J27" s="16">
        <v>1</v>
      </c>
      <c r="K27" s="15">
        <v>1</v>
      </c>
      <c r="R27" s="3">
        <f t="shared" si="1"/>
        <v>0</v>
      </c>
      <c r="S27" s="3">
        <f t="shared" si="1"/>
        <v>0</v>
      </c>
    </row>
    <row r="28" spans="1:19" x14ac:dyDescent="0.35">
      <c r="A28" s="12">
        <f t="shared" si="0"/>
        <v>0.75</v>
      </c>
      <c r="B28" s="3">
        <f t="shared" si="2"/>
        <v>26</v>
      </c>
      <c r="C28" s="3">
        <v>80</v>
      </c>
      <c r="D28" s="3">
        <v>1</v>
      </c>
      <c r="E28" s="8">
        <v>60</v>
      </c>
      <c r="F28" s="12">
        <v>59.3333333333334</v>
      </c>
      <c r="G28" s="8">
        <v>60</v>
      </c>
      <c r="H28" s="14">
        <v>138</v>
      </c>
      <c r="I28" s="8">
        <v>162</v>
      </c>
      <c r="J28" s="19">
        <v>15</v>
      </c>
      <c r="K28" s="8">
        <v>27</v>
      </c>
      <c r="R28" s="3">
        <f t="shared" si="1"/>
        <v>14</v>
      </c>
      <c r="S28" s="3">
        <f t="shared" si="1"/>
        <v>26</v>
      </c>
    </row>
    <row r="29" spans="1:19" x14ac:dyDescent="0.35">
      <c r="A29" s="12">
        <f t="shared" si="0"/>
        <v>0.72499999999999998</v>
      </c>
      <c r="B29" s="3">
        <f t="shared" si="2"/>
        <v>27</v>
      </c>
      <c r="C29" s="3">
        <v>80</v>
      </c>
      <c r="D29" s="3">
        <v>2</v>
      </c>
      <c r="E29" s="8">
        <v>58</v>
      </c>
      <c r="F29" s="12">
        <v>57.6666666666667</v>
      </c>
      <c r="G29" s="8">
        <v>58</v>
      </c>
      <c r="H29" s="14">
        <v>123</v>
      </c>
      <c r="I29" s="8">
        <v>144</v>
      </c>
      <c r="J29" s="19">
        <v>7</v>
      </c>
      <c r="K29" s="8">
        <v>17</v>
      </c>
      <c r="R29" s="3">
        <f t="shared" si="1"/>
        <v>6</v>
      </c>
      <c r="S29" s="3">
        <f t="shared" si="1"/>
        <v>16</v>
      </c>
    </row>
    <row r="30" spans="1:19" x14ac:dyDescent="0.35">
      <c r="A30" s="12">
        <f t="shared" si="0"/>
        <v>0.73750000000000004</v>
      </c>
      <c r="B30" s="3">
        <f t="shared" si="2"/>
        <v>28</v>
      </c>
      <c r="C30" s="3">
        <v>80</v>
      </c>
      <c r="D30" s="3">
        <v>3</v>
      </c>
      <c r="E30" s="8">
        <v>59</v>
      </c>
      <c r="F30" s="12">
        <v>58.3333333333333</v>
      </c>
      <c r="G30" s="8">
        <v>59</v>
      </c>
      <c r="H30" s="14">
        <v>128</v>
      </c>
      <c r="I30" s="8">
        <v>131</v>
      </c>
      <c r="J30" s="19">
        <v>45</v>
      </c>
      <c r="K30" s="8">
        <v>53</v>
      </c>
      <c r="R30" s="3">
        <f t="shared" si="1"/>
        <v>44</v>
      </c>
      <c r="S30" s="3">
        <f t="shared" si="1"/>
        <v>52</v>
      </c>
    </row>
    <row r="31" spans="1:19" x14ac:dyDescent="0.35">
      <c r="A31" s="12">
        <f t="shared" si="0"/>
        <v>0.6875</v>
      </c>
      <c r="B31" s="3">
        <f t="shared" si="2"/>
        <v>29</v>
      </c>
      <c r="C31" s="3">
        <v>80</v>
      </c>
      <c r="D31" s="3">
        <v>4</v>
      </c>
      <c r="E31" s="8">
        <v>55</v>
      </c>
      <c r="F31" s="12" t="s">
        <v>45</v>
      </c>
      <c r="G31" s="8"/>
      <c r="H31" s="14">
        <v>101</v>
      </c>
      <c r="I31" s="8">
        <v>111</v>
      </c>
      <c r="J31" s="16">
        <v>1</v>
      </c>
      <c r="K31" s="15">
        <v>1</v>
      </c>
      <c r="R31" s="3">
        <f t="shared" si="1"/>
        <v>0</v>
      </c>
      <c r="S31" s="3">
        <f t="shared" si="1"/>
        <v>0</v>
      </c>
    </row>
    <row r="32" spans="1:19" x14ac:dyDescent="0.35">
      <c r="A32" s="12">
        <f t="shared" si="0"/>
        <v>0.76249999999999996</v>
      </c>
      <c r="B32" s="3">
        <f t="shared" si="2"/>
        <v>30</v>
      </c>
      <c r="C32" s="3">
        <v>80</v>
      </c>
      <c r="D32" s="3">
        <v>5</v>
      </c>
      <c r="E32" s="8">
        <v>61</v>
      </c>
      <c r="F32" s="12">
        <v>60.5</v>
      </c>
      <c r="G32" s="8">
        <v>61</v>
      </c>
      <c r="H32" s="3">
        <v>207</v>
      </c>
      <c r="I32" s="13">
        <v>155</v>
      </c>
      <c r="J32" s="17">
        <v>101</v>
      </c>
      <c r="K32" s="13">
        <v>45</v>
      </c>
      <c r="R32" s="3">
        <f t="shared" si="1"/>
        <v>100</v>
      </c>
      <c r="S32" s="3">
        <f t="shared" si="1"/>
        <v>44</v>
      </c>
    </row>
    <row r="33" spans="1:19" x14ac:dyDescent="0.35">
      <c r="Q33" s="23" t="s">
        <v>50</v>
      </c>
      <c r="R33" s="24">
        <f>AVERAGE(R3:R32)</f>
        <v>16.666666666666668</v>
      </c>
      <c r="S33" s="24">
        <f>AVERAGE(S3:S32)</f>
        <v>24.266666666666666</v>
      </c>
    </row>
    <row r="34" spans="1:19" x14ac:dyDescent="0.35">
      <c r="E34" s="3"/>
      <c r="H34" s="26" t="s">
        <v>43</v>
      </c>
      <c r="I34" s="26" t="s">
        <v>43</v>
      </c>
      <c r="J34" s="26" t="s">
        <v>43</v>
      </c>
      <c r="K34" s="26" t="s">
        <v>43</v>
      </c>
    </row>
    <row r="35" spans="1:19" x14ac:dyDescent="0.35">
      <c r="A35" s="12">
        <f>AVERAGE(A3:A32)</f>
        <v>0.7050198412698413</v>
      </c>
      <c r="B35" s="25" t="s">
        <v>50</v>
      </c>
      <c r="C35" s="3">
        <f>AVERAGE(C3:C32)</f>
        <v>55</v>
      </c>
      <c r="D35" s="25" t="s">
        <v>50</v>
      </c>
      <c r="E35" s="12">
        <f>AVERAGE(E3:E32)</f>
        <v>39.233333333333334</v>
      </c>
      <c r="H35" s="12">
        <f>AVERAGE(H3:H32)</f>
        <v>81.599999999999994</v>
      </c>
      <c r="I35" s="12">
        <f>AVERAGE(I3:I32)</f>
        <v>87.566666666666663</v>
      </c>
      <c r="J35" s="12">
        <f>AVERAGE(J3:J32)</f>
        <v>17.666666666666668</v>
      </c>
      <c r="K35" s="12">
        <f>AVERAGE(K3:K32)</f>
        <v>25.266666666666666</v>
      </c>
    </row>
    <row r="36" spans="1:19" x14ac:dyDescent="0.35">
      <c r="A36" s="12">
        <f>MIN(A3:A32)</f>
        <v>0.625</v>
      </c>
      <c r="B36" s="25" t="s">
        <v>48</v>
      </c>
      <c r="C36" s="3">
        <f>MIN(C3:C32)</f>
        <v>30</v>
      </c>
      <c r="D36" s="25" t="s">
        <v>48</v>
      </c>
      <c r="E36" s="3">
        <f>MIN(E3:E32)</f>
        <v>19</v>
      </c>
    </row>
    <row r="37" spans="1:19" x14ac:dyDescent="0.35">
      <c r="A37" s="12">
        <f>MAX(A3:A32)</f>
        <v>0.77142857142857146</v>
      </c>
      <c r="B37" s="25" t="s">
        <v>49</v>
      </c>
      <c r="C37" s="3">
        <f>MAX(C3:C32)</f>
        <v>80</v>
      </c>
      <c r="D37" s="25" t="s">
        <v>49</v>
      </c>
      <c r="E37" s="3">
        <f>MAX(E3:E32)</f>
        <v>61</v>
      </c>
      <c r="J37" s="26" t="s">
        <v>44</v>
      </c>
      <c r="K37" s="26" t="s">
        <v>44</v>
      </c>
      <c r="M37" t="s">
        <v>46</v>
      </c>
    </row>
    <row r="38" spans="1:19" x14ac:dyDescent="0.35">
      <c r="J38" s="3">
        <f>COUNTIF(J3:J32,"=1")</f>
        <v>14</v>
      </c>
      <c r="K38" s="3">
        <f>COUNTIF(K3:K32,"=1")</f>
        <v>12</v>
      </c>
      <c r="M38" t="s">
        <v>59</v>
      </c>
    </row>
    <row r="39" spans="1:19" x14ac:dyDescent="0.35">
      <c r="J39" s="3">
        <v>16</v>
      </c>
      <c r="K39" s="3">
        <v>18</v>
      </c>
    </row>
    <row r="40" spans="1:19" x14ac:dyDescent="0.35">
      <c r="J40" s="26" t="s">
        <v>57</v>
      </c>
      <c r="K40" s="26" t="s">
        <v>57</v>
      </c>
    </row>
    <row r="41" spans="1:19" x14ac:dyDescent="0.35">
      <c r="M41" t="s">
        <v>61</v>
      </c>
    </row>
    <row r="42" spans="1:19" x14ac:dyDescent="0.35">
      <c r="M42" t="s">
        <v>64</v>
      </c>
    </row>
    <row r="44" spans="1:19" x14ac:dyDescent="0.35">
      <c r="M44" t="s">
        <v>62</v>
      </c>
    </row>
    <row r="45" spans="1:19" x14ac:dyDescent="0.35">
      <c r="M45" t="s">
        <v>63</v>
      </c>
    </row>
  </sheetData>
  <conditionalFormatting sqref="A3:A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40D4-6941-462C-85AC-72F99935D58E}">
  <dimension ref="A1:H40"/>
  <sheetViews>
    <sheetView topLeftCell="A20" workbookViewId="0">
      <selection activeCell="A32" sqref="A32:H40"/>
    </sheetView>
  </sheetViews>
  <sheetFormatPr defaultRowHeight="12.75" x14ac:dyDescent="0.35"/>
  <cols>
    <col min="1" max="1" width="33.86328125" customWidth="1"/>
    <col min="2" max="2" width="37.86328125" style="2" customWidth="1"/>
    <col min="3" max="3" width="14.19921875" customWidth="1"/>
    <col min="4" max="4" width="12.9296875" style="3" customWidth="1"/>
    <col min="5" max="5" width="17.33203125" customWidth="1"/>
    <col min="6" max="6" width="18.796875" customWidth="1"/>
    <col min="7" max="7" width="14.53125" customWidth="1"/>
    <col min="8" max="8" width="18.86328125" customWidth="1"/>
  </cols>
  <sheetData>
    <row r="1" spans="1:8" x14ac:dyDescent="0.35">
      <c r="A1" s="6" t="s">
        <v>0</v>
      </c>
      <c r="B1" s="7" t="s">
        <v>1</v>
      </c>
      <c r="C1" s="6" t="s">
        <v>2</v>
      </c>
      <c r="D1" s="11" t="s">
        <v>38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x14ac:dyDescent="0.35">
      <c r="A2" s="8" t="s">
        <v>7</v>
      </c>
      <c r="B2" s="1"/>
      <c r="C2" s="8"/>
      <c r="D2" s="8">
        <v>20</v>
      </c>
      <c r="E2" s="8">
        <v>23</v>
      </c>
      <c r="F2" s="8">
        <v>1</v>
      </c>
      <c r="G2" s="9" t="s">
        <v>8</v>
      </c>
      <c r="H2" s="8">
        <v>2070</v>
      </c>
    </row>
    <row r="3" spans="1:8" x14ac:dyDescent="0.35">
      <c r="A3" s="8" t="s">
        <v>9</v>
      </c>
      <c r="B3" s="1"/>
      <c r="C3" s="8"/>
      <c r="D3" s="8">
        <v>20</v>
      </c>
      <c r="E3" s="8">
        <v>23</v>
      </c>
      <c r="F3" s="8">
        <v>1</v>
      </c>
      <c r="G3" s="9" t="s">
        <v>8</v>
      </c>
      <c r="H3" s="8">
        <v>2202</v>
      </c>
    </row>
    <row r="4" spans="1:8" x14ac:dyDescent="0.35">
      <c r="A4" s="8" t="s">
        <v>10</v>
      </c>
      <c r="B4" s="1">
        <v>20.6666666666667</v>
      </c>
      <c r="C4" s="8">
        <v>21</v>
      </c>
      <c r="D4" s="8">
        <v>21</v>
      </c>
      <c r="E4" s="8">
        <v>33</v>
      </c>
      <c r="F4" s="8">
        <v>7</v>
      </c>
      <c r="G4" s="9" t="s">
        <v>8</v>
      </c>
      <c r="H4" s="8">
        <v>2988</v>
      </c>
    </row>
    <row r="5" spans="1:8" x14ac:dyDescent="0.35">
      <c r="A5" s="8" t="s">
        <v>11</v>
      </c>
      <c r="B5" s="1">
        <v>19</v>
      </c>
      <c r="C5" s="8">
        <v>19</v>
      </c>
      <c r="D5" s="8">
        <v>19</v>
      </c>
      <c r="E5" s="8">
        <v>38</v>
      </c>
      <c r="F5" s="8">
        <v>5</v>
      </c>
      <c r="G5" s="9" t="s">
        <v>8</v>
      </c>
      <c r="H5" s="8">
        <v>3253</v>
      </c>
    </row>
    <row r="6" spans="1:8" x14ac:dyDescent="0.35">
      <c r="A6" s="8" t="s">
        <v>12</v>
      </c>
      <c r="B6" s="1"/>
      <c r="C6" s="8"/>
      <c r="D6" s="8">
        <v>19</v>
      </c>
      <c r="E6" s="8">
        <v>21</v>
      </c>
      <c r="F6" s="8">
        <v>1</v>
      </c>
      <c r="G6" s="9" t="s">
        <v>8</v>
      </c>
      <c r="H6" s="8">
        <v>1887</v>
      </c>
    </row>
    <row r="7" spans="1:8" x14ac:dyDescent="0.35">
      <c r="A7" s="8" t="s">
        <v>13</v>
      </c>
      <c r="B7" s="1">
        <v>27.5</v>
      </c>
      <c r="C7" s="8">
        <v>28</v>
      </c>
      <c r="D7" s="8">
        <v>28</v>
      </c>
      <c r="E7" s="8">
        <v>52</v>
      </c>
      <c r="F7" s="8">
        <v>11</v>
      </c>
      <c r="G7" s="9" t="s">
        <v>8</v>
      </c>
      <c r="H7" s="8">
        <v>9041</v>
      </c>
    </row>
    <row r="8" spans="1:8" x14ac:dyDescent="0.35">
      <c r="A8" s="8" t="s">
        <v>14</v>
      </c>
      <c r="B8" s="1"/>
      <c r="C8" s="8"/>
      <c r="D8" s="8">
        <v>25</v>
      </c>
      <c r="E8" s="8">
        <v>44</v>
      </c>
      <c r="F8" s="8">
        <v>1</v>
      </c>
      <c r="G8" s="9" t="s">
        <v>8</v>
      </c>
      <c r="H8" s="8">
        <v>7782</v>
      </c>
    </row>
    <row r="9" spans="1:8" x14ac:dyDescent="0.35">
      <c r="A9" s="8" t="s">
        <v>15</v>
      </c>
      <c r="B9" s="1"/>
      <c r="C9" s="8"/>
      <c r="D9" s="8">
        <v>26</v>
      </c>
      <c r="E9" s="8">
        <v>64</v>
      </c>
      <c r="F9" s="8">
        <v>1</v>
      </c>
      <c r="G9" s="9" t="s">
        <v>8</v>
      </c>
      <c r="H9" s="8">
        <v>11153</v>
      </c>
    </row>
    <row r="10" spans="1:8" x14ac:dyDescent="0.35">
      <c r="A10" s="8" t="s">
        <v>16</v>
      </c>
      <c r="B10" s="1">
        <v>27</v>
      </c>
      <c r="C10" s="8">
        <v>27</v>
      </c>
      <c r="D10" s="8">
        <v>27</v>
      </c>
      <c r="E10" s="8">
        <v>53</v>
      </c>
      <c r="F10" s="8">
        <v>11</v>
      </c>
      <c r="G10" s="9" t="s">
        <v>8</v>
      </c>
      <c r="H10" s="8">
        <v>8861</v>
      </c>
    </row>
    <row r="11" spans="1:8" x14ac:dyDescent="0.35">
      <c r="A11" s="8" t="s">
        <v>17</v>
      </c>
      <c r="B11" s="1">
        <v>28</v>
      </c>
      <c r="C11" s="8">
        <v>28</v>
      </c>
      <c r="D11" s="8">
        <v>28</v>
      </c>
      <c r="E11" s="8">
        <v>44</v>
      </c>
      <c r="F11" s="8">
        <v>5</v>
      </c>
      <c r="G11" s="9" t="s">
        <v>8</v>
      </c>
      <c r="H11" s="8">
        <v>7662</v>
      </c>
    </row>
    <row r="12" spans="1:8" x14ac:dyDescent="0.35">
      <c r="A12" s="8" t="s">
        <v>18</v>
      </c>
      <c r="B12" s="1"/>
      <c r="C12" s="8"/>
      <c r="D12" s="8">
        <v>35</v>
      </c>
      <c r="E12" s="8">
        <v>56</v>
      </c>
      <c r="F12" s="8">
        <v>1</v>
      </c>
      <c r="G12" s="9" t="s">
        <v>8</v>
      </c>
      <c r="H12" s="8">
        <v>19439</v>
      </c>
    </row>
    <row r="13" spans="1:8" x14ac:dyDescent="0.35">
      <c r="A13" s="8" t="s">
        <v>19</v>
      </c>
      <c r="B13" s="1">
        <v>35.1666666666667</v>
      </c>
      <c r="C13" s="8">
        <v>36</v>
      </c>
      <c r="D13" s="8">
        <v>36</v>
      </c>
      <c r="E13" s="8">
        <v>161</v>
      </c>
      <c r="F13" s="8">
        <v>105</v>
      </c>
      <c r="G13" s="9" t="s">
        <v>8</v>
      </c>
      <c r="H13" s="8">
        <v>48054</v>
      </c>
    </row>
    <row r="14" spans="1:8" x14ac:dyDescent="0.35">
      <c r="A14" s="8" t="s">
        <v>20</v>
      </c>
      <c r="B14" s="1"/>
      <c r="C14" s="8"/>
      <c r="D14" s="8">
        <v>33</v>
      </c>
      <c r="E14" s="8">
        <v>51</v>
      </c>
      <c r="F14" s="8">
        <v>1</v>
      </c>
      <c r="G14" s="9" t="s">
        <v>8</v>
      </c>
      <c r="H14" s="8">
        <v>16634</v>
      </c>
    </row>
    <row r="15" spans="1:8" x14ac:dyDescent="0.35">
      <c r="A15" s="8" t="s">
        <v>21</v>
      </c>
      <c r="B15" s="1">
        <v>37.8333333333333</v>
      </c>
      <c r="C15" s="8">
        <v>38</v>
      </c>
      <c r="D15" s="8">
        <v>38</v>
      </c>
      <c r="E15" s="8">
        <v>95</v>
      </c>
      <c r="F15" s="8">
        <v>51</v>
      </c>
      <c r="G15" s="9" t="s">
        <v>8</v>
      </c>
      <c r="H15" s="8">
        <v>28637</v>
      </c>
    </row>
    <row r="16" spans="1:8" x14ac:dyDescent="0.35">
      <c r="A16" s="8" t="s">
        <v>22</v>
      </c>
      <c r="B16" s="1">
        <v>38</v>
      </c>
      <c r="C16" s="8">
        <v>38</v>
      </c>
      <c r="D16" s="8">
        <v>38</v>
      </c>
      <c r="E16" s="8">
        <v>41</v>
      </c>
      <c r="F16" s="8">
        <v>3</v>
      </c>
      <c r="G16" s="9" t="s">
        <v>8</v>
      </c>
      <c r="H16" s="8">
        <v>13611</v>
      </c>
    </row>
    <row r="17" spans="1:8" x14ac:dyDescent="0.35">
      <c r="A17" s="8" t="s">
        <v>23</v>
      </c>
      <c r="B17" s="1">
        <v>41</v>
      </c>
      <c r="C17" s="8">
        <v>41</v>
      </c>
      <c r="D17" s="8">
        <v>41</v>
      </c>
      <c r="E17" s="8">
        <v>93</v>
      </c>
      <c r="F17" s="8">
        <v>15</v>
      </c>
      <c r="G17" s="9" t="s">
        <v>8</v>
      </c>
      <c r="H17" s="8">
        <v>47088</v>
      </c>
    </row>
    <row r="18" spans="1:8" x14ac:dyDescent="0.35">
      <c r="A18" s="8" t="s">
        <v>24</v>
      </c>
      <c r="B18" s="1">
        <v>44</v>
      </c>
      <c r="C18" s="8">
        <v>44</v>
      </c>
      <c r="D18" s="8">
        <v>44</v>
      </c>
      <c r="E18" s="8">
        <v>70</v>
      </c>
      <c r="F18" s="8">
        <v>3</v>
      </c>
      <c r="G18" s="9" t="s">
        <v>8</v>
      </c>
      <c r="H18" s="8">
        <v>38388</v>
      </c>
    </row>
    <row r="19" spans="1:8" x14ac:dyDescent="0.35">
      <c r="A19" s="8" t="s">
        <v>25</v>
      </c>
      <c r="B19" s="1"/>
      <c r="C19" s="8"/>
      <c r="D19" s="8">
        <v>44</v>
      </c>
      <c r="E19" s="8">
        <v>93</v>
      </c>
      <c r="F19" s="8">
        <v>1</v>
      </c>
      <c r="G19" s="9" t="s">
        <v>8</v>
      </c>
      <c r="H19" s="8">
        <v>50613</v>
      </c>
    </row>
    <row r="20" spans="1:8" x14ac:dyDescent="0.35">
      <c r="A20" s="8" t="s">
        <v>26</v>
      </c>
      <c r="B20" s="1"/>
      <c r="C20" s="8"/>
      <c r="D20" s="8">
        <v>42</v>
      </c>
      <c r="E20" s="8">
        <v>81</v>
      </c>
      <c r="F20" s="8">
        <v>1</v>
      </c>
      <c r="G20" s="9" t="s">
        <v>8</v>
      </c>
      <c r="H20" s="8">
        <v>44461</v>
      </c>
    </row>
    <row r="21" spans="1:8" x14ac:dyDescent="0.35">
      <c r="A21" s="8" t="s">
        <v>27</v>
      </c>
      <c r="B21" s="1"/>
      <c r="C21" s="8"/>
      <c r="D21" s="8">
        <v>43</v>
      </c>
      <c r="E21" s="8">
        <v>68</v>
      </c>
      <c r="F21" s="8">
        <v>1</v>
      </c>
      <c r="G21" s="9" t="s">
        <v>8</v>
      </c>
      <c r="H21" s="8">
        <v>38799</v>
      </c>
    </row>
    <row r="22" spans="1:8" x14ac:dyDescent="0.35">
      <c r="A22" s="8" t="s">
        <v>28</v>
      </c>
      <c r="B22" s="1">
        <v>51.6666666666667</v>
      </c>
      <c r="C22" s="8">
        <v>52</v>
      </c>
      <c r="D22" s="8">
        <v>52</v>
      </c>
      <c r="E22" s="8">
        <v>112</v>
      </c>
      <c r="F22" s="8">
        <v>41</v>
      </c>
      <c r="G22" s="9" t="s">
        <v>8</v>
      </c>
      <c r="H22" s="8">
        <v>86331</v>
      </c>
    </row>
    <row r="23" spans="1:8" x14ac:dyDescent="0.35">
      <c r="A23" s="8" t="s">
        <v>29</v>
      </c>
      <c r="B23" s="1">
        <v>51.571428571428598</v>
      </c>
      <c r="C23" s="8">
        <v>52</v>
      </c>
      <c r="D23" s="8">
        <v>52</v>
      </c>
      <c r="E23" s="8">
        <v>223</v>
      </c>
      <c r="F23" s="8">
        <v>145</v>
      </c>
      <c r="G23" s="9" t="s">
        <v>8</v>
      </c>
      <c r="H23" s="8">
        <v>187242</v>
      </c>
    </row>
    <row r="24" spans="1:8" x14ac:dyDescent="0.35">
      <c r="A24" s="8" t="s">
        <v>30</v>
      </c>
      <c r="B24" s="1">
        <v>46.8</v>
      </c>
      <c r="C24" s="8">
        <v>47</v>
      </c>
      <c r="D24" s="8">
        <v>47</v>
      </c>
      <c r="E24" s="8">
        <v>165</v>
      </c>
      <c r="F24" s="8">
        <v>129</v>
      </c>
      <c r="G24" s="9" t="s">
        <v>8</v>
      </c>
      <c r="H24" s="8">
        <v>105903</v>
      </c>
    </row>
    <row r="25" spans="1:8" x14ac:dyDescent="0.35">
      <c r="A25" s="8" t="s">
        <v>31</v>
      </c>
      <c r="B25" s="1">
        <v>53.3333333333333</v>
      </c>
      <c r="C25" s="8">
        <v>54</v>
      </c>
      <c r="D25" s="8">
        <v>54</v>
      </c>
      <c r="E25" s="8">
        <v>142</v>
      </c>
      <c r="F25" s="8">
        <v>73</v>
      </c>
      <c r="G25" s="9" t="s">
        <v>8</v>
      </c>
      <c r="H25" s="8">
        <v>109165</v>
      </c>
    </row>
    <row r="26" spans="1:8" x14ac:dyDescent="0.35">
      <c r="A26" s="8" t="s">
        <v>32</v>
      </c>
      <c r="B26" s="1"/>
      <c r="C26" s="8"/>
      <c r="D26" s="8">
        <v>52</v>
      </c>
      <c r="E26" s="8">
        <v>78</v>
      </c>
      <c r="F26" s="8">
        <v>1</v>
      </c>
      <c r="G26" s="9" t="s">
        <v>8</v>
      </c>
      <c r="H26" s="8">
        <v>61977</v>
      </c>
    </row>
    <row r="27" spans="1:8" x14ac:dyDescent="0.35">
      <c r="A27" s="8" t="s">
        <v>33</v>
      </c>
      <c r="B27" s="1">
        <v>59.3333333333334</v>
      </c>
      <c r="C27" s="8">
        <v>60</v>
      </c>
      <c r="D27" s="8">
        <v>60</v>
      </c>
      <c r="E27" s="8">
        <v>162</v>
      </c>
      <c r="F27" s="8">
        <v>27</v>
      </c>
      <c r="G27" s="9" t="s">
        <v>8</v>
      </c>
      <c r="H27" s="8">
        <v>190458</v>
      </c>
    </row>
    <row r="28" spans="1:8" x14ac:dyDescent="0.35">
      <c r="A28" s="8" t="s">
        <v>34</v>
      </c>
      <c r="B28" s="1">
        <v>57.6666666666667</v>
      </c>
      <c r="C28" s="8">
        <v>58</v>
      </c>
      <c r="D28" s="8">
        <v>58</v>
      </c>
      <c r="E28" s="8">
        <v>144</v>
      </c>
      <c r="F28" s="8">
        <v>17</v>
      </c>
      <c r="G28" s="9" t="s">
        <v>8</v>
      </c>
      <c r="H28" s="8">
        <v>166854</v>
      </c>
    </row>
    <row r="29" spans="1:8" x14ac:dyDescent="0.35">
      <c r="A29" s="8" t="s">
        <v>35</v>
      </c>
      <c r="B29" s="1">
        <v>58.3333333333333</v>
      </c>
      <c r="C29" s="8">
        <v>59</v>
      </c>
      <c r="D29" s="8">
        <v>59</v>
      </c>
      <c r="E29" s="8">
        <v>131</v>
      </c>
      <c r="F29" s="8">
        <v>53</v>
      </c>
      <c r="G29" s="9" t="s">
        <v>8</v>
      </c>
      <c r="H29" s="8">
        <v>135041</v>
      </c>
    </row>
    <row r="30" spans="1:8" x14ac:dyDescent="0.35">
      <c r="A30" s="8" t="s">
        <v>36</v>
      </c>
      <c r="B30" s="1"/>
      <c r="C30" s="8"/>
      <c r="D30" s="8">
        <v>55</v>
      </c>
      <c r="E30" s="8">
        <v>111</v>
      </c>
      <c r="F30" s="8">
        <v>1</v>
      </c>
      <c r="G30" s="9" t="s">
        <v>8</v>
      </c>
      <c r="H30" s="8">
        <v>132355</v>
      </c>
    </row>
    <row r="31" spans="1:8" x14ac:dyDescent="0.35">
      <c r="A31" s="8" t="s">
        <v>37</v>
      </c>
      <c r="B31" s="1">
        <v>60.5</v>
      </c>
      <c r="C31" s="8">
        <v>61</v>
      </c>
      <c r="D31" s="8">
        <v>61</v>
      </c>
      <c r="E31" s="8">
        <v>155</v>
      </c>
      <c r="F31" s="8">
        <v>45</v>
      </c>
      <c r="G31" s="9" t="s">
        <v>8</v>
      </c>
      <c r="H31" s="8">
        <v>170184</v>
      </c>
    </row>
    <row r="32" spans="1:8" x14ac:dyDescent="0.35">
      <c r="A32" s="8"/>
      <c r="B32" s="1"/>
      <c r="C32" s="8"/>
      <c r="D32" s="8"/>
      <c r="E32" s="8"/>
      <c r="F32" s="8"/>
      <c r="G32" s="9"/>
      <c r="H32" s="8"/>
    </row>
    <row r="33" spans="1:8" x14ac:dyDescent="0.35">
      <c r="A33" s="8"/>
      <c r="B33" s="1"/>
      <c r="C33" s="8"/>
      <c r="D33" s="8"/>
      <c r="E33" s="8"/>
      <c r="F33" s="8"/>
      <c r="G33" s="9"/>
      <c r="H33" s="8"/>
    </row>
    <row r="34" spans="1:8" x14ac:dyDescent="0.35">
      <c r="A34" s="8"/>
      <c r="B34" s="1"/>
      <c r="C34" s="8"/>
      <c r="D34" s="8"/>
      <c r="E34" s="8"/>
      <c r="F34" s="8"/>
      <c r="G34" s="9"/>
      <c r="H34" s="8"/>
    </row>
    <row r="35" spans="1:8" x14ac:dyDescent="0.35">
      <c r="A35" s="8"/>
      <c r="B35" s="1"/>
      <c r="C35" s="8"/>
      <c r="D35" s="8"/>
      <c r="E35" s="8"/>
      <c r="F35" s="8"/>
      <c r="G35" s="9"/>
      <c r="H35" s="8"/>
    </row>
    <row r="36" spans="1:8" x14ac:dyDescent="0.35">
      <c r="A36" s="8"/>
      <c r="B36" s="1"/>
      <c r="C36" s="8"/>
      <c r="D36" s="8"/>
      <c r="E36" s="8"/>
      <c r="F36" s="8"/>
      <c r="G36" s="9"/>
      <c r="H36" s="8"/>
    </row>
    <row r="37" spans="1:8" x14ac:dyDescent="0.35">
      <c r="A37" s="8"/>
      <c r="B37" s="1"/>
      <c r="C37" s="8"/>
      <c r="D37" s="8"/>
      <c r="E37" s="8"/>
      <c r="F37" s="8"/>
      <c r="G37" s="9"/>
      <c r="H37" s="8"/>
    </row>
    <row r="38" spans="1:8" x14ac:dyDescent="0.35">
      <c r="A38" s="8"/>
      <c r="B38" s="1"/>
      <c r="C38" s="8"/>
      <c r="D38" s="8"/>
      <c r="E38" s="8"/>
      <c r="F38" s="8"/>
      <c r="G38" s="9"/>
      <c r="H38" s="8"/>
    </row>
    <row r="39" spans="1:8" x14ac:dyDescent="0.35">
      <c r="A39" s="8"/>
      <c r="B39" s="1"/>
      <c r="C39" s="8"/>
      <c r="D39" s="8"/>
      <c r="E39" s="8"/>
      <c r="F39" s="8"/>
      <c r="G39" s="9"/>
      <c r="H39" s="8"/>
    </row>
    <row r="40" spans="1:8" x14ac:dyDescent="0.35">
      <c r="A40" s="8"/>
      <c r="B40" s="1"/>
      <c r="C40" s="8"/>
      <c r="D40" s="8"/>
      <c r="E40" s="8"/>
      <c r="F40" s="8"/>
      <c r="G40" s="9"/>
      <c r="H40" s="8"/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96E0-5AD9-4CDA-80FE-51D21D1D1201}">
  <dimension ref="A1:I41"/>
  <sheetViews>
    <sheetView workbookViewId="0"/>
  </sheetViews>
  <sheetFormatPr defaultRowHeight="12.75" x14ac:dyDescent="0.35"/>
  <cols>
    <col min="1" max="1" width="45" customWidth="1"/>
    <col min="2" max="2" width="36.86328125" style="2" customWidth="1"/>
    <col min="3" max="3" width="24.796875" style="3" customWidth="1"/>
    <col min="4" max="4" width="12" customWidth="1"/>
    <col min="5" max="5" width="11.86328125" customWidth="1"/>
    <col min="6" max="6" width="19.53125" customWidth="1"/>
    <col min="7" max="7" width="14.46484375" customWidth="1"/>
  </cols>
  <sheetData>
    <row r="1" spans="1:9" x14ac:dyDescent="0.35">
      <c r="A1" s="4" t="s">
        <v>0</v>
      </c>
      <c r="B1" s="10" t="s">
        <v>1</v>
      </c>
      <c r="C1" s="5" t="s">
        <v>2</v>
      </c>
      <c r="D1" s="5" t="s">
        <v>38</v>
      </c>
      <c r="E1" s="4" t="s">
        <v>3</v>
      </c>
      <c r="F1" s="4" t="s">
        <v>4</v>
      </c>
      <c r="G1" s="4" t="s">
        <v>5</v>
      </c>
      <c r="H1" s="4" t="s">
        <v>6</v>
      </c>
      <c r="I1" s="4"/>
    </row>
    <row r="2" spans="1:9" x14ac:dyDescent="0.35">
      <c r="A2" s="3" t="s">
        <v>7</v>
      </c>
      <c r="D2" s="3">
        <v>20</v>
      </c>
      <c r="E2" s="3">
        <v>23</v>
      </c>
      <c r="F2" s="3">
        <v>1</v>
      </c>
      <c r="G2" s="3" t="s">
        <v>8</v>
      </c>
      <c r="H2" s="3">
        <v>1998</v>
      </c>
      <c r="I2" s="3"/>
    </row>
    <row r="3" spans="1:9" x14ac:dyDescent="0.35">
      <c r="A3" s="3" t="s">
        <v>9</v>
      </c>
      <c r="D3" s="3">
        <v>20</v>
      </c>
      <c r="E3" s="3">
        <v>23</v>
      </c>
      <c r="F3" s="3">
        <v>1</v>
      </c>
      <c r="G3" s="3" t="s">
        <v>8</v>
      </c>
      <c r="H3" s="3">
        <v>2045</v>
      </c>
      <c r="I3" s="3"/>
    </row>
    <row r="4" spans="1:9" x14ac:dyDescent="0.35">
      <c r="A4" s="3" t="s">
        <v>10</v>
      </c>
      <c r="B4" s="2">
        <v>20.6666666666667</v>
      </c>
      <c r="C4" s="3">
        <v>21</v>
      </c>
      <c r="D4" s="3">
        <v>21</v>
      </c>
      <c r="E4" s="3">
        <v>43</v>
      </c>
      <c r="F4" s="3">
        <v>17</v>
      </c>
      <c r="G4" s="3" t="s">
        <v>8</v>
      </c>
      <c r="H4" s="3">
        <v>3472</v>
      </c>
      <c r="I4" s="3"/>
    </row>
    <row r="5" spans="1:9" x14ac:dyDescent="0.35">
      <c r="A5" s="3" t="s">
        <v>11</v>
      </c>
      <c r="D5" s="3">
        <v>19</v>
      </c>
      <c r="E5" s="3">
        <v>39</v>
      </c>
      <c r="F5" s="3">
        <v>1</v>
      </c>
      <c r="G5" s="3" t="s">
        <v>8</v>
      </c>
      <c r="H5" s="3">
        <v>3359</v>
      </c>
      <c r="I5" s="3"/>
    </row>
    <row r="6" spans="1:9" x14ac:dyDescent="0.35">
      <c r="A6" s="3" t="s">
        <v>12</v>
      </c>
      <c r="D6" s="3">
        <v>19</v>
      </c>
      <c r="E6" s="3">
        <v>21</v>
      </c>
      <c r="F6" s="3">
        <v>1</v>
      </c>
      <c r="G6" s="3" t="s">
        <v>8</v>
      </c>
      <c r="H6" s="3">
        <v>1778</v>
      </c>
      <c r="I6" s="3"/>
    </row>
    <row r="7" spans="1:9" x14ac:dyDescent="0.35">
      <c r="A7" s="3" t="s">
        <v>13</v>
      </c>
      <c r="B7" s="2">
        <v>27.5</v>
      </c>
      <c r="C7" s="3">
        <v>28</v>
      </c>
      <c r="D7" s="3">
        <v>28</v>
      </c>
      <c r="E7" s="3">
        <v>41</v>
      </c>
      <c r="F7" s="3">
        <v>3</v>
      </c>
      <c r="G7" s="3" t="s">
        <v>8</v>
      </c>
      <c r="H7" s="3">
        <v>7229</v>
      </c>
      <c r="I7" s="3"/>
    </row>
    <row r="8" spans="1:9" x14ac:dyDescent="0.35">
      <c r="A8" s="3" t="s">
        <v>14</v>
      </c>
      <c r="D8" s="3">
        <v>25</v>
      </c>
      <c r="E8" s="3">
        <v>44</v>
      </c>
      <c r="F8" s="3">
        <v>1</v>
      </c>
      <c r="G8" s="3" t="s">
        <v>8</v>
      </c>
      <c r="H8" s="3">
        <v>7756</v>
      </c>
      <c r="I8" s="3"/>
    </row>
    <row r="9" spans="1:9" x14ac:dyDescent="0.35">
      <c r="A9" s="3" t="s">
        <v>15</v>
      </c>
      <c r="D9" s="3">
        <v>26</v>
      </c>
      <c r="E9" s="3">
        <v>58</v>
      </c>
      <c r="F9" s="3">
        <v>1</v>
      </c>
      <c r="G9" s="3" t="s">
        <v>8</v>
      </c>
      <c r="H9" s="3">
        <v>9961</v>
      </c>
      <c r="I9" s="3"/>
    </row>
    <row r="10" spans="1:9" x14ac:dyDescent="0.35">
      <c r="A10" s="3" t="s">
        <v>16</v>
      </c>
      <c r="B10" s="2">
        <v>27</v>
      </c>
      <c r="C10" s="3">
        <v>27</v>
      </c>
      <c r="D10" s="3">
        <v>27</v>
      </c>
      <c r="E10" s="3">
        <v>53</v>
      </c>
      <c r="F10" s="3">
        <v>5</v>
      </c>
      <c r="G10" s="3" t="s">
        <v>8</v>
      </c>
      <c r="H10" s="3">
        <v>9204</v>
      </c>
      <c r="I10" s="3"/>
    </row>
    <row r="11" spans="1:9" x14ac:dyDescent="0.35">
      <c r="A11" s="3" t="s">
        <v>17</v>
      </c>
      <c r="B11" s="2">
        <v>28</v>
      </c>
      <c r="C11" s="3">
        <v>28</v>
      </c>
      <c r="D11" s="3">
        <v>28</v>
      </c>
      <c r="E11" s="3">
        <v>40</v>
      </c>
      <c r="F11" s="3">
        <v>3</v>
      </c>
      <c r="G11" s="3" t="s">
        <v>8</v>
      </c>
      <c r="H11" s="3">
        <v>7113</v>
      </c>
      <c r="I11" s="3"/>
    </row>
    <row r="12" spans="1:9" x14ac:dyDescent="0.35">
      <c r="A12" s="3" t="s">
        <v>18</v>
      </c>
      <c r="D12" s="3">
        <v>35</v>
      </c>
      <c r="E12" s="3">
        <v>51</v>
      </c>
      <c r="F12" s="3">
        <v>1</v>
      </c>
      <c r="G12" s="3" t="s">
        <v>8</v>
      </c>
      <c r="H12" s="3">
        <v>16745</v>
      </c>
      <c r="I12" s="3"/>
    </row>
    <row r="13" spans="1:9" x14ac:dyDescent="0.35">
      <c r="A13" s="3" t="s">
        <v>19</v>
      </c>
      <c r="B13" s="2">
        <v>35.1666666666667</v>
      </c>
      <c r="C13" s="3">
        <v>36</v>
      </c>
      <c r="D13" s="3">
        <v>36</v>
      </c>
      <c r="E13" s="3">
        <v>139</v>
      </c>
      <c r="F13" s="3">
        <v>87</v>
      </c>
      <c r="G13" s="3" t="s">
        <v>8</v>
      </c>
      <c r="H13" s="3">
        <v>40700</v>
      </c>
      <c r="I13" s="3"/>
    </row>
    <row r="14" spans="1:9" x14ac:dyDescent="0.35">
      <c r="A14" s="3" t="s">
        <v>20</v>
      </c>
      <c r="D14" s="3">
        <v>33</v>
      </c>
      <c r="E14" s="3">
        <v>51</v>
      </c>
      <c r="F14" s="3">
        <v>1</v>
      </c>
      <c r="G14" s="3" t="s">
        <v>8</v>
      </c>
      <c r="H14" s="3">
        <v>15908</v>
      </c>
      <c r="I14" s="3"/>
    </row>
    <row r="15" spans="1:9" x14ac:dyDescent="0.35">
      <c r="A15" s="3" t="s">
        <v>21</v>
      </c>
      <c r="B15" s="2">
        <v>37.8333333333333</v>
      </c>
      <c r="C15" s="3">
        <v>38</v>
      </c>
      <c r="D15" s="3">
        <v>38</v>
      </c>
      <c r="E15" s="3">
        <v>66</v>
      </c>
      <c r="F15" s="3">
        <v>9</v>
      </c>
      <c r="G15" s="3" t="s">
        <v>8</v>
      </c>
      <c r="H15" s="3">
        <v>21673</v>
      </c>
      <c r="I15" s="3"/>
    </row>
    <row r="16" spans="1:9" x14ac:dyDescent="0.35">
      <c r="A16" s="3" t="s">
        <v>22</v>
      </c>
      <c r="D16" s="3">
        <v>38</v>
      </c>
      <c r="E16" s="3">
        <v>40</v>
      </c>
      <c r="F16" s="3">
        <v>1</v>
      </c>
      <c r="G16" s="3" t="s">
        <v>8</v>
      </c>
      <c r="H16" s="3">
        <v>13551</v>
      </c>
      <c r="I16" s="3"/>
    </row>
    <row r="17" spans="1:9" x14ac:dyDescent="0.35">
      <c r="A17" s="3" t="s">
        <v>23</v>
      </c>
      <c r="B17" s="2">
        <v>41</v>
      </c>
      <c r="C17" s="3">
        <v>41</v>
      </c>
      <c r="D17" s="3">
        <v>41</v>
      </c>
      <c r="E17" s="3">
        <v>172</v>
      </c>
      <c r="F17" s="3">
        <v>71</v>
      </c>
      <c r="G17" s="3" t="s">
        <v>8</v>
      </c>
      <c r="H17" s="3">
        <v>81346</v>
      </c>
      <c r="I17" s="3"/>
    </row>
    <row r="18" spans="1:9" x14ac:dyDescent="0.35">
      <c r="A18" s="3" t="s">
        <v>24</v>
      </c>
      <c r="B18" s="2">
        <v>44</v>
      </c>
      <c r="C18" s="3">
        <v>44</v>
      </c>
      <c r="D18" s="3">
        <v>44</v>
      </c>
      <c r="E18" s="3">
        <v>70</v>
      </c>
      <c r="F18" s="3">
        <v>5</v>
      </c>
      <c r="G18" s="3" t="s">
        <v>8</v>
      </c>
      <c r="H18" s="3">
        <v>37410</v>
      </c>
      <c r="I18" s="3"/>
    </row>
    <row r="19" spans="1:9" x14ac:dyDescent="0.35">
      <c r="A19" s="3" t="s">
        <v>25</v>
      </c>
      <c r="D19" s="3">
        <v>44</v>
      </c>
      <c r="E19" s="3">
        <v>85</v>
      </c>
      <c r="F19" s="3">
        <v>1</v>
      </c>
      <c r="G19" s="3" t="s">
        <v>8</v>
      </c>
      <c r="H19" s="3">
        <v>44471</v>
      </c>
      <c r="I19" s="3"/>
    </row>
    <row r="20" spans="1:9" x14ac:dyDescent="0.35">
      <c r="A20" s="3" t="s">
        <v>26</v>
      </c>
      <c r="D20" s="3">
        <v>42</v>
      </c>
      <c r="E20" s="3">
        <v>86</v>
      </c>
      <c r="F20" s="3">
        <v>1</v>
      </c>
      <c r="G20" s="3" t="s">
        <v>8</v>
      </c>
      <c r="H20" s="3">
        <v>44792</v>
      </c>
      <c r="I20" s="3"/>
    </row>
    <row r="21" spans="1:9" x14ac:dyDescent="0.35">
      <c r="A21" s="3" t="s">
        <v>27</v>
      </c>
      <c r="D21" s="3">
        <v>43</v>
      </c>
      <c r="E21" s="3">
        <v>75</v>
      </c>
      <c r="F21" s="3">
        <v>1</v>
      </c>
      <c r="G21" s="3" t="s">
        <v>8</v>
      </c>
      <c r="H21" s="3">
        <v>40927</v>
      </c>
      <c r="I21" s="3"/>
    </row>
    <row r="22" spans="1:9" x14ac:dyDescent="0.35">
      <c r="A22" s="3" t="s">
        <v>28</v>
      </c>
      <c r="B22" s="2">
        <v>51.6666666666667</v>
      </c>
      <c r="C22" s="3">
        <v>52</v>
      </c>
      <c r="D22" s="3">
        <v>52</v>
      </c>
      <c r="E22" s="3">
        <v>88</v>
      </c>
      <c r="F22" s="3">
        <v>13</v>
      </c>
      <c r="G22" s="3" t="s">
        <v>8</v>
      </c>
      <c r="H22" s="3">
        <v>67491</v>
      </c>
      <c r="I22" s="3"/>
    </row>
    <row r="23" spans="1:9" x14ac:dyDescent="0.35">
      <c r="A23" s="3" t="s">
        <v>29</v>
      </c>
      <c r="B23" s="2">
        <v>51.571428571428598</v>
      </c>
      <c r="C23" s="3">
        <v>52</v>
      </c>
      <c r="D23" s="3">
        <v>52</v>
      </c>
      <c r="E23" s="3">
        <v>102</v>
      </c>
      <c r="F23" s="3">
        <v>15</v>
      </c>
      <c r="G23" s="3" t="s">
        <v>8</v>
      </c>
      <c r="H23" s="3">
        <v>78482</v>
      </c>
      <c r="I23" s="3"/>
    </row>
    <row r="24" spans="1:9" x14ac:dyDescent="0.35">
      <c r="A24" s="3" t="s">
        <v>30</v>
      </c>
      <c r="B24" s="2">
        <v>46.8</v>
      </c>
      <c r="C24" s="3">
        <v>47</v>
      </c>
      <c r="D24" s="3">
        <v>47</v>
      </c>
      <c r="E24" s="3">
        <v>104</v>
      </c>
      <c r="F24" s="3">
        <v>31</v>
      </c>
      <c r="G24" s="3" t="s">
        <v>8</v>
      </c>
      <c r="H24" s="3">
        <v>75625</v>
      </c>
      <c r="I24" s="3"/>
    </row>
    <row r="25" spans="1:9" x14ac:dyDescent="0.35">
      <c r="A25" s="3" t="s">
        <v>31</v>
      </c>
      <c r="B25" s="2">
        <v>53.3333333333333</v>
      </c>
      <c r="C25" s="3">
        <v>54</v>
      </c>
      <c r="D25" s="3">
        <v>54</v>
      </c>
      <c r="E25" s="3">
        <v>156</v>
      </c>
      <c r="F25" s="3">
        <v>89</v>
      </c>
      <c r="G25" s="3" t="s">
        <v>8</v>
      </c>
      <c r="H25" s="3">
        <v>123762</v>
      </c>
      <c r="I25" s="3"/>
    </row>
    <row r="26" spans="1:9" x14ac:dyDescent="0.35">
      <c r="A26" s="3" t="s">
        <v>32</v>
      </c>
      <c r="D26" s="3">
        <v>52</v>
      </c>
      <c r="E26" s="3">
        <v>81</v>
      </c>
      <c r="F26" s="3">
        <v>1</v>
      </c>
      <c r="G26" s="3" t="s">
        <v>8</v>
      </c>
      <c r="H26" s="3">
        <v>62498</v>
      </c>
      <c r="I26" s="3"/>
    </row>
    <row r="27" spans="1:9" x14ac:dyDescent="0.35">
      <c r="A27" s="3" t="s">
        <v>33</v>
      </c>
      <c r="B27" s="2">
        <v>59.3333333333334</v>
      </c>
      <c r="C27" s="3">
        <v>60</v>
      </c>
      <c r="D27" s="3">
        <v>60</v>
      </c>
      <c r="E27" s="3">
        <v>138</v>
      </c>
      <c r="F27" s="3">
        <v>15</v>
      </c>
      <c r="G27" s="3" t="s">
        <v>8</v>
      </c>
      <c r="H27" s="3">
        <v>160635</v>
      </c>
      <c r="I27" s="3"/>
    </row>
    <row r="28" spans="1:9" x14ac:dyDescent="0.35">
      <c r="A28" s="3" t="s">
        <v>34</v>
      </c>
      <c r="B28" s="2">
        <v>57.6666666666667</v>
      </c>
      <c r="C28" s="3">
        <v>58</v>
      </c>
      <c r="D28" s="3">
        <v>58</v>
      </c>
      <c r="E28" s="3">
        <v>123</v>
      </c>
      <c r="F28" s="3">
        <v>7</v>
      </c>
      <c r="G28" s="3" t="s">
        <v>8</v>
      </c>
      <c r="H28" s="3">
        <v>147302</v>
      </c>
      <c r="I28" s="3"/>
    </row>
    <row r="29" spans="1:9" x14ac:dyDescent="0.35">
      <c r="A29" s="3" t="s">
        <v>35</v>
      </c>
      <c r="B29" s="2">
        <v>58.3333333333333</v>
      </c>
      <c r="C29" s="3">
        <v>59</v>
      </c>
      <c r="D29" s="3">
        <v>59</v>
      </c>
      <c r="E29" s="3">
        <v>128</v>
      </c>
      <c r="F29" s="3">
        <v>45</v>
      </c>
      <c r="G29" s="3" t="s">
        <v>8</v>
      </c>
      <c r="H29" s="3">
        <v>138735</v>
      </c>
      <c r="I29" s="3"/>
    </row>
    <row r="30" spans="1:9" x14ac:dyDescent="0.35">
      <c r="A30" s="3" t="s">
        <v>36</v>
      </c>
      <c r="D30" s="3">
        <v>55</v>
      </c>
      <c r="E30" s="3">
        <v>101</v>
      </c>
      <c r="F30" s="3">
        <v>1</v>
      </c>
      <c r="G30" s="3" t="s">
        <v>8</v>
      </c>
      <c r="H30" s="3">
        <v>119173</v>
      </c>
      <c r="I30" s="3"/>
    </row>
    <row r="31" spans="1:9" x14ac:dyDescent="0.35">
      <c r="A31" s="3" t="s">
        <v>37</v>
      </c>
      <c r="B31" s="2">
        <v>60.5</v>
      </c>
      <c r="C31" s="3">
        <v>61</v>
      </c>
      <c r="D31" s="3">
        <v>61</v>
      </c>
      <c r="E31" s="3">
        <v>207</v>
      </c>
      <c r="F31" s="3">
        <v>101</v>
      </c>
      <c r="G31" s="3" t="s">
        <v>8</v>
      </c>
      <c r="H31" s="3">
        <v>232543</v>
      </c>
      <c r="I31" s="3"/>
    </row>
    <row r="32" spans="1:9" x14ac:dyDescent="0.35">
      <c r="A32" s="3"/>
      <c r="D32" s="3"/>
      <c r="E32" s="3"/>
      <c r="F32" s="3"/>
      <c r="G32" s="3"/>
      <c r="H32" s="3"/>
      <c r="I32" s="3"/>
    </row>
    <row r="33" spans="1:9" x14ac:dyDescent="0.35">
      <c r="A33" s="3"/>
      <c r="D33" s="3"/>
      <c r="E33" s="3"/>
      <c r="F33" s="3"/>
      <c r="G33" s="3"/>
      <c r="H33" s="3"/>
      <c r="I33" s="3"/>
    </row>
    <row r="34" spans="1:9" x14ac:dyDescent="0.35">
      <c r="A34" s="3"/>
      <c r="D34" s="3"/>
      <c r="E34" s="3"/>
      <c r="F34" s="3"/>
      <c r="G34" s="3"/>
      <c r="H34" s="3"/>
      <c r="I34" s="3"/>
    </row>
    <row r="35" spans="1:9" x14ac:dyDescent="0.35">
      <c r="A35" s="3"/>
      <c r="D35" s="3"/>
      <c r="E35" s="3"/>
      <c r="F35" s="3"/>
      <c r="G35" s="3"/>
      <c r="H35" s="3"/>
      <c r="I35" s="3"/>
    </row>
    <row r="36" spans="1:9" x14ac:dyDescent="0.35">
      <c r="A36" s="3"/>
      <c r="D36" s="3"/>
      <c r="E36" s="3"/>
      <c r="F36" s="3"/>
      <c r="G36" s="3"/>
      <c r="H36" s="3"/>
      <c r="I36" s="3"/>
    </row>
    <row r="37" spans="1:9" x14ac:dyDescent="0.35">
      <c r="A37" s="3"/>
      <c r="D37" s="3"/>
      <c r="E37" s="3"/>
      <c r="F37" s="3"/>
      <c r="G37" s="3"/>
      <c r="H37" s="3"/>
      <c r="I37" s="3"/>
    </row>
    <row r="38" spans="1:9" x14ac:dyDescent="0.35">
      <c r="A38" s="3"/>
      <c r="D38" s="3"/>
      <c r="E38" s="3"/>
      <c r="F38" s="3"/>
      <c r="G38" s="3"/>
      <c r="H38" s="3"/>
      <c r="I38" s="3"/>
    </row>
    <row r="39" spans="1:9" x14ac:dyDescent="0.35">
      <c r="A39" s="3"/>
      <c r="D39" s="3"/>
      <c r="E39" s="3"/>
      <c r="F39" s="3"/>
      <c r="G39" s="3"/>
      <c r="H39" s="3"/>
      <c r="I39" s="3"/>
    </row>
    <row r="40" spans="1:9" x14ac:dyDescent="0.35">
      <c r="A40" s="3"/>
      <c r="D40" s="3"/>
      <c r="E40" s="3"/>
      <c r="F40" s="3"/>
      <c r="G40" s="3"/>
      <c r="H40" s="3"/>
      <c r="I40" s="3"/>
    </row>
    <row r="41" spans="1:9" x14ac:dyDescent="0.35">
      <c r="A41" s="3"/>
      <c r="D41" s="3"/>
      <c r="E41" s="3"/>
      <c r="F41" s="3"/>
      <c r="G41" s="3"/>
      <c r="H41" s="3"/>
      <c r="I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random_results_ratio_cleaned</vt:lpstr>
      <vt:lpstr>random_results_size_cleaned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Kelk, Steven (DACS)</cp:lastModifiedBy>
  <dcterms:created xsi:type="dcterms:W3CDTF">2025-05-01T05:31:36Z</dcterms:created>
  <dcterms:modified xsi:type="dcterms:W3CDTF">2025-05-06T08:13:05Z</dcterms:modified>
</cp:coreProperties>
</file>