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70b0e526faaa1b23/Dokumente/Alles zum Studium/Master/Masterarbeit/Leelo/data/TestLocation/input_data/"/>
    </mc:Choice>
  </mc:AlternateContent>
  <xr:revisionPtr revIDLastSave="503" documentId="11_AD4DB114E441178AC67DF47F8ED2CE42693EDF18" xr6:coauthVersionLast="47" xr6:coauthVersionMax="47" xr10:uidLastSave="{3B0B4973-4F3F-4E87-A714-BCEDF5BD2D59}"/>
  <bookViews>
    <workbookView xWindow="-2350" yWindow="-19460" windowWidth="23020" windowHeight="123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1" i="1" l="1"/>
  <c r="H41" i="1"/>
  <c r="H43" i="1" s="1"/>
  <c r="I41" i="1"/>
  <c r="J41" i="1"/>
  <c r="J43" i="1" s="1"/>
  <c r="K41" i="1"/>
  <c r="L41" i="1"/>
  <c r="G42" i="1"/>
  <c r="G44" i="1" s="1"/>
  <c r="H42" i="1"/>
  <c r="H44" i="1" s="1"/>
  <c r="I42" i="1"/>
  <c r="J42" i="1"/>
  <c r="J44" i="1" s="1"/>
  <c r="K42" i="1"/>
  <c r="L42" i="1"/>
  <c r="L44" i="1" s="1"/>
  <c r="F42" i="1"/>
  <c r="F44" i="1" s="1"/>
  <c r="F41" i="1"/>
  <c r="F43" i="1" s="1"/>
  <c r="I44" i="1"/>
  <c r="L43" i="1"/>
  <c r="K44" i="1"/>
  <c r="K43" i="1"/>
  <c r="I43" i="1"/>
  <c r="G43" i="1"/>
  <c r="AR16" i="1"/>
  <c r="AS16" i="1"/>
  <c r="AT16" i="1"/>
  <c r="AU16" i="1"/>
  <c r="AV16" i="1"/>
  <c r="AW16" i="1"/>
  <c r="AQ16" i="1"/>
  <c r="N3" i="1"/>
  <c r="M3" i="1"/>
  <c r="L3" i="1"/>
  <c r="K3" i="1"/>
  <c r="J3" i="1"/>
  <c r="I3" i="1"/>
  <c r="H3" i="1"/>
  <c r="N2" i="1"/>
  <c r="M2" i="1"/>
  <c r="L2" i="1"/>
  <c r="K2" i="1"/>
  <c r="J2" i="1"/>
  <c r="I2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X11" authorId="0" shapeId="0" xr:uid="{CD6E8A48-3927-4F8B-935D-A8F22EBD5F0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sqrt(round-rip efficiency)</t>
        </r>
      </text>
    </comment>
    <comment ref="AJ13" authorId="0" shapeId="0" xr:uid="{9F150327-C83F-4CEF-9D29-D12D963C719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COP=1
</t>
        </r>
      </text>
    </comment>
    <comment ref="AJ14" authorId="0" shapeId="0" xr:uid="{B1560046-2369-4A8C-B145-A3370063683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just a dummy value , since converted energy  calculated with ProfilesR</t>
        </r>
      </text>
    </comment>
    <comment ref="AX14" authorId="0" shapeId="0" xr:uid="{D8752160-6722-4D11-823B-1AD2B8237CB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just a dummy value , since converted energy  calculated with ProfilesR</t>
        </r>
      </text>
    </comment>
    <comment ref="AJ16" authorId="0" shapeId="0" xr:uid="{273E76A5-8759-45AB-A8FB-583F24FA3BA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reciprocal of the electricity demand per 
ton of CO2</t>
        </r>
      </text>
    </comment>
    <comment ref="AJ19" authorId="0" shapeId="0" xr:uid="{5D22B970-BB7A-4C13-A313-18CEB994432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considering electricty demand of hydrogen compression : 
ref. Fasihi et.al. electricty demand for 1 KW of ydrogen cnversion is 0.4 KW.</t>
        </r>
      </text>
    </comment>
    <comment ref="A22" authorId="0" shapeId="0" xr:uid="{BA9142A8-7BE4-42DF-B3B9-ABC1219B9F2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PHES interface data from C.Breyer, divided in half between pump and turbine</t>
        </r>
      </text>
    </comment>
    <comment ref="A23" authorId="0" shapeId="0" xr:uid="{D513F2AC-D908-4F85-A815-18B5739DE77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PHES Interface data from C. Breyer, divided in half between pump and turbine</t>
        </r>
      </text>
    </comment>
    <comment ref="A24" authorId="0" shapeId="0" xr:uid="{235E50F4-CCFA-450A-BC54-730A7738CF1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Battery and Interface data priginally from C. Breyer's study, modified acording to details on the side-table
Lifetime is till from Ram 2019. </t>
        </r>
      </text>
    </comment>
    <comment ref="A25" authorId="0" shapeId="0" xr:uid="{4F2E389F-4DEE-4C27-B8DA-696B12139DC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Battery Interface data from C. Breyer's study
</t>
        </r>
      </text>
    </comment>
    <comment ref="A26" authorId="0" shapeId="0" xr:uid="{9A8C095E-66EB-4352-964F-0EAFEF5A807E}">
      <text>
        <r>
          <rPr>
            <b/>
            <sz val="9"/>
            <color indexed="81"/>
            <rFont val="Tahoma"/>
            <family val="2"/>
          </rPr>
          <t>Simon:</t>
        </r>
        <r>
          <rPr>
            <sz val="9"/>
            <color indexed="81"/>
            <rFont val="Tahoma"/>
            <family val="2"/>
          </rPr>
          <t xml:space="preserve">
Data for alkaline electrolizers from Fasihi, M., et.al. 2021. Global potential of green ammonia based on hybrid PV-wind power plants. Appl. Energy.
Only available for 2020, 2030, 40, and 50. Years inbetween are interpolated</t>
        </r>
      </text>
    </comment>
    <comment ref="A27" authorId="0" shapeId="0" xr:uid="{FBA02AE1-79ED-4A97-BFE1-0E90CC702B9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Data of Hydrogen Storage Interface from C.Breyer's study
</t>
        </r>
      </text>
    </comment>
    <comment ref="A28" authorId="0" shapeId="0" xr:uid="{ED50A6DD-8CC0-453F-B47D-59673E03C9F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Methanation Costs from C.Breyer's study</t>
        </r>
      </text>
    </comment>
    <comment ref="A29" authorId="0" shapeId="0" xr:uid="{64A1684C-2518-43C3-9F5C-6BCE7AC117C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Gas Storage Interface data taken from C.Breyer's work
*lifetime rounded to integer from 41.4
 Variable costs= variable costs of natural gas heating + fossil gas fuel price (divided by avg efficiency of CCGt and OCGT i.e. 0.5 since they are the final outputs of power) </t>
        </r>
      </text>
    </comment>
    <comment ref="A30" authorId="0" shapeId="0" xr:uid="{DEC1158E-CB83-49D3-9480-5158673C62A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efficency = 33% ; kept in both g and CT, but used currently only as CT
variable costs : from Natural gas plants .fuel price not considered</t>
        </r>
      </text>
    </comment>
    <comment ref="A31" authorId="0" shapeId="0" xr:uid="{714E5E39-394F-411F-B26A-C07F7175C53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Date sourced from Oliver Schmidt's paper, processed by Mai Mahmoud. The Batteryinterface is divided into charger and discharger component costs equally</t>
        </r>
      </text>
    </comment>
    <comment ref="A32" authorId="0" shapeId="0" xr:uid="{29C39054-C98F-495A-8D0A-B761E211A9F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Date sourced from Oliver Schmidt's paper, processed by Mai Mahmoud. The Batteryinterface is divided into charger and discharger component costs equally</t>
        </r>
      </text>
    </comment>
    <comment ref="A33" authorId="0" shapeId="0" xr:uid="{33535F9A-DB12-4BB6-961D-4266259A0FC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Costs from Ram.et.al. For DH rod heating; 
COP=1; so MW(th)&lt;=&gt; MW(el)
*lifetime calculated using an empirical formula from Fundamentals of Electroheat</t>
        </r>
      </text>
    </comment>
    <comment ref="A34" authorId="0" shapeId="0" xr:uid="{8858D2D9-E300-483D-9235-4358B0CC758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CSP date from C.Breyer's study (Ram et.al)</t>
        </r>
      </text>
    </comment>
    <comment ref="A35" authorId="0" shapeId="0" xr:uid="{11ADC531-4D92-4F08-B599-B3ADC08218A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original data euros per ton of CO2, converted to per MWh and assuming unifrom flow of electricity; euros per MW
for formulae or changes, refer C. Breyer's report from  'Energy Watch Group' energywatchgroup.org</t>
        </r>
      </text>
    </comment>
    <comment ref="A36" authorId="0" shapeId="0" xr:uid="{0D514EE8-29D6-4C5C-B009-47CE3382E0D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efficency = 60% ; kept in both g and CT, but used currently only as CT
Fuel price not considered</t>
        </r>
      </text>
    </comment>
    <comment ref="A37" authorId="0" shapeId="0" xr:uid="{DAE727C0-917F-4070-AD0B-F061700AAA81}">
      <text>
        <r>
          <rPr>
            <sz val="9"/>
            <color indexed="81"/>
            <rFont val="Tahoma"/>
            <family val="2"/>
          </rPr>
          <t xml:space="preserve">for H2, all power and energy Units considered equivalent to electricity .
Here, thermal energy capacity of the gas stored is considered equivalent to the electrical energy capacity 
Hence CF =1 
Simon:
Data for Hydrogen gas turbine (combined cycle) from Fasihi, M., et.al. 2021. Global potential of green ammonia based on hybrid PV-wind power plants. Appl. Energy.
Hydrogen-fuled turbines are considered to be commercially available from 2030 on only (I manually restrict its construction before that)
</t>
        </r>
      </text>
    </comment>
    <comment ref="A38" authorId="0" shapeId="0" xr:uid="{8ABA0C6A-CB28-41CA-8146-8C820E55EF90}">
      <text>
        <r>
          <rPr>
            <b/>
            <sz val="9"/>
            <color indexed="81"/>
            <rFont val="Tahoma"/>
            <family val="2"/>
          </rPr>
          <t>Yeligeti, Madhura: from Simon</t>
        </r>
        <r>
          <rPr>
            <sz val="9"/>
            <color indexed="81"/>
            <rFont val="Tahoma"/>
            <family val="2"/>
          </rPr>
          <t xml:space="preserve">
Data for Hydrogen compressors from Fasihi, M., et.al. 2021. Global potential of green ammonia based on hybrid PV-wind power plants. Appl. Energy.</t>
        </r>
      </text>
    </comment>
  </commentList>
</comments>
</file>

<file path=xl/sharedStrings.xml><?xml version="1.0" encoding="utf-8"?>
<sst xmlns="http://schemas.openxmlformats.org/spreadsheetml/2006/main" count="165" uniqueCount="120">
  <si>
    <t>technology_name</t>
  </si>
  <si>
    <t>Water turbine</t>
  </si>
  <si>
    <t>water</t>
  </si>
  <si>
    <t>e</t>
  </si>
  <si>
    <t>Water pump</t>
  </si>
  <si>
    <t>Li ion (charger)</t>
  </si>
  <si>
    <t>li-ions</t>
  </si>
  <si>
    <t>Li ion (discharger)</t>
  </si>
  <si>
    <t>Electrolyzer</t>
  </si>
  <si>
    <t>H2</t>
  </si>
  <si>
    <t>Fuel cell</t>
  </si>
  <si>
    <t>H2comp</t>
  </si>
  <si>
    <t>Methanizer</t>
  </si>
  <si>
    <t>CH4</t>
  </si>
  <si>
    <t>Regasification of LNG</t>
  </si>
  <si>
    <t>LNG</t>
  </si>
  <si>
    <t>Gas turbine OC</t>
  </si>
  <si>
    <t>Vanadium Redox Flow Battery (charger)</t>
  </si>
  <si>
    <t>ions</t>
  </si>
  <si>
    <t>Vanadium Redox Flow Battery (discharger)</t>
  </si>
  <si>
    <t>Electrical rod</t>
  </si>
  <si>
    <t>heat</t>
  </si>
  <si>
    <t>Solar array (CSP)heliostat</t>
  </si>
  <si>
    <t>sun</t>
  </si>
  <si>
    <t>CSP Steam turbine</t>
  </si>
  <si>
    <t xml:space="preserve">Direct air carbon capture </t>
  </si>
  <si>
    <t>CO2</t>
  </si>
  <si>
    <t>Gas turbine CC</t>
  </si>
  <si>
    <t>H2 turbine</t>
  </si>
  <si>
    <t>H2 compressor</t>
  </si>
  <si>
    <t>GHGupstreamCT</t>
  </si>
  <si>
    <t>GHGdownstreamCT</t>
  </si>
  <si>
    <t>CostRampsCT</t>
  </si>
  <si>
    <t>CostReserveCT</t>
  </si>
  <si>
    <t>inputCT</t>
  </si>
  <si>
    <t>outputCT</t>
  </si>
  <si>
    <t>OpEx fix (k€/MW)</t>
  </si>
  <si>
    <t>OpEx var (€/MWh)</t>
  </si>
  <si>
    <t>Lifetime (years)</t>
  </si>
  <si>
    <t>CostCapCTy2020</t>
  </si>
  <si>
    <t>CostCapCTy2025</t>
  </si>
  <si>
    <t>CostCapCTy2030</t>
  </si>
  <si>
    <t>CostCapCTy2035</t>
  </si>
  <si>
    <t>CostCapCTy2040</t>
  </si>
  <si>
    <t>CostCapCTy2045</t>
  </si>
  <si>
    <t>CostCapCTy2050</t>
  </si>
  <si>
    <t>CostOperationFixCTy2020</t>
  </si>
  <si>
    <t>CostOperationFixCTy2025</t>
  </si>
  <si>
    <t>CostOperationFixCTy2030</t>
  </si>
  <si>
    <t>CostOperationFixCTy2035</t>
  </si>
  <si>
    <t>CostOperationFixCTy2040</t>
  </si>
  <si>
    <t>CostOperationFixCTy2045</t>
  </si>
  <si>
    <t>CostOperationFixCTy2050</t>
  </si>
  <si>
    <t>CostOperationConvCTy2020</t>
  </si>
  <si>
    <t>CostOperationConvCTy2025</t>
  </si>
  <si>
    <t>CostOperationConvCTy2030</t>
  </si>
  <si>
    <t>CostOperationConvCTy2035</t>
  </si>
  <si>
    <t>CostOperationConvCTy2040</t>
  </si>
  <si>
    <t>CostOperationConvCTy2045</t>
  </si>
  <si>
    <t>CostOperationConvCTy2050</t>
  </si>
  <si>
    <t>LifetimeCTy2020</t>
  </si>
  <si>
    <t>LifetimeCTy2025</t>
  </si>
  <si>
    <t>LifetimeCTy2030</t>
  </si>
  <si>
    <t>LifetimeCTy2035</t>
  </si>
  <si>
    <t>LifetimeCTy2040</t>
  </si>
  <si>
    <t>LifetimeCTy2045</t>
  </si>
  <si>
    <t>LifetimeCTy2050</t>
  </si>
  <si>
    <t>CapEx (k€/MWh)</t>
  </si>
  <si>
    <t>OpEx fix (k€/MWh)</t>
  </si>
  <si>
    <t>ConversionFactorCTy2020</t>
  </si>
  <si>
    <t>ConversionFactorCTy2025</t>
  </si>
  <si>
    <t>ConversionFactorCTy2030</t>
  </si>
  <si>
    <t>ConversionFactorCTy2035</t>
  </si>
  <si>
    <t>ConversionFactorCTy2040</t>
  </si>
  <si>
    <t>ConversionFactorCTy2045</t>
  </si>
  <si>
    <t>ConversionFactorCTy2050</t>
  </si>
  <si>
    <t>GHGOperationCTy2020</t>
  </si>
  <si>
    <t>GHGOperationCTy2025</t>
  </si>
  <si>
    <t>GHGOperationCTy2030</t>
  </si>
  <si>
    <t>GHGOperationCTy2035</t>
  </si>
  <si>
    <t>GHGOperationCTy2040</t>
  </si>
  <si>
    <t>GHGOperationCTy2045</t>
  </si>
  <si>
    <t>GHGOperationCTy2050</t>
  </si>
  <si>
    <t>ConversionEfficiencyCTy2020</t>
  </si>
  <si>
    <t>ConversionEfficiencyCTy2025</t>
  </si>
  <si>
    <t>ConversionEfficiencyCTy2030</t>
  </si>
  <si>
    <t>ConversionEfficiencyCTy2035</t>
  </si>
  <si>
    <t>ConversionEfficiencyCTy2040</t>
  </si>
  <si>
    <t>ConversionEfficiencyCTy2045</t>
  </si>
  <si>
    <t>ConversionEfficiencyCTy2050</t>
  </si>
  <si>
    <t>battery (with interface) (Vartiainen et.al. 2020)</t>
  </si>
  <si>
    <t>opex (k€/MWh)</t>
  </si>
  <si>
    <t>Li-ion battery storage (Ram et.al 2019)</t>
  </si>
  <si>
    <t>Li ion (interface) (Ram et.al. 2019)</t>
  </si>
  <si>
    <t>CapEx (k€/MW)</t>
  </si>
  <si>
    <t>Energy to Power Ratio 6 means that for every 6 MWh storage reservoir, there should be 1 MW of Interface capacity</t>
  </si>
  <si>
    <t>Energy-to-power ratio</t>
  </si>
  <si>
    <t>capex total for 1 MWh storage reservoir</t>
  </si>
  <si>
    <t>opex total for 1 Mwh storage reservoir</t>
  </si>
  <si>
    <t>energy(reservoir)-share of capex</t>
  </si>
  <si>
    <t>energy(reservoir)-share of opex</t>
  </si>
  <si>
    <t>year</t>
  </si>
  <si>
    <t>For Li-Ion :
1. We obtain the interface to reservoir cost ratio from the source Ram et.al. (2019) , and apply it to distribute the cap and op costs from the source Vartiainen et.al.  (2020) into battery and battery interface. 
2. The battery interface costs are then divided by 2 between charger and discharger costs</t>
  </si>
  <si>
    <t>Sources:</t>
  </si>
  <si>
    <t>Ram M. et al. Global Energy System based on 100% Renewable Energy – Power, Heat, Transport and Desalination Sectors. Study by Lappeenranta University of Technology and Energy Watch Group, Lappeenranta, Berlin, March 2019.</t>
  </si>
  <si>
    <t>Sergio Lupi 'Fundamentals of Electroheat', Springer Publications 2017</t>
  </si>
  <si>
    <t>Oliver Schmidt et al. Projecting the future Levelized Cost of Electricity Storage Technologies, Joule volume 3, Issue 1 , January 2019</t>
  </si>
  <si>
    <t>Christian Breyer et al. Carbon dioxide direct air capture for effective climate change mitigation based on renewable electricity: a new type of energy system sector coupling, LUT Finland, February 2019</t>
  </si>
  <si>
    <t>(conversion factor and efficiences)</t>
  </si>
  <si>
    <t>www.eurelectric.org</t>
  </si>
  <si>
    <t>NREL, Technology Brief : Analysis of Current Day Commercial Electrolyzers</t>
  </si>
  <si>
    <t>Lithium ion Battery test Centre (ITP Renwables) link: https://batterytestcentre.com.au/project/lithium-ion/</t>
  </si>
  <si>
    <t>R. Terdalkar, Unique Challenges in the Design and Operation Philosophy of Solar Thermal Power Plants, Energy Procedia, Decmeber 2014</t>
  </si>
  <si>
    <t xml:space="preserve">Vanadium Redox Flow Battery ,Wikipedia Page: https://en.wikipedia.org/wiki/Vanadium_redox_battery </t>
  </si>
  <si>
    <t>Combined cycle power plant, Wikipedia Page: https://en.wikipedia.org/wiki/Combined_cycle_power_plant</t>
  </si>
  <si>
    <t>Gunnar Benjaminsson et al. Power-to-Gas- A technical review, Swedish Gas Technology Centre (SGC)</t>
  </si>
  <si>
    <t>(GHG)</t>
  </si>
  <si>
    <t>Special Report of the Intergovernmental Panel on Climate Change, Renewable Energy Sources and Climate Change Mitigation, PIK,Intergovernmental Panel on Climate Change 2012</t>
  </si>
  <si>
    <t>Clemens Mostert et al. Comparing Electrical Energy Storage Technologies Regarding Their Material and Carbon Footprint, Energies 2018</t>
  </si>
  <si>
    <t>Remarks: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</si>
</sst>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9">
    <xf numFmtId="0" fontId="0" fillId="0" borderId="0" xfId="0"/>
    <xf numFmtId="0" fontId="0" fillId="4" borderId="0" xfId="0" applyFill="1"/>
    <xf numFmtId="2" fontId="0" fillId="0" borderId="0" xfId="0" applyNumberFormat="1"/>
    <xf numFmtId="0" fontId="2" fillId="0" borderId="1" xfId="0" applyFont="1" applyFill="1" applyBorder="1"/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0" fontId="0" fillId="0" borderId="2" xfId="0" applyBorder="1"/>
    <xf numFmtId="0" fontId="8" fillId="0" borderId="0" xfId="0" applyFont="1"/>
    <xf numFmtId="0" fontId="0" fillId="0" borderId="0" xfId="0" applyFill="1" applyBorder="1"/>
    <xf numFmtId="0" fontId="4" fillId="0" borderId="0" xfId="0" applyFont="1" applyFill="1" applyBorder="1"/>
    <xf numFmtId="0" fontId="7" fillId="0" borderId="0" xfId="0" applyFont="1" applyFill="1" applyBorder="1"/>
    <xf numFmtId="0" fontId="0" fillId="0" borderId="0" xfId="0" applyBorder="1"/>
    <xf numFmtId="164" fontId="0" fillId="0" borderId="0" xfId="0" applyNumberFormat="1" applyFill="1"/>
    <xf numFmtId="0" fontId="4" fillId="0" borderId="0" xfId="0" applyFont="1" applyFill="1" applyBorder="1" applyAlignment="1"/>
    <xf numFmtId="0" fontId="8" fillId="0" borderId="0" xfId="0" applyFont="1" applyFill="1" applyBorder="1"/>
    <xf numFmtId="164" fontId="0" fillId="0" borderId="0" xfId="0" applyNumberFormat="1" applyFill="1" applyBorder="1"/>
    <xf numFmtId="0" fontId="8" fillId="0" borderId="0" xfId="0" applyFont="1" applyFill="1" applyBorder="1" applyAlignment="1"/>
    <xf numFmtId="0" fontId="2" fillId="0" borderId="0" xfId="0" applyFont="1" applyFill="1" applyBorder="1"/>
    <xf numFmtId="0" fontId="8" fillId="0" borderId="0" xfId="1" applyFont="1" applyFill="1" applyBorder="1"/>
    <xf numFmtId="0" fontId="0" fillId="0" borderId="3" xfId="0" applyBorder="1"/>
    <xf numFmtId="0" fontId="0" fillId="6" borderId="0" xfId="0" applyFill="1"/>
    <xf numFmtId="164" fontId="8" fillId="0" borderId="0" xfId="1" applyNumberFormat="1" applyFont="1" applyFill="1" applyBorder="1"/>
    <xf numFmtId="166" fontId="0" fillId="6" borderId="0" xfId="0" applyNumberFormat="1" applyFill="1"/>
    <xf numFmtId="166" fontId="0" fillId="0" borderId="0" xfId="0" applyNumberFormat="1"/>
    <xf numFmtId="164" fontId="8" fillId="0" borderId="0" xfId="0" applyNumberFormat="1" applyFont="1"/>
    <xf numFmtId="0" fontId="8" fillId="0" borderId="0" xfId="0" applyFont="1" applyBorder="1"/>
    <xf numFmtId="0" fontId="8" fillId="5" borderId="0" xfId="0" applyFont="1" applyFill="1" applyBorder="1"/>
    <xf numFmtId="164" fontId="0" fillId="4" borderId="0" xfId="0" applyNumberFormat="1" applyFill="1"/>
    <xf numFmtId="0" fontId="0" fillId="7" borderId="0" xfId="0" applyFill="1"/>
    <xf numFmtId="0" fontId="3" fillId="0" borderId="4" xfId="0" applyFont="1" applyBorder="1"/>
    <xf numFmtId="0" fontId="4" fillId="3" borderId="1" xfId="0" applyFont="1" applyFill="1" applyBorder="1"/>
    <xf numFmtId="0" fontId="0" fillId="0" borderId="5" xfId="0" applyFill="1" applyBorder="1" applyAlignment="1"/>
    <xf numFmtId="0" fontId="0" fillId="0" borderId="1" xfId="0" applyFill="1" applyBorder="1"/>
    <xf numFmtId="0" fontId="0" fillId="0" borderId="6" xfId="0" applyFill="1" applyBorder="1"/>
    <xf numFmtId="0" fontId="4" fillId="3" borderId="7" xfId="0" applyFont="1" applyFill="1" applyBorder="1"/>
    <xf numFmtId="0" fontId="4" fillId="3" borderId="0" xfId="0" applyFont="1" applyFill="1" applyBorder="1"/>
    <xf numFmtId="0" fontId="4" fillId="3" borderId="8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3" borderId="5" xfId="0" applyFont="1" applyFill="1" applyBorder="1"/>
    <xf numFmtId="0" fontId="4" fillId="3" borderId="6" xfId="0" applyFont="1" applyFill="1" applyBorder="1"/>
    <xf numFmtId="0" fontId="0" fillId="0" borderId="11" xfId="0" applyBorder="1"/>
    <xf numFmtId="0" fontId="0" fillId="0" borderId="12" xfId="0" applyBorder="1"/>
    <xf numFmtId="0" fontId="9" fillId="3" borderId="7" xfId="0" applyFont="1" applyFill="1" applyBorder="1"/>
    <xf numFmtId="0" fontId="0" fillId="3" borderId="0" xfId="0" applyFill="1" applyBorder="1"/>
    <xf numFmtId="0" fontId="0" fillId="3" borderId="8" xfId="0" applyFill="1" applyBorder="1"/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56"/>
  <sheetViews>
    <sheetView tabSelected="1" zoomScale="85" zoomScaleNormal="85" workbookViewId="0">
      <selection activeCell="E22" sqref="E22"/>
    </sheetView>
  </sheetViews>
  <sheetFormatPr baseColWidth="10" defaultColWidth="8.88671875" defaultRowHeight="14.4" x14ac:dyDescent="0.3"/>
  <cols>
    <col min="1" max="1" width="37.44140625" bestFit="1" customWidth="1"/>
    <col min="2" max="2" width="7.77734375" bestFit="1" customWidth="1"/>
    <col min="3" max="3" width="8.5546875" bestFit="1" customWidth="1"/>
    <col min="4" max="4" width="15" bestFit="1" customWidth="1"/>
    <col min="5" max="5" width="17.6640625" bestFit="1" customWidth="1"/>
    <col min="6" max="6" width="12.6640625" bestFit="1" customWidth="1"/>
    <col min="7" max="7" width="13.6640625" bestFit="1" customWidth="1"/>
    <col min="8" max="14" width="15.21875" bestFit="1" customWidth="1"/>
    <col min="15" max="21" width="23.109375" bestFit="1" customWidth="1"/>
    <col min="22" max="28" width="25" bestFit="1" customWidth="1"/>
    <col min="29" max="35" width="15.109375" bestFit="1" customWidth="1"/>
    <col min="36" max="42" width="23.109375" bestFit="1" customWidth="1"/>
    <col min="43" max="49" width="20.77734375" bestFit="1" customWidth="1"/>
    <col min="50" max="56" width="26.109375" bestFit="1" customWidth="1"/>
  </cols>
  <sheetData>
    <row r="1" spans="1:56" s="30" customFormat="1" ht="15" thickBot="1" x14ac:dyDescent="0.35">
      <c r="A1" s="30" t="s">
        <v>0</v>
      </c>
      <c r="B1" s="30" t="s">
        <v>34</v>
      </c>
      <c r="C1" s="30" t="s">
        <v>35</v>
      </c>
      <c r="D1" s="30" t="s">
        <v>30</v>
      </c>
      <c r="E1" s="30" t="s">
        <v>31</v>
      </c>
      <c r="F1" s="30" t="s">
        <v>32</v>
      </c>
      <c r="G1" s="30" t="s">
        <v>33</v>
      </c>
      <c r="H1" s="30" t="s">
        <v>39</v>
      </c>
      <c r="I1" s="30" t="s">
        <v>40</v>
      </c>
      <c r="J1" s="30" t="s">
        <v>41</v>
      </c>
      <c r="K1" s="30" t="s">
        <v>42</v>
      </c>
      <c r="L1" s="30" t="s">
        <v>43</v>
      </c>
      <c r="M1" s="30" t="s">
        <v>44</v>
      </c>
      <c r="N1" s="30" t="s">
        <v>45</v>
      </c>
      <c r="O1" s="30" t="s">
        <v>46</v>
      </c>
      <c r="P1" s="30" t="s">
        <v>47</v>
      </c>
      <c r="Q1" s="30" t="s">
        <v>48</v>
      </c>
      <c r="R1" s="30" t="s">
        <v>49</v>
      </c>
      <c r="S1" s="30" t="s">
        <v>50</v>
      </c>
      <c r="T1" s="30" t="s">
        <v>51</v>
      </c>
      <c r="U1" s="30" t="s">
        <v>52</v>
      </c>
      <c r="V1" s="30" t="s">
        <v>53</v>
      </c>
      <c r="W1" s="30" t="s">
        <v>54</v>
      </c>
      <c r="X1" s="30" t="s">
        <v>55</v>
      </c>
      <c r="Y1" s="30" t="s">
        <v>56</v>
      </c>
      <c r="Z1" s="30" t="s">
        <v>57</v>
      </c>
      <c r="AA1" s="30" t="s">
        <v>58</v>
      </c>
      <c r="AB1" s="30" t="s">
        <v>59</v>
      </c>
      <c r="AC1" s="30" t="s">
        <v>60</v>
      </c>
      <c r="AD1" s="30" t="s">
        <v>61</v>
      </c>
      <c r="AE1" s="30" t="s">
        <v>62</v>
      </c>
      <c r="AF1" s="30" t="s">
        <v>63</v>
      </c>
      <c r="AG1" s="30" t="s">
        <v>64</v>
      </c>
      <c r="AH1" s="30" t="s">
        <v>65</v>
      </c>
      <c r="AI1" s="30" t="s">
        <v>66</v>
      </c>
      <c r="AJ1" s="30" t="s">
        <v>69</v>
      </c>
      <c r="AK1" s="30" t="s">
        <v>70</v>
      </c>
      <c r="AL1" s="30" t="s">
        <v>71</v>
      </c>
      <c r="AM1" s="30" t="s">
        <v>72</v>
      </c>
      <c r="AN1" s="30" t="s">
        <v>73</v>
      </c>
      <c r="AO1" s="30" t="s">
        <v>74</v>
      </c>
      <c r="AP1" s="30" t="s">
        <v>75</v>
      </c>
      <c r="AQ1" s="30" t="s">
        <v>76</v>
      </c>
      <c r="AR1" s="30" t="s">
        <v>77</v>
      </c>
      <c r="AS1" s="30" t="s">
        <v>78</v>
      </c>
      <c r="AT1" s="30" t="s">
        <v>79</v>
      </c>
      <c r="AU1" s="30" t="s">
        <v>80</v>
      </c>
      <c r="AV1" s="30" t="s">
        <v>81</v>
      </c>
      <c r="AW1" s="30" t="s">
        <v>82</v>
      </c>
      <c r="AX1" s="30" t="s">
        <v>83</v>
      </c>
      <c r="AY1" s="30" t="s">
        <v>84</v>
      </c>
      <c r="AZ1" s="30" t="s">
        <v>85</v>
      </c>
      <c r="BA1" s="30" t="s">
        <v>86</v>
      </c>
      <c r="BB1" s="30" t="s">
        <v>87</v>
      </c>
      <c r="BC1" s="30" t="s">
        <v>88</v>
      </c>
      <c r="BD1" s="30" t="s">
        <v>89</v>
      </c>
    </row>
    <row r="2" spans="1:56" x14ac:dyDescent="0.3">
      <c r="A2" t="s">
        <v>1</v>
      </c>
      <c r="B2" t="s">
        <v>2</v>
      </c>
      <c r="C2" t="s">
        <v>3</v>
      </c>
      <c r="D2" s="5">
        <v>0</v>
      </c>
      <c r="E2" s="5">
        <v>0</v>
      </c>
      <c r="F2" s="5">
        <v>0</v>
      </c>
      <c r="G2" s="5">
        <v>0</v>
      </c>
      <c r="H2" s="5">
        <f t="shared" ref="H2:N3" si="0">650/2</f>
        <v>325</v>
      </c>
      <c r="I2" s="5">
        <f t="shared" si="0"/>
        <v>325</v>
      </c>
      <c r="J2" s="5">
        <f t="shared" si="0"/>
        <v>325</v>
      </c>
      <c r="K2" s="5">
        <f t="shared" si="0"/>
        <v>325</v>
      </c>
      <c r="L2" s="5">
        <f t="shared" si="0"/>
        <v>325</v>
      </c>
      <c r="M2" s="5">
        <f t="shared" si="0"/>
        <v>325</v>
      </c>
      <c r="N2" s="5">
        <f t="shared" si="0"/>
        <v>325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12">
        <v>50</v>
      </c>
      <c r="AD2" s="12">
        <v>50</v>
      </c>
      <c r="AE2" s="12">
        <v>50</v>
      </c>
      <c r="AF2" s="12">
        <v>50</v>
      </c>
      <c r="AG2" s="12">
        <v>50</v>
      </c>
      <c r="AH2" s="12">
        <v>50</v>
      </c>
      <c r="AI2" s="12">
        <v>50</v>
      </c>
      <c r="AJ2" s="5">
        <v>1</v>
      </c>
      <c r="AK2" s="5">
        <v>1</v>
      </c>
      <c r="AL2" s="5">
        <v>1</v>
      </c>
      <c r="AM2" s="5">
        <v>1</v>
      </c>
      <c r="AN2" s="5">
        <v>1</v>
      </c>
      <c r="AO2" s="5">
        <v>1</v>
      </c>
      <c r="AP2" s="5">
        <v>1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>
        <v>0.95</v>
      </c>
      <c r="AY2">
        <v>0.95</v>
      </c>
      <c r="AZ2">
        <v>0.95</v>
      </c>
      <c r="BA2">
        <v>0.95</v>
      </c>
      <c r="BB2">
        <v>0.95</v>
      </c>
      <c r="BC2">
        <v>0.95</v>
      </c>
      <c r="BD2">
        <v>0.95</v>
      </c>
    </row>
    <row r="3" spans="1:56" x14ac:dyDescent="0.3">
      <c r="A3" t="s">
        <v>4</v>
      </c>
      <c r="B3" t="s">
        <v>3</v>
      </c>
      <c r="C3" t="s">
        <v>2</v>
      </c>
      <c r="D3" s="5">
        <v>0</v>
      </c>
      <c r="E3" s="5">
        <v>0</v>
      </c>
      <c r="F3" s="5">
        <v>0</v>
      </c>
      <c r="G3" s="5">
        <v>0</v>
      </c>
      <c r="H3" s="5">
        <f t="shared" si="0"/>
        <v>325</v>
      </c>
      <c r="I3" s="5">
        <f t="shared" si="0"/>
        <v>325</v>
      </c>
      <c r="J3" s="5">
        <f t="shared" si="0"/>
        <v>325</v>
      </c>
      <c r="K3" s="5">
        <f t="shared" si="0"/>
        <v>325</v>
      </c>
      <c r="L3" s="5">
        <f t="shared" si="0"/>
        <v>325</v>
      </c>
      <c r="M3" s="5">
        <f t="shared" si="0"/>
        <v>325</v>
      </c>
      <c r="N3" s="5">
        <f t="shared" si="0"/>
        <v>325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12">
        <v>50</v>
      </c>
      <c r="AD3" s="12">
        <v>50</v>
      </c>
      <c r="AE3" s="12">
        <v>50</v>
      </c>
      <c r="AF3" s="12">
        <v>50</v>
      </c>
      <c r="AG3" s="12">
        <v>50</v>
      </c>
      <c r="AH3" s="12">
        <v>50</v>
      </c>
      <c r="AI3" s="12">
        <v>50</v>
      </c>
      <c r="AJ3" s="5">
        <v>1</v>
      </c>
      <c r="AK3" s="5">
        <v>1</v>
      </c>
      <c r="AL3" s="5">
        <v>1</v>
      </c>
      <c r="AM3" s="5">
        <v>1</v>
      </c>
      <c r="AN3" s="5">
        <v>1</v>
      </c>
      <c r="AO3" s="5">
        <v>1</v>
      </c>
      <c r="AP3" s="5">
        <v>1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1</v>
      </c>
      <c r="AY3" s="5">
        <v>1</v>
      </c>
      <c r="AZ3" s="5">
        <v>1</v>
      </c>
      <c r="BA3" s="5">
        <v>1</v>
      </c>
      <c r="BB3" s="5">
        <v>1</v>
      </c>
      <c r="BC3" s="5">
        <v>1</v>
      </c>
      <c r="BD3" s="5">
        <v>1</v>
      </c>
    </row>
    <row r="4" spans="1:56" x14ac:dyDescent="0.3">
      <c r="A4" t="s">
        <v>5</v>
      </c>
      <c r="B4" t="s">
        <v>3</v>
      </c>
      <c r="C4" t="s">
        <v>6</v>
      </c>
      <c r="D4" s="5">
        <v>0</v>
      </c>
      <c r="E4" s="5">
        <v>0</v>
      </c>
      <c r="F4" s="5">
        <v>0</v>
      </c>
      <c r="G4" s="5">
        <v>0</v>
      </c>
      <c r="H4">
        <v>57.923000000000002</v>
      </c>
      <c r="I4">
        <v>37.615000000000002</v>
      </c>
      <c r="J4">
        <v>27</v>
      </c>
      <c r="K4">
        <v>21.692</v>
      </c>
      <c r="L4">
        <v>18.462</v>
      </c>
      <c r="M4">
        <v>16.385000000000002</v>
      </c>
      <c r="N4">
        <v>15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12">
        <v>20</v>
      </c>
      <c r="AD4" s="12">
        <v>20</v>
      </c>
      <c r="AE4" s="12">
        <v>20</v>
      </c>
      <c r="AF4" s="12">
        <v>20</v>
      </c>
      <c r="AG4" s="12">
        <v>20</v>
      </c>
      <c r="AH4" s="12">
        <v>20</v>
      </c>
      <c r="AI4" s="12">
        <v>20</v>
      </c>
      <c r="AJ4" s="5">
        <v>1</v>
      </c>
      <c r="AK4" s="5">
        <v>1</v>
      </c>
      <c r="AL4" s="5">
        <v>1</v>
      </c>
      <c r="AM4" s="5">
        <v>1</v>
      </c>
      <c r="AN4" s="5">
        <v>1</v>
      </c>
      <c r="AO4" s="5">
        <v>1</v>
      </c>
      <c r="AP4" s="5">
        <v>1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>
        <v>0.97460000000000002</v>
      </c>
      <c r="AY4">
        <v>0.97460000000000002</v>
      </c>
      <c r="AZ4">
        <v>0.97460000000000002</v>
      </c>
      <c r="BA4">
        <v>0.97460000000000002</v>
      </c>
      <c r="BB4">
        <v>0.97460000000000002</v>
      </c>
      <c r="BC4">
        <v>0.97460000000000002</v>
      </c>
      <c r="BD4">
        <v>0.97460000000000002</v>
      </c>
    </row>
    <row r="5" spans="1:56" x14ac:dyDescent="0.3">
      <c r="A5" t="s">
        <v>7</v>
      </c>
      <c r="B5" t="s">
        <v>6</v>
      </c>
      <c r="C5" t="s">
        <v>3</v>
      </c>
      <c r="D5" s="5">
        <v>0</v>
      </c>
      <c r="E5" s="5">
        <v>0</v>
      </c>
      <c r="F5" s="5">
        <v>0</v>
      </c>
      <c r="G5" s="5">
        <v>0</v>
      </c>
      <c r="H5">
        <v>57.923000000000002</v>
      </c>
      <c r="I5">
        <v>37.615000000000002</v>
      </c>
      <c r="J5">
        <v>27</v>
      </c>
      <c r="K5">
        <v>21.692</v>
      </c>
      <c r="L5">
        <v>18.462</v>
      </c>
      <c r="M5">
        <v>16.385000000000002</v>
      </c>
      <c r="N5">
        <v>15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12">
        <v>20</v>
      </c>
      <c r="AD5" s="12">
        <v>20</v>
      </c>
      <c r="AE5" s="12">
        <v>20</v>
      </c>
      <c r="AF5" s="12">
        <v>20</v>
      </c>
      <c r="AG5" s="12">
        <v>20</v>
      </c>
      <c r="AH5" s="12">
        <v>20</v>
      </c>
      <c r="AI5" s="12">
        <v>20</v>
      </c>
      <c r="AJ5" s="5">
        <v>1</v>
      </c>
      <c r="AK5" s="5">
        <v>1</v>
      </c>
      <c r="AL5" s="5">
        <v>1</v>
      </c>
      <c r="AM5" s="5">
        <v>1</v>
      </c>
      <c r="AN5" s="5">
        <v>1</v>
      </c>
      <c r="AO5" s="5">
        <v>1</v>
      </c>
      <c r="AP5" s="5">
        <v>1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>
        <v>0.97460000000000002</v>
      </c>
      <c r="AY5">
        <v>0.97460000000000002</v>
      </c>
      <c r="AZ5">
        <v>0.97460000000000002</v>
      </c>
      <c r="BA5">
        <v>0.97460000000000002</v>
      </c>
      <c r="BB5">
        <v>0.97460000000000002</v>
      </c>
      <c r="BC5">
        <v>0.97460000000000002</v>
      </c>
      <c r="BD5">
        <v>0.97460000000000002</v>
      </c>
    </row>
    <row r="6" spans="1:56" x14ac:dyDescent="0.3">
      <c r="A6" t="s">
        <v>8</v>
      </c>
      <c r="B6" t="s">
        <v>3</v>
      </c>
      <c r="C6" t="s">
        <v>9</v>
      </c>
      <c r="D6" s="5">
        <v>0</v>
      </c>
      <c r="E6" s="5">
        <v>0</v>
      </c>
      <c r="F6" s="5">
        <v>0</v>
      </c>
      <c r="G6" s="5">
        <v>0</v>
      </c>
      <c r="H6" s="5">
        <v>685</v>
      </c>
      <c r="I6" s="5">
        <v>532.5</v>
      </c>
      <c r="J6" s="5">
        <v>380</v>
      </c>
      <c r="K6" s="5">
        <v>338</v>
      </c>
      <c r="L6" s="5">
        <v>296</v>
      </c>
      <c r="M6" s="5">
        <v>272</v>
      </c>
      <c r="N6" s="5">
        <v>248</v>
      </c>
      <c r="O6" s="17">
        <v>23.975000000000001</v>
      </c>
      <c r="P6" s="17">
        <v>18.637500000000003</v>
      </c>
      <c r="Q6" s="17">
        <v>13.3</v>
      </c>
      <c r="R6" s="17">
        <v>11.830000000000002</v>
      </c>
      <c r="S6" s="17">
        <v>10.360000000000001</v>
      </c>
      <c r="T6" s="17">
        <v>9.5200000000000014</v>
      </c>
      <c r="U6" s="17">
        <v>8.6800000000000015</v>
      </c>
      <c r="V6" s="9">
        <v>3.6</v>
      </c>
      <c r="W6" s="9">
        <v>2.7</v>
      </c>
      <c r="X6" s="9">
        <v>1.8</v>
      </c>
      <c r="Y6" s="9">
        <v>1.55</v>
      </c>
      <c r="Z6" s="9">
        <v>1.3</v>
      </c>
      <c r="AA6" s="9">
        <v>1.1499999999999999</v>
      </c>
      <c r="AB6" s="16">
        <v>1</v>
      </c>
      <c r="AC6" s="9">
        <v>30</v>
      </c>
      <c r="AD6" s="9">
        <v>30</v>
      </c>
      <c r="AE6" s="9">
        <v>30</v>
      </c>
      <c r="AF6" s="9">
        <v>30</v>
      </c>
      <c r="AG6" s="9">
        <v>30</v>
      </c>
      <c r="AH6" s="9">
        <v>30</v>
      </c>
      <c r="AI6" s="9">
        <v>30</v>
      </c>
      <c r="AJ6" s="5">
        <v>1</v>
      </c>
      <c r="AK6" s="5">
        <v>1</v>
      </c>
      <c r="AL6" s="5">
        <v>1</v>
      </c>
      <c r="AM6" s="5">
        <v>1</v>
      </c>
      <c r="AN6" s="5">
        <v>1</v>
      </c>
      <c r="AO6" s="5">
        <v>1</v>
      </c>
      <c r="AP6" s="5">
        <v>1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9">
        <v>0.73299999999999998</v>
      </c>
      <c r="AY6" s="9">
        <v>0.74750000000000005</v>
      </c>
      <c r="AZ6" s="9">
        <v>0.76200000000000001</v>
      </c>
      <c r="BA6" s="9">
        <v>0.77700000000000002</v>
      </c>
      <c r="BB6" s="9">
        <v>0.79200000000000004</v>
      </c>
      <c r="BC6" s="9">
        <v>0.80649999999999999</v>
      </c>
      <c r="BD6" s="9">
        <v>0.82099999999999995</v>
      </c>
    </row>
    <row r="7" spans="1:56" x14ac:dyDescent="0.3">
      <c r="A7" t="s">
        <v>10</v>
      </c>
      <c r="B7" t="s">
        <v>11</v>
      </c>
      <c r="C7" t="s">
        <v>3</v>
      </c>
      <c r="D7" s="5">
        <v>0</v>
      </c>
      <c r="E7" s="5">
        <v>0</v>
      </c>
      <c r="F7" s="5">
        <v>0</v>
      </c>
      <c r="G7" s="5">
        <v>0</v>
      </c>
      <c r="H7">
        <v>255.9</v>
      </c>
      <c r="I7">
        <v>255.9</v>
      </c>
      <c r="J7">
        <v>255.9</v>
      </c>
      <c r="K7">
        <v>255.9</v>
      </c>
      <c r="L7">
        <v>255.9</v>
      </c>
      <c r="M7">
        <v>255.9</v>
      </c>
      <c r="N7">
        <v>255.9</v>
      </c>
      <c r="O7">
        <v>10.23</v>
      </c>
      <c r="P7">
        <v>10.23</v>
      </c>
      <c r="Q7">
        <v>10.23</v>
      </c>
      <c r="R7">
        <v>10.23</v>
      </c>
      <c r="S7">
        <v>10.23</v>
      </c>
      <c r="T7">
        <v>10.23</v>
      </c>
      <c r="U7">
        <v>10.23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12">
        <v>15</v>
      </c>
      <c r="AD7" s="12">
        <v>15</v>
      </c>
      <c r="AE7" s="12">
        <v>15</v>
      </c>
      <c r="AF7" s="12">
        <v>15</v>
      </c>
      <c r="AG7" s="12">
        <v>15</v>
      </c>
      <c r="AH7" s="12">
        <v>15</v>
      </c>
      <c r="AI7" s="12">
        <v>15</v>
      </c>
      <c r="AJ7" s="5">
        <v>1</v>
      </c>
      <c r="AK7" s="5">
        <v>1</v>
      </c>
      <c r="AL7" s="5">
        <v>1</v>
      </c>
      <c r="AM7" s="5">
        <v>1</v>
      </c>
      <c r="AN7" s="5">
        <v>1</v>
      </c>
      <c r="AO7" s="5">
        <v>1</v>
      </c>
      <c r="AP7" s="5">
        <v>1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>
        <v>0.44500000000000001</v>
      </c>
      <c r="AY7">
        <v>0.44500000000000001</v>
      </c>
      <c r="AZ7">
        <v>0.44500000000000001</v>
      </c>
      <c r="BA7">
        <v>0.44500000000000001</v>
      </c>
      <c r="BB7">
        <v>0.44500000000000001</v>
      </c>
      <c r="BC7">
        <v>0.44500000000000001</v>
      </c>
      <c r="BD7">
        <v>0.44500000000000001</v>
      </c>
    </row>
    <row r="8" spans="1:56" x14ac:dyDescent="0.3">
      <c r="A8" t="s">
        <v>12</v>
      </c>
      <c r="B8" t="s">
        <v>11</v>
      </c>
      <c r="C8" t="s">
        <v>13</v>
      </c>
      <c r="D8" s="5">
        <v>0</v>
      </c>
      <c r="E8" s="5">
        <v>0</v>
      </c>
      <c r="F8" s="5">
        <v>0</v>
      </c>
      <c r="G8" s="5">
        <v>0</v>
      </c>
      <c r="H8" s="5">
        <v>502</v>
      </c>
      <c r="I8" s="5">
        <v>368</v>
      </c>
      <c r="J8" s="5">
        <v>278</v>
      </c>
      <c r="K8" s="5">
        <v>247</v>
      </c>
      <c r="L8" s="5">
        <v>226</v>
      </c>
      <c r="M8" s="5">
        <v>204</v>
      </c>
      <c r="N8" s="5">
        <v>190</v>
      </c>
      <c r="O8">
        <v>23.09</v>
      </c>
      <c r="P8">
        <v>16.93</v>
      </c>
      <c r="Q8">
        <v>12.79</v>
      </c>
      <c r="R8">
        <v>11.36</v>
      </c>
      <c r="S8">
        <v>10.4</v>
      </c>
      <c r="T8">
        <v>9.3800000000000008</v>
      </c>
      <c r="U8">
        <v>8.74</v>
      </c>
      <c r="V8" s="5">
        <v>2</v>
      </c>
      <c r="W8" s="5">
        <v>2</v>
      </c>
      <c r="X8" s="5">
        <v>2</v>
      </c>
      <c r="Y8" s="5">
        <v>2</v>
      </c>
      <c r="Z8" s="5">
        <v>2</v>
      </c>
      <c r="AA8" s="5">
        <v>2</v>
      </c>
      <c r="AB8" s="5">
        <v>2</v>
      </c>
      <c r="AC8" s="12">
        <v>30</v>
      </c>
      <c r="AD8" s="12">
        <v>30</v>
      </c>
      <c r="AE8" s="12">
        <v>30</v>
      </c>
      <c r="AF8" s="12">
        <v>30</v>
      </c>
      <c r="AG8" s="12">
        <v>30</v>
      </c>
      <c r="AH8" s="12">
        <v>30</v>
      </c>
      <c r="AI8" s="12">
        <v>30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>
        <v>0.83</v>
      </c>
      <c r="AY8">
        <v>0.83</v>
      </c>
      <c r="AZ8">
        <v>0.83</v>
      </c>
      <c r="BA8">
        <v>0.83</v>
      </c>
      <c r="BB8">
        <v>0.83</v>
      </c>
      <c r="BC8">
        <v>0.83</v>
      </c>
      <c r="BD8">
        <v>0.83</v>
      </c>
    </row>
    <row r="9" spans="1:56" x14ac:dyDescent="0.3">
      <c r="A9" t="s">
        <v>14</v>
      </c>
      <c r="B9" t="s">
        <v>15</v>
      </c>
      <c r="C9" t="s">
        <v>13</v>
      </c>
      <c r="D9" s="5">
        <v>0</v>
      </c>
      <c r="E9" s="5">
        <v>0</v>
      </c>
      <c r="F9" s="5">
        <v>0</v>
      </c>
      <c r="G9" s="5">
        <v>0</v>
      </c>
      <c r="H9">
        <v>25.8</v>
      </c>
      <c r="I9">
        <v>25.8</v>
      </c>
      <c r="J9">
        <v>25.8</v>
      </c>
      <c r="K9">
        <v>25.8</v>
      </c>
      <c r="L9">
        <v>25.8</v>
      </c>
      <c r="M9">
        <v>25.8</v>
      </c>
      <c r="N9">
        <v>25.8</v>
      </c>
      <c r="O9" s="5">
        <v>31</v>
      </c>
      <c r="P9" s="5">
        <v>31</v>
      </c>
      <c r="Q9" s="5">
        <v>31</v>
      </c>
      <c r="R9" s="5">
        <v>31</v>
      </c>
      <c r="S9" s="5">
        <v>31</v>
      </c>
      <c r="T9" s="5">
        <v>31</v>
      </c>
      <c r="U9" s="5">
        <v>31</v>
      </c>
      <c r="V9">
        <v>46.4</v>
      </c>
      <c r="W9" s="5">
        <v>62</v>
      </c>
      <c r="X9">
        <v>67.400000000000006</v>
      </c>
      <c r="Y9">
        <v>74.2</v>
      </c>
      <c r="Z9">
        <v>82.4</v>
      </c>
      <c r="AA9">
        <v>82.4</v>
      </c>
      <c r="AB9">
        <v>82.4</v>
      </c>
      <c r="AC9" s="12">
        <v>41</v>
      </c>
      <c r="AD9" s="12">
        <v>41</v>
      </c>
      <c r="AE9" s="12">
        <v>41</v>
      </c>
      <c r="AF9" s="12">
        <v>41</v>
      </c>
      <c r="AG9" s="12">
        <v>41</v>
      </c>
      <c r="AH9" s="12">
        <v>41</v>
      </c>
      <c r="AI9" s="12">
        <v>41</v>
      </c>
      <c r="AJ9">
        <v>0.9859</v>
      </c>
      <c r="AK9">
        <v>0.9859</v>
      </c>
      <c r="AL9">
        <v>0.9859</v>
      </c>
      <c r="AM9">
        <v>0.9859</v>
      </c>
      <c r="AN9">
        <v>0.9859</v>
      </c>
      <c r="AO9">
        <v>0.9859</v>
      </c>
      <c r="AP9">
        <v>0.9859</v>
      </c>
      <c r="AQ9" s="2">
        <v>238.4</v>
      </c>
      <c r="AR9" s="2">
        <v>238.4</v>
      </c>
      <c r="AS9" s="2">
        <v>238.4</v>
      </c>
      <c r="AT9" s="2">
        <v>238.4</v>
      </c>
      <c r="AU9" s="2">
        <v>238.4</v>
      </c>
      <c r="AV9" s="2">
        <v>238.4</v>
      </c>
      <c r="AW9" s="2">
        <v>238.4</v>
      </c>
      <c r="AX9" s="5">
        <v>1</v>
      </c>
      <c r="AY9" s="5">
        <v>1</v>
      </c>
      <c r="AZ9" s="5">
        <v>1</v>
      </c>
      <c r="BA9" s="5">
        <v>1</v>
      </c>
      <c r="BB9" s="5">
        <v>1</v>
      </c>
      <c r="BC9" s="5">
        <v>1</v>
      </c>
      <c r="BD9" s="5">
        <v>1</v>
      </c>
    </row>
    <row r="10" spans="1:56" x14ac:dyDescent="0.3">
      <c r="A10" t="s">
        <v>16</v>
      </c>
      <c r="B10" t="s">
        <v>13</v>
      </c>
      <c r="C10" t="s">
        <v>3</v>
      </c>
      <c r="D10" s="5">
        <v>0</v>
      </c>
      <c r="E10" s="5">
        <v>0</v>
      </c>
      <c r="F10" s="5">
        <v>0</v>
      </c>
      <c r="G10" s="5">
        <v>0</v>
      </c>
      <c r="H10" s="5">
        <v>475</v>
      </c>
      <c r="I10" s="5">
        <v>475</v>
      </c>
      <c r="J10" s="5">
        <v>475</v>
      </c>
      <c r="K10" s="5">
        <v>475</v>
      </c>
      <c r="L10" s="5">
        <v>475</v>
      </c>
      <c r="M10" s="5">
        <v>475</v>
      </c>
      <c r="N10" s="5">
        <v>475</v>
      </c>
      <c r="O10">
        <v>14.25</v>
      </c>
      <c r="P10">
        <v>14.25</v>
      </c>
      <c r="Q10">
        <v>14.25</v>
      </c>
      <c r="R10">
        <v>14.25</v>
      </c>
      <c r="S10">
        <v>14.25</v>
      </c>
      <c r="T10">
        <v>14.25</v>
      </c>
      <c r="U10">
        <v>14.25</v>
      </c>
      <c r="V10" s="5">
        <v>2</v>
      </c>
      <c r="W10" s="5">
        <v>2</v>
      </c>
      <c r="X10" s="5">
        <v>2</v>
      </c>
      <c r="Y10" s="5">
        <v>2</v>
      </c>
      <c r="Z10" s="5">
        <v>2</v>
      </c>
      <c r="AA10" s="5">
        <v>2</v>
      </c>
      <c r="AB10" s="5">
        <v>2</v>
      </c>
      <c r="AC10" s="26">
        <v>35</v>
      </c>
      <c r="AD10" s="26">
        <v>35</v>
      </c>
      <c r="AE10" s="26">
        <v>35</v>
      </c>
      <c r="AF10" s="26">
        <v>35</v>
      </c>
      <c r="AG10" s="26">
        <v>35</v>
      </c>
      <c r="AH10" s="26">
        <v>35</v>
      </c>
      <c r="AI10" s="26">
        <v>35</v>
      </c>
      <c r="AJ10" s="5">
        <v>1</v>
      </c>
      <c r="AK10" s="5">
        <v>1</v>
      </c>
      <c r="AL10" s="5">
        <v>1</v>
      </c>
      <c r="AM10" s="5">
        <v>1</v>
      </c>
      <c r="AN10" s="5">
        <v>1</v>
      </c>
      <c r="AO10" s="5">
        <v>1</v>
      </c>
      <c r="AP10" s="5">
        <v>1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>
        <v>0.4</v>
      </c>
      <c r="AY10">
        <v>0.4</v>
      </c>
      <c r="AZ10">
        <v>0.4</v>
      </c>
      <c r="BA10">
        <v>0.4</v>
      </c>
      <c r="BB10">
        <v>0.4</v>
      </c>
      <c r="BC10">
        <v>0.4</v>
      </c>
      <c r="BD10">
        <v>0.4</v>
      </c>
    </row>
    <row r="11" spans="1:56" x14ac:dyDescent="0.3">
      <c r="A11" t="s">
        <v>17</v>
      </c>
      <c r="B11" t="s">
        <v>3</v>
      </c>
      <c r="C11" t="s">
        <v>18</v>
      </c>
      <c r="D11" s="5">
        <v>0</v>
      </c>
      <c r="E11" s="5">
        <v>0</v>
      </c>
      <c r="F11" s="5">
        <v>0</v>
      </c>
      <c r="G11" s="5">
        <v>0</v>
      </c>
      <c r="H11" s="6">
        <v>169.25415000000001</v>
      </c>
      <c r="I11">
        <v>117.44165</v>
      </c>
      <c r="J11" s="6">
        <v>89.808350000000004</v>
      </c>
      <c r="K11" s="6">
        <v>72.537499999999994</v>
      </c>
      <c r="L11" s="6">
        <v>65.629149999999996</v>
      </c>
      <c r="M11" s="6">
        <v>62.174999999999997</v>
      </c>
      <c r="N11" s="6">
        <v>58.720849999999999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12">
        <v>13</v>
      </c>
      <c r="AD11" s="12">
        <v>13</v>
      </c>
      <c r="AE11" s="12">
        <v>13</v>
      </c>
      <c r="AF11" s="12">
        <v>13</v>
      </c>
      <c r="AG11" s="12">
        <v>13</v>
      </c>
      <c r="AH11" s="12">
        <v>13</v>
      </c>
      <c r="AI11" s="12">
        <v>13</v>
      </c>
      <c r="AJ11" s="5">
        <v>1</v>
      </c>
      <c r="AK11" s="5">
        <v>1</v>
      </c>
      <c r="AL11" s="5">
        <v>1</v>
      </c>
      <c r="AM11" s="5">
        <v>1</v>
      </c>
      <c r="AN11" s="5">
        <v>1</v>
      </c>
      <c r="AO11" s="5">
        <v>1</v>
      </c>
      <c r="AP11" s="5">
        <v>1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1">
        <v>0.87</v>
      </c>
      <c r="AY11">
        <v>0.87</v>
      </c>
      <c r="AZ11">
        <v>0.87</v>
      </c>
      <c r="BA11">
        <v>0.87</v>
      </c>
      <c r="BB11">
        <v>0.87</v>
      </c>
      <c r="BC11">
        <v>0.87</v>
      </c>
      <c r="BD11">
        <v>0.87</v>
      </c>
    </row>
    <row r="12" spans="1:56" x14ac:dyDescent="0.3">
      <c r="A12" t="s">
        <v>19</v>
      </c>
      <c r="B12" t="s">
        <v>18</v>
      </c>
      <c r="C12" t="s">
        <v>3</v>
      </c>
      <c r="D12" s="5">
        <v>0</v>
      </c>
      <c r="E12" s="5">
        <v>0</v>
      </c>
      <c r="F12" s="5">
        <v>0</v>
      </c>
      <c r="G12" s="5">
        <v>0</v>
      </c>
      <c r="H12" s="6">
        <v>169.25415000000001</v>
      </c>
      <c r="I12">
        <v>117.44165</v>
      </c>
      <c r="J12" s="6">
        <v>89.808350000000004</v>
      </c>
      <c r="K12" s="6">
        <v>72.537499999999994</v>
      </c>
      <c r="L12" s="6">
        <v>65.629149999999996</v>
      </c>
      <c r="M12" s="6">
        <v>62.174999999999997</v>
      </c>
      <c r="N12" s="6">
        <v>58.720849999999999</v>
      </c>
      <c r="O12" s="5">
        <v>10</v>
      </c>
      <c r="P12" s="5">
        <v>10</v>
      </c>
      <c r="Q12" s="5">
        <v>10</v>
      </c>
      <c r="R12" s="5">
        <v>10</v>
      </c>
      <c r="S12" s="5">
        <v>10</v>
      </c>
      <c r="T12" s="5">
        <v>10</v>
      </c>
      <c r="U12" s="5">
        <v>10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12">
        <v>13</v>
      </c>
      <c r="AD12" s="12">
        <v>13</v>
      </c>
      <c r="AE12" s="12">
        <v>13</v>
      </c>
      <c r="AF12" s="12">
        <v>13</v>
      </c>
      <c r="AG12" s="12">
        <v>13</v>
      </c>
      <c r="AH12" s="12">
        <v>13</v>
      </c>
      <c r="AI12" s="12">
        <v>13</v>
      </c>
      <c r="AJ12" s="5">
        <v>1</v>
      </c>
      <c r="AK12" s="5">
        <v>1</v>
      </c>
      <c r="AL12" s="5">
        <v>1</v>
      </c>
      <c r="AM12" s="5">
        <v>1</v>
      </c>
      <c r="AN12" s="5">
        <v>1</v>
      </c>
      <c r="AO12" s="5">
        <v>1</v>
      </c>
      <c r="AP12" s="5">
        <v>1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>
        <v>0.87</v>
      </c>
      <c r="AY12">
        <v>0.87</v>
      </c>
      <c r="AZ12">
        <v>0.87</v>
      </c>
      <c r="BA12">
        <v>0.87</v>
      </c>
      <c r="BB12">
        <v>0.87</v>
      </c>
      <c r="BC12">
        <v>0.87</v>
      </c>
      <c r="BD12">
        <v>0.87</v>
      </c>
    </row>
    <row r="13" spans="1:56" x14ac:dyDescent="0.3">
      <c r="A13" t="s">
        <v>20</v>
      </c>
      <c r="B13" t="s">
        <v>3</v>
      </c>
      <c r="C13" t="s">
        <v>21</v>
      </c>
      <c r="D13" s="5">
        <v>0</v>
      </c>
      <c r="E13" s="5">
        <v>0</v>
      </c>
      <c r="F13" s="5">
        <v>0</v>
      </c>
      <c r="G13" s="5">
        <v>0</v>
      </c>
      <c r="H13" s="5">
        <v>100</v>
      </c>
      <c r="I13" s="5">
        <v>100</v>
      </c>
      <c r="J13" s="5">
        <v>75</v>
      </c>
      <c r="K13" s="5">
        <v>75</v>
      </c>
      <c r="L13" s="5">
        <v>75</v>
      </c>
      <c r="M13" s="5">
        <v>75</v>
      </c>
      <c r="N13" s="5">
        <v>75</v>
      </c>
      <c r="O13">
        <v>1.47</v>
      </c>
      <c r="P13">
        <v>1.47</v>
      </c>
      <c r="Q13">
        <v>1.47</v>
      </c>
      <c r="R13">
        <v>1.47</v>
      </c>
      <c r="S13">
        <v>1.47</v>
      </c>
      <c r="T13">
        <v>1.47</v>
      </c>
      <c r="U13">
        <v>1.47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12">
        <v>19</v>
      </c>
      <c r="AD13" s="12">
        <v>19</v>
      </c>
      <c r="AE13" s="12">
        <v>19</v>
      </c>
      <c r="AF13" s="12">
        <v>19</v>
      </c>
      <c r="AG13" s="12">
        <v>19</v>
      </c>
      <c r="AH13" s="12">
        <v>19</v>
      </c>
      <c r="AI13" s="12">
        <v>19</v>
      </c>
      <c r="AJ13" s="28">
        <v>1</v>
      </c>
      <c r="AK13" s="5">
        <v>1</v>
      </c>
      <c r="AL13" s="5">
        <v>1</v>
      </c>
      <c r="AM13" s="5">
        <v>1</v>
      </c>
      <c r="AN13" s="5">
        <v>1</v>
      </c>
      <c r="AO13" s="5">
        <v>1</v>
      </c>
      <c r="AP13" s="5">
        <v>1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1</v>
      </c>
      <c r="AY13" s="5">
        <v>1</v>
      </c>
      <c r="AZ13" s="5">
        <v>1</v>
      </c>
      <c r="BA13" s="5">
        <v>1</v>
      </c>
      <c r="BB13" s="5">
        <v>1</v>
      </c>
      <c r="BC13" s="5">
        <v>1</v>
      </c>
      <c r="BD13" s="5">
        <v>1</v>
      </c>
    </row>
    <row r="14" spans="1:56" x14ac:dyDescent="0.3">
      <c r="A14" t="s">
        <v>22</v>
      </c>
      <c r="B14" t="s">
        <v>23</v>
      </c>
      <c r="C14" t="s">
        <v>21</v>
      </c>
      <c r="D14">
        <v>7.28416</v>
      </c>
      <c r="E14">
        <v>1.1206400000000001</v>
      </c>
      <c r="F14" s="5">
        <v>0</v>
      </c>
      <c r="G14" s="5">
        <v>0</v>
      </c>
      <c r="H14">
        <v>344.5</v>
      </c>
      <c r="I14">
        <v>303.60000000000002</v>
      </c>
      <c r="J14">
        <v>274.7</v>
      </c>
      <c r="K14">
        <v>251.1</v>
      </c>
      <c r="L14">
        <v>230.2</v>
      </c>
      <c r="M14">
        <v>211.9</v>
      </c>
      <c r="N14">
        <v>196</v>
      </c>
      <c r="O14">
        <v>7.9</v>
      </c>
      <c r="P14">
        <v>7</v>
      </c>
      <c r="Q14">
        <v>6.3</v>
      </c>
      <c r="R14">
        <v>5.8</v>
      </c>
      <c r="S14">
        <v>5.3</v>
      </c>
      <c r="T14">
        <v>4.9000000000000004</v>
      </c>
      <c r="U14">
        <v>4.5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12">
        <v>25</v>
      </c>
      <c r="AD14" s="12">
        <v>25</v>
      </c>
      <c r="AE14" s="12">
        <v>25</v>
      </c>
      <c r="AF14" s="12">
        <v>25</v>
      </c>
      <c r="AG14" s="12">
        <v>25</v>
      </c>
      <c r="AH14" s="12">
        <v>25</v>
      </c>
      <c r="AI14" s="12">
        <v>25</v>
      </c>
      <c r="AJ14" s="28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>
        <v>2.8016000000000001</v>
      </c>
      <c r="AR14">
        <v>2.8016000000000001</v>
      </c>
      <c r="AS14">
        <v>2.8016000000000001</v>
      </c>
      <c r="AT14">
        <v>2.8016000000000001</v>
      </c>
      <c r="AU14">
        <v>2.8016000000000001</v>
      </c>
      <c r="AV14">
        <v>2.8016000000000001</v>
      </c>
      <c r="AW14">
        <v>2.8016000000000001</v>
      </c>
      <c r="AX14" s="28">
        <v>1</v>
      </c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1</v>
      </c>
    </row>
    <row r="15" spans="1:56" x14ac:dyDescent="0.3">
      <c r="A15" t="s">
        <v>24</v>
      </c>
      <c r="B15" t="s">
        <v>21</v>
      </c>
      <c r="C15" t="s">
        <v>3</v>
      </c>
      <c r="D15">
        <v>8.6455199999999994</v>
      </c>
      <c r="E15">
        <v>1.3300799999999999</v>
      </c>
      <c r="F15" s="5">
        <v>0</v>
      </c>
      <c r="G15" s="5">
        <v>0</v>
      </c>
      <c r="H15" s="5">
        <v>740</v>
      </c>
      <c r="I15" s="5">
        <v>720</v>
      </c>
      <c r="J15" s="5">
        <v>700</v>
      </c>
      <c r="K15" s="5">
        <v>670</v>
      </c>
      <c r="L15" s="5">
        <v>640</v>
      </c>
      <c r="M15" s="5">
        <v>615</v>
      </c>
      <c r="N15" s="5">
        <v>600</v>
      </c>
      <c r="O15">
        <v>14.8</v>
      </c>
      <c r="P15">
        <v>14.4</v>
      </c>
      <c r="Q15">
        <v>14</v>
      </c>
      <c r="R15">
        <v>13.4</v>
      </c>
      <c r="S15">
        <v>12.8</v>
      </c>
      <c r="T15">
        <v>12.3</v>
      </c>
      <c r="U15">
        <v>12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12">
        <v>25</v>
      </c>
      <c r="AD15" s="12">
        <v>25</v>
      </c>
      <c r="AE15" s="12">
        <v>25</v>
      </c>
      <c r="AF15" s="12">
        <v>30</v>
      </c>
      <c r="AG15" s="12">
        <v>30</v>
      </c>
      <c r="AH15" s="12">
        <v>30</v>
      </c>
      <c r="AI15" s="12">
        <v>30</v>
      </c>
      <c r="AJ15" s="5">
        <v>1</v>
      </c>
      <c r="AK15" s="5">
        <v>1</v>
      </c>
      <c r="AL15" s="5">
        <v>1</v>
      </c>
      <c r="AM15" s="5">
        <v>1</v>
      </c>
      <c r="AN15" s="5">
        <v>1</v>
      </c>
      <c r="AO15" s="5">
        <v>1</v>
      </c>
      <c r="AP15" s="5">
        <v>1</v>
      </c>
      <c r="AQ15">
        <v>3.3252000000000002</v>
      </c>
      <c r="AR15">
        <v>3.3252000000000002</v>
      </c>
      <c r="AS15">
        <v>3.3252000000000002</v>
      </c>
      <c r="AT15">
        <v>3.3252000000000002</v>
      </c>
      <c r="AU15">
        <v>3.3252000000000002</v>
      </c>
      <c r="AV15">
        <v>3.3252000000000002</v>
      </c>
      <c r="AW15">
        <v>3.3252000000000002</v>
      </c>
      <c r="AX15">
        <v>0.4</v>
      </c>
      <c r="AY15">
        <v>0.4</v>
      </c>
      <c r="AZ15">
        <v>0.4</v>
      </c>
      <c r="BA15">
        <v>0.4</v>
      </c>
      <c r="BB15">
        <v>0.4</v>
      </c>
      <c r="BC15">
        <v>0.4</v>
      </c>
      <c r="BD15">
        <v>0.4</v>
      </c>
    </row>
    <row r="16" spans="1:56" x14ac:dyDescent="0.3">
      <c r="A16" t="s">
        <v>25</v>
      </c>
      <c r="B16" t="s">
        <v>3</v>
      </c>
      <c r="C16" t="s">
        <v>26</v>
      </c>
      <c r="D16" s="5">
        <v>0</v>
      </c>
      <c r="E16" s="5">
        <v>0</v>
      </c>
      <c r="F16" s="5">
        <v>0</v>
      </c>
      <c r="G16" s="5">
        <v>0</v>
      </c>
      <c r="H16" s="19">
        <v>0.876</v>
      </c>
      <c r="I16" s="19">
        <v>0.93700000000000006</v>
      </c>
      <c r="J16" s="19">
        <v>1.0069999999999999</v>
      </c>
      <c r="K16" s="19">
        <v>1.0760000000000001</v>
      </c>
      <c r="L16" s="19">
        <v>1.1559999999999999</v>
      </c>
      <c r="M16" s="19">
        <v>1.236</v>
      </c>
      <c r="N16" s="19">
        <v>1.329</v>
      </c>
      <c r="O16" s="19">
        <v>3.5000000000000003E-2</v>
      </c>
      <c r="P16" s="19">
        <v>3.6999999999999998E-2</v>
      </c>
      <c r="Q16" s="19">
        <v>0.04</v>
      </c>
      <c r="R16" s="19">
        <v>4.2999999999999997E-2</v>
      </c>
      <c r="S16" s="19">
        <v>4.5999999999999999E-2</v>
      </c>
      <c r="T16" s="19">
        <v>4.9000000000000002E-2</v>
      </c>
      <c r="U16" s="19">
        <v>5.2999999999999999E-2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19">
        <v>20</v>
      </c>
      <c r="AD16" s="27">
        <v>30</v>
      </c>
      <c r="AE16" s="26">
        <v>25</v>
      </c>
      <c r="AF16" s="26">
        <v>30</v>
      </c>
      <c r="AG16" s="26">
        <v>30</v>
      </c>
      <c r="AH16" s="26">
        <v>30</v>
      </c>
      <c r="AI16" s="26">
        <v>30</v>
      </c>
      <c r="AJ16" s="1">
        <v>1.2000480019200768</v>
      </c>
      <c r="AK16">
        <v>1.2833675564681726</v>
      </c>
      <c r="AL16">
        <v>1.3793103448275863</v>
      </c>
      <c r="AM16">
        <v>1.4742739200943535</v>
      </c>
      <c r="AN16">
        <v>1.583029919265474</v>
      </c>
      <c r="AO16">
        <v>1.6934801016088061</v>
      </c>
      <c r="AP16">
        <v>1.8204988166757692</v>
      </c>
      <c r="AQ16" s="29">
        <f>AJ16*1000*(-1)</f>
        <v>-1200.0480019200768</v>
      </c>
      <c r="AR16" s="29">
        <f t="shared" ref="AR16:AW16" si="1">AK16*1000*(-1)</f>
        <v>-1283.3675564681726</v>
      </c>
      <c r="AS16" s="29">
        <f t="shared" si="1"/>
        <v>-1379.3103448275863</v>
      </c>
      <c r="AT16" s="29">
        <f t="shared" si="1"/>
        <v>-1474.2739200943536</v>
      </c>
      <c r="AU16" s="29">
        <f t="shared" si="1"/>
        <v>-1583.0299192654741</v>
      </c>
      <c r="AV16" s="29">
        <f t="shared" si="1"/>
        <v>-1693.4801016088061</v>
      </c>
      <c r="AW16" s="29">
        <f t="shared" si="1"/>
        <v>-1820.4988166757691</v>
      </c>
      <c r="AX16" s="5">
        <v>1</v>
      </c>
      <c r="AY16" s="5">
        <v>1</v>
      </c>
      <c r="AZ16" s="5">
        <v>1</v>
      </c>
      <c r="BA16" s="5">
        <v>1</v>
      </c>
      <c r="BB16" s="5">
        <v>1</v>
      </c>
      <c r="BC16" s="5">
        <v>1</v>
      </c>
      <c r="BD16" s="5">
        <v>1</v>
      </c>
    </row>
    <row r="17" spans="1:76" x14ac:dyDescent="0.3">
      <c r="A17" t="s">
        <v>27</v>
      </c>
      <c r="B17" t="s">
        <v>13</v>
      </c>
      <c r="C17" t="s">
        <v>3</v>
      </c>
      <c r="D17" s="5">
        <v>0</v>
      </c>
      <c r="E17" s="5">
        <v>0</v>
      </c>
      <c r="F17" s="5">
        <v>0</v>
      </c>
      <c r="G17" s="5">
        <v>0</v>
      </c>
      <c r="H17" s="19">
        <v>775</v>
      </c>
      <c r="I17" s="19">
        <v>775</v>
      </c>
      <c r="J17" s="19">
        <v>775</v>
      </c>
      <c r="K17" s="19">
        <v>775</v>
      </c>
      <c r="L17" s="19">
        <v>775</v>
      </c>
      <c r="M17" s="19">
        <v>775</v>
      </c>
      <c r="N17" s="19">
        <v>775</v>
      </c>
      <c r="O17" s="8">
        <v>19.399999999999999</v>
      </c>
      <c r="P17" s="8">
        <v>19.399999999999999</v>
      </c>
      <c r="Q17" s="8">
        <v>19.399999999999999</v>
      </c>
      <c r="R17" s="8">
        <v>19.399999999999999</v>
      </c>
      <c r="S17" s="8">
        <v>19.399999999999999</v>
      </c>
      <c r="T17" s="8">
        <v>19.399999999999999</v>
      </c>
      <c r="U17" s="8">
        <v>19.399999999999999</v>
      </c>
      <c r="V17" s="25">
        <v>2</v>
      </c>
      <c r="W17" s="25">
        <v>2</v>
      </c>
      <c r="X17" s="25">
        <v>2</v>
      </c>
      <c r="Y17" s="25">
        <v>2</v>
      </c>
      <c r="Z17" s="25">
        <v>2</v>
      </c>
      <c r="AA17" s="25">
        <v>2</v>
      </c>
      <c r="AB17" s="25">
        <v>2</v>
      </c>
      <c r="AC17" s="26">
        <v>35</v>
      </c>
      <c r="AD17" s="26">
        <v>35</v>
      </c>
      <c r="AE17" s="26">
        <v>35</v>
      </c>
      <c r="AF17" s="26">
        <v>35</v>
      </c>
      <c r="AG17" s="26">
        <v>35</v>
      </c>
      <c r="AH17" s="26">
        <v>35</v>
      </c>
      <c r="AI17" s="26">
        <v>35</v>
      </c>
      <c r="AJ17" s="5">
        <v>1</v>
      </c>
      <c r="AK17" s="5">
        <v>1</v>
      </c>
      <c r="AL17" s="5">
        <v>1</v>
      </c>
      <c r="AM17" s="5">
        <v>1</v>
      </c>
      <c r="AN17" s="5">
        <v>1</v>
      </c>
      <c r="AO17" s="5">
        <v>1</v>
      </c>
      <c r="AP17" s="5">
        <v>1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>
        <v>0.6</v>
      </c>
      <c r="AY17">
        <v>0.6</v>
      </c>
      <c r="AZ17">
        <v>0.6</v>
      </c>
      <c r="BA17">
        <v>0.6</v>
      </c>
      <c r="BB17">
        <v>0.6</v>
      </c>
      <c r="BC17">
        <v>0.6</v>
      </c>
      <c r="BD17">
        <v>0.6</v>
      </c>
    </row>
    <row r="18" spans="1:76" x14ac:dyDescent="0.3">
      <c r="A18" t="s">
        <v>28</v>
      </c>
      <c r="B18" t="s">
        <v>11</v>
      </c>
      <c r="C18" t="s">
        <v>3</v>
      </c>
      <c r="D18" s="5">
        <v>0</v>
      </c>
      <c r="E18" s="5">
        <v>0</v>
      </c>
      <c r="F18" s="5">
        <v>0</v>
      </c>
      <c r="G18" s="5">
        <v>0</v>
      </c>
      <c r="H18" s="23">
        <v>10000000000</v>
      </c>
      <c r="I18" s="23">
        <v>10000000000</v>
      </c>
      <c r="J18" s="24">
        <v>853</v>
      </c>
      <c r="K18" s="24">
        <v>853</v>
      </c>
      <c r="L18" s="24">
        <v>853</v>
      </c>
      <c r="M18" s="24">
        <v>853</v>
      </c>
      <c r="N18" s="24">
        <v>853</v>
      </c>
      <c r="O18" s="21">
        <v>250000000</v>
      </c>
      <c r="P18" s="21">
        <v>250000000</v>
      </c>
      <c r="Q18">
        <v>21.325000000000003</v>
      </c>
      <c r="R18">
        <v>21.325000000000003</v>
      </c>
      <c r="S18">
        <v>21.325000000000003</v>
      </c>
      <c r="T18">
        <v>21.325000000000003</v>
      </c>
      <c r="U18">
        <v>21.325000000000003</v>
      </c>
      <c r="V18" s="25">
        <v>2</v>
      </c>
      <c r="W18" s="25">
        <v>2</v>
      </c>
      <c r="X18" s="25">
        <v>2</v>
      </c>
      <c r="Y18" s="25">
        <v>2</v>
      </c>
      <c r="Z18" s="25">
        <v>2</v>
      </c>
      <c r="AA18" s="25">
        <v>2</v>
      </c>
      <c r="AB18" s="25">
        <v>2</v>
      </c>
      <c r="AC18" s="26">
        <v>35</v>
      </c>
      <c r="AD18" s="26">
        <v>35</v>
      </c>
      <c r="AE18" s="26">
        <v>35</v>
      </c>
      <c r="AF18" s="26">
        <v>35</v>
      </c>
      <c r="AG18" s="26">
        <v>35</v>
      </c>
      <c r="AH18" s="26">
        <v>35</v>
      </c>
      <c r="AI18" s="26">
        <v>35</v>
      </c>
      <c r="AJ18" s="13">
        <v>1</v>
      </c>
      <c r="AK18" s="13">
        <v>1</v>
      </c>
      <c r="AL18" s="13">
        <v>1</v>
      </c>
      <c r="AM18" s="13">
        <v>1</v>
      </c>
      <c r="AN18" s="13">
        <v>1</v>
      </c>
      <c r="AO18" s="13">
        <v>1</v>
      </c>
      <c r="AP18" s="13">
        <v>1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9">
        <v>0.52200000000000002</v>
      </c>
      <c r="AY18" s="9">
        <v>0.52200000000000002</v>
      </c>
      <c r="AZ18" s="12">
        <v>0.52200000000000002</v>
      </c>
      <c r="BA18" s="12">
        <v>0.53100000000000003</v>
      </c>
      <c r="BB18" s="12">
        <v>0.54</v>
      </c>
      <c r="BC18" s="12">
        <v>0.54</v>
      </c>
      <c r="BD18" s="12">
        <v>0.54</v>
      </c>
    </row>
    <row r="19" spans="1:76" x14ac:dyDescent="0.3">
      <c r="A19" t="s">
        <v>29</v>
      </c>
      <c r="B19" t="s">
        <v>9</v>
      </c>
      <c r="C19" t="s">
        <v>11</v>
      </c>
      <c r="D19" s="5">
        <v>0</v>
      </c>
      <c r="E19" s="5">
        <v>0</v>
      </c>
      <c r="F19" s="5">
        <v>0</v>
      </c>
      <c r="G19" s="5">
        <v>0</v>
      </c>
      <c r="H19" s="5">
        <v>29</v>
      </c>
      <c r="I19" s="5">
        <v>29</v>
      </c>
      <c r="J19" s="5">
        <v>29</v>
      </c>
      <c r="K19" s="5">
        <v>29</v>
      </c>
      <c r="L19" s="5">
        <v>29</v>
      </c>
      <c r="M19" s="5">
        <v>29</v>
      </c>
      <c r="N19" s="5">
        <v>29</v>
      </c>
      <c r="O19">
        <v>1.1599999999999999</v>
      </c>
      <c r="P19">
        <v>1.1599999999999999</v>
      </c>
      <c r="Q19">
        <v>1.1599999999999999</v>
      </c>
      <c r="R19">
        <v>1.1599999999999999</v>
      </c>
      <c r="S19">
        <v>1.1599999999999999</v>
      </c>
      <c r="T19">
        <v>1.1599999999999999</v>
      </c>
      <c r="U19">
        <v>1.1599999999999999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12">
        <v>20</v>
      </c>
      <c r="AD19" s="12">
        <v>20</v>
      </c>
      <c r="AE19" s="12">
        <v>20</v>
      </c>
      <c r="AF19" s="12">
        <v>20</v>
      </c>
      <c r="AG19" s="12">
        <v>20</v>
      </c>
      <c r="AH19" s="12">
        <v>20</v>
      </c>
      <c r="AI19" s="12">
        <v>20</v>
      </c>
      <c r="AJ19" s="1">
        <v>0.96</v>
      </c>
      <c r="AK19" s="4">
        <v>0.96</v>
      </c>
      <c r="AL19" s="4">
        <v>0.96</v>
      </c>
      <c r="AM19" s="4">
        <v>0.96</v>
      </c>
      <c r="AN19" s="4">
        <v>0.96</v>
      </c>
      <c r="AO19" s="4">
        <v>0.96</v>
      </c>
      <c r="AP19" s="4">
        <v>0.96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6">
        <v>1</v>
      </c>
      <c r="AY19" s="16">
        <v>1</v>
      </c>
      <c r="AZ19" s="16">
        <v>1</v>
      </c>
      <c r="BA19" s="16">
        <v>1</v>
      </c>
      <c r="BB19" s="16">
        <v>1</v>
      </c>
      <c r="BC19" s="16">
        <v>1</v>
      </c>
      <c r="BD19" s="16">
        <v>1</v>
      </c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</row>
    <row r="20" spans="1:76" x14ac:dyDescent="0.3"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</row>
    <row r="21" spans="1:76" x14ac:dyDescent="0.3">
      <c r="A21" t="s">
        <v>119</v>
      </c>
      <c r="BE21" s="4"/>
      <c r="BF21" s="4"/>
      <c r="BG21" s="4"/>
      <c r="BH21" s="4"/>
      <c r="BI21" s="4"/>
      <c r="BJ21" s="4"/>
      <c r="BK21" s="4"/>
      <c r="BL21" s="4"/>
      <c r="BM21" s="4"/>
      <c r="BN21" s="9"/>
      <c r="BO21" s="4"/>
      <c r="BP21" s="4"/>
      <c r="BQ21" s="4"/>
      <c r="BR21" s="4"/>
      <c r="BS21" s="4"/>
      <c r="BT21" s="4"/>
      <c r="BU21" s="4"/>
      <c r="BV21" s="4"/>
      <c r="BW21" s="4"/>
      <c r="BX21" s="4"/>
    </row>
    <row r="22" spans="1:76" x14ac:dyDescent="0.3">
      <c r="A22" s="17" t="s">
        <v>1</v>
      </c>
      <c r="AJ22" s="19"/>
      <c r="AK22" s="19"/>
      <c r="AL22" s="19"/>
      <c r="AM22" s="19"/>
      <c r="AN22" s="19"/>
      <c r="AO22" s="19"/>
      <c r="AP22" s="19"/>
      <c r="AQ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</row>
    <row r="23" spans="1:76" x14ac:dyDescent="0.3">
      <c r="A23" s="17" t="s">
        <v>4</v>
      </c>
      <c r="K23" s="9"/>
      <c r="L23" s="10"/>
      <c r="M23" s="10"/>
      <c r="N23" s="10"/>
      <c r="O23" s="10"/>
      <c r="P23" s="10"/>
      <c r="Q23" s="10"/>
      <c r="R23" s="10"/>
      <c r="AJ23" s="4"/>
      <c r="AK23" s="4"/>
      <c r="AL23" s="4"/>
      <c r="AM23" s="4"/>
      <c r="AN23" s="4"/>
      <c r="AO23" s="4"/>
      <c r="AP23" s="4"/>
      <c r="AQ23" s="4"/>
      <c r="AW23" s="9"/>
      <c r="AX23" s="9"/>
      <c r="AY23" s="9"/>
      <c r="AZ23" s="9"/>
      <c r="BA23" s="9"/>
      <c r="BB23" s="9"/>
      <c r="BC23" s="9"/>
      <c r="BD23" s="9"/>
      <c r="BE23" s="9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</row>
    <row r="24" spans="1:76" x14ac:dyDescent="0.3">
      <c r="A24" s="17" t="s">
        <v>5</v>
      </c>
      <c r="C24" s="9"/>
      <c r="D24" s="9"/>
      <c r="E24" s="32" t="s">
        <v>102</v>
      </c>
      <c r="F24" s="33"/>
      <c r="G24" s="33"/>
      <c r="H24" s="33"/>
      <c r="I24" s="33"/>
      <c r="J24" s="33"/>
      <c r="K24" s="3"/>
      <c r="L24" s="34"/>
      <c r="M24" s="9"/>
      <c r="N24" s="9"/>
      <c r="O24" s="9"/>
      <c r="P24" s="9"/>
      <c r="Q24" s="9"/>
      <c r="R24" s="9"/>
      <c r="S24" s="14"/>
      <c r="T24" s="14"/>
      <c r="U24" s="14"/>
      <c r="V24" s="14"/>
      <c r="W24" s="14"/>
      <c r="X24" s="9"/>
      <c r="AJ24" s="4"/>
      <c r="AK24" s="4"/>
      <c r="AL24" s="4"/>
      <c r="AM24" s="4"/>
      <c r="AN24" s="4"/>
      <c r="AO24" s="4"/>
      <c r="AP24" s="4"/>
      <c r="AQ24" s="4"/>
      <c r="AW24" s="9"/>
      <c r="AX24" s="14"/>
      <c r="AY24" s="9"/>
      <c r="AZ24" s="9"/>
      <c r="BA24" s="9"/>
      <c r="BB24" s="9"/>
      <c r="BC24" s="9"/>
      <c r="BD24" s="9"/>
      <c r="BE24" s="9"/>
      <c r="BF24" s="9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</row>
    <row r="25" spans="1:76" x14ac:dyDescent="0.3">
      <c r="A25" s="17" t="s">
        <v>7</v>
      </c>
      <c r="C25" s="9"/>
      <c r="D25" s="10"/>
      <c r="E25" s="35" t="s">
        <v>90</v>
      </c>
      <c r="F25" s="36"/>
      <c r="G25" s="36"/>
      <c r="H25" s="36"/>
      <c r="I25" s="36"/>
      <c r="J25" s="36"/>
      <c r="K25" s="36"/>
      <c r="L25" s="37"/>
      <c r="M25" s="9"/>
      <c r="N25" s="9"/>
      <c r="O25" s="9"/>
      <c r="P25" s="9"/>
      <c r="Q25" s="9"/>
      <c r="R25" s="9"/>
      <c r="S25" s="14"/>
      <c r="T25" s="14"/>
      <c r="U25" s="14"/>
      <c r="V25" s="14"/>
      <c r="W25" s="14"/>
      <c r="X25" s="9"/>
      <c r="AW25" s="9"/>
      <c r="AX25" s="15"/>
      <c r="AY25" s="9"/>
      <c r="AZ25" s="9"/>
      <c r="BA25" s="9"/>
      <c r="BB25" s="9"/>
      <c r="BC25" s="9"/>
      <c r="BD25" s="9"/>
      <c r="BE25" s="9"/>
      <c r="BF25" s="9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</row>
    <row r="26" spans="1:76" x14ac:dyDescent="0.3">
      <c r="A26" s="17" t="s">
        <v>8</v>
      </c>
      <c r="B26" s="9"/>
      <c r="C26" s="9"/>
      <c r="D26" s="9"/>
      <c r="E26" s="38" t="s">
        <v>67</v>
      </c>
      <c r="F26" s="12">
        <v>251</v>
      </c>
      <c r="G26" s="12">
        <v>163</v>
      </c>
      <c r="H26" s="12">
        <v>117</v>
      </c>
      <c r="I26" s="12">
        <v>94</v>
      </c>
      <c r="J26" s="12">
        <v>80</v>
      </c>
      <c r="K26" s="12">
        <v>71</v>
      </c>
      <c r="L26" s="39">
        <v>65</v>
      </c>
      <c r="M26" s="9"/>
      <c r="N26" s="9"/>
      <c r="O26" s="9"/>
      <c r="P26" s="9"/>
      <c r="Q26" s="9"/>
      <c r="R26" s="9"/>
      <c r="S26" s="19"/>
      <c r="T26" s="19"/>
      <c r="U26" s="19"/>
      <c r="V26" s="19"/>
      <c r="W26" s="19"/>
      <c r="X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</row>
    <row r="27" spans="1:76" x14ac:dyDescent="0.3">
      <c r="A27" s="17" t="s">
        <v>10</v>
      </c>
      <c r="C27" s="11"/>
      <c r="D27" s="11"/>
      <c r="E27" s="38" t="s">
        <v>91</v>
      </c>
      <c r="F27" s="12">
        <v>3.9</v>
      </c>
      <c r="G27" s="12">
        <v>3.2</v>
      </c>
      <c r="H27" s="12">
        <v>2.7</v>
      </c>
      <c r="I27" s="12">
        <v>2.5</v>
      </c>
      <c r="J27" s="12">
        <v>2.2000000000000002</v>
      </c>
      <c r="K27" s="12">
        <v>2.1</v>
      </c>
      <c r="L27" s="39">
        <v>2</v>
      </c>
      <c r="O27" s="9"/>
      <c r="P27" s="15"/>
      <c r="Q27" s="19"/>
      <c r="R27" s="19"/>
      <c r="S27" s="19"/>
      <c r="T27" s="19"/>
      <c r="U27" s="19"/>
      <c r="V27" s="19"/>
      <c r="W27" s="19"/>
      <c r="X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</row>
    <row r="28" spans="1:76" x14ac:dyDescent="0.3">
      <c r="A28" s="17" t="s">
        <v>12</v>
      </c>
      <c r="C28" s="11"/>
      <c r="D28" s="11"/>
      <c r="E28" s="40" t="s">
        <v>101</v>
      </c>
      <c r="F28" s="20">
        <v>2020</v>
      </c>
      <c r="G28" s="20">
        <v>2025</v>
      </c>
      <c r="H28" s="20">
        <v>2030</v>
      </c>
      <c r="I28" s="20">
        <v>2035</v>
      </c>
      <c r="J28" s="20">
        <v>2040</v>
      </c>
      <c r="K28" s="20">
        <v>2045</v>
      </c>
      <c r="L28" s="41">
        <v>2050</v>
      </c>
      <c r="O28" s="9"/>
      <c r="P28" s="9"/>
      <c r="Q28" s="9"/>
      <c r="R28" s="9"/>
      <c r="S28" s="9"/>
      <c r="T28" s="9"/>
      <c r="U28" s="9"/>
      <c r="V28" s="9"/>
      <c r="W28" s="9"/>
      <c r="X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</row>
    <row r="29" spans="1:76" x14ac:dyDescent="0.3">
      <c r="A29" s="17" t="s">
        <v>14</v>
      </c>
      <c r="C29" s="9"/>
      <c r="D29" s="9"/>
      <c r="E29" s="42" t="s">
        <v>92</v>
      </c>
      <c r="F29" s="31"/>
      <c r="G29" s="31"/>
      <c r="H29" s="31"/>
      <c r="I29" s="31"/>
      <c r="J29" s="31"/>
      <c r="K29" s="31"/>
      <c r="L29" s="43"/>
      <c r="O29" s="9"/>
      <c r="P29" s="9"/>
      <c r="Q29" s="9"/>
      <c r="R29" s="9"/>
      <c r="S29" s="9"/>
      <c r="T29" s="9"/>
      <c r="U29" s="9"/>
      <c r="V29" s="9"/>
      <c r="W29" s="9"/>
      <c r="X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</row>
    <row r="30" spans="1:76" x14ac:dyDescent="0.3">
      <c r="A30" s="17" t="s">
        <v>16</v>
      </c>
      <c r="E30" s="38" t="s">
        <v>67</v>
      </c>
      <c r="F30" s="12">
        <v>270</v>
      </c>
      <c r="G30" s="12">
        <v>182</v>
      </c>
      <c r="H30" s="12">
        <v>134</v>
      </c>
      <c r="I30" s="12">
        <v>108</v>
      </c>
      <c r="J30" s="12">
        <v>92</v>
      </c>
      <c r="K30" s="12">
        <v>78</v>
      </c>
      <c r="L30" s="39">
        <v>70</v>
      </c>
      <c r="O30" s="9"/>
      <c r="P30" s="9"/>
      <c r="Q30" s="9"/>
      <c r="R30" s="9"/>
      <c r="S30" s="9"/>
      <c r="T30" s="9"/>
      <c r="U30" s="9"/>
      <c r="V30" s="9"/>
      <c r="W30" s="9"/>
      <c r="X30" s="9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</row>
    <row r="31" spans="1:76" x14ac:dyDescent="0.3">
      <c r="A31" s="17" t="s">
        <v>17</v>
      </c>
      <c r="C31" s="4"/>
      <c r="D31" s="4"/>
      <c r="E31" s="38" t="s">
        <v>68</v>
      </c>
      <c r="F31" s="12">
        <v>9</v>
      </c>
      <c r="G31" s="12">
        <v>5</v>
      </c>
      <c r="H31" s="12">
        <v>3.75</v>
      </c>
      <c r="I31" s="12">
        <v>3</v>
      </c>
      <c r="J31" s="12">
        <v>2.5</v>
      </c>
      <c r="K31" s="12">
        <v>2.125</v>
      </c>
      <c r="L31" s="39">
        <v>1.875</v>
      </c>
      <c r="O31" s="9"/>
      <c r="P31" s="9"/>
      <c r="Q31" s="9"/>
      <c r="R31" s="9"/>
      <c r="S31" s="9"/>
      <c r="T31" s="9"/>
      <c r="U31" s="9"/>
      <c r="V31" s="9"/>
      <c r="W31" s="9"/>
      <c r="X31" s="9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</row>
    <row r="32" spans="1:76" x14ac:dyDescent="0.3">
      <c r="A32" s="17" t="s">
        <v>19</v>
      </c>
      <c r="C32" s="9"/>
      <c r="D32" s="9"/>
      <c r="E32" s="38" t="s">
        <v>37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39">
        <v>0</v>
      </c>
      <c r="M32" s="9"/>
      <c r="N32" s="9"/>
      <c r="O32" s="9"/>
      <c r="X32" s="9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</row>
    <row r="33" spans="1:76" ht="15" thickBot="1" x14ac:dyDescent="0.35">
      <c r="A33" s="17" t="s">
        <v>20</v>
      </c>
      <c r="C33" s="18"/>
      <c r="D33" s="18"/>
      <c r="E33" s="44" t="s">
        <v>38</v>
      </c>
      <c r="F33" s="7">
        <v>20</v>
      </c>
      <c r="G33" s="7">
        <v>20</v>
      </c>
      <c r="H33" s="7">
        <v>20</v>
      </c>
      <c r="I33" s="7">
        <v>20</v>
      </c>
      <c r="J33" s="7">
        <v>20</v>
      </c>
      <c r="K33" s="7">
        <v>20</v>
      </c>
      <c r="L33" s="45">
        <v>20</v>
      </c>
      <c r="M33" s="19"/>
      <c r="N33" s="15"/>
      <c r="O33" s="15"/>
      <c r="P33" s="15"/>
      <c r="Q33" s="15"/>
      <c r="R33" s="15"/>
      <c r="S33" s="15"/>
      <c r="T33" s="9"/>
      <c r="X33" s="9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</row>
    <row r="34" spans="1:76" ht="15" thickTop="1" x14ac:dyDescent="0.3">
      <c r="A34" s="17" t="s">
        <v>22</v>
      </c>
      <c r="C34" s="4"/>
      <c r="D34" s="4"/>
      <c r="E34" s="42" t="s">
        <v>93</v>
      </c>
      <c r="F34" s="31"/>
      <c r="G34" s="31"/>
      <c r="H34" s="31"/>
      <c r="I34" s="31"/>
      <c r="J34" s="31"/>
      <c r="K34" s="31"/>
      <c r="L34" s="43"/>
      <c r="M34" s="19"/>
      <c r="N34" s="15"/>
      <c r="O34" s="15"/>
      <c r="P34" s="15"/>
      <c r="Q34" s="15"/>
      <c r="R34" s="15"/>
      <c r="S34" s="15"/>
      <c r="T34" s="9"/>
      <c r="U34" s="9"/>
      <c r="V34" s="9"/>
      <c r="W34" s="9"/>
      <c r="X34" s="9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</row>
    <row r="35" spans="1:76" x14ac:dyDescent="0.3">
      <c r="A35" s="17" t="s">
        <v>25</v>
      </c>
      <c r="C35" s="4"/>
      <c r="D35" s="4"/>
      <c r="E35" s="38" t="s">
        <v>94</v>
      </c>
      <c r="F35" s="12">
        <v>135</v>
      </c>
      <c r="G35" s="12">
        <v>91</v>
      </c>
      <c r="H35" s="12">
        <v>67</v>
      </c>
      <c r="I35" s="12">
        <v>54</v>
      </c>
      <c r="J35" s="12">
        <v>46</v>
      </c>
      <c r="K35" s="12">
        <v>39</v>
      </c>
      <c r="L35" s="39">
        <v>35</v>
      </c>
      <c r="M35" s="19"/>
      <c r="N35" s="15"/>
      <c r="O35" s="15"/>
      <c r="P35" s="15"/>
      <c r="Q35" s="15"/>
      <c r="R35" s="15"/>
      <c r="S35" s="15"/>
      <c r="T35" s="14"/>
      <c r="U35" s="14"/>
      <c r="V35" s="14"/>
      <c r="W35" s="14"/>
      <c r="X35" s="9"/>
    </row>
    <row r="36" spans="1:76" x14ac:dyDescent="0.3">
      <c r="A36" s="17" t="s">
        <v>27</v>
      </c>
      <c r="C36" s="4"/>
      <c r="D36" s="4"/>
      <c r="E36" s="38" t="s">
        <v>36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39">
        <v>0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9"/>
    </row>
    <row r="37" spans="1:76" x14ac:dyDescent="0.3">
      <c r="A37" s="17" t="s">
        <v>28</v>
      </c>
      <c r="C37" s="4"/>
      <c r="D37" s="4"/>
      <c r="E37" s="38" t="s">
        <v>37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39">
        <v>0</v>
      </c>
      <c r="M37" s="19"/>
      <c r="N37" s="9"/>
      <c r="O37" s="9"/>
      <c r="P37" s="9"/>
      <c r="Q37" s="9"/>
      <c r="R37" s="9"/>
      <c r="S37" s="9"/>
      <c r="T37" s="15"/>
      <c r="U37" s="15"/>
      <c r="V37" s="15"/>
      <c r="W37" s="15"/>
      <c r="X37" s="9"/>
    </row>
    <row r="38" spans="1:76" ht="15" thickBot="1" x14ac:dyDescent="0.35">
      <c r="A38" s="17" t="s">
        <v>29</v>
      </c>
      <c r="C38" s="4"/>
      <c r="D38" s="4"/>
      <c r="E38" s="44" t="s">
        <v>38</v>
      </c>
      <c r="F38" s="7">
        <v>20</v>
      </c>
      <c r="G38" s="7">
        <v>20</v>
      </c>
      <c r="H38" s="7">
        <v>20</v>
      </c>
      <c r="I38" s="7">
        <v>20</v>
      </c>
      <c r="J38" s="7">
        <v>20</v>
      </c>
      <c r="K38" s="7">
        <v>20</v>
      </c>
      <c r="L38" s="45">
        <v>20</v>
      </c>
      <c r="M38" s="19"/>
      <c r="N38" s="9"/>
      <c r="O38" s="9"/>
      <c r="P38" s="9"/>
      <c r="Q38" s="9"/>
      <c r="R38" s="9"/>
      <c r="S38" s="9"/>
      <c r="T38" s="15"/>
      <c r="U38" s="15"/>
      <c r="V38" s="15"/>
      <c r="W38" s="15"/>
      <c r="X38" s="9"/>
    </row>
    <row r="39" spans="1:76" ht="15" thickTop="1" x14ac:dyDescent="0.3">
      <c r="C39" s="4"/>
      <c r="D39" s="4"/>
      <c r="E39" s="46" t="s">
        <v>95</v>
      </c>
      <c r="F39" s="47"/>
      <c r="G39" s="47"/>
      <c r="H39" s="47"/>
      <c r="I39" s="47"/>
      <c r="J39" s="47"/>
      <c r="K39" s="47"/>
      <c r="L39" s="48"/>
      <c r="M39" s="9"/>
      <c r="N39" s="9"/>
      <c r="O39" s="9"/>
      <c r="P39" s="15"/>
      <c r="Q39" s="15"/>
      <c r="R39" s="15"/>
      <c r="S39" s="15"/>
      <c r="T39" s="15"/>
      <c r="U39" s="15"/>
      <c r="V39" s="15"/>
      <c r="W39" s="15"/>
      <c r="X39" s="9"/>
    </row>
    <row r="40" spans="1:76" x14ac:dyDescent="0.3">
      <c r="C40" s="4"/>
      <c r="D40" s="4"/>
      <c r="E40" s="38" t="s">
        <v>96</v>
      </c>
      <c r="F40" s="12">
        <v>6</v>
      </c>
      <c r="G40" s="12"/>
      <c r="H40" s="12"/>
      <c r="I40" s="12"/>
      <c r="J40" s="12"/>
      <c r="K40" s="12"/>
      <c r="L40" s="39"/>
      <c r="M40" s="9"/>
      <c r="N40" s="9"/>
      <c r="O40" s="9"/>
      <c r="P40" s="15"/>
      <c r="Q40" s="9"/>
      <c r="R40" s="9"/>
      <c r="S40" s="9"/>
      <c r="T40" s="9"/>
      <c r="U40" s="9"/>
      <c r="V40" s="9"/>
      <c r="W40" s="9"/>
      <c r="X40" s="9"/>
    </row>
    <row r="41" spans="1:76" x14ac:dyDescent="0.3">
      <c r="A41" s="8" t="s">
        <v>103</v>
      </c>
      <c r="C41" s="4"/>
      <c r="D41" s="4"/>
      <c r="E41" s="38" t="s">
        <v>97</v>
      </c>
      <c r="F41" s="12">
        <f t="shared" ref="F41:L42" si="2">F30+F35/$F$40</f>
        <v>292.5</v>
      </c>
      <c r="G41" s="12">
        <f t="shared" si="2"/>
        <v>197.16666666666666</v>
      </c>
      <c r="H41" s="12">
        <f t="shared" si="2"/>
        <v>145.16666666666666</v>
      </c>
      <c r="I41" s="12">
        <f t="shared" si="2"/>
        <v>117</v>
      </c>
      <c r="J41" s="12">
        <f t="shared" si="2"/>
        <v>99.666666666666671</v>
      </c>
      <c r="K41" s="12">
        <f t="shared" si="2"/>
        <v>84.5</v>
      </c>
      <c r="L41" s="39">
        <f t="shared" si="2"/>
        <v>75.833333333333329</v>
      </c>
      <c r="M41" s="9"/>
      <c r="N41" s="9"/>
      <c r="O41" s="9"/>
      <c r="P41" s="9"/>
      <c r="Q41" s="14"/>
      <c r="R41" s="14"/>
      <c r="S41" s="14"/>
      <c r="T41" s="14"/>
      <c r="U41" s="14"/>
      <c r="V41" s="14"/>
      <c r="W41" s="14"/>
      <c r="X41" s="9"/>
    </row>
    <row r="42" spans="1:76" x14ac:dyDescent="0.3">
      <c r="A42" s="8" t="s">
        <v>104</v>
      </c>
      <c r="C42" s="4"/>
      <c r="D42" s="4"/>
      <c r="E42" s="38" t="s">
        <v>98</v>
      </c>
      <c r="F42" s="12">
        <f t="shared" si="2"/>
        <v>9</v>
      </c>
      <c r="G42" s="12">
        <f t="shared" si="2"/>
        <v>5</v>
      </c>
      <c r="H42" s="12">
        <f t="shared" si="2"/>
        <v>3.75</v>
      </c>
      <c r="I42" s="12">
        <f t="shared" si="2"/>
        <v>3</v>
      </c>
      <c r="J42" s="12">
        <f t="shared" si="2"/>
        <v>2.5</v>
      </c>
      <c r="K42" s="12">
        <f t="shared" si="2"/>
        <v>2.125</v>
      </c>
      <c r="L42" s="39">
        <f t="shared" si="2"/>
        <v>1.875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76" x14ac:dyDescent="0.3">
      <c r="A43" s="8" t="s">
        <v>105</v>
      </c>
      <c r="C43" s="4"/>
      <c r="D43" s="4"/>
      <c r="E43" s="38" t="s">
        <v>99</v>
      </c>
      <c r="F43" s="12">
        <f t="shared" ref="F43:L44" si="3">F30/F41</f>
        <v>0.92307692307692313</v>
      </c>
      <c r="G43" s="12">
        <f t="shared" si="3"/>
        <v>0.92307692307692313</v>
      </c>
      <c r="H43" s="12">
        <f t="shared" si="3"/>
        <v>0.92307692307692313</v>
      </c>
      <c r="I43" s="12">
        <f t="shared" si="3"/>
        <v>0.92307692307692313</v>
      </c>
      <c r="J43" s="12">
        <f t="shared" si="3"/>
        <v>0.92307692307692302</v>
      </c>
      <c r="K43" s="12">
        <f t="shared" si="3"/>
        <v>0.92307692307692313</v>
      </c>
      <c r="L43" s="39">
        <f t="shared" si="3"/>
        <v>0.92307692307692313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76" x14ac:dyDescent="0.3">
      <c r="A44" s="8" t="s">
        <v>106</v>
      </c>
      <c r="C44" s="4"/>
      <c r="D44" s="4"/>
      <c r="E44" s="40" t="s">
        <v>100</v>
      </c>
      <c r="F44" s="20">
        <f t="shared" si="3"/>
        <v>1</v>
      </c>
      <c r="G44" s="20">
        <f t="shared" si="3"/>
        <v>1</v>
      </c>
      <c r="H44" s="20">
        <f t="shared" si="3"/>
        <v>1</v>
      </c>
      <c r="I44" s="20">
        <f t="shared" si="3"/>
        <v>1</v>
      </c>
      <c r="J44" s="20">
        <f t="shared" si="3"/>
        <v>1</v>
      </c>
      <c r="K44" s="20">
        <f t="shared" si="3"/>
        <v>1</v>
      </c>
      <c r="L44" s="41">
        <f t="shared" si="3"/>
        <v>1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76" x14ac:dyDescent="0.3">
      <c r="A45" s="8" t="s">
        <v>107</v>
      </c>
      <c r="C45" s="4"/>
      <c r="D45" s="4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76" x14ac:dyDescent="0.3">
      <c r="A46" s="8" t="s">
        <v>108</v>
      </c>
      <c r="C46" s="4"/>
      <c r="D46" s="4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76" x14ac:dyDescent="0.3">
      <c r="A47" s="8" t="s">
        <v>109</v>
      </c>
      <c r="C47" s="4"/>
      <c r="D47" s="4"/>
      <c r="E47" s="4"/>
      <c r="F47" s="4"/>
      <c r="G47" s="4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76" x14ac:dyDescent="0.3">
      <c r="A48" s="8" t="s">
        <v>110</v>
      </c>
      <c r="C48" s="4"/>
      <c r="D48" s="4"/>
      <c r="E48" s="4"/>
      <c r="F48" s="4"/>
      <c r="G48" s="4"/>
      <c r="H48" s="9"/>
      <c r="I48" s="9"/>
      <c r="J48" s="9"/>
      <c r="K48" s="9"/>
      <c r="L48" s="9"/>
      <c r="M48" s="9"/>
      <c r="N48" s="9"/>
      <c r="O48" s="9"/>
      <c r="P48" s="9"/>
      <c r="Q48" s="14"/>
      <c r="R48" s="14"/>
      <c r="S48" s="14"/>
      <c r="T48" s="14"/>
      <c r="U48" s="14"/>
      <c r="V48" s="14"/>
      <c r="W48" s="14"/>
    </row>
    <row r="49" spans="1:23" x14ac:dyDescent="0.3">
      <c r="A49" s="8" t="s">
        <v>111</v>
      </c>
      <c r="C49" s="4"/>
      <c r="D49" s="4"/>
      <c r="E49" s="4"/>
      <c r="F49" s="4"/>
      <c r="G49" s="4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x14ac:dyDescent="0.3">
      <c r="A50" s="8" t="s">
        <v>112</v>
      </c>
      <c r="C50" s="4"/>
      <c r="D50" s="4"/>
      <c r="E50" s="4"/>
      <c r="F50" s="4"/>
      <c r="G50" s="4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 x14ac:dyDescent="0.3">
      <c r="A51" s="8" t="s">
        <v>113</v>
      </c>
      <c r="C51" s="4"/>
      <c r="D51" s="4"/>
      <c r="E51" s="4"/>
      <c r="F51" s="4"/>
      <c r="G51" s="4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23" x14ac:dyDescent="0.3">
      <c r="A52" s="8" t="s">
        <v>114</v>
      </c>
      <c r="C52" s="4"/>
      <c r="D52" s="4"/>
      <c r="E52" s="4"/>
      <c r="F52" s="4"/>
      <c r="G52" s="4"/>
      <c r="H52" s="9"/>
      <c r="I52" s="9"/>
      <c r="J52" s="9"/>
      <c r="K52" s="9"/>
      <c r="L52" s="9"/>
      <c r="M52" s="9"/>
      <c r="N52" s="9"/>
      <c r="O52" s="9"/>
      <c r="P52" s="15"/>
      <c r="Q52" s="9"/>
      <c r="R52" s="9"/>
      <c r="S52" s="9"/>
      <c r="T52" s="9"/>
      <c r="U52" s="9"/>
      <c r="V52" s="9"/>
      <c r="W52" s="9"/>
    </row>
    <row r="53" spans="1:23" x14ac:dyDescent="0.3">
      <c r="A53" s="8" t="s">
        <v>115</v>
      </c>
      <c r="B53" s="4"/>
      <c r="C53" s="4"/>
      <c r="P53" s="9"/>
      <c r="Q53" s="9"/>
      <c r="R53" s="9"/>
      <c r="S53" s="9"/>
      <c r="T53" s="9"/>
      <c r="U53" s="9"/>
      <c r="V53" s="9"/>
      <c r="W53" s="9"/>
    </row>
    <row r="54" spans="1:23" x14ac:dyDescent="0.3">
      <c r="A54" s="8" t="s">
        <v>116</v>
      </c>
      <c r="B54" s="4"/>
      <c r="C54" s="4"/>
      <c r="T54" s="9"/>
      <c r="U54" s="9"/>
      <c r="V54" s="9"/>
      <c r="W54" s="9"/>
    </row>
    <row r="55" spans="1:23" x14ac:dyDescent="0.3">
      <c r="A55" s="8" t="s">
        <v>117</v>
      </c>
    </row>
    <row r="56" spans="1:23" x14ac:dyDescent="0.3">
      <c r="A56" s="8" t="s">
        <v>118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Martin</dc:creator>
  <cp:lastModifiedBy>Patrick Martin</cp:lastModifiedBy>
  <dcterms:created xsi:type="dcterms:W3CDTF">2015-06-05T18:19:34Z</dcterms:created>
  <dcterms:modified xsi:type="dcterms:W3CDTF">2022-03-07T19:38:40Z</dcterms:modified>
</cp:coreProperties>
</file>