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autoCompressPictures="0"/>
  <bookViews>
    <workbookView xWindow="120" yWindow="120" windowWidth="29580" windowHeight="17800"/>
  </bookViews>
  <sheets>
    <sheet name="NCA_serial" sheetId="1" r:id="rId1"/>
    <sheet name="NCA_spars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2" l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6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6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6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H23" i="2"/>
  <c r="H11" i="2"/>
  <c r="H12" i="2"/>
  <c r="H13" i="2"/>
  <c r="H14" i="2"/>
  <c r="H15" i="2"/>
  <c r="H16" i="2"/>
  <c r="H17" i="2"/>
  <c r="H18" i="2"/>
  <c r="H19" i="2"/>
  <c r="H20" i="2"/>
  <c r="H21" i="2"/>
  <c r="H22" i="2"/>
  <c r="H24" i="2"/>
  <c r="H25" i="2"/>
  <c r="H26" i="2"/>
  <c r="H27" i="2"/>
  <c r="H28" i="2"/>
  <c r="H29" i="2"/>
  <c r="H30" i="2"/>
  <c r="H31" i="2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6" i="1"/>
</calcChain>
</file>

<file path=xl/sharedStrings.xml><?xml version="1.0" encoding="utf-8"?>
<sst xmlns="http://schemas.openxmlformats.org/spreadsheetml/2006/main" count="159" uniqueCount="48">
  <si>
    <t>Group</t>
  </si>
  <si>
    <t>Animal_ID</t>
  </si>
  <si>
    <t>A</t>
  </si>
  <si>
    <t>B</t>
  </si>
  <si>
    <t>C</t>
  </si>
  <si>
    <t>D</t>
  </si>
  <si>
    <t>E</t>
  </si>
  <si>
    <t>F</t>
  </si>
  <si>
    <t>Parameter</t>
  </si>
  <si>
    <t>WinNonLin</t>
  </si>
  <si>
    <t>doseSchedule</t>
  </si>
  <si>
    <t>administrationRoute</t>
  </si>
  <si>
    <t>Lambda_Z</t>
  </si>
  <si>
    <t>R2</t>
  </si>
  <si>
    <t>adjusted_R2</t>
  </si>
  <si>
    <t>Num_points</t>
  </si>
  <si>
    <t>AUC_0_last</t>
  </si>
  <si>
    <t>Tlast</t>
  </si>
  <si>
    <t>C_max</t>
  </si>
  <si>
    <t>C_max_Dose</t>
  </si>
  <si>
    <t>T_max</t>
  </si>
  <si>
    <t>MRT</t>
  </si>
  <si>
    <t>T_half</t>
  </si>
  <si>
    <t>AUC_infinity</t>
  </si>
  <si>
    <t>AUC_infinity_dose</t>
  </si>
  <si>
    <t>AUC_extrap_percent</t>
  </si>
  <si>
    <t>CL</t>
  </si>
  <si>
    <t>DM</t>
  </si>
  <si>
    <t>V_z</t>
  </si>
  <si>
    <t>AUMC_0_last</t>
  </si>
  <si>
    <t>AUMC</t>
  </si>
  <si>
    <t>AUMC_extrap_percent</t>
  </si>
  <si>
    <t>V_ss</t>
  </si>
  <si>
    <t>C_0</t>
  </si>
  <si>
    <t>1</t>
  </si>
  <si>
    <t>Single</t>
  </si>
  <si>
    <t>IVBolus</t>
  </si>
  <si>
    <t>2</t>
  </si>
  <si>
    <t>gPKPDSim</t>
  </si>
  <si>
    <t>%Absolute Difference</t>
  </si>
  <si>
    <t>Group/Animal ID</t>
  </si>
  <si>
    <t>1A</t>
  </si>
  <si>
    <t>1B</t>
  </si>
  <si>
    <t>1C</t>
  </si>
  <si>
    <t>2D</t>
  </si>
  <si>
    <t>2E</t>
  </si>
  <si>
    <t>2F</t>
  </si>
  <si>
    <t>Max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</si>
</sst>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1" fillId="0" borderId="0" xfId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1" applyBorder="1"/>
    <xf numFmtId="0" fontId="1" fillId="0" borderId="6" xfId="1" applyBorder="1"/>
    <xf numFmtId="0" fontId="0" fillId="0" borderId="7" xfId="0" applyBorder="1"/>
    <xf numFmtId="0" fontId="0" fillId="0" borderId="8" xfId="0" applyBorder="1"/>
    <xf numFmtId="0" fontId="1" fillId="0" borderId="1" xfId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1" fillId="0" borderId="0" xfId="1" applyBorder="1"/>
    <xf numFmtId="0" fontId="1" fillId="0" borderId="7" xfId="1" applyBorder="1"/>
    <xf numFmtId="0" fontId="1" fillId="0" borderId="2" xfId="1" applyBorder="1"/>
    <xf numFmtId="0" fontId="1" fillId="0" borderId="3" xfId="1" applyBorder="1"/>
    <xf numFmtId="0" fontId="1" fillId="0" borderId="5" xfId="1" applyBorder="1"/>
    <xf numFmtId="0" fontId="1" fillId="0" borderId="8" xfId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workbookViewId="0">
      <selection activeCell="T36" sqref="T36"/>
    </sheetView>
  </sheetViews>
  <sheetFormatPr baseColWidth="10" defaultColWidth="8.83203125" defaultRowHeight="14" x14ac:dyDescent="0"/>
  <cols>
    <col min="2" max="2" width="21.5" bestFit="1" customWidth="1"/>
  </cols>
  <sheetData>
    <row r="1" spans="1:26">
      <c r="A1" t="s">
        <v>38</v>
      </c>
    </row>
    <row r="2" spans="1:26">
      <c r="A2" s="1" t="s">
        <v>0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</row>
    <row r="3" spans="1:26">
      <c r="A3" s="1" t="s">
        <v>34</v>
      </c>
      <c r="B3" s="1" t="s">
        <v>2</v>
      </c>
      <c r="C3" s="1" t="s">
        <v>35</v>
      </c>
      <c r="D3" s="1" t="s">
        <v>36</v>
      </c>
      <c r="E3" s="1">
        <v>8.4638452717231333E-2</v>
      </c>
      <c r="F3" s="1">
        <v>0.95638924021802596</v>
      </c>
      <c r="G3" s="1">
        <v>0.95015913167774391</v>
      </c>
      <c r="H3" s="1">
        <v>9</v>
      </c>
      <c r="I3" s="1">
        <v>1384.6217843102934</v>
      </c>
      <c r="J3" s="1">
        <v>35</v>
      </c>
      <c r="K3" s="1">
        <v>191.3394028310058</v>
      </c>
      <c r="L3" s="1">
        <v>19.133940283100578</v>
      </c>
      <c r="M3" s="1">
        <v>1.047E-2</v>
      </c>
      <c r="N3" s="1">
        <v>11.60097170825142</v>
      </c>
      <c r="O3" s="1">
        <v>8.1895067585377674</v>
      </c>
      <c r="P3" s="1">
        <v>1443.6557395727982</v>
      </c>
      <c r="Q3" s="1">
        <v>144.36557395727982</v>
      </c>
      <c r="R3" s="1">
        <v>4.0891989443393113</v>
      </c>
      <c r="S3" s="1">
        <v>6.9268591713971688</v>
      </c>
      <c r="T3" s="1">
        <v>10000</v>
      </c>
      <c r="U3" s="1">
        <v>81.840569493148905</v>
      </c>
      <c r="V3" s="1">
        <v>13984.137090471831</v>
      </c>
      <c r="W3" s="1">
        <v>16747.80939123881</v>
      </c>
      <c r="X3" s="1">
        <v>16.50169425866957</v>
      </c>
      <c r="Y3" s="1">
        <v>80.358297274420423</v>
      </c>
      <c r="Z3" s="1">
        <v>192.82957385890438</v>
      </c>
    </row>
    <row r="4" spans="1:26">
      <c r="A4" s="1" t="s">
        <v>34</v>
      </c>
      <c r="B4" s="1" t="s">
        <v>3</v>
      </c>
      <c r="C4" s="1" t="s">
        <v>35</v>
      </c>
      <c r="D4" s="1" t="s">
        <v>36</v>
      </c>
      <c r="E4" s="1">
        <v>7.6395865287777795E-2</v>
      </c>
      <c r="F4" s="1">
        <v>0.96270853480025176</v>
      </c>
      <c r="G4" s="1">
        <v>0.95738118262885918</v>
      </c>
      <c r="H4" s="1">
        <v>9</v>
      </c>
      <c r="I4" s="1">
        <v>1565.6350842468178</v>
      </c>
      <c r="J4" s="1">
        <v>35</v>
      </c>
      <c r="K4" s="1">
        <v>205.6569818427885</v>
      </c>
      <c r="L4" s="1">
        <v>20.565698184278851</v>
      </c>
      <c r="M4" s="1">
        <v>1.047E-2</v>
      </c>
      <c r="N4" s="1">
        <v>12.794829694078718</v>
      </c>
      <c r="O4" s="1">
        <v>9.0730981048373387</v>
      </c>
      <c r="P4" s="1">
        <v>1663.4513139280623</v>
      </c>
      <c r="Q4" s="1">
        <v>166.34513139280625</v>
      </c>
      <c r="R4" s="1">
        <v>5.8803181591327656</v>
      </c>
      <c r="S4" s="1">
        <v>6.0115976441691403</v>
      </c>
      <c r="T4" s="1">
        <v>10000</v>
      </c>
      <c r="U4" s="1">
        <v>78.690091689175574</v>
      </c>
      <c r="V4" s="1">
        <v>16579.621791253674</v>
      </c>
      <c r="W4" s="1">
        <v>21283.57626610103</v>
      </c>
      <c r="X4" s="1">
        <v>22.101334926214836</v>
      </c>
      <c r="Y4" s="1">
        <v>76.91736804646898</v>
      </c>
      <c r="Z4" s="1">
        <v>207.56180487921677</v>
      </c>
    </row>
    <row r="5" spans="1:26">
      <c r="A5" s="1" t="s">
        <v>34</v>
      </c>
      <c r="B5" s="1" t="s">
        <v>4</v>
      </c>
      <c r="C5" s="1" t="s">
        <v>35</v>
      </c>
      <c r="D5" s="1" t="s">
        <v>36</v>
      </c>
      <c r="E5" s="1">
        <v>0.10158124346575652</v>
      </c>
      <c r="F5" s="1">
        <v>0.97966628382314558</v>
      </c>
      <c r="G5" s="1">
        <v>0.97676146722645207</v>
      </c>
      <c r="H5" s="1">
        <v>9</v>
      </c>
      <c r="I5" s="1">
        <v>1217.8529464068611</v>
      </c>
      <c r="J5" s="1">
        <v>35</v>
      </c>
      <c r="K5" s="1">
        <v>186.66543882169245</v>
      </c>
      <c r="L5" s="1">
        <v>18.666543882169243</v>
      </c>
      <c r="M5" s="1">
        <v>1.047E-2</v>
      </c>
      <c r="N5" s="1">
        <v>9.69837408223081</v>
      </c>
      <c r="O5" s="1">
        <v>6.8235744800033702</v>
      </c>
      <c r="P5" s="1">
        <v>1246.8765783279009</v>
      </c>
      <c r="Q5" s="1">
        <v>124.68765783279009</v>
      </c>
      <c r="R5" s="1">
        <v>2.3277068817798718</v>
      </c>
      <c r="S5" s="1">
        <v>8.020039973331043</v>
      </c>
      <c r="T5" s="1">
        <v>10000</v>
      </c>
      <c r="U5" s="1">
        <v>78.951976759711883</v>
      </c>
      <c r="V5" s="1">
        <v>10791.129958323694</v>
      </c>
      <c r="W5" s="1">
        <v>12092.675490995949</v>
      </c>
      <c r="X5" s="1">
        <v>10.763089885620175</v>
      </c>
      <c r="Y5" s="1">
        <v>77.781347815808857</v>
      </c>
      <c r="Z5" s="1">
        <v>188.05983313085761</v>
      </c>
    </row>
    <row r="6" spans="1:26">
      <c r="A6" s="1" t="s">
        <v>37</v>
      </c>
      <c r="B6" s="1" t="s">
        <v>5</v>
      </c>
      <c r="C6" s="1" t="s">
        <v>35</v>
      </c>
      <c r="D6" s="1" t="s">
        <v>36</v>
      </c>
      <c r="E6" s="1">
        <v>8.6901025864529607E-2</v>
      </c>
      <c r="F6" s="1">
        <v>0.96443040259122792</v>
      </c>
      <c r="G6" s="1">
        <v>0.95934903153283191</v>
      </c>
      <c r="H6" s="1">
        <v>9</v>
      </c>
      <c r="I6" s="1">
        <v>14012.456572568679</v>
      </c>
      <c r="J6" s="1">
        <v>35</v>
      </c>
      <c r="K6" s="1">
        <v>2051.2197036563084</v>
      </c>
      <c r="L6" s="1">
        <v>20.512197036563084</v>
      </c>
      <c r="M6" s="1">
        <v>1.047E-2</v>
      </c>
      <c r="N6" s="1">
        <v>11.27900586510501</v>
      </c>
      <c r="O6" s="1">
        <v>7.9762830606913147</v>
      </c>
      <c r="P6" s="1">
        <v>14585.433424945802</v>
      </c>
      <c r="Q6" s="1">
        <v>145.85433424945802</v>
      </c>
      <c r="R6" s="1">
        <v>3.9284184136561082</v>
      </c>
      <c r="S6" s="1">
        <v>6.8561555276765169</v>
      </c>
      <c r="T6" s="1">
        <v>100000</v>
      </c>
      <c r="U6" s="1">
        <v>78.896140286820184</v>
      </c>
      <c r="V6" s="1">
        <v>137861.55755813344</v>
      </c>
      <c r="W6" s="1">
        <v>164509.18914506235</v>
      </c>
      <c r="X6" s="1">
        <v>16.198263285725233</v>
      </c>
      <c r="Y6" s="1">
        <v>77.33061840873556</v>
      </c>
      <c r="Z6" s="1">
        <v>2068.8356217846795</v>
      </c>
    </row>
    <row r="7" spans="1:26">
      <c r="A7" s="1" t="s">
        <v>37</v>
      </c>
      <c r="B7" s="1" t="s">
        <v>6</v>
      </c>
      <c r="C7" s="1" t="s">
        <v>35</v>
      </c>
      <c r="D7" s="1" t="s">
        <v>36</v>
      </c>
      <c r="E7" s="1">
        <v>7.7304419982469993E-2</v>
      </c>
      <c r="F7" s="1">
        <v>0.94453138389597402</v>
      </c>
      <c r="G7" s="1">
        <v>0.93660729588111313</v>
      </c>
      <c r="H7" s="1">
        <v>9</v>
      </c>
      <c r="I7" s="1">
        <v>15591.988513035229</v>
      </c>
      <c r="J7" s="1">
        <v>35</v>
      </c>
      <c r="K7" s="1">
        <v>2145.8942931930014</v>
      </c>
      <c r="L7" s="1">
        <v>21.458942931930014</v>
      </c>
      <c r="M7" s="1">
        <v>1.047E-2</v>
      </c>
      <c r="N7" s="1">
        <v>12.684719383507662</v>
      </c>
      <c r="O7" s="1">
        <v>8.9664624702847195</v>
      </c>
      <c r="P7" s="1">
        <v>16448.195383930011</v>
      </c>
      <c r="Q7" s="1">
        <v>164.4819538393001</v>
      </c>
      <c r="R7" s="1">
        <v>5.2054760471249049</v>
      </c>
      <c r="S7" s="1">
        <v>6.0796943169644386</v>
      </c>
      <c r="T7" s="1">
        <v>100000</v>
      </c>
      <c r="U7" s="1">
        <v>78.646141040099735</v>
      </c>
      <c r="V7" s="1">
        <v>167597.72074893632</v>
      </c>
      <c r="W7" s="1">
        <v>208640.74281025826</v>
      </c>
      <c r="X7" s="1">
        <v>19.671623820208129</v>
      </c>
      <c r="Y7" s="1">
        <v>77.119216348200197</v>
      </c>
      <c r="Z7" s="1">
        <v>2166.4620820166115</v>
      </c>
    </row>
    <row r="8" spans="1:26">
      <c r="A8" s="1" t="s">
        <v>37</v>
      </c>
      <c r="B8" s="1" t="s">
        <v>7</v>
      </c>
      <c r="C8" s="1" t="s">
        <v>35</v>
      </c>
      <c r="D8" s="1" t="s">
        <v>36</v>
      </c>
      <c r="E8" s="1">
        <v>0.10071211158698988</v>
      </c>
      <c r="F8" s="1">
        <v>0.97861733501145376</v>
      </c>
      <c r="G8" s="1">
        <v>0.97556266858451857</v>
      </c>
      <c r="H8" s="1">
        <v>9</v>
      </c>
      <c r="I8" s="1">
        <v>13023.132618012402</v>
      </c>
      <c r="J8" s="1">
        <v>35</v>
      </c>
      <c r="K8" s="1">
        <v>2042.819627585578</v>
      </c>
      <c r="L8" s="1">
        <v>20.428196275855782</v>
      </c>
      <c r="M8" s="1">
        <v>1.047E-2</v>
      </c>
      <c r="N8" s="1">
        <v>9.7548582189567696</v>
      </c>
      <c r="O8" s="1">
        <v>6.8824610033247176</v>
      </c>
      <c r="P8" s="1">
        <v>13330.610141901154</v>
      </c>
      <c r="Q8" s="1">
        <v>133.30610141901153</v>
      </c>
      <c r="R8" s="1">
        <v>2.3065525179697515</v>
      </c>
      <c r="S8" s="1">
        <v>7.5015321080973747</v>
      </c>
      <c r="T8" s="1">
        <v>100000</v>
      </c>
      <c r="U8" s="1">
        <v>74.484905438785702</v>
      </c>
      <c r="V8" s="1">
        <v>116223.46434193425</v>
      </c>
      <c r="W8" s="1">
        <v>130038.21190643295</v>
      </c>
      <c r="X8" s="1">
        <v>10.623606216947135</v>
      </c>
      <c r="Y8" s="1">
        <v>73.176382139441785</v>
      </c>
      <c r="Z8" s="1">
        <v>2063.1493773748111</v>
      </c>
    </row>
    <row r="11" spans="1:26">
      <c r="B11" s="3"/>
      <c r="C11" s="21" t="s">
        <v>38</v>
      </c>
      <c r="D11" s="22"/>
      <c r="E11" s="22"/>
      <c r="F11" s="22"/>
      <c r="G11" s="22"/>
      <c r="H11" s="23"/>
      <c r="I11" s="22" t="s">
        <v>9</v>
      </c>
      <c r="J11" s="22"/>
      <c r="K11" s="22"/>
      <c r="L11" s="22"/>
      <c r="M11" s="22"/>
      <c r="N11" s="22"/>
      <c r="O11" s="21" t="s">
        <v>39</v>
      </c>
      <c r="P11" s="22"/>
      <c r="Q11" s="22"/>
      <c r="R11" s="22"/>
      <c r="S11" s="22"/>
      <c r="T11" s="23"/>
    </row>
    <row r="12" spans="1:26">
      <c r="B12" s="4"/>
      <c r="C12" s="24" t="s">
        <v>40</v>
      </c>
      <c r="D12" s="25"/>
      <c r="E12" s="25"/>
      <c r="F12" s="25"/>
      <c r="G12" s="25"/>
      <c r="H12" s="26"/>
      <c r="I12" s="25" t="s">
        <v>40</v>
      </c>
      <c r="J12" s="25"/>
      <c r="K12" s="25"/>
      <c r="L12" s="25"/>
      <c r="M12" s="25"/>
      <c r="N12" s="25"/>
      <c r="O12" s="24" t="s">
        <v>40</v>
      </c>
      <c r="P12" s="25"/>
      <c r="Q12" s="25"/>
      <c r="R12" s="25"/>
      <c r="S12" s="25"/>
      <c r="T12" s="26"/>
    </row>
    <row r="13" spans="1:26">
      <c r="B13" s="4" t="s">
        <v>8</v>
      </c>
      <c r="C13" s="4" t="s">
        <v>41</v>
      </c>
      <c r="D13" s="5" t="s">
        <v>42</v>
      </c>
      <c r="E13" s="5" t="s">
        <v>43</v>
      </c>
      <c r="F13" s="5" t="s">
        <v>44</v>
      </c>
      <c r="G13" s="5" t="s">
        <v>45</v>
      </c>
      <c r="H13" s="6" t="s">
        <v>46</v>
      </c>
      <c r="I13" s="5" t="s">
        <v>41</v>
      </c>
      <c r="J13" s="5" t="s">
        <v>42</v>
      </c>
      <c r="K13" s="5" t="s">
        <v>43</v>
      </c>
      <c r="L13" s="5" t="s">
        <v>44</v>
      </c>
      <c r="M13" s="5" t="s">
        <v>45</v>
      </c>
      <c r="N13" s="5" t="s">
        <v>46</v>
      </c>
      <c r="O13" s="4" t="s">
        <v>41</v>
      </c>
      <c r="P13" s="5" t="s">
        <v>42</v>
      </c>
      <c r="Q13" s="5" t="s">
        <v>43</v>
      </c>
      <c r="R13" s="5" t="s">
        <v>44</v>
      </c>
      <c r="S13" s="5" t="s">
        <v>45</v>
      </c>
      <c r="T13" s="6" t="s">
        <v>46</v>
      </c>
    </row>
    <row r="14" spans="1:26">
      <c r="B14" s="11" t="s">
        <v>12</v>
      </c>
      <c r="C14" s="11">
        <v>8.4638452717231333E-2</v>
      </c>
      <c r="D14" s="17">
        <v>7.6395865287777795E-2</v>
      </c>
      <c r="E14" s="17">
        <v>0.10158124346575652</v>
      </c>
      <c r="F14" s="17">
        <v>8.6901025864529607E-2</v>
      </c>
      <c r="G14" s="17">
        <v>7.7304419982469993E-2</v>
      </c>
      <c r="H14" s="18">
        <v>0.10071211158698988</v>
      </c>
      <c r="I14" s="12">
        <v>8.4628797000000006E-2</v>
      </c>
      <c r="J14" s="12">
        <v>7.6399898999999993E-2</v>
      </c>
      <c r="K14" s="12">
        <v>0.10157589</v>
      </c>
      <c r="L14" s="12">
        <v>8.6901788999999993E-2</v>
      </c>
      <c r="M14" s="12">
        <v>7.7303986000000005E-2</v>
      </c>
      <c r="N14" s="12">
        <v>0.10070972</v>
      </c>
      <c r="O14" s="3">
        <f t="shared" ref="O14:P18" si="0">ABS((I14-C14)/I14*100)</f>
        <v>1.1409493663636961E-2</v>
      </c>
      <c r="P14" s="12">
        <f t="shared" si="0"/>
        <v>5.2797350192811034E-3</v>
      </c>
      <c r="Q14" s="12">
        <f t="shared" ref="Q14:T29" si="1">ABS((K14-E14)/K14*100)</f>
        <v>5.2704098940371535E-3</v>
      </c>
      <c r="R14" s="12">
        <f t="shared" si="1"/>
        <v>8.7815852719183519E-4</v>
      </c>
      <c r="S14" s="12">
        <f t="shared" si="1"/>
        <v>5.6139727385904898E-4</v>
      </c>
      <c r="T14" s="13">
        <f t="shared" si="1"/>
        <v>2.3747330345846819E-3</v>
      </c>
    </row>
    <row r="15" spans="1:26">
      <c r="B15" s="7" t="s">
        <v>13</v>
      </c>
      <c r="C15" s="7">
        <v>0.95638924021802596</v>
      </c>
      <c r="D15" s="15">
        <v>0.96270853480025176</v>
      </c>
      <c r="E15" s="15">
        <v>0.97966628382314558</v>
      </c>
      <c r="F15" s="15">
        <v>0.96443040259122792</v>
      </c>
      <c r="G15" s="15">
        <v>0.94453138389597402</v>
      </c>
      <c r="H15" s="19">
        <v>0.97861733501145376</v>
      </c>
      <c r="I15" s="5">
        <v>0.95642411000000005</v>
      </c>
      <c r="J15" s="5">
        <v>0.96269181999999998</v>
      </c>
      <c r="K15" s="5">
        <v>0.97969728</v>
      </c>
      <c r="L15" s="5">
        <v>0.96442866000000005</v>
      </c>
      <c r="M15" s="5">
        <v>0.94453220000000004</v>
      </c>
      <c r="N15" s="5">
        <v>0.97861805000000002</v>
      </c>
      <c r="O15" s="4">
        <f t="shared" si="0"/>
        <v>3.6458493266224249E-3</v>
      </c>
      <c r="P15" s="5">
        <f t="shared" si="0"/>
        <v>1.736256598896053E-3</v>
      </c>
      <c r="Q15" s="5">
        <f t="shared" si="1"/>
        <v>3.1638524968064983E-3</v>
      </c>
      <c r="R15" s="5">
        <f t="shared" si="1"/>
        <v>1.8068637942294637E-4</v>
      </c>
      <c r="S15" s="5">
        <f t="shared" si="1"/>
        <v>8.6402986158080262E-5</v>
      </c>
      <c r="T15" s="6">
        <f t="shared" si="1"/>
        <v>7.3061042176528651E-5</v>
      </c>
    </row>
    <row r="16" spans="1:26">
      <c r="B16" s="7" t="s">
        <v>14</v>
      </c>
      <c r="C16" s="7">
        <v>0.95015913167774391</v>
      </c>
      <c r="D16" s="15">
        <v>0.95738118262885918</v>
      </c>
      <c r="E16" s="15">
        <v>0.97676146722645207</v>
      </c>
      <c r="F16" s="15">
        <v>0.95934903153283191</v>
      </c>
      <c r="G16" s="15">
        <v>0.93660729588111313</v>
      </c>
      <c r="H16" s="19">
        <v>0.97556266858451857</v>
      </c>
      <c r="I16" s="5">
        <v>0.95019898999999997</v>
      </c>
      <c r="J16" s="5">
        <v>0.95736208</v>
      </c>
      <c r="K16" s="5">
        <v>0.97679689000000003</v>
      </c>
      <c r="L16" s="5">
        <v>0.95934704000000004</v>
      </c>
      <c r="M16" s="5">
        <v>0.93660823000000004</v>
      </c>
      <c r="N16" s="5">
        <v>0.97556348999999998</v>
      </c>
      <c r="O16" s="4">
        <f t="shared" si="0"/>
        <v>4.194734226781161E-3</v>
      </c>
      <c r="P16" s="5">
        <f t="shared" si="0"/>
        <v>1.9953400346899067E-3</v>
      </c>
      <c r="Q16" s="5">
        <f t="shared" si="1"/>
        <v>3.6264216144213041E-3</v>
      </c>
      <c r="R16" s="5">
        <f t="shared" si="1"/>
        <v>2.0759253417498459E-4</v>
      </c>
      <c r="S16" s="5">
        <f t="shared" si="1"/>
        <v>9.9734217251999638E-5</v>
      </c>
      <c r="T16" s="6">
        <f t="shared" si="1"/>
        <v>8.419907979656314E-5</v>
      </c>
    </row>
    <row r="17" spans="2:20">
      <c r="B17" s="7" t="s">
        <v>15</v>
      </c>
      <c r="C17" s="7">
        <v>9</v>
      </c>
      <c r="D17" s="15">
        <v>9</v>
      </c>
      <c r="E17" s="15">
        <v>9</v>
      </c>
      <c r="F17" s="15">
        <v>9</v>
      </c>
      <c r="G17" s="15">
        <v>9</v>
      </c>
      <c r="H17" s="19">
        <v>9</v>
      </c>
      <c r="I17" s="5">
        <v>9</v>
      </c>
      <c r="J17" s="5">
        <v>9</v>
      </c>
      <c r="K17" s="5">
        <v>9</v>
      </c>
      <c r="L17" s="5">
        <v>9</v>
      </c>
      <c r="M17" s="5">
        <v>9</v>
      </c>
      <c r="N17" s="5">
        <v>9</v>
      </c>
      <c r="O17" s="4">
        <f t="shared" si="0"/>
        <v>0</v>
      </c>
      <c r="P17" s="5">
        <f t="shared" si="0"/>
        <v>0</v>
      </c>
      <c r="Q17" s="5">
        <f t="shared" si="1"/>
        <v>0</v>
      </c>
      <c r="R17" s="5">
        <f t="shared" si="1"/>
        <v>0</v>
      </c>
      <c r="S17" s="5">
        <f t="shared" si="1"/>
        <v>0</v>
      </c>
      <c r="T17" s="6">
        <f t="shared" si="1"/>
        <v>0</v>
      </c>
    </row>
    <row r="18" spans="2:20">
      <c r="B18" s="7" t="s">
        <v>16</v>
      </c>
      <c r="C18" s="7">
        <v>1384.6217843102934</v>
      </c>
      <c r="D18" s="15">
        <v>1565.6350842468178</v>
      </c>
      <c r="E18" s="15">
        <v>1217.8529464068611</v>
      </c>
      <c r="F18" s="15">
        <v>14012.456572568679</v>
      </c>
      <c r="G18" s="15">
        <v>15591.988513035229</v>
      </c>
      <c r="H18" s="19">
        <v>13023.132618012402</v>
      </c>
      <c r="I18" s="5">
        <v>1384.6208999999999</v>
      </c>
      <c r="J18" s="5">
        <v>1565.6831</v>
      </c>
      <c r="K18" s="5">
        <v>1217.8910000000001</v>
      </c>
      <c r="L18" s="5">
        <v>14012.423000000001</v>
      </c>
      <c r="M18" s="5">
        <v>15591.93</v>
      </c>
      <c r="N18" s="5">
        <v>13023.228999999999</v>
      </c>
      <c r="O18" s="4">
        <f t="shared" si="0"/>
        <v>6.3866600127596206E-5</v>
      </c>
      <c r="P18" s="5">
        <f t="shared" si="0"/>
        <v>3.0667606479369137E-3</v>
      </c>
      <c r="Q18" s="5">
        <f t="shared" si="1"/>
        <v>3.1245483494837674E-3</v>
      </c>
      <c r="R18" s="5">
        <f t="shared" si="1"/>
        <v>2.3959145879488356E-4</v>
      </c>
      <c r="S18" s="5">
        <f t="shared" si="1"/>
        <v>3.7527769319331122E-4</v>
      </c>
      <c r="T18" s="6">
        <f t="shared" si="1"/>
        <v>7.4007749996449841E-4</v>
      </c>
    </row>
    <row r="19" spans="2:20">
      <c r="B19" s="7" t="s">
        <v>17</v>
      </c>
      <c r="C19" s="7">
        <v>35</v>
      </c>
      <c r="D19" s="15">
        <v>35</v>
      </c>
      <c r="E19" s="15">
        <v>35</v>
      </c>
      <c r="F19" s="15">
        <v>35</v>
      </c>
      <c r="G19" s="15">
        <v>35</v>
      </c>
      <c r="H19" s="19">
        <v>35</v>
      </c>
      <c r="I19" s="5">
        <v>35</v>
      </c>
      <c r="J19" s="5">
        <v>35</v>
      </c>
      <c r="K19" s="5">
        <v>35</v>
      </c>
      <c r="L19" s="5">
        <v>35</v>
      </c>
      <c r="M19" s="5">
        <v>35</v>
      </c>
      <c r="N19" s="5">
        <v>35</v>
      </c>
      <c r="O19" s="4">
        <f>ABS((I19-C19)/I19*100)</f>
        <v>0</v>
      </c>
      <c r="P19" s="5">
        <f t="shared" ref="P19:P34" si="2">ABS((J19-D19)/J19*100)</f>
        <v>0</v>
      </c>
      <c r="Q19" s="5">
        <f t="shared" si="1"/>
        <v>0</v>
      </c>
      <c r="R19" s="5">
        <f t="shared" si="1"/>
        <v>0</v>
      </c>
      <c r="S19" s="5">
        <f t="shared" si="1"/>
        <v>0</v>
      </c>
      <c r="T19" s="6">
        <f t="shared" si="1"/>
        <v>0</v>
      </c>
    </row>
    <row r="20" spans="2:20">
      <c r="B20" s="7" t="s">
        <v>18</v>
      </c>
      <c r="C20" s="7">
        <v>191.3394028310058</v>
      </c>
      <c r="D20" s="15">
        <v>205.6569818427885</v>
      </c>
      <c r="E20" s="15">
        <v>186.66543882169245</v>
      </c>
      <c r="F20" s="15">
        <v>2051.2197036563084</v>
      </c>
      <c r="G20" s="15">
        <v>2145.8942931930014</v>
      </c>
      <c r="H20" s="19">
        <v>2042.819627585578</v>
      </c>
      <c r="I20" s="5">
        <v>191.34</v>
      </c>
      <c r="J20" s="5">
        <v>205.66</v>
      </c>
      <c r="K20" s="5">
        <v>186.67</v>
      </c>
      <c r="L20" s="5">
        <v>2051.2199999999998</v>
      </c>
      <c r="M20" s="5">
        <v>2145.89</v>
      </c>
      <c r="N20" s="5">
        <v>2042.82</v>
      </c>
      <c r="O20" s="4">
        <f t="shared" ref="O20:O34" si="3">ABS((I20-C20)/I20*100)</f>
        <v>3.1209835591322605E-4</v>
      </c>
      <c r="P20" s="5">
        <f t="shared" si="2"/>
        <v>1.467547024943977E-3</v>
      </c>
      <c r="Q20" s="5">
        <f t="shared" si="1"/>
        <v>2.4434447460974468E-3</v>
      </c>
      <c r="R20" s="5">
        <f t="shared" si="1"/>
        <v>1.4447191982759348E-5</v>
      </c>
      <c r="S20" s="5">
        <f t="shared" si="1"/>
        <v>2.0006584687744445E-4</v>
      </c>
      <c r="T20" s="6">
        <f t="shared" si="1"/>
        <v>1.8230408059335162E-5</v>
      </c>
    </row>
    <row r="21" spans="2:20">
      <c r="B21" s="7" t="s">
        <v>19</v>
      </c>
      <c r="C21" s="7">
        <v>19.133940283100578</v>
      </c>
      <c r="D21" s="15">
        <v>20.565698184278851</v>
      </c>
      <c r="E21" s="15">
        <v>18.666543882169243</v>
      </c>
      <c r="F21" s="15">
        <v>20.512197036563084</v>
      </c>
      <c r="G21" s="15">
        <v>21.458942931930014</v>
      </c>
      <c r="H21" s="19">
        <v>20.428196275855782</v>
      </c>
      <c r="I21" s="15">
        <v>19.134</v>
      </c>
      <c r="J21" s="15">
        <v>20.565999999999999</v>
      </c>
      <c r="K21" s="15">
        <v>18.666999999999998</v>
      </c>
      <c r="L21" s="15">
        <v>20.512199999999996</v>
      </c>
      <c r="M21" s="15">
        <v>21.4589</v>
      </c>
      <c r="N21" s="15">
        <v>20.4282</v>
      </c>
      <c r="O21" s="4">
        <f t="shared" si="3"/>
        <v>3.120983559206531E-4</v>
      </c>
      <c r="P21" s="5">
        <f t="shared" si="2"/>
        <v>1.4675470249336125E-3</v>
      </c>
      <c r="Q21" s="5">
        <f t="shared" si="1"/>
        <v>2.4434447461012532E-3</v>
      </c>
      <c r="R21" s="5">
        <f t="shared" si="1"/>
        <v>1.4447191977216948E-5</v>
      </c>
      <c r="S21" s="5">
        <f t="shared" si="1"/>
        <v>2.0006584687280883E-4</v>
      </c>
      <c r="T21" s="6">
        <f t="shared" si="1"/>
        <v>1.8230408053074325E-5</v>
      </c>
    </row>
    <row r="22" spans="2:20">
      <c r="B22" s="7" t="s">
        <v>20</v>
      </c>
      <c r="C22" s="7">
        <v>1.047E-2</v>
      </c>
      <c r="D22" s="15">
        <v>1.047E-2</v>
      </c>
      <c r="E22" s="15">
        <v>1.047E-2</v>
      </c>
      <c r="F22" s="15">
        <v>1.047E-2</v>
      </c>
      <c r="G22" s="15">
        <v>1.047E-2</v>
      </c>
      <c r="H22" s="19">
        <v>1.047E-2</v>
      </c>
      <c r="I22" s="5">
        <v>1.047E-2</v>
      </c>
      <c r="J22" s="5">
        <v>1.047E-2</v>
      </c>
      <c r="K22" s="5">
        <v>1.047E-2</v>
      </c>
      <c r="L22" s="5">
        <v>1.047E-2</v>
      </c>
      <c r="M22" s="5">
        <v>1.047E-2</v>
      </c>
      <c r="N22" s="5">
        <v>1.047E-2</v>
      </c>
      <c r="O22" s="4">
        <f t="shared" si="3"/>
        <v>0</v>
      </c>
      <c r="P22" s="5">
        <f t="shared" si="2"/>
        <v>0</v>
      </c>
      <c r="Q22" s="5">
        <f t="shared" si="1"/>
        <v>0</v>
      </c>
      <c r="R22" s="5">
        <f t="shared" si="1"/>
        <v>0</v>
      </c>
      <c r="S22" s="5">
        <f t="shared" si="1"/>
        <v>0</v>
      </c>
      <c r="T22" s="6">
        <f t="shared" si="1"/>
        <v>0</v>
      </c>
    </row>
    <row r="23" spans="2:20">
      <c r="B23" s="7" t="s">
        <v>21</v>
      </c>
      <c r="C23" s="7">
        <v>11.60097170825142</v>
      </c>
      <c r="D23" s="15">
        <v>12.794829694078718</v>
      </c>
      <c r="E23" s="15">
        <v>9.69837408223081</v>
      </c>
      <c r="F23" s="15">
        <v>11.27900586510501</v>
      </c>
      <c r="G23" s="15">
        <v>12.684719383507662</v>
      </c>
      <c r="H23" s="19">
        <v>9.7548582189567696</v>
      </c>
      <c r="I23" s="5">
        <v>11.602169999999999</v>
      </c>
      <c r="J23" s="5">
        <v>12.794059000000001</v>
      </c>
      <c r="K23" s="5">
        <v>9.6987974999999995</v>
      </c>
      <c r="L23" s="5">
        <v>11.278917</v>
      </c>
      <c r="M23" s="5">
        <v>12.684782</v>
      </c>
      <c r="N23" s="5">
        <v>9.7550398999999999</v>
      </c>
      <c r="O23" s="4">
        <f t="shared" si="3"/>
        <v>1.0328169200930083E-2</v>
      </c>
      <c r="P23" s="5">
        <f t="shared" si="2"/>
        <v>6.0238434004198874E-3</v>
      </c>
      <c r="Q23" s="5">
        <f t="shared" si="1"/>
        <v>4.3656728495416767E-3</v>
      </c>
      <c r="R23" s="5">
        <f t="shared" si="1"/>
        <v>7.8788686014549694E-4</v>
      </c>
      <c r="S23" s="5">
        <f t="shared" si="1"/>
        <v>4.9363475334343544E-4</v>
      </c>
      <c r="T23" s="6">
        <f t="shared" si="1"/>
        <v>1.8624325998937413E-3</v>
      </c>
    </row>
    <row r="24" spans="2:20">
      <c r="B24" s="7" t="s">
        <v>22</v>
      </c>
      <c r="C24" s="7">
        <v>8.1895067585377674</v>
      </c>
      <c r="D24" s="15">
        <v>9.0730981048373387</v>
      </c>
      <c r="E24" s="15">
        <v>6.8235744800033702</v>
      </c>
      <c r="F24" s="15">
        <v>7.9762830606913147</v>
      </c>
      <c r="G24" s="15">
        <v>8.9664624702847195</v>
      </c>
      <c r="H24" s="19">
        <v>6.8824610033247176</v>
      </c>
      <c r="I24" s="5">
        <v>8.1904412000000004</v>
      </c>
      <c r="J24" s="5">
        <v>9.0726191000000007</v>
      </c>
      <c r="K24" s="5">
        <v>6.8239343000000003</v>
      </c>
      <c r="L24" s="5">
        <v>7.9762130000000004</v>
      </c>
      <c r="M24" s="5">
        <v>8.9665128000000003</v>
      </c>
      <c r="N24" s="5">
        <v>6.8826241000000001</v>
      </c>
      <c r="O24" s="4">
        <f t="shared" si="3"/>
        <v>1.1408927057958516E-2</v>
      </c>
      <c r="P24" s="5">
        <f t="shared" si="2"/>
        <v>5.2796753843438859E-3</v>
      </c>
      <c r="Q24" s="5">
        <f t="shared" si="1"/>
        <v>5.2729112094492278E-3</v>
      </c>
      <c r="R24" s="5">
        <f t="shared" si="1"/>
        <v>8.7837036591438804E-4</v>
      </c>
      <c r="S24" s="5">
        <f t="shared" si="1"/>
        <v>5.6130757188836158E-4</v>
      </c>
      <c r="T24" s="6">
        <f t="shared" si="1"/>
        <v>2.3696873883114048E-3</v>
      </c>
    </row>
    <row r="25" spans="2:20">
      <c r="B25" s="7" t="s">
        <v>23</v>
      </c>
      <c r="C25" s="7">
        <v>1443.6557395727982</v>
      </c>
      <c r="D25" s="15">
        <v>1663.4513139280623</v>
      </c>
      <c r="E25" s="15">
        <v>1246.8765783279009</v>
      </c>
      <c r="F25" s="15">
        <v>14585.433424945802</v>
      </c>
      <c r="G25" s="15">
        <v>16448.195383930011</v>
      </c>
      <c r="H25" s="19">
        <v>13330.610141901154</v>
      </c>
      <c r="I25" s="5">
        <v>1443.7025000000001</v>
      </c>
      <c r="J25" s="5">
        <v>1663.4581000000001</v>
      </c>
      <c r="K25" s="5">
        <v>1246.9333999999999</v>
      </c>
      <c r="L25" s="5">
        <v>14585.369000000001</v>
      </c>
      <c r="M25" s="5">
        <v>16448.161</v>
      </c>
      <c r="N25" s="5">
        <v>13330.745999999999</v>
      </c>
      <c r="O25" s="4">
        <f t="shared" si="3"/>
        <v>3.2389240305318368E-3</v>
      </c>
      <c r="P25" s="5">
        <f t="shared" si="2"/>
        <v>4.0794967650629137E-4</v>
      </c>
      <c r="Q25" s="5">
        <f t="shared" si="1"/>
        <v>4.556913151815222E-3</v>
      </c>
      <c r="R25" s="5">
        <f t="shared" si="1"/>
        <v>4.4170939934310094E-4</v>
      </c>
      <c r="S25" s="5">
        <f t="shared" si="1"/>
        <v>2.090442208782183E-4</v>
      </c>
      <c r="T25" s="6">
        <f t="shared" si="1"/>
        <v>1.0191335041965907E-3</v>
      </c>
    </row>
    <row r="26" spans="2:20">
      <c r="B26" s="7" t="s">
        <v>24</v>
      </c>
      <c r="C26" s="7">
        <v>144.36557395727982</v>
      </c>
      <c r="D26" s="15">
        <v>166.34513139280625</v>
      </c>
      <c r="E26" s="15">
        <v>124.68765783279009</v>
      </c>
      <c r="F26" s="15">
        <v>145.85433424945802</v>
      </c>
      <c r="G26" s="15">
        <v>164.4819538393001</v>
      </c>
      <c r="H26" s="19">
        <v>133.30610141901153</v>
      </c>
      <c r="I26" s="5">
        <v>144.37025</v>
      </c>
      <c r="J26" s="5">
        <v>166.34581</v>
      </c>
      <c r="K26" s="5">
        <v>124.69333999999999</v>
      </c>
      <c r="L26" s="5">
        <v>145.85369</v>
      </c>
      <c r="M26" s="5">
        <v>164.48160999999999</v>
      </c>
      <c r="N26" s="5">
        <v>133.30745999999999</v>
      </c>
      <c r="O26" s="4">
        <f t="shared" si="3"/>
        <v>3.2389240305239621E-3</v>
      </c>
      <c r="P26" s="5">
        <f t="shared" si="2"/>
        <v>4.0794967648920548E-4</v>
      </c>
      <c r="Q26" s="5">
        <f t="shared" si="1"/>
        <v>4.556913151815222E-3</v>
      </c>
      <c r="R26" s="5">
        <f t="shared" si="1"/>
        <v>4.4170939934388048E-4</v>
      </c>
      <c r="S26" s="5">
        <f t="shared" si="1"/>
        <v>2.0904422087960066E-4</v>
      </c>
      <c r="T26" s="6">
        <f t="shared" si="1"/>
        <v>1.0191335042059717E-3</v>
      </c>
    </row>
    <row r="27" spans="2:20">
      <c r="B27" s="7" t="s">
        <v>25</v>
      </c>
      <c r="C27" s="7">
        <v>4.0891989443393113</v>
      </c>
      <c r="D27" s="15">
        <v>5.8803181591327656</v>
      </c>
      <c r="E27" s="15">
        <v>2.3277068817798718</v>
      </c>
      <c r="F27" s="15">
        <v>3.9284184136561082</v>
      </c>
      <c r="G27" s="15">
        <v>5.2054760471249049</v>
      </c>
      <c r="H27" s="19">
        <v>2.3065525179697515</v>
      </c>
      <c r="I27" s="5">
        <v>4.0923629000000004</v>
      </c>
      <c r="J27" s="5">
        <v>5.8778154999999996</v>
      </c>
      <c r="K27" s="5">
        <v>2.3291000999999998</v>
      </c>
      <c r="L27" s="5">
        <v>3.9282218000000002</v>
      </c>
      <c r="M27" s="5">
        <v>5.2056282999999999</v>
      </c>
      <c r="N27" s="5">
        <v>2.3068285999999998</v>
      </c>
      <c r="O27" s="4">
        <f t="shared" si="3"/>
        <v>7.7313662986463264E-2</v>
      </c>
      <c r="P27" s="5">
        <f t="shared" si="2"/>
        <v>4.2578048473381438E-2</v>
      </c>
      <c r="Q27" s="5">
        <f t="shared" si="1"/>
        <v>5.9817876446269756E-2</v>
      </c>
      <c r="R27" s="5">
        <f t="shared" si="1"/>
        <v>5.0051566871303806E-3</v>
      </c>
      <c r="S27" s="5">
        <f t="shared" si="1"/>
        <v>2.9247742312876208E-3</v>
      </c>
      <c r="T27" s="6">
        <f t="shared" si="1"/>
        <v>1.1968033960057314E-2</v>
      </c>
    </row>
    <row r="28" spans="2:20">
      <c r="B28" s="7" t="s">
        <v>26</v>
      </c>
      <c r="C28" s="7">
        <v>6.9268591713971688</v>
      </c>
      <c r="D28" s="15">
        <v>6.0115976441691403</v>
      </c>
      <c r="E28" s="15">
        <v>8.020039973331043</v>
      </c>
      <c r="F28" s="15">
        <v>6.8561555276765169</v>
      </c>
      <c r="G28" s="15">
        <v>6.0796943169644386</v>
      </c>
      <c r="H28" s="19">
        <v>7.5015321080973747</v>
      </c>
      <c r="I28" s="5">
        <v>6.9266350000000001</v>
      </c>
      <c r="J28" s="5">
        <v>6.0115730999999997</v>
      </c>
      <c r="K28" s="5">
        <v>8.0196748000000007</v>
      </c>
      <c r="L28" s="5">
        <v>6.8561860000000001</v>
      </c>
      <c r="M28" s="5">
        <v>6.0797071999999996</v>
      </c>
      <c r="N28" s="5">
        <v>7.5014554999999996</v>
      </c>
      <c r="O28" s="4">
        <f t="shared" si="3"/>
        <v>3.2363679790934855E-3</v>
      </c>
      <c r="P28" s="5">
        <f t="shared" si="2"/>
        <v>4.0828197099792652E-4</v>
      </c>
      <c r="Q28" s="5">
        <f t="shared" si="1"/>
        <v>4.5534680663405032E-3</v>
      </c>
      <c r="R28" s="5">
        <f t="shared" si="1"/>
        <v>4.4445007010002782E-4</v>
      </c>
      <c r="S28" s="5">
        <f t="shared" si="1"/>
        <v>2.1190223701920486E-4</v>
      </c>
      <c r="T28" s="6">
        <f t="shared" si="1"/>
        <v>1.0212431090884429E-3</v>
      </c>
    </row>
    <row r="29" spans="2:20">
      <c r="B29" s="7" t="s">
        <v>28</v>
      </c>
      <c r="C29" s="7">
        <v>81.840569493148905</v>
      </c>
      <c r="D29" s="15">
        <v>78.690091689175574</v>
      </c>
      <c r="E29" s="15">
        <v>78.951976759711883</v>
      </c>
      <c r="F29" s="15">
        <v>78.896140286820184</v>
      </c>
      <c r="G29" s="15">
        <v>78.646141040099735</v>
      </c>
      <c r="H29" s="19">
        <v>74.484905438785702</v>
      </c>
      <c r="I29" s="5">
        <v>81.847258999999994</v>
      </c>
      <c r="J29" s="5">
        <v>78.685615999999996</v>
      </c>
      <c r="K29" s="5">
        <v>78.952545000000001</v>
      </c>
      <c r="L29" s="5">
        <v>78.895797999999999</v>
      </c>
      <c r="M29" s="5">
        <v>78.646749</v>
      </c>
      <c r="N29" s="5">
        <v>74.485910000000004</v>
      </c>
      <c r="O29" s="4">
        <f t="shared" si="3"/>
        <v>8.1731592881917076E-3</v>
      </c>
      <c r="P29" s="5">
        <f t="shared" si="2"/>
        <v>5.688065243815551E-3</v>
      </c>
      <c r="Q29" s="5">
        <f t="shared" si="1"/>
        <v>7.1972383932367157E-4</v>
      </c>
      <c r="R29" s="5">
        <f t="shared" si="1"/>
        <v>4.3384670522658567E-4</v>
      </c>
      <c r="S29" s="5">
        <f t="shared" si="1"/>
        <v>7.7302610469586201E-4</v>
      </c>
      <c r="T29" s="6">
        <f t="shared" si="1"/>
        <v>1.348659383099035E-3</v>
      </c>
    </row>
    <row r="30" spans="2:20">
      <c r="B30" s="7" t="s">
        <v>29</v>
      </c>
      <c r="C30" s="7">
        <v>13984.137090471831</v>
      </c>
      <c r="D30" s="15">
        <v>16579.621791253674</v>
      </c>
      <c r="E30" s="15">
        <v>10791.129958323694</v>
      </c>
      <c r="F30" s="15">
        <v>137861.55755813344</v>
      </c>
      <c r="G30" s="15">
        <v>167597.72074893632</v>
      </c>
      <c r="H30" s="19">
        <v>116223.46434193425</v>
      </c>
      <c r="I30" s="5">
        <v>13984.101000000001</v>
      </c>
      <c r="J30" s="5">
        <v>16580.476999999999</v>
      </c>
      <c r="K30" s="5">
        <v>10791.355</v>
      </c>
      <c r="L30" s="5">
        <v>137861.04</v>
      </c>
      <c r="M30" s="5">
        <v>167597.14000000001</v>
      </c>
      <c r="N30" s="5">
        <v>116225.35</v>
      </c>
      <c r="O30" s="4">
        <f t="shared" si="3"/>
        <v>2.5808217368354945E-4</v>
      </c>
      <c r="P30" s="5">
        <f t="shared" si="2"/>
        <v>5.1579260736885537E-3</v>
      </c>
      <c r="Q30" s="5">
        <f t="shared" ref="Q30:Q34" si="4">ABS((K30-E30)/K30*100)</f>
        <v>2.0853885013087706E-3</v>
      </c>
      <c r="R30" s="5">
        <f t="shared" ref="R30:R34" si="5">ABS((L30-F30)/L30*100)</f>
        <v>3.7542015745227231E-4</v>
      </c>
      <c r="S30" s="5">
        <f t="shared" ref="S30:S34" si="6">ABS((M30-G30)/M30*100)</f>
        <v>3.4651482495877791E-4</v>
      </c>
      <c r="T30" s="6">
        <f t="shared" ref="T30:T34" si="7">ABS((N30-H30)/N30*100)</f>
        <v>1.622415476278922E-3</v>
      </c>
    </row>
    <row r="31" spans="2:20">
      <c r="B31" s="7" t="s">
        <v>30</v>
      </c>
      <c r="C31" s="7">
        <v>16747.80939123881</v>
      </c>
      <c r="D31" s="15">
        <v>21283.57626610103</v>
      </c>
      <c r="E31" s="15">
        <v>12092.675490995949</v>
      </c>
      <c r="F31" s="15">
        <v>164509.18914506235</v>
      </c>
      <c r="G31" s="15">
        <v>208640.74281025826</v>
      </c>
      <c r="H31" s="19">
        <v>130038.21190643295</v>
      </c>
      <c r="I31" s="5">
        <v>16750.080999999998</v>
      </c>
      <c r="J31" s="5">
        <v>21282.381000000001</v>
      </c>
      <c r="K31" s="5">
        <v>12093.754000000001</v>
      </c>
      <c r="L31" s="5">
        <v>164507.16</v>
      </c>
      <c r="M31" s="5">
        <v>208641.34</v>
      </c>
      <c r="N31" s="5">
        <v>130041.96</v>
      </c>
      <c r="O31" s="4">
        <f t="shared" si="3"/>
        <v>1.3561777768047588E-2</v>
      </c>
      <c r="P31" s="5">
        <f t="shared" si="2"/>
        <v>5.6162235843307167E-3</v>
      </c>
      <c r="Q31" s="5">
        <f t="shared" si="4"/>
        <v>8.9179009598817603E-3</v>
      </c>
      <c r="R31" s="5">
        <f t="shared" si="5"/>
        <v>1.2334691464785527E-3</v>
      </c>
      <c r="S31" s="5">
        <f t="shared" si="6"/>
        <v>2.8622790753405741E-4</v>
      </c>
      <c r="T31" s="6">
        <f t="shared" si="7"/>
        <v>2.8822186062567841E-3</v>
      </c>
    </row>
    <row r="32" spans="2:20">
      <c r="B32" s="7" t="s">
        <v>31</v>
      </c>
      <c r="C32" s="7">
        <v>16.50169425866957</v>
      </c>
      <c r="D32" s="15">
        <v>22.101334926214836</v>
      </c>
      <c r="E32" s="15">
        <v>10.763089885620175</v>
      </c>
      <c r="F32" s="15">
        <v>16.198263285725233</v>
      </c>
      <c r="G32" s="15">
        <v>19.671623820208129</v>
      </c>
      <c r="H32" s="19">
        <v>10.623606216947135</v>
      </c>
      <c r="I32" s="5">
        <v>16.513233</v>
      </c>
      <c r="J32" s="5">
        <v>22.092942000000001</v>
      </c>
      <c r="K32" s="5">
        <v>10.769185999999999</v>
      </c>
      <c r="L32" s="5">
        <v>16.197545000000002</v>
      </c>
      <c r="M32" s="5">
        <v>19.672131</v>
      </c>
      <c r="N32" s="5">
        <v>10.624736</v>
      </c>
      <c r="O32" s="4">
        <f t="shared" si="3"/>
        <v>6.9875725307271805E-2</v>
      </c>
      <c r="P32" s="5">
        <f t="shared" si="2"/>
        <v>3.7989174166280018E-2</v>
      </c>
      <c r="Q32" s="5">
        <f t="shared" si="4"/>
        <v>5.660701170751585E-2</v>
      </c>
      <c r="R32" s="5">
        <f t="shared" si="5"/>
        <v>4.4345345250223229E-3</v>
      </c>
      <c r="S32" s="5">
        <f t="shared" si="6"/>
        <v>2.5781639613470545E-3</v>
      </c>
      <c r="T32" s="6">
        <f t="shared" si="7"/>
        <v>1.0633516473875851E-2</v>
      </c>
    </row>
    <row r="33" spans="2:20">
      <c r="B33" s="7" t="s">
        <v>32</v>
      </c>
      <c r="C33" s="7">
        <v>80.358297274420423</v>
      </c>
      <c r="D33" s="15">
        <v>76.91736804646898</v>
      </c>
      <c r="E33" s="15">
        <v>77.781347815808857</v>
      </c>
      <c r="F33" s="15">
        <v>77.33061840873556</v>
      </c>
      <c r="G33" s="15">
        <v>77.119216348200197</v>
      </c>
      <c r="H33" s="19">
        <v>73.176382139441785</v>
      </c>
      <c r="I33" s="5">
        <v>80.363994000000005</v>
      </c>
      <c r="J33" s="5">
        <v>76.912422000000007</v>
      </c>
      <c r="K33" s="5">
        <v>77.781201999999993</v>
      </c>
      <c r="L33" s="5">
        <v>77.330354999999997</v>
      </c>
      <c r="M33" s="5">
        <v>77.119763000000006</v>
      </c>
      <c r="N33" s="5">
        <v>73.176997999999998</v>
      </c>
      <c r="O33" s="4">
        <f t="shared" si="3"/>
        <v>7.0886541298365059E-3</v>
      </c>
      <c r="P33" s="5">
        <f t="shared" si="2"/>
        <v>6.4307511587309114E-3</v>
      </c>
      <c r="Q33" s="5">
        <f t="shared" si="4"/>
        <v>1.8746921507314631E-4</v>
      </c>
      <c r="R33" s="5">
        <f t="shared" si="5"/>
        <v>3.4062786283998753E-4</v>
      </c>
      <c r="S33" s="5">
        <f t="shared" si="6"/>
        <v>7.0883490631153557E-4</v>
      </c>
      <c r="T33" s="6">
        <f t="shared" si="7"/>
        <v>8.4160402181699756E-4</v>
      </c>
    </row>
    <row r="34" spans="2:20">
      <c r="B34" s="8" t="s">
        <v>33</v>
      </c>
      <c r="C34" s="8">
        <v>192.82957385890438</v>
      </c>
      <c r="D34" s="16">
        <v>207.56180487921677</v>
      </c>
      <c r="E34" s="16">
        <v>188.05983313085761</v>
      </c>
      <c r="F34" s="16">
        <v>2068.8356217846795</v>
      </c>
      <c r="G34" s="16">
        <v>2166.4620820166115</v>
      </c>
      <c r="H34" s="20">
        <v>2063.1493773748111</v>
      </c>
      <c r="I34" s="9">
        <v>192.83014</v>
      </c>
      <c r="J34" s="9">
        <v>207.56516999999999</v>
      </c>
      <c r="K34" s="9">
        <v>188.06443999999999</v>
      </c>
      <c r="L34" s="9">
        <v>2068.8359</v>
      </c>
      <c r="M34" s="9">
        <v>2166.4578000000001</v>
      </c>
      <c r="N34" s="9">
        <v>2063.1496999999999</v>
      </c>
      <c r="O34" s="14">
        <f t="shared" si="3"/>
        <v>2.9359574992681255E-4</v>
      </c>
      <c r="P34" s="9">
        <f t="shared" si="2"/>
        <v>1.6212357705434196E-3</v>
      </c>
      <c r="Q34" s="9">
        <f t="shared" si="4"/>
        <v>2.4496226625184431E-3</v>
      </c>
      <c r="R34" s="9">
        <f t="shared" si="5"/>
        <v>1.3447916317439506E-5</v>
      </c>
      <c r="S34" s="9">
        <f t="shared" si="6"/>
        <v>1.9765058942489131E-4</v>
      </c>
      <c r="T34" s="10">
        <f t="shared" si="7"/>
        <v>1.5637507486775421E-5</v>
      </c>
    </row>
    <row r="36" spans="2:20">
      <c r="N36" s="27" t="s">
        <v>47</v>
      </c>
      <c r="O36" s="27">
        <f t="shared" ref="O36:T36" si="8">MAX(O14:O34)</f>
        <v>7.7313662986463264E-2</v>
      </c>
      <c r="P36" s="27">
        <f t="shared" si="8"/>
        <v>4.2578048473381438E-2</v>
      </c>
      <c r="Q36" s="27">
        <f t="shared" si="8"/>
        <v>5.9817876446269756E-2</v>
      </c>
      <c r="R36" s="27">
        <f t="shared" si="8"/>
        <v>5.0051566871303806E-3</v>
      </c>
      <c r="S36" s="27">
        <f t="shared" si="8"/>
        <v>2.9247742312876208E-3</v>
      </c>
      <c r="T36" s="27">
        <f t="shared" si="8"/>
        <v>1.1968033960057314E-2</v>
      </c>
    </row>
  </sheetData>
  <dataConsolidate/>
  <mergeCells count="6">
    <mergeCell ref="C11:H11"/>
    <mergeCell ref="I11:N11"/>
    <mergeCell ref="O11:T11"/>
    <mergeCell ref="C12:H12"/>
    <mergeCell ref="I12:N12"/>
    <mergeCell ref="O12:T1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H33" sqref="H33"/>
    </sheetView>
  </sheetViews>
  <sheetFormatPr baseColWidth="10" defaultColWidth="8.83203125" defaultRowHeight="14" x14ac:dyDescent="0"/>
  <cols>
    <col min="3" max="3" width="21.5" bestFit="1" customWidth="1"/>
    <col min="8" max="8" width="12" customWidth="1"/>
    <col min="9" max="9" width="12.5" customWidth="1"/>
  </cols>
  <sheetData>
    <row r="1" spans="1:25">
      <c r="A1" t="s">
        <v>38</v>
      </c>
    </row>
    <row r="2" spans="1:25">
      <c r="A2" s="2" t="s">
        <v>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 t="s">
        <v>31</v>
      </c>
      <c r="X2" s="2" t="s">
        <v>32</v>
      </c>
      <c r="Y2" s="2" t="s">
        <v>33</v>
      </c>
    </row>
    <row r="3" spans="1:25">
      <c r="A3" s="2" t="s">
        <v>34</v>
      </c>
      <c r="B3" s="2" t="s">
        <v>35</v>
      </c>
      <c r="C3" s="2" t="s">
        <v>36</v>
      </c>
      <c r="D3" s="2">
        <v>8.5671796324166258E-2</v>
      </c>
      <c r="E3" s="2">
        <v>0.96731860330216279</v>
      </c>
      <c r="F3" s="2">
        <v>0.96264983234532886</v>
      </c>
      <c r="G3" s="2">
        <v>9</v>
      </c>
      <c r="H3" s="2">
        <v>1389.3699283415588</v>
      </c>
      <c r="I3" s="2">
        <v>35</v>
      </c>
      <c r="J3" s="2">
        <v>194.55394116516223</v>
      </c>
      <c r="K3" s="2">
        <v>19.455394116516224</v>
      </c>
      <c r="L3" s="2">
        <v>1.047E-2</v>
      </c>
      <c r="M3" s="2">
        <v>11.442798731010155</v>
      </c>
      <c r="N3" s="2">
        <v>8.0907277575598435</v>
      </c>
      <c r="O3" s="2">
        <v>1449.3568218071664</v>
      </c>
      <c r="P3" s="2">
        <v>144.93568218071664</v>
      </c>
      <c r="Q3" s="2">
        <v>4.1388630158590987</v>
      </c>
      <c r="R3" s="2">
        <v>6.8996121931735575</v>
      </c>
      <c r="S3" s="2">
        <v>10000</v>
      </c>
      <c r="T3" s="2">
        <v>80.535397752916239</v>
      </c>
      <c r="U3" s="2">
        <v>13784.962946683067</v>
      </c>
      <c r="V3" s="2">
        <v>16584.698401355956</v>
      </c>
      <c r="W3" s="2">
        <v>16.881437255705436</v>
      </c>
      <c r="X3" s="2">
        <v>78.950873648508576</v>
      </c>
      <c r="Y3" s="2">
        <v>196.14849760193422</v>
      </c>
    </row>
    <row r="4" spans="1:25">
      <c r="A4" s="2" t="s">
        <v>37</v>
      </c>
      <c r="B4" s="2" t="s">
        <v>35</v>
      </c>
      <c r="C4" s="2" t="s">
        <v>36</v>
      </c>
      <c r="D4" s="2">
        <v>8.6951135231718352E-2</v>
      </c>
      <c r="E4" s="2">
        <v>0.96414381457875487</v>
      </c>
      <c r="F4" s="2">
        <v>0.95902150237571981</v>
      </c>
      <c r="G4" s="2">
        <v>9</v>
      </c>
      <c r="H4" s="2">
        <v>14209.192511433166</v>
      </c>
      <c r="I4" s="2">
        <v>35</v>
      </c>
      <c r="J4" s="2">
        <v>2079.9778748116291</v>
      </c>
      <c r="K4" s="2">
        <v>20.799778748116292</v>
      </c>
      <c r="L4" s="2">
        <v>1.047E-2</v>
      </c>
      <c r="M4" s="2">
        <v>11.288275053718733</v>
      </c>
      <c r="N4" s="2">
        <v>7.9716863812388334</v>
      </c>
      <c r="O4" s="2">
        <v>14772.526396656933</v>
      </c>
      <c r="P4" s="2">
        <v>147.72526396656932</v>
      </c>
      <c r="Q4" s="2">
        <v>3.8133889227725528</v>
      </c>
      <c r="R4" s="2">
        <v>6.7693228168900275</v>
      </c>
      <c r="S4" s="2">
        <v>100000</v>
      </c>
      <c r="T4" s="2">
        <v>77.852034925711806</v>
      </c>
      <c r="U4" s="2">
        <v>140560.91421633467</v>
      </c>
      <c r="V4" s="2">
        <v>166756.34120378393</v>
      </c>
      <c r="W4" s="2">
        <v>15.708804114043993</v>
      </c>
      <c r="X4" s="2">
        <v>76.413977884468721</v>
      </c>
      <c r="Y4" s="2">
        <v>2099.4715793155024</v>
      </c>
    </row>
    <row r="8" spans="1:25">
      <c r="C8" s="3"/>
      <c r="D8" s="21" t="s">
        <v>38</v>
      </c>
      <c r="E8" s="23"/>
      <c r="F8" s="21" t="s">
        <v>9</v>
      </c>
      <c r="G8" s="23"/>
      <c r="H8" s="21" t="s">
        <v>39</v>
      </c>
      <c r="I8" s="23"/>
    </row>
    <row r="9" spans="1:25">
      <c r="C9" s="4"/>
      <c r="D9" s="24" t="s">
        <v>0</v>
      </c>
      <c r="E9" s="26"/>
      <c r="F9" s="24" t="s">
        <v>0</v>
      </c>
      <c r="G9" s="26"/>
      <c r="H9" s="24" t="s">
        <v>0</v>
      </c>
      <c r="I9" s="26"/>
    </row>
    <row r="10" spans="1:25">
      <c r="C10" s="4" t="s">
        <v>8</v>
      </c>
      <c r="D10" s="4">
        <v>1</v>
      </c>
      <c r="E10" s="6">
        <v>2</v>
      </c>
      <c r="F10" s="5">
        <v>1</v>
      </c>
      <c r="G10" s="5">
        <v>2</v>
      </c>
      <c r="H10" s="4">
        <v>1</v>
      </c>
      <c r="I10" s="6">
        <v>2</v>
      </c>
    </row>
    <row r="11" spans="1:25">
      <c r="C11" s="11" t="s">
        <v>12</v>
      </c>
      <c r="D11" s="11">
        <v>8.5671796324166258E-2</v>
      </c>
      <c r="E11" s="18">
        <v>8.6951135231718352E-2</v>
      </c>
      <c r="F11" s="12">
        <v>8.5669950999999994E-2</v>
      </c>
      <c r="G11" s="12">
        <v>8.6950696999999993E-2</v>
      </c>
      <c r="H11" s="3">
        <f>ABS((F11-D11)/F11*100)</f>
        <v>2.1539923213725145E-3</v>
      </c>
      <c r="I11" s="13">
        <f>ABS((G11-E11)/G11*100)</f>
        <v>5.0400023631577955E-4</v>
      </c>
    </row>
    <row r="12" spans="1:25">
      <c r="C12" s="7" t="s">
        <v>13</v>
      </c>
      <c r="D12" s="7">
        <v>0.96731860330216279</v>
      </c>
      <c r="E12" s="19">
        <v>0.96414381457875487</v>
      </c>
      <c r="F12" s="5">
        <v>0.96732938000000002</v>
      </c>
      <c r="G12" s="5">
        <v>0.96414334000000002</v>
      </c>
      <c r="H12" s="4">
        <f t="shared" ref="H12:H31" si="0">ABS((F12-D12)/F12*100)</f>
        <v>1.1140670447973542E-3</v>
      </c>
      <c r="I12" s="6">
        <f t="shared" ref="I12:I31" si="1">ABS((G12-E12)/G12*100)</f>
        <v>4.9222842202063857E-5</v>
      </c>
    </row>
    <row r="13" spans="1:25">
      <c r="C13" s="7" t="s">
        <v>14</v>
      </c>
      <c r="D13" s="7">
        <v>0.96264983234532886</v>
      </c>
      <c r="E13" s="19">
        <v>0.95902150237571981</v>
      </c>
      <c r="F13" s="5">
        <v>0.96266214000000006</v>
      </c>
      <c r="G13" s="5">
        <v>0.95902096000000003</v>
      </c>
      <c r="H13" s="4">
        <f t="shared" si="0"/>
        <v>1.2785019956425545E-3</v>
      </c>
      <c r="I13" s="6">
        <f t="shared" si="1"/>
        <v>5.6555147635238896E-5</v>
      </c>
    </row>
    <row r="14" spans="1:25">
      <c r="C14" s="7" t="s">
        <v>15</v>
      </c>
      <c r="D14" s="7">
        <v>9</v>
      </c>
      <c r="E14" s="19">
        <v>9</v>
      </c>
      <c r="F14" s="5">
        <v>9</v>
      </c>
      <c r="G14" s="5">
        <v>9</v>
      </c>
      <c r="H14" s="4">
        <f t="shared" si="0"/>
        <v>0</v>
      </c>
      <c r="I14" s="6">
        <f t="shared" si="1"/>
        <v>0</v>
      </c>
    </row>
    <row r="15" spans="1:25">
      <c r="C15" s="7" t="s">
        <v>16</v>
      </c>
      <c r="D15" s="7">
        <v>1389.3699283415588</v>
      </c>
      <c r="E15" s="19">
        <v>14209.192511433166</v>
      </c>
      <c r="F15" s="5">
        <v>1389.3983000000001</v>
      </c>
      <c r="G15" s="5">
        <v>14209.194</v>
      </c>
      <c r="H15" s="4">
        <f t="shared" si="0"/>
        <v>2.0420104473498641E-3</v>
      </c>
      <c r="I15" s="6">
        <f t="shared" si="1"/>
        <v>1.0476082129352819E-5</v>
      </c>
    </row>
    <row r="16" spans="1:25">
      <c r="C16" s="7" t="s">
        <v>17</v>
      </c>
      <c r="D16" s="7">
        <v>35</v>
      </c>
      <c r="E16" s="19">
        <v>35</v>
      </c>
      <c r="F16" s="5">
        <v>35</v>
      </c>
      <c r="G16" s="5">
        <v>35</v>
      </c>
      <c r="H16" s="4">
        <f t="shared" si="0"/>
        <v>0</v>
      </c>
      <c r="I16" s="6">
        <f t="shared" si="1"/>
        <v>0</v>
      </c>
    </row>
    <row r="17" spans="3:9">
      <c r="C17" s="7" t="s">
        <v>18</v>
      </c>
      <c r="D17" s="7">
        <v>194.55394116516223</v>
      </c>
      <c r="E17" s="19">
        <v>2079.9778748116291</v>
      </c>
      <c r="F17" s="5">
        <v>194.55667</v>
      </c>
      <c r="G17" s="5">
        <v>2079.9767000000002</v>
      </c>
      <c r="H17" s="4">
        <f t="shared" si="0"/>
        <v>1.4025912541410636E-3</v>
      </c>
      <c r="I17" s="6">
        <f t="shared" si="1"/>
        <v>5.648196102249264E-5</v>
      </c>
    </row>
    <row r="18" spans="3:9">
      <c r="C18" s="7" t="s">
        <v>19</v>
      </c>
      <c r="D18" s="7">
        <v>19.455394116516224</v>
      </c>
      <c r="E18" s="19">
        <v>20.799778748116292</v>
      </c>
      <c r="F18" s="5">
        <v>19.455666999999998</v>
      </c>
      <c r="G18" s="5">
        <v>20.799766999999999</v>
      </c>
      <c r="H18" s="4">
        <f t="shared" si="0"/>
        <v>1.4025912541264552E-3</v>
      </c>
      <c r="I18" s="6">
        <f t="shared" si="1"/>
        <v>5.6481961038889965E-5</v>
      </c>
    </row>
    <row r="19" spans="3:9">
      <c r="C19" s="7" t="s">
        <v>20</v>
      </c>
      <c r="D19" s="7">
        <v>1.047E-2</v>
      </c>
      <c r="E19" s="19">
        <v>1.047E-2</v>
      </c>
      <c r="F19" s="5">
        <v>1.047E-2</v>
      </c>
      <c r="G19" s="5">
        <v>1.047E-2</v>
      </c>
      <c r="H19" s="4">
        <f t="shared" si="0"/>
        <v>0</v>
      </c>
      <c r="I19" s="6">
        <f t="shared" si="1"/>
        <v>0</v>
      </c>
    </row>
    <row r="20" spans="3:9">
      <c r="C20" s="7" t="s">
        <v>21</v>
      </c>
      <c r="D20" s="7">
        <v>11.442798731010155</v>
      </c>
      <c r="E20" s="19">
        <v>11.288275053718733</v>
      </c>
      <c r="F20" s="5">
        <v>11.443087999999999</v>
      </c>
      <c r="G20" s="5">
        <v>11.288323</v>
      </c>
      <c r="H20" s="4">
        <f t="shared" si="0"/>
        <v>2.5278927317884847E-3</v>
      </c>
      <c r="I20" s="6">
        <f t="shared" si="1"/>
        <v>4.2474228693695774E-4</v>
      </c>
    </row>
    <row r="21" spans="3:9">
      <c r="C21" s="7" t="s">
        <v>22</v>
      </c>
      <c r="D21" s="7">
        <v>8.0907277575598435</v>
      </c>
      <c r="E21" s="19">
        <v>7.9716863812388334</v>
      </c>
      <c r="F21" s="5">
        <v>8.0909020999999992</v>
      </c>
      <c r="G21" s="5">
        <v>7.9717264999999999</v>
      </c>
      <c r="H21" s="4">
        <f t="shared" si="0"/>
        <v>2.1547960660120175E-3</v>
      </c>
      <c r="I21" s="6">
        <f t="shared" si="1"/>
        <v>5.0326314088292663E-4</v>
      </c>
    </row>
    <row r="22" spans="3:9">
      <c r="C22" s="7" t="s">
        <v>23</v>
      </c>
      <c r="D22" s="7">
        <v>1449.3568218071664</v>
      </c>
      <c r="E22" s="19">
        <v>14772.526396656933</v>
      </c>
      <c r="F22" s="5">
        <v>1449.396</v>
      </c>
      <c r="G22" s="5">
        <v>14772.54</v>
      </c>
      <c r="H22" s="4">
        <f t="shared" si="0"/>
        <v>2.7030703019437327E-3</v>
      </c>
      <c r="I22" s="6">
        <f t="shared" si="1"/>
        <v>9.2085335819691008E-5</v>
      </c>
    </row>
    <row r="23" spans="3:9">
      <c r="C23" s="7" t="s">
        <v>24</v>
      </c>
      <c r="D23" s="7">
        <v>144.93568218071664</v>
      </c>
      <c r="E23" s="19">
        <v>147.72526396656932</v>
      </c>
      <c r="F23" s="5">
        <v>144.93960000000001</v>
      </c>
      <c r="G23" s="5">
        <v>147.72540000000001</v>
      </c>
      <c r="H23" s="4">
        <f t="shared" si="0"/>
        <v>2.7030703019554981E-3</v>
      </c>
      <c r="I23" s="6">
        <f t="shared" si="1"/>
        <v>9.2085335827386838E-5</v>
      </c>
    </row>
    <row r="24" spans="3:9">
      <c r="C24" s="7" t="s">
        <v>25</v>
      </c>
      <c r="D24" s="7">
        <v>4.1388630158590987</v>
      </c>
      <c r="E24" s="19">
        <v>3.8133889227725528</v>
      </c>
      <c r="F24" s="5">
        <v>4.1394966000000002</v>
      </c>
      <c r="G24" s="5">
        <v>3.8134679</v>
      </c>
      <c r="H24" s="4">
        <f t="shared" si="0"/>
        <v>1.5305825855770313E-2</v>
      </c>
      <c r="I24" s="6">
        <f t="shared" si="1"/>
        <v>2.0710080566617019E-3</v>
      </c>
    </row>
    <row r="25" spans="3:9">
      <c r="C25" s="7" t="s">
        <v>26</v>
      </c>
      <c r="D25" s="7">
        <v>6.8996121931735575</v>
      </c>
      <c r="E25" s="19">
        <v>6.7693228168900275</v>
      </c>
      <c r="F25" s="5">
        <v>6.8994255000000004</v>
      </c>
      <c r="G25" s="5">
        <v>6.7693165000000004</v>
      </c>
      <c r="H25" s="4">
        <f t="shared" si="0"/>
        <v>2.7059234650336846E-3</v>
      </c>
      <c r="I25" s="6">
        <f t="shared" si="1"/>
        <v>9.3316511749129522E-5</v>
      </c>
    </row>
    <row r="26" spans="3:9">
      <c r="C26" s="7" t="s">
        <v>28</v>
      </c>
      <c r="D26" s="7">
        <v>80.535397752916239</v>
      </c>
      <c r="E26" s="19">
        <v>77.852034925711806</v>
      </c>
      <c r="F26" s="5">
        <v>80.534953999999999</v>
      </c>
      <c r="G26" s="5">
        <v>77.852355000000003</v>
      </c>
      <c r="H26" s="4">
        <f t="shared" si="0"/>
        <v>5.510066054550852E-4</v>
      </c>
      <c r="I26" s="6">
        <f t="shared" si="1"/>
        <v>4.1112987294635766E-4</v>
      </c>
    </row>
    <row r="27" spans="3:9">
      <c r="C27" s="7" t="s">
        <v>29</v>
      </c>
      <c r="D27" s="7">
        <v>13784.962946683067</v>
      </c>
      <c r="E27" s="19">
        <v>140560.91421633467</v>
      </c>
      <c r="F27" s="5">
        <v>13785.311</v>
      </c>
      <c r="G27" s="5">
        <v>140561.18</v>
      </c>
      <c r="H27" s="4">
        <f t="shared" si="0"/>
        <v>2.5248129471518387E-3</v>
      </c>
      <c r="I27" s="6">
        <f t="shared" si="1"/>
        <v>1.8908753136776254E-4</v>
      </c>
    </row>
    <row r="28" spans="3:9">
      <c r="C28" s="7" t="s">
        <v>30</v>
      </c>
      <c r="D28" s="7">
        <v>16584.698401355956</v>
      </c>
      <c r="E28" s="19">
        <v>166756.34120378393</v>
      </c>
      <c r="F28" s="5">
        <v>16585.565999999999</v>
      </c>
      <c r="G28" s="5">
        <v>166757.20000000001</v>
      </c>
      <c r="H28" s="4">
        <f t="shared" si="0"/>
        <v>5.2310463450148635E-3</v>
      </c>
      <c r="I28" s="6">
        <f t="shared" si="1"/>
        <v>5.1499798274486964E-4</v>
      </c>
    </row>
    <row r="29" spans="3:9">
      <c r="C29" s="7" t="s">
        <v>31</v>
      </c>
      <c r="D29" s="7">
        <v>16.881437255705436</v>
      </c>
      <c r="E29" s="19">
        <v>15.708804114043993</v>
      </c>
      <c r="F29" s="5">
        <v>16.883686000000001</v>
      </c>
      <c r="G29" s="5">
        <v>15.709082</v>
      </c>
      <c r="H29" s="4">
        <f t="shared" si="0"/>
        <v>1.3319036462567125E-2</v>
      </c>
      <c r="I29" s="6">
        <f t="shared" si="1"/>
        <v>1.7689509546627274E-3</v>
      </c>
    </row>
    <row r="30" spans="3:9">
      <c r="C30" s="7" t="s">
        <v>32</v>
      </c>
      <c r="D30" s="7">
        <v>78.950873648508576</v>
      </c>
      <c r="E30" s="19">
        <v>76.413977884468721</v>
      </c>
      <c r="F30" s="5">
        <v>78.950731000000005</v>
      </c>
      <c r="G30" s="5">
        <v>76.414231000000001</v>
      </c>
      <c r="H30" s="4">
        <f t="shared" si="0"/>
        <v>1.8068041519665815E-4</v>
      </c>
      <c r="I30" s="6">
        <f t="shared" si="1"/>
        <v>3.3124135120785395E-4</v>
      </c>
    </row>
    <row r="31" spans="3:9">
      <c r="C31" s="8" t="s">
        <v>33</v>
      </c>
      <c r="D31" s="8">
        <v>196.14849760193422</v>
      </c>
      <c r="E31" s="20">
        <v>2099.4715793155024</v>
      </c>
      <c r="F31" s="9">
        <v>196.15134</v>
      </c>
      <c r="G31" s="9">
        <v>2099.4703</v>
      </c>
      <c r="H31" s="14">
        <f t="shared" si="0"/>
        <v>1.4490841947756112E-3</v>
      </c>
      <c r="I31" s="10">
        <f t="shared" si="1"/>
        <v>6.093515599699394E-5</v>
      </c>
    </row>
    <row r="33" spans="7:9">
      <c r="G33" s="27" t="s">
        <v>47</v>
      </c>
      <c r="H33" s="28">
        <v>1.1968034000000001E-2</v>
      </c>
      <c r="I33" s="27">
        <f t="shared" ref="I33" si="2">MAX(I11:I31)</f>
        <v>2.0710080566617019E-3</v>
      </c>
    </row>
  </sheetData>
  <mergeCells count="6">
    <mergeCell ref="D8:E8"/>
    <mergeCell ref="D9:E9"/>
    <mergeCell ref="F8:G8"/>
    <mergeCell ref="F9:G9"/>
    <mergeCell ref="H8:I8"/>
    <mergeCell ref="H9:I9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NCA_serial</vt:lpstr>
      <vt:lpstr>NCA_sparse</vt:lpstr>
    </vt:vector>
  </TitlesOfParts>
  <Company>Genentech,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Bumbaca</dc:creator>
  <cp:lastModifiedBy>Iraj Hosseini</cp:lastModifiedBy>
  <dcterms:created xsi:type="dcterms:W3CDTF">2017-06-27T16:31:42Z</dcterms:created>
  <dcterms:modified xsi:type="dcterms:W3CDTF">2017-07-11T21:38:26Z</dcterms:modified>
</cp:coreProperties>
</file>