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/>
  <xr:revisionPtr revIDLastSave="0" documentId="8_{3592229B-F724-4E1F-A6C5-77BC63F18D6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BS" sheetId="2" r:id="rId1"/>
    <sheet name="Foglio1" sheetId="4" state="hidden" r:id="rId2"/>
    <sheet name="Foglio2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N5" i="2"/>
  <c r="O5" i="2"/>
  <c r="Q5" i="2"/>
  <c r="G6" i="2"/>
  <c r="H6" i="2"/>
  <c r="K6" i="2"/>
  <c r="K7" i="2"/>
  <c r="K8" i="2"/>
  <c r="K9" i="2"/>
  <c r="K10" i="2"/>
  <c r="K11" i="2"/>
  <c r="G12" i="2"/>
  <c r="H12" i="2"/>
  <c r="K12" i="2"/>
  <c r="K13" i="2"/>
  <c r="K14" i="2"/>
  <c r="H15" i="2"/>
  <c r="S15" i="2"/>
  <c r="S16" i="2"/>
  <c r="K16" i="2" s="1"/>
  <c r="S17" i="2"/>
  <c r="K17" i="2" s="1"/>
  <c r="S18" i="2"/>
  <c r="K18" i="2" s="1"/>
  <c r="H19" i="2"/>
  <c r="K19" i="2"/>
  <c r="G19" i="2" s="1"/>
  <c r="H20" i="2"/>
  <c r="K20" i="2"/>
  <c r="K21" i="2"/>
  <c r="K22" i="2"/>
  <c r="H23" i="2"/>
  <c r="K23" i="2"/>
  <c r="G23" i="2" s="1"/>
  <c r="G24" i="2"/>
  <c r="H24" i="2"/>
  <c r="K24" i="2"/>
  <c r="K25" i="2"/>
  <c r="G26" i="2"/>
  <c r="H26" i="2"/>
  <c r="K26" i="2"/>
  <c r="K27" i="2"/>
  <c r="K28" i="2"/>
  <c r="G29" i="2"/>
  <c r="H29" i="2"/>
  <c r="K29" i="2"/>
  <c r="G30" i="2"/>
  <c r="H30" i="2"/>
  <c r="K30" i="2"/>
  <c r="G31" i="2"/>
  <c r="H31" i="2"/>
  <c r="K31" i="2"/>
  <c r="G32" i="2"/>
  <c r="H32" i="2"/>
  <c r="K32" i="2"/>
  <c r="K33" i="2"/>
  <c r="K34" i="2"/>
  <c r="K35" i="2"/>
  <c r="G36" i="2"/>
  <c r="H36" i="2"/>
  <c r="K36" i="2"/>
  <c r="K37" i="2"/>
  <c r="K38" i="2"/>
  <c r="G39" i="2"/>
  <c r="H39" i="2"/>
  <c r="K39" i="2"/>
  <c r="G40" i="2"/>
  <c r="H40" i="2"/>
  <c r="K40" i="2"/>
  <c r="K41" i="2"/>
  <c r="K42" i="2"/>
  <c r="K43" i="2"/>
  <c r="K44" i="2"/>
  <c r="G45" i="2"/>
  <c r="H45" i="2"/>
  <c r="K45" i="2"/>
  <c r="H46" i="2"/>
  <c r="R46" i="2"/>
  <c r="G47" i="2"/>
  <c r="H47" i="2"/>
  <c r="K47" i="2"/>
  <c r="H48" i="2"/>
  <c r="R48" i="2"/>
  <c r="G49" i="2"/>
  <c r="H49" i="2"/>
  <c r="K49" i="2"/>
  <c r="G50" i="2"/>
  <c r="H50" i="2"/>
  <c r="K50" i="2"/>
  <c r="H51" i="2"/>
  <c r="R51" i="2"/>
  <c r="H52" i="2"/>
  <c r="R52" i="2"/>
  <c r="H53" i="2"/>
  <c r="R53" i="2"/>
  <c r="G54" i="2"/>
  <c r="E54" i="2" s="1"/>
  <c r="H54" i="2"/>
  <c r="K54" i="2"/>
  <c r="K55" i="2"/>
  <c r="K56" i="2"/>
  <c r="K57" i="2"/>
  <c r="K58" i="2"/>
  <c r="H59" i="2"/>
  <c r="R59" i="2"/>
  <c r="R60" i="2"/>
  <c r="R61" i="2"/>
  <c r="H62" i="2"/>
  <c r="R62" i="2"/>
  <c r="H63" i="2"/>
  <c r="R63" i="2"/>
  <c r="H64" i="2"/>
  <c r="R64" i="2"/>
  <c r="R65" i="2"/>
  <c r="K65" i="2" s="1"/>
  <c r="R66" i="2"/>
  <c r="K66" i="2" s="1"/>
  <c r="H67" i="2"/>
  <c r="R67" i="2"/>
  <c r="R68" i="2"/>
  <c r="K68" i="2" s="1"/>
  <c r="R69" i="2"/>
  <c r="K69" i="2" s="1"/>
  <c r="R70" i="2"/>
  <c r="K70" i="2" s="1"/>
  <c r="H71" i="2"/>
  <c r="R71" i="2"/>
  <c r="R72" i="2"/>
  <c r="K72" i="2" s="1"/>
  <c r="R73" i="2"/>
  <c r="K73" i="2" s="1"/>
  <c r="R74" i="2"/>
  <c r="K74" i="2" s="1"/>
  <c r="S75" i="2"/>
  <c r="K75" i="2" s="1"/>
  <c r="N3" i="2" l="1"/>
  <c r="N1" i="2" s="1"/>
  <c r="G71" i="2"/>
  <c r="K71" i="2"/>
  <c r="G67" i="2"/>
  <c r="K67" i="2"/>
  <c r="G64" i="2"/>
  <c r="E64" i="2" s="1"/>
  <c r="K64" i="2"/>
  <c r="G63" i="2"/>
  <c r="K63" i="2"/>
  <c r="G62" i="2"/>
  <c r="K62" i="2"/>
  <c r="G61" i="2"/>
  <c r="K61" i="2"/>
  <c r="G60" i="2"/>
  <c r="K60" i="2"/>
  <c r="G59" i="2"/>
  <c r="E59" i="2" s="1"/>
  <c r="C59" i="2" s="1"/>
  <c r="K59" i="2"/>
  <c r="G53" i="2"/>
  <c r="K53" i="2"/>
  <c r="G52" i="2"/>
  <c r="K52" i="2"/>
  <c r="G51" i="2"/>
  <c r="E51" i="2" s="1"/>
  <c r="K51" i="2"/>
  <c r="G48" i="2"/>
  <c r="K48" i="2"/>
  <c r="R5" i="2"/>
  <c r="G46" i="2"/>
  <c r="E46" i="2" s="1"/>
  <c r="C46" i="2" s="1"/>
  <c r="K46" i="2"/>
  <c r="E32" i="2"/>
  <c r="E29" i="2"/>
  <c r="C29" i="2" s="1"/>
  <c r="E24" i="2"/>
  <c r="G20" i="2"/>
  <c r="E19" i="2"/>
  <c r="S5" i="2"/>
  <c r="G15" i="2"/>
  <c r="K15" i="2"/>
  <c r="E6" i="2"/>
  <c r="C6" i="2" s="1"/>
  <c r="A6" i="2" s="1"/>
  <c r="R3" i="2" l="1"/>
</calcChain>
</file>

<file path=xl/sharedStrings.xml><?xml version="1.0" encoding="utf-8"?>
<sst xmlns="http://schemas.openxmlformats.org/spreadsheetml/2006/main" count="563" uniqueCount="206">
  <si>
    <t>External Costs</t>
  </si>
  <si>
    <t>Internal Costs</t>
  </si>
  <si>
    <t>TOT</t>
  </si>
  <si>
    <t>tot</t>
  </si>
  <si>
    <t>WBS</t>
  </si>
  <si>
    <t>d</t>
  </si>
  <si>
    <t>Task</t>
  </si>
  <si>
    <t>Time [days]</t>
  </si>
  <si>
    <t>Task Cost</t>
  </si>
  <si>
    <t>Parents</t>
  </si>
  <si>
    <t>Materials</t>
  </si>
  <si>
    <t>External Enginering</t>
  </si>
  <si>
    <t>Regulatory Body</t>
  </si>
  <si>
    <t>Supplier</t>
  </si>
  <si>
    <t>Manpower</t>
  </si>
  <si>
    <t>Internal Engineering</t>
  </si>
  <si>
    <t>Engineering</t>
  </si>
  <si>
    <t>Process</t>
  </si>
  <si>
    <t xml:space="preserve">Chemical Process </t>
  </si>
  <si>
    <t>PFD - Heat&amp;Mass Balance</t>
  </si>
  <si>
    <t>Filter Data Sheet</t>
  </si>
  <si>
    <t>Pump Data Sheet</t>
  </si>
  <si>
    <t>Sterilizer&amp;Mineralizer DS</t>
  </si>
  <si>
    <t>Valve Data Sheet</t>
  </si>
  <si>
    <t>PFD - Heat&amp;Mass Balance, Valve List</t>
  </si>
  <si>
    <t>Instruments Data Sheet</t>
  </si>
  <si>
    <t>PFD - Heat&amp;Mass Balance, Instruments List</t>
  </si>
  <si>
    <t>Automation Logic</t>
  </si>
  <si>
    <t>Logic Map</t>
  </si>
  <si>
    <t>PFD - Heat&amp;Mass Balance, P&amp;ID</t>
  </si>
  <si>
    <t>Instruments List</t>
  </si>
  <si>
    <t>P&amp;ID</t>
  </si>
  <si>
    <t>Pneumatic Calculation</t>
  </si>
  <si>
    <t>Mechanical Process</t>
  </si>
  <si>
    <t>Piping Class</t>
  </si>
  <si>
    <t>Painting Procedure</t>
  </si>
  <si>
    <t>Valve List</t>
  </si>
  <si>
    <t>Mechanical</t>
  </si>
  <si>
    <t>BOM</t>
  </si>
  <si>
    <t>BOM BOP</t>
  </si>
  <si>
    <t>3D Model, P&amp;ID, Valve List, Instruments List, Piping Class</t>
  </si>
  <si>
    <t>Technical Drawing</t>
  </si>
  <si>
    <t>General Arrangement</t>
  </si>
  <si>
    <t>3D Model</t>
  </si>
  <si>
    <t>Isometric DWG</t>
  </si>
  <si>
    <t>General Arrangement, Piping Class</t>
  </si>
  <si>
    <t>Structures DWG</t>
  </si>
  <si>
    <t>Automation</t>
  </si>
  <si>
    <t>Flowcomputer Logic</t>
  </si>
  <si>
    <t>Control Panel Logic</t>
  </si>
  <si>
    <t>Control Systems</t>
  </si>
  <si>
    <t>Logic Map, Instruments Data Sheet, Wiring Diagram, Control Panel Logic</t>
  </si>
  <si>
    <t xml:space="preserve">Electrical&amp;Pneumatic </t>
  </si>
  <si>
    <t>Electrical Hook-Up</t>
  </si>
  <si>
    <t>Wiring Diagram</t>
  </si>
  <si>
    <t>Pneumatic Hook-up</t>
  </si>
  <si>
    <t>Procurement</t>
  </si>
  <si>
    <t>Critical Components</t>
  </si>
  <si>
    <t>Filter</t>
  </si>
  <si>
    <t>Filter Procurement</t>
  </si>
  <si>
    <t xml:space="preserve">Sterilizer&amp;mineralizer </t>
  </si>
  <si>
    <t>Sterilizer&amp;Mineralizer Procurement</t>
  </si>
  <si>
    <t>Pump</t>
  </si>
  <si>
    <t>Pump Procurement</t>
  </si>
  <si>
    <t>Accessories</t>
  </si>
  <si>
    <t>Bulk Piping</t>
  </si>
  <si>
    <t>Fitting Procurement</t>
  </si>
  <si>
    <t>Flanges Procurement</t>
  </si>
  <si>
    <t>Gaskets Procurement</t>
  </si>
  <si>
    <t>Stud&amp;Nuts Procurement</t>
  </si>
  <si>
    <t>Valves</t>
  </si>
  <si>
    <t>Manual Valves Procurement</t>
  </si>
  <si>
    <t>Actuated Valves Procurement</t>
  </si>
  <si>
    <t>Valve Data Sheet, Logic Map</t>
  </si>
  <si>
    <t>ESD valves Procurement</t>
  </si>
  <si>
    <t>flow computer</t>
  </si>
  <si>
    <t>Flow Computer Procurement</t>
  </si>
  <si>
    <t>Instruments Data Sheet, Control Panel Logic, Control Systems</t>
  </si>
  <si>
    <t>instruments</t>
  </si>
  <si>
    <t>P/T Gauges Procurement</t>
  </si>
  <si>
    <t>P/T Transimitters Procurement</t>
  </si>
  <si>
    <t>Level Transmitter Procurement</t>
  </si>
  <si>
    <t>Flow Orifices Procurement</t>
  </si>
  <si>
    <t>JBs Procurement</t>
  </si>
  <si>
    <t>Steelworks</t>
  </si>
  <si>
    <t>Steelworks&amp;support Material Procurement</t>
  </si>
  <si>
    <t>Structures DWG, BOM BOP</t>
  </si>
  <si>
    <t>Construction</t>
  </si>
  <si>
    <t>Mechanical Prefabbrication</t>
  </si>
  <si>
    <t>Structures Prefabbrication</t>
  </si>
  <si>
    <t>Structures Prefabrication</t>
  </si>
  <si>
    <t>Structures DWG, Steelworks&amp;support Material Procurement</t>
  </si>
  <si>
    <t>Painting Structures</t>
  </si>
  <si>
    <t>Painting Procedure, Dimensional Check (Structures), Structures Prefabrication</t>
  </si>
  <si>
    <t>Piping Prefabbrication</t>
  </si>
  <si>
    <t>Piping Prefabrication</t>
  </si>
  <si>
    <t>Isometric DWG, Fitting Procurement, Flanges Procurement, Gaskets Procurement, Stud&amp;Nuts Procurement, Piping Class</t>
  </si>
  <si>
    <t>Pickling</t>
  </si>
  <si>
    <t>Hydrostatic Pressure Test</t>
  </si>
  <si>
    <t>Painting Piping</t>
  </si>
  <si>
    <t>Painting Procedure, Pickling</t>
  </si>
  <si>
    <t>Mechanical Erection</t>
  </si>
  <si>
    <t>Equipment</t>
  </si>
  <si>
    <t>Equipment Erection</t>
  </si>
  <si>
    <t>Pneumatic Hook-up, Painting Check (Structure), Pump FAT, Sterilizer&amp;Mineralizer FAT, Filter FAT</t>
  </si>
  <si>
    <t>Piping</t>
  </si>
  <si>
    <t>Piping Erection</t>
  </si>
  <si>
    <t>Pneumatic Hook-up, Painting Check (Structure), Painting Check (Piping)</t>
  </si>
  <si>
    <t>Valves Erection</t>
  </si>
  <si>
    <t>Pneumatic Hook-up, Painting Check (Structure), ESD valves Procurement, Manual Valves Procurement, Actuated Valves Procurement</t>
  </si>
  <si>
    <t>Electrical &amp; Instrument Installation</t>
  </si>
  <si>
    <t>Instruments Installation</t>
  </si>
  <si>
    <t>Electrical Hook-Up, Pneumatic Hook-up, P/T Gauges Procurement, P/T Transimitters Procurement, Level Transmitter Procurement, Flow Orifices Procurement</t>
  </si>
  <si>
    <t>JBs</t>
  </si>
  <si>
    <t>JBs Installation</t>
  </si>
  <si>
    <t>Electrical Hook-Up, Flow Computer Procurement, JBs Procurement</t>
  </si>
  <si>
    <t>cables &amp; cabletray</t>
  </si>
  <si>
    <t>cables &amp; cabletray Installation</t>
  </si>
  <si>
    <t>Electrical Hook-Up, Valve List, Pneumatic Hook-up, Instruments Installation, JBs Installation</t>
  </si>
  <si>
    <t>Actuated Valve Setup</t>
  </si>
  <si>
    <t>Actuated Valve Setup Installation</t>
  </si>
  <si>
    <t>Electrical Hook-Up, Valve List, Pneumatic Hook-up, Valves Erection</t>
  </si>
  <si>
    <t>tubing Construction</t>
  </si>
  <si>
    <t>tubing Installation</t>
  </si>
  <si>
    <t>Pneumatic Hook-up, Flow Computer FAT</t>
  </si>
  <si>
    <t>Testing</t>
  </si>
  <si>
    <t>FATs Procedure</t>
  </si>
  <si>
    <t>Equipment FAT</t>
  </si>
  <si>
    <t>Pump FAT</t>
  </si>
  <si>
    <t>Sterilizer&amp;Mineralizer FAT</t>
  </si>
  <si>
    <t>Filter FAT</t>
  </si>
  <si>
    <t>Outside Skid FAT</t>
  </si>
  <si>
    <t>Flow Computer FAT</t>
  </si>
  <si>
    <t>Assembled Skid FAT</t>
  </si>
  <si>
    <t>Equipment Erection, Piping Erection, Valves Erection, Instruments Installation, JBs Installation, cables &amp; cabletray Installation, Actuated Valve Setup Installation, tubing Installation, Dimensional Check (Assembled)</t>
  </si>
  <si>
    <t>Skid</t>
  </si>
  <si>
    <t>Structure</t>
  </si>
  <si>
    <t>NDT on Weldings (Structure)</t>
  </si>
  <si>
    <t>Dimensional Check (Structures)</t>
  </si>
  <si>
    <t>Painting Check (Structure)</t>
  </si>
  <si>
    <t>NDT on Weldings (Piping)</t>
  </si>
  <si>
    <t>Dimensional Check</t>
  </si>
  <si>
    <t>NDT on Weldings (Piping), NDT on Weldings (Structure)</t>
  </si>
  <si>
    <t>Painting Check (Piping)</t>
  </si>
  <si>
    <t>Assembled Skid</t>
  </si>
  <si>
    <t>Dimensional Check (Assembled)</t>
  </si>
  <si>
    <t>Equipment Erection, Piping Erection, Valves Erection, Instruments Installation, JBs Installation, cables &amp; cabletray Installation, Actuated Valve Setup Installation, tubing Installation</t>
  </si>
  <si>
    <t>IECEx Detailed Test</t>
  </si>
  <si>
    <t>Control Systems, Electrical Hook-Up, Instruments Installation, tubing Installation, Dimensional Check (Assembled), JBs Installation, cables &amp; cabletray Installation</t>
  </si>
  <si>
    <t>Automation Test</t>
  </si>
  <si>
    <t>Final Tests</t>
  </si>
  <si>
    <t>Automation Test, Assembled Skid FAT</t>
  </si>
  <si>
    <t>Documentation Pack</t>
  </si>
  <si>
    <t>Sterilizer&amp;mineralizer DS</t>
  </si>
  <si>
    <t>Sterilizer&amp;mineralizer Procurement</t>
  </si>
  <si>
    <t>Instrument Data Sheet, Control Panel Logic, Control Systems</t>
  </si>
  <si>
    <t>Flow Orifices  Procurement</t>
  </si>
  <si>
    <t>Painting Procedure, Dimensional Check (Structures),  Structures Prefabbrication</t>
  </si>
  <si>
    <t xml:space="preserve">Piping Prefabbrication </t>
  </si>
  <si>
    <t xml:space="preserve">Painting Piping </t>
  </si>
  <si>
    <t>Pneumatic Hook-up, Painting Check (Sructure), Pump FAT, Sterilizer&amp;Mineralizer FAT, Filter FAT</t>
  </si>
  <si>
    <t>Pneumatic Hook-up, Painting Check (Sructure), ESD valves Procurement, Manual Valves Procurement, Actuated Valve Procurement</t>
  </si>
  <si>
    <t>instruments Installation</t>
  </si>
  <si>
    <t>Electrical Hook-Up, Pneumatic Hook-up, P/T Gauges Procurement, P/T Transimitters Procurement, Level Transmitter Procurement, Flow Orifices  Procurement</t>
  </si>
  <si>
    <t>Electrical Hook-Up, Flow Computer FAT, JBs Procurement</t>
  </si>
  <si>
    <t>Sterilizer&amp;Mineralizer  FAT</t>
  </si>
  <si>
    <t>Equipment Erection, Piping Erection, Valves Erection, instruments Installation, JBs Installation, cables &amp; cabletray Installation, Actuated Valve Setup Installation, tubing Installation, Dimensional Check (Assembled)</t>
  </si>
  <si>
    <t>Structures Prefabbrication Construction</t>
  </si>
  <si>
    <t>Painting Structures Construction</t>
  </si>
  <si>
    <t>Piping Prefabbrication Construction</t>
  </si>
  <si>
    <t>Observer (Third Party)</t>
  </si>
  <si>
    <t>*NO GANTT*</t>
  </si>
  <si>
    <t>Equipment Erection, Piping Erection, Valves Erection, instruments Installation, JBs Installation, cables &amp; cabletray Installation, Actuated Valve Setup Installation, tubing Installation</t>
  </si>
  <si>
    <t>Control Systems, Electrical Hook-Up, instruments Installation, tubing Installation, Dimensional Check (Assembled), JBs Installation, cables &amp; cabletray Installation</t>
  </si>
  <si>
    <t xml:space="preserve">Documentation Pack </t>
  </si>
  <si>
    <t>task name</t>
  </si>
  <si>
    <t>duration</t>
  </si>
  <si>
    <t>materials cost</t>
  </si>
  <si>
    <t>ext engineering</t>
  </si>
  <si>
    <t>supplier</t>
  </si>
  <si>
    <t>manpower</t>
  </si>
  <si>
    <t>internal engineerign</t>
  </si>
  <si>
    <t>Instrument Data Sheet</t>
  </si>
  <si>
    <t>Procurment</t>
  </si>
  <si>
    <t>Fitting</t>
  </si>
  <si>
    <t>Flanges</t>
  </si>
  <si>
    <t>Gaskets</t>
  </si>
  <si>
    <t>Stud&amp;Nuts</t>
  </si>
  <si>
    <t>Manual Valves</t>
  </si>
  <si>
    <t>Actuated Valves</t>
  </si>
  <si>
    <t>ESD valves</t>
  </si>
  <si>
    <t>Flow Computer</t>
  </si>
  <si>
    <t>P/T Gauges</t>
  </si>
  <si>
    <t>P/T Transimitters</t>
  </si>
  <si>
    <t>Level Transmitter</t>
  </si>
  <si>
    <t xml:space="preserve">Flow Orifices </t>
  </si>
  <si>
    <t>Steelworks&amp;support Material</t>
  </si>
  <si>
    <t>tubing</t>
  </si>
  <si>
    <t xml:space="preserve">Sterilizer&amp;Mineralizer </t>
  </si>
  <si>
    <t>Contol Panel</t>
  </si>
  <si>
    <t>NDT on Weldings (structure)</t>
  </si>
  <si>
    <t>Dimensional Check (Structure)</t>
  </si>
  <si>
    <t>NDT on Weldings (piping)</t>
  </si>
  <si>
    <t>Dimensional Check (piping)</t>
  </si>
  <si>
    <t>HydroStatic Pressure TEst</t>
  </si>
  <si>
    <t>Painting Check (piping)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</si>
</sst>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5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charset val="1"/>
    </font>
    <font>
      <sz val="10"/>
      <color rgb="FF000000"/>
      <name val="Aptos Narrow"/>
      <charset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5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1" fontId="0" fillId="3" borderId="3" xfId="0" applyNumberFormat="1" applyFill="1" applyBorder="1" applyAlignment="1">
      <alignment horizontal="left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left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 wrapText="1"/>
    </xf>
    <xf numFmtId="1" fontId="0" fillId="2" borderId="2" xfId="0" applyNumberFormat="1" applyFill="1" applyBorder="1" applyAlignment="1">
      <alignment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left" vertical="center"/>
    </xf>
    <xf numFmtId="1" fontId="0" fillId="2" borderId="0" xfId="0" applyNumberFormat="1" applyFill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1" fontId="0" fillId="2" borderId="3" xfId="0" quotePrefix="1" applyNumberFormat="1" applyFill="1" applyBorder="1" applyAlignment="1">
      <alignment vertical="center"/>
    </xf>
    <xf numFmtId="1" fontId="0" fillId="2" borderId="3" xfId="0" applyNumberFormat="1" applyFill="1" applyBorder="1" applyAlignment="1">
      <alignment vertical="center"/>
    </xf>
    <xf numFmtId="1" fontId="0" fillId="3" borderId="3" xfId="0" applyNumberFormat="1" applyFill="1" applyBorder="1" applyAlignment="1">
      <alignment vertical="center"/>
    </xf>
    <xf numFmtId="1" fontId="0" fillId="5" borderId="3" xfId="0" quotePrefix="1" applyNumberFormat="1" applyFill="1" applyBorder="1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1" fontId="0" fillId="7" borderId="3" xfId="0" quotePrefix="1" applyNumberFormat="1" applyFill="1" applyBorder="1" applyAlignment="1">
      <alignment vertical="center"/>
    </xf>
    <xf numFmtId="1" fontId="2" fillId="7" borderId="3" xfId="0" quotePrefix="1" applyNumberFormat="1" applyFont="1" applyFill="1" applyBorder="1" applyAlignment="1">
      <alignment vertical="center"/>
    </xf>
    <xf numFmtId="1" fontId="0" fillId="7" borderId="3" xfId="0" quotePrefix="1" applyNumberFormat="1" applyFill="1" applyBorder="1" applyAlignment="1">
      <alignment vertical="center" wrapText="1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 textRotation="90"/>
    </xf>
    <xf numFmtId="164" fontId="1" fillId="2" borderId="6" xfId="0" applyNumberFormat="1" applyFont="1" applyFill="1" applyBorder="1" applyAlignment="1">
      <alignment horizontal="center" vertical="center" textRotation="90"/>
    </xf>
    <xf numFmtId="164" fontId="1" fillId="2" borderId="7" xfId="0" applyNumberFormat="1" applyFont="1" applyFill="1" applyBorder="1" applyAlignment="1">
      <alignment horizontal="center" vertical="center" textRotation="90"/>
    </xf>
    <xf numFmtId="164" fontId="0" fillId="2" borderId="5" xfId="0" applyNumberFormat="1" applyFill="1" applyBorder="1" applyAlignment="1">
      <alignment horizontal="center" vertical="center" textRotation="90"/>
    </xf>
    <xf numFmtId="164" fontId="0" fillId="2" borderId="6" xfId="0" applyNumberFormat="1" applyFill="1" applyBorder="1" applyAlignment="1">
      <alignment horizontal="center" vertical="center" textRotation="90"/>
    </xf>
    <xf numFmtId="164" fontId="0" fillId="2" borderId="7" xfId="0" applyNumberFormat="1" applyFill="1" applyBorder="1" applyAlignment="1">
      <alignment horizontal="center" vertical="center" textRotation="90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center" vertical="center" wrapText="1"/>
    </xf>
    <xf numFmtId="164" fontId="0" fillId="2" borderId="6" xfId="0" applyNumberFormat="1" applyFill="1" applyBorder="1" applyAlignment="1">
      <alignment horizontal="center" vertical="center" wrapText="1"/>
    </xf>
    <xf numFmtId="1" fontId="0" fillId="2" borderId="5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4" fillId="6" borderId="1" xfId="0" applyFont="1" applyFill="1" applyBorder="1"/>
    <xf numFmtId="1" fontId="0" fillId="6" borderId="8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vertical="center"/>
    </xf>
    <xf numFmtId="0" fontId="4" fillId="6" borderId="8" xfId="0" applyFont="1" applyFill="1" applyBorder="1"/>
    <xf numFmtId="0" fontId="4" fillId="6" borderId="9" xfId="0" applyFont="1" applyFill="1" applyBorder="1"/>
    <xf numFmtId="0" fontId="4" fillId="6" borderId="5" xfId="0" applyFont="1" applyFill="1" applyBorder="1"/>
    <xf numFmtId="1" fontId="0" fillId="6" borderId="3" xfId="0" applyNumberFormat="1" applyFill="1" applyBorder="1" applyAlignment="1">
      <alignment horizontal="center" vertical="center"/>
    </xf>
    <xf numFmtId="0" fontId="4" fillId="6" borderId="7" xfId="0" applyFont="1" applyFill="1" applyBorder="1"/>
    <xf numFmtId="164" fontId="0" fillId="6" borderId="4" xfId="0" applyNumberFormat="1" applyFill="1" applyBorder="1" applyAlignment="1">
      <alignment horizontal="center" vertical="center"/>
    </xf>
    <xf numFmtId="0" fontId="3" fillId="2" borderId="3" xfId="0" applyFont="1" applyFill="1" applyBorder="1"/>
    <xf numFmtId="1" fontId="0" fillId="2" borderId="3" xfId="0" quotePrefix="1" applyNumberFormat="1" applyFill="1" applyBorder="1" applyAlignment="1">
      <alignment horizontal="left" vertical="center"/>
    </xf>
    <xf numFmtId="0" fontId="4" fillId="2" borderId="3" xfId="0" applyFont="1" applyFill="1" applyBorder="1"/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FC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5519-F1D4-48B7-A61C-7CADB80B8C43}">
  <dimension ref="A1:S153"/>
  <sheetViews>
    <sheetView tabSelected="1" topLeftCell="A20" workbookViewId="0">
      <selection activeCell="J42" sqref="J42"/>
    </sheetView>
  </sheetViews>
  <sheetFormatPr defaultColWidth="9.140625" defaultRowHeight="15"/>
  <cols>
    <col min="1" max="1" width="9.140625" style="5"/>
    <col min="2" max="2" width="11" style="3" bestFit="1" customWidth="1"/>
    <col min="3" max="3" width="5.140625" style="2" customWidth="1"/>
    <col min="4" max="4" width="18.5703125" style="4" bestFit="1" customWidth="1"/>
    <col min="5" max="5" width="13" style="4" customWidth="1"/>
    <col min="6" max="6" width="25.42578125" style="1" customWidth="1"/>
    <col min="7" max="7" width="14.140625" style="7" customWidth="1"/>
    <col min="8" max="8" width="14.140625" style="33" customWidth="1"/>
    <col min="9" max="9" width="44.140625" style="8" customWidth="1"/>
    <col min="10" max="10" width="6.7109375" style="9" customWidth="1"/>
    <col min="11" max="11" width="10" style="10" customWidth="1"/>
    <col min="12" max="12" width="71.5703125" style="36" customWidth="1"/>
    <col min="13" max="13" width="22.85546875" style="19" customWidth="1"/>
    <col min="14" max="14" width="12.7109375" style="6" bestFit="1" customWidth="1"/>
    <col min="15" max="15" width="27.140625" style="6" bestFit="1" customWidth="1"/>
    <col min="16" max="16" width="27.140625" style="6" customWidth="1"/>
    <col min="17" max="17" width="16.5703125" style="6" customWidth="1"/>
    <col min="18" max="18" width="17.85546875" style="6" customWidth="1"/>
    <col min="19" max="19" width="18.28515625" style="6" customWidth="1"/>
    <col min="20" max="16384" width="9.140625" style="11"/>
  </cols>
  <sheetData>
    <row r="1" spans="1:19">
      <c r="F1" s="4"/>
      <c r="G1" s="5"/>
      <c r="H1" s="27"/>
      <c r="I1" s="4"/>
      <c r="J1" s="20"/>
      <c r="K1" s="21"/>
      <c r="L1" s="26"/>
      <c r="M1" s="22"/>
      <c r="N1" s="53">
        <f>N3+R3</f>
        <v>299577</v>
      </c>
      <c r="O1" s="53"/>
      <c r="P1" s="53"/>
      <c r="Q1" s="53"/>
      <c r="R1" s="53"/>
      <c r="S1" s="53"/>
    </row>
    <row r="2" spans="1:19">
      <c r="F2" s="4"/>
      <c r="G2" s="5"/>
      <c r="H2" s="27"/>
      <c r="I2" s="4"/>
      <c r="J2" s="20"/>
      <c r="K2" s="21"/>
      <c r="L2" s="26"/>
      <c r="M2" s="22"/>
      <c r="N2" s="68" t="s">
        <v>0</v>
      </c>
      <c r="O2" s="68"/>
      <c r="P2" s="68"/>
      <c r="Q2" s="68"/>
      <c r="R2" s="68" t="s">
        <v>1</v>
      </c>
      <c r="S2" s="68"/>
    </row>
    <row r="3" spans="1:19">
      <c r="F3" s="4"/>
      <c r="G3" s="5"/>
      <c r="H3" s="27"/>
      <c r="I3" s="4"/>
      <c r="J3" s="20"/>
      <c r="K3" s="21"/>
      <c r="L3" s="26"/>
      <c r="M3" s="22"/>
      <c r="N3" s="68">
        <f>N5+O5+Q5+P5</f>
        <v>264097</v>
      </c>
      <c r="O3" s="68"/>
      <c r="P3" s="68"/>
      <c r="Q3" s="68"/>
      <c r="R3" s="68">
        <f>R5+S5</f>
        <v>35480</v>
      </c>
      <c r="S3" s="68"/>
    </row>
    <row r="4" spans="1:19">
      <c r="A4" s="5" t="s">
        <v>2</v>
      </c>
      <c r="E4" s="4" t="s">
        <v>3</v>
      </c>
      <c r="F4" s="4" t="s">
        <v>4</v>
      </c>
      <c r="G4" s="5" t="s">
        <v>3</v>
      </c>
      <c r="H4" s="27" t="s">
        <v>5</v>
      </c>
      <c r="I4" s="4" t="s">
        <v>6</v>
      </c>
      <c r="J4" s="20" t="s">
        <v>7</v>
      </c>
      <c r="K4" s="21" t="s">
        <v>8</v>
      </c>
      <c r="L4" s="26" t="s">
        <v>9</v>
      </c>
      <c r="M4" s="27"/>
      <c r="N4" s="23" t="s">
        <v>10</v>
      </c>
      <c r="O4" s="24" t="s">
        <v>11</v>
      </c>
      <c r="P4" s="23" t="s">
        <v>12</v>
      </c>
      <c r="Q4" s="23" t="s">
        <v>13</v>
      </c>
      <c r="R4" s="25" t="s">
        <v>14</v>
      </c>
      <c r="S4" s="25" t="s">
        <v>15</v>
      </c>
    </row>
    <row r="5" spans="1:19">
      <c r="F5" s="12"/>
      <c r="G5" s="13"/>
      <c r="H5" s="31"/>
      <c r="I5" s="4"/>
      <c r="J5" s="20"/>
      <c r="K5" s="21"/>
      <c r="L5" s="34"/>
      <c r="M5" s="22"/>
      <c r="N5" s="23">
        <f>SUM(N6:N102)</f>
        <v>21500</v>
      </c>
      <c r="O5" s="23">
        <f t="shared" ref="O5:S5" si="0">SUM(O6:O102)</f>
        <v>105997</v>
      </c>
      <c r="P5" s="23">
        <f t="shared" si="0"/>
        <v>9000</v>
      </c>
      <c r="Q5" s="23">
        <f>SUM(Q6:Q102)</f>
        <v>127600</v>
      </c>
      <c r="R5" s="23">
        <f>SUM(R6:R102)</f>
        <v>28200</v>
      </c>
      <c r="S5" s="23">
        <f t="shared" si="0"/>
        <v>7280</v>
      </c>
    </row>
    <row r="6" spans="1:19">
      <c r="A6" s="54">
        <f>SUM(C6:C99)</f>
        <v>299577</v>
      </c>
      <c r="B6" s="17" t="s">
        <v>16</v>
      </c>
      <c r="C6" s="57">
        <f>E6+E19+E24</f>
        <v>112157</v>
      </c>
      <c r="D6" s="50" t="s">
        <v>17</v>
      </c>
      <c r="E6" s="47">
        <f>SUM(G6:G18)</f>
        <v>41158</v>
      </c>
      <c r="F6" s="60" t="s">
        <v>18</v>
      </c>
      <c r="G6" s="47">
        <f>SUM(N6:S11)</f>
        <v>15000</v>
      </c>
      <c r="H6" s="65">
        <f>SUM(J6:J11)</f>
        <v>18</v>
      </c>
      <c r="I6" s="69" t="s">
        <v>19</v>
      </c>
      <c r="J6" s="70">
        <v>13</v>
      </c>
      <c r="K6" s="71">
        <f>SUM(N6:S6)</f>
        <v>2500</v>
      </c>
      <c r="L6" s="80"/>
      <c r="M6" s="81"/>
      <c r="N6" s="72">
        <v>0</v>
      </c>
      <c r="O6" s="73">
        <v>2500</v>
      </c>
      <c r="P6" s="73"/>
      <c r="Q6" s="72">
        <v>0</v>
      </c>
      <c r="R6" s="72">
        <v>0</v>
      </c>
      <c r="S6" s="72">
        <v>0</v>
      </c>
    </row>
    <row r="7" spans="1:19">
      <c r="A7" s="55"/>
      <c r="B7" s="17" t="s">
        <v>16</v>
      </c>
      <c r="C7" s="58"/>
      <c r="D7" s="51"/>
      <c r="E7" s="51"/>
      <c r="F7" s="61"/>
      <c r="G7" s="48"/>
      <c r="H7" s="66"/>
      <c r="I7" s="69" t="s">
        <v>20</v>
      </c>
      <c r="J7" s="70">
        <v>1</v>
      </c>
      <c r="K7" s="71">
        <f t="shared" ref="K7:K70" si="1">SUM(N7:S7)</f>
        <v>2500</v>
      </c>
      <c r="L7" s="82" t="s">
        <v>19</v>
      </c>
      <c r="M7" s="81"/>
      <c r="N7" s="72">
        <v>0</v>
      </c>
      <c r="O7" s="73">
        <v>2500</v>
      </c>
      <c r="P7" s="73"/>
      <c r="Q7" s="72">
        <v>0</v>
      </c>
      <c r="R7" s="72">
        <v>0</v>
      </c>
      <c r="S7" s="72">
        <v>0</v>
      </c>
    </row>
    <row r="8" spans="1:19">
      <c r="A8" s="55"/>
      <c r="B8" s="17" t="s">
        <v>16</v>
      </c>
      <c r="C8" s="58"/>
      <c r="D8" s="51"/>
      <c r="E8" s="51"/>
      <c r="F8" s="61"/>
      <c r="G8" s="48"/>
      <c r="H8" s="66"/>
      <c r="I8" s="69" t="s">
        <v>21</v>
      </c>
      <c r="J8" s="70">
        <v>1</v>
      </c>
      <c r="K8" s="71">
        <f t="shared" si="1"/>
        <v>2500</v>
      </c>
      <c r="L8" s="82" t="s">
        <v>19</v>
      </c>
      <c r="M8" s="81"/>
      <c r="N8" s="72">
        <v>0</v>
      </c>
      <c r="O8" s="73">
        <v>2500</v>
      </c>
      <c r="P8" s="73"/>
      <c r="Q8" s="72">
        <v>0</v>
      </c>
      <c r="R8" s="72">
        <v>0</v>
      </c>
      <c r="S8" s="72">
        <v>0</v>
      </c>
    </row>
    <row r="9" spans="1:19">
      <c r="A9" s="55"/>
      <c r="B9" s="17" t="s">
        <v>16</v>
      </c>
      <c r="C9" s="58"/>
      <c r="D9" s="51"/>
      <c r="E9" s="51"/>
      <c r="F9" s="61"/>
      <c r="G9" s="48"/>
      <c r="H9" s="66"/>
      <c r="I9" s="69" t="s">
        <v>22</v>
      </c>
      <c r="J9" s="70">
        <v>1</v>
      </c>
      <c r="K9" s="71">
        <f t="shared" si="1"/>
        <v>2500</v>
      </c>
      <c r="L9" s="82" t="s">
        <v>19</v>
      </c>
      <c r="M9" s="81"/>
      <c r="N9" s="72">
        <v>0</v>
      </c>
      <c r="O9" s="73">
        <v>2500</v>
      </c>
      <c r="P9" s="73"/>
      <c r="Q9" s="72">
        <v>0</v>
      </c>
      <c r="R9" s="72">
        <v>0</v>
      </c>
      <c r="S9" s="72">
        <v>0</v>
      </c>
    </row>
    <row r="10" spans="1:19">
      <c r="A10" s="55"/>
      <c r="B10" s="17" t="s">
        <v>16</v>
      </c>
      <c r="C10" s="58"/>
      <c r="D10" s="51"/>
      <c r="E10" s="51"/>
      <c r="F10" s="61"/>
      <c r="G10" s="48"/>
      <c r="H10" s="66"/>
      <c r="I10" s="69" t="s">
        <v>23</v>
      </c>
      <c r="J10" s="70">
        <v>1</v>
      </c>
      <c r="K10" s="71">
        <f t="shared" si="1"/>
        <v>2500</v>
      </c>
      <c r="L10" s="82" t="s">
        <v>24</v>
      </c>
      <c r="M10" s="81"/>
      <c r="N10" s="72">
        <v>0</v>
      </c>
      <c r="O10" s="73">
        <v>2500</v>
      </c>
      <c r="P10" s="73"/>
      <c r="Q10" s="72">
        <v>0</v>
      </c>
      <c r="R10" s="72">
        <v>0</v>
      </c>
      <c r="S10" s="72">
        <v>0</v>
      </c>
    </row>
    <row r="11" spans="1:19">
      <c r="A11" s="55"/>
      <c r="B11" s="17" t="s">
        <v>16</v>
      </c>
      <c r="C11" s="58"/>
      <c r="D11" s="51"/>
      <c r="E11" s="51"/>
      <c r="F11" s="62"/>
      <c r="G11" s="49"/>
      <c r="H11" s="67"/>
      <c r="I11" s="69" t="s">
        <v>25</v>
      </c>
      <c r="J11" s="70">
        <v>1</v>
      </c>
      <c r="K11" s="71">
        <f t="shared" si="1"/>
        <v>2500</v>
      </c>
      <c r="L11" s="82" t="s">
        <v>26</v>
      </c>
      <c r="M11" s="81"/>
      <c r="N11" s="72">
        <v>0</v>
      </c>
      <c r="O11" s="73">
        <v>2500</v>
      </c>
      <c r="P11" s="73"/>
      <c r="Q11" s="72">
        <v>0</v>
      </c>
      <c r="R11" s="72">
        <v>0</v>
      </c>
      <c r="S11" s="72">
        <v>0</v>
      </c>
    </row>
    <row r="12" spans="1:19">
      <c r="A12" s="55"/>
      <c r="B12" s="17" t="s">
        <v>16</v>
      </c>
      <c r="C12" s="58"/>
      <c r="D12" s="51"/>
      <c r="E12" s="51"/>
      <c r="F12" s="50" t="s">
        <v>27</v>
      </c>
      <c r="G12" s="47">
        <f>SUM(N12:S14)</f>
        <v>19998</v>
      </c>
      <c r="H12" s="65">
        <f>SUM(J12:J14)</f>
        <v>10</v>
      </c>
      <c r="I12" s="74" t="s">
        <v>28</v>
      </c>
      <c r="J12" s="70">
        <v>5</v>
      </c>
      <c r="K12" s="71">
        <f t="shared" si="1"/>
        <v>6666</v>
      </c>
      <c r="L12" s="82" t="s">
        <v>29</v>
      </c>
      <c r="M12" s="81"/>
      <c r="N12" s="72">
        <v>0</v>
      </c>
      <c r="O12" s="73">
        <v>6666</v>
      </c>
      <c r="P12" s="73"/>
      <c r="Q12" s="72">
        <v>0</v>
      </c>
      <c r="R12" s="72">
        <v>0</v>
      </c>
      <c r="S12" s="72">
        <v>0</v>
      </c>
    </row>
    <row r="13" spans="1:19">
      <c r="A13" s="55"/>
      <c r="B13" s="17" t="s">
        <v>16</v>
      </c>
      <c r="C13" s="58"/>
      <c r="D13" s="51"/>
      <c r="E13" s="51"/>
      <c r="F13" s="51"/>
      <c r="G13" s="48"/>
      <c r="H13" s="66"/>
      <c r="I13" s="74" t="s">
        <v>30</v>
      </c>
      <c r="J13" s="70">
        <v>2</v>
      </c>
      <c r="K13" s="71">
        <f t="shared" si="1"/>
        <v>6666</v>
      </c>
      <c r="L13" s="82" t="s">
        <v>31</v>
      </c>
      <c r="M13" s="81"/>
      <c r="N13" s="72">
        <v>0</v>
      </c>
      <c r="O13" s="73">
        <v>6666</v>
      </c>
      <c r="P13" s="73"/>
      <c r="Q13" s="72">
        <v>0</v>
      </c>
      <c r="R13" s="72">
        <v>0</v>
      </c>
      <c r="S13" s="72">
        <v>0</v>
      </c>
    </row>
    <row r="14" spans="1:19">
      <c r="A14" s="55"/>
      <c r="B14" s="17" t="s">
        <v>16</v>
      </c>
      <c r="C14" s="58"/>
      <c r="D14" s="51"/>
      <c r="E14" s="51"/>
      <c r="F14" s="52"/>
      <c r="G14" s="49"/>
      <c r="H14" s="67"/>
      <c r="I14" s="74" t="s">
        <v>32</v>
      </c>
      <c r="J14" s="70">
        <v>3</v>
      </c>
      <c r="K14" s="71">
        <f t="shared" si="1"/>
        <v>6666</v>
      </c>
      <c r="L14" s="82" t="s">
        <v>30</v>
      </c>
      <c r="M14" s="81"/>
      <c r="N14" s="72">
        <v>0</v>
      </c>
      <c r="O14" s="73">
        <v>6666</v>
      </c>
      <c r="P14" s="73"/>
      <c r="Q14" s="72">
        <v>0</v>
      </c>
      <c r="R14" s="72">
        <v>0</v>
      </c>
      <c r="S14" s="72">
        <v>0</v>
      </c>
    </row>
    <row r="15" spans="1:19">
      <c r="A15" s="55"/>
      <c r="B15" s="17" t="s">
        <v>16</v>
      </c>
      <c r="C15" s="58"/>
      <c r="D15" s="51"/>
      <c r="E15" s="51"/>
      <c r="F15" s="50" t="s">
        <v>33</v>
      </c>
      <c r="G15" s="47">
        <f>SUM(N15:S18)</f>
        <v>6160</v>
      </c>
      <c r="H15" s="65">
        <f>SUM(J15:J18)</f>
        <v>11</v>
      </c>
      <c r="I15" s="75" t="s">
        <v>34</v>
      </c>
      <c r="J15" s="70">
        <v>2</v>
      </c>
      <c r="K15" s="71">
        <f t="shared" si="1"/>
        <v>1120</v>
      </c>
      <c r="L15" s="82" t="s">
        <v>19</v>
      </c>
      <c r="M15" s="81"/>
      <c r="N15" s="72">
        <v>0</v>
      </c>
      <c r="O15" s="72">
        <v>0</v>
      </c>
      <c r="P15" s="72"/>
      <c r="Q15" s="72">
        <v>0</v>
      </c>
      <c r="R15" s="72">
        <v>0</v>
      </c>
      <c r="S15" s="72">
        <f>J15*8*70</f>
        <v>1120</v>
      </c>
    </row>
    <row r="16" spans="1:19">
      <c r="A16" s="55"/>
      <c r="B16" s="17" t="s">
        <v>16</v>
      </c>
      <c r="C16" s="58"/>
      <c r="D16" s="51"/>
      <c r="E16" s="51"/>
      <c r="F16" s="51"/>
      <c r="G16" s="48"/>
      <c r="H16" s="66"/>
      <c r="I16" s="75" t="s">
        <v>35</v>
      </c>
      <c r="J16" s="70">
        <v>2</v>
      </c>
      <c r="K16" s="71">
        <f t="shared" si="1"/>
        <v>1120</v>
      </c>
      <c r="L16" s="82" t="s">
        <v>19</v>
      </c>
      <c r="M16" s="81"/>
      <c r="N16" s="72">
        <v>0</v>
      </c>
      <c r="O16" s="72">
        <v>0</v>
      </c>
      <c r="P16" s="72"/>
      <c r="Q16" s="72">
        <v>0</v>
      </c>
      <c r="R16" s="72">
        <v>0</v>
      </c>
      <c r="S16" s="72">
        <f t="shared" ref="S16:S18" si="2">J16*8*70</f>
        <v>1120</v>
      </c>
    </row>
    <row r="17" spans="1:19">
      <c r="A17" s="55"/>
      <c r="B17" s="17" t="s">
        <v>16</v>
      </c>
      <c r="C17" s="58"/>
      <c r="D17" s="51"/>
      <c r="E17" s="51"/>
      <c r="F17" s="51"/>
      <c r="G17" s="48"/>
      <c r="H17" s="66"/>
      <c r="I17" s="75" t="s">
        <v>36</v>
      </c>
      <c r="J17" s="70">
        <v>2</v>
      </c>
      <c r="K17" s="71">
        <f t="shared" si="1"/>
        <v>1120</v>
      </c>
      <c r="L17" s="82" t="s">
        <v>29</v>
      </c>
      <c r="M17" s="81"/>
      <c r="N17" s="72">
        <v>0</v>
      </c>
      <c r="O17" s="72">
        <v>0</v>
      </c>
      <c r="P17" s="72"/>
      <c r="Q17" s="72">
        <v>0</v>
      </c>
      <c r="R17" s="72">
        <v>0</v>
      </c>
      <c r="S17" s="72">
        <f t="shared" si="2"/>
        <v>1120</v>
      </c>
    </row>
    <row r="18" spans="1:19">
      <c r="A18" s="55"/>
      <c r="B18" s="17" t="s">
        <v>16</v>
      </c>
      <c r="C18" s="58"/>
      <c r="D18" s="52"/>
      <c r="E18" s="52"/>
      <c r="F18" s="52"/>
      <c r="G18" s="49"/>
      <c r="H18" s="67"/>
      <c r="I18" s="75" t="s">
        <v>31</v>
      </c>
      <c r="J18" s="70">
        <v>5</v>
      </c>
      <c r="K18" s="71">
        <f t="shared" si="1"/>
        <v>2800</v>
      </c>
      <c r="L18" s="82" t="s">
        <v>19</v>
      </c>
      <c r="M18" s="81"/>
      <c r="N18" s="72">
        <v>0</v>
      </c>
      <c r="O18" s="72">
        <v>0</v>
      </c>
      <c r="P18" s="72"/>
      <c r="Q18" s="72">
        <v>0</v>
      </c>
      <c r="R18" s="72">
        <v>0</v>
      </c>
      <c r="S18" s="72">
        <f t="shared" si="2"/>
        <v>2800</v>
      </c>
    </row>
    <row r="19" spans="1:19">
      <c r="A19" s="55"/>
      <c r="B19" s="17" t="s">
        <v>16</v>
      </c>
      <c r="C19" s="58"/>
      <c r="D19" s="50" t="s">
        <v>37</v>
      </c>
      <c r="E19" s="47">
        <f>SUM(G19:G23)</f>
        <v>30000</v>
      </c>
      <c r="F19" s="4" t="s">
        <v>38</v>
      </c>
      <c r="G19" s="5">
        <f>K19</f>
        <v>6000</v>
      </c>
      <c r="H19" s="20">
        <f>J19</f>
        <v>2</v>
      </c>
      <c r="I19" s="69" t="s">
        <v>39</v>
      </c>
      <c r="J19" s="70">
        <v>2</v>
      </c>
      <c r="K19" s="71">
        <f t="shared" si="1"/>
        <v>6000</v>
      </c>
      <c r="L19" s="82" t="s">
        <v>40</v>
      </c>
      <c r="M19" s="81"/>
      <c r="N19" s="72">
        <v>0</v>
      </c>
      <c r="O19" s="73">
        <v>6000</v>
      </c>
      <c r="P19" s="73"/>
      <c r="Q19" s="72">
        <v>0</v>
      </c>
      <c r="R19" s="72">
        <v>0</v>
      </c>
      <c r="S19" s="72">
        <v>0</v>
      </c>
    </row>
    <row r="20" spans="1:19">
      <c r="A20" s="55"/>
      <c r="B20" s="17" t="s">
        <v>16</v>
      </c>
      <c r="C20" s="58"/>
      <c r="D20" s="51"/>
      <c r="E20" s="51"/>
      <c r="F20" s="50" t="s">
        <v>41</v>
      </c>
      <c r="G20" s="47">
        <f>SUM(K20:K22)</f>
        <v>18000</v>
      </c>
      <c r="H20" s="65">
        <f>SUM(J20:J22)</f>
        <v>9</v>
      </c>
      <c r="I20" s="69" t="s">
        <v>42</v>
      </c>
      <c r="J20" s="70">
        <v>1</v>
      </c>
      <c r="K20" s="71">
        <f t="shared" si="1"/>
        <v>6000</v>
      </c>
      <c r="L20" s="82" t="s">
        <v>43</v>
      </c>
      <c r="M20" s="81"/>
      <c r="N20" s="72">
        <v>0</v>
      </c>
      <c r="O20" s="72">
        <v>6000</v>
      </c>
      <c r="P20" s="73"/>
      <c r="Q20" s="72">
        <v>0</v>
      </c>
      <c r="R20" s="72">
        <v>0</v>
      </c>
      <c r="S20" s="72">
        <v>0</v>
      </c>
    </row>
    <row r="21" spans="1:19">
      <c r="A21" s="55"/>
      <c r="B21" s="17" t="s">
        <v>16</v>
      </c>
      <c r="C21" s="58"/>
      <c r="D21" s="51"/>
      <c r="E21" s="51"/>
      <c r="F21" s="51"/>
      <c r="G21" s="48"/>
      <c r="H21" s="66"/>
      <c r="I21" s="69" t="s">
        <v>44</v>
      </c>
      <c r="J21" s="70">
        <v>5</v>
      </c>
      <c r="K21" s="71">
        <f t="shared" si="1"/>
        <v>6000</v>
      </c>
      <c r="L21" s="82" t="s">
        <v>45</v>
      </c>
      <c r="M21" s="81"/>
      <c r="N21" s="72">
        <v>0</v>
      </c>
      <c r="O21" s="72">
        <v>6000</v>
      </c>
      <c r="P21" s="73"/>
      <c r="Q21" s="72">
        <v>0</v>
      </c>
      <c r="R21" s="72">
        <v>0</v>
      </c>
      <c r="S21" s="72">
        <v>0</v>
      </c>
    </row>
    <row r="22" spans="1:19">
      <c r="A22" s="55"/>
      <c r="B22" s="17" t="s">
        <v>16</v>
      </c>
      <c r="C22" s="58"/>
      <c r="D22" s="51"/>
      <c r="E22" s="51"/>
      <c r="F22" s="52"/>
      <c r="G22" s="49"/>
      <c r="H22" s="67"/>
      <c r="I22" s="69" t="s">
        <v>46</v>
      </c>
      <c r="J22" s="70">
        <v>3</v>
      </c>
      <c r="K22" s="71">
        <f t="shared" si="1"/>
        <v>6000</v>
      </c>
      <c r="L22" s="82" t="s">
        <v>42</v>
      </c>
      <c r="M22" s="81"/>
      <c r="N22" s="72">
        <v>0</v>
      </c>
      <c r="O22" s="72">
        <v>6000</v>
      </c>
      <c r="P22" s="73"/>
      <c r="Q22" s="72">
        <v>0</v>
      </c>
      <c r="R22" s="72">
        <v>0</v>
      </c>
      <c r="S22" s="72">
        <v>0</v>
      </c>
    </row>
    <row r="23" spans="1:19">
      <c r="A23" s="55"/>
      <c r="B23" s="17" t="s">
        <v>16</v>
      </c>
      <c r="C23" s="58"/>
      <c r="D23" s="52"/>
      <c r="E23" s="52"/>
      <c r="F23" s="12" t="s">
        <v>43</v>
      </c>
      <c r="G23" s="13">
        <f>SUM(K23)</f>
        <v>6000</v>
      </c>
      <c r="H23" s="29">
        <f>J23</f>
        <v>20</v>
      </c>
      <c r="I23" s="76" t="s">
        <v>43</v>
      </c>
      <c r="J23" s="70">
        <v>20</v>
      </c>
      <c r="K23" s="71">
        <f t="shared" si="1"/>
        <v>6000</v>
      </c>
      <c r="L23" s="82" t="s">
        <v>31</v>
      </c>
      <c r="M23" s="30"/>
      <c r="N23" s="72">
        <v>0</v>
      </c>
      <c r="O23" s="72">
        <v>6000</v>
      </c>
      <c r="P23" s="73"/>
      <c r="Q23" s="72">
        <v>0</v>
      </c>
      <c r="R23" s="72">
        <v>0</v>
      </c>
      <c r="S23" s="72">
        <v>0</v>
      </c>
    </row>
    <row r="24" spans="1:19">
      <c r="A24" s="55"/>
      <c r="B24" s="17" t="s">
        <v>16</v>
      </c>
      <c r="C24" s="58"/>
      <c r="D24" s="50" t="s">
        <v>47</v>
      </c>
      <c r="E24" s="47">
        <f>SUM(G24:G28)</f>
        <v>40999</v>
      </c>
      <c r="F24" s="50" t="s">
        <v>48</v>
      </c>
      <c r="G24" s="47">
        <f>SUM(N24:S25)</f>
        <v>16000</v>
      </c>
      <c r="H24" s="65">
        <f>SUM(J24:J25)</f>
        <v>35</v>
      </c>
      <c r="I24" s="69" t="s">
        <v>49</v>
      </c>
      <c r="J24" s="77">
        <v>25</v>
      </c>
      <c r="K24" s="71">
        <f t="shared" si="1"/>
        <v>8000</v>
      </c>
      <c r="L24" s="82" t="s">
        <v>28</v>
      </c>
      <c r="M24" s="81"/>
      <c r="N24" s="72">
        <v>0</v>
      </c>
      <c r="O24" s="72">
        <v>8000</v>
      </c>
      <c r="P24" s="73"/>
      <c r="Q24" s="72">
        <v>0</v>
      </c>
      <c r="R24" s="72">
        <v>0</v>
      </c>
      <c r="S24" s="72">
        <v>0</v>
      </c>
    </row>
    <row r="25" spans="1:19">
      <c r="A25" s="55"/>
      <c r="B25" s="17" t="s">
        <v>16</v>
      </c>
      <c r="C25" s="58"/>
      <c r="D25" s="51"/>
      <c r="E25" s="51"/>
      <c r="F25" s="52"/>
      <c r="G25" s="49"/>
      <c r="H25" s="67"/>
      <c r="I25" s="69" t="s">
        <v>50</v>
      </c>
      <c r="J25" s="77">
        <v>10</v>
      </c>
      <c r="K25" s="71">
        <f t="shared" si="1"/>
        <v>8000</v>
      </c>
      <c r="L25" s="82" t="s">
        <v>51</v>
      </c>
      <c r="M25" s="81"/>
      <c r="N25" s="72">
        <v>0</v>
      </c>
      <c r="O25" s="72">
        <v>8000</v>
      </c>
      <c r="P25" s="73"/>
      <c r="Q25" s="72">
        <v>0</v>
      </c>
      <c r="R25" s="72">
        <v>0</v>
      </c>
      <c r="S25" s="72">
        <v>0</v>
      </c>
    </row>
    <row r="26" spans="1:19">
      <c r="A26" s="55"/>
      <c r="B26" s="17" t="s">
        <v>16</v>
      </c>
      <c r="C26" s="58"/>
      <c r="D26" s="51"/>
      <c r="E26" s="51"/>
      <c r="F26" s="50" t="s">
        <v>52</v>
      </c>
      <c r="G26" s="47">
        <f>SUM(N26:S28)</f>
        <v>24999</v>
      </c>
      <c r="H26" s="65">
        <f>SUM(J26:J28)</f>
        <v>45</v>
      </c>
      <c r="I26" s="69" t="s">
        <v>53</v>
      </c>
      <c r="J26" s="77">
        <v>25</v>
      </c>
      <c r="K26" s="71">
        <f t="shared" si="1"/>
        <v>8333</v>
      </c>
      <c r="L26" s="82" t="s">
        <v>49</v>
      </c>
      <c r="M26" s="81"/>
      <c r="N26" s="72">
        <v>0</v>
      </c>
      <c r="O26" s="72">
        <v>8333</v>
      </c>
      <c r="P26" s="73"/>
      <c r="Q26" s="72">
        <v>0</v>
      </c>
      <c r="R26" s="72">
        <v>0</v>
      </c>
      <c r="S26" s="72">
        <v>0</v>
      </c>
    </row>
    <row r="27" spans="1:19">
      <c r="A27" s="55"/>
      <c r="B27" s="17" t="s">
        <v>16</v>
      </c>
      <c r="C27" s="58"/>
      <c r="D27" s="51"/>
      <c r="E27" s="51"/>
      <c r="F27" s="51"/>
      <c r="G27" s="48"/>
      <c r="H27" s="66"/>
      <c r="I27" s="69" t="s">
        <v>54</v>
      </c>
      <c r="J27" s="77">
        <v>10</v>
      </c>
      <c r="K27" s="71">
        <f t="shared" si="1"/>
        <v>8333</v>
      </c>
      <c r="L27" s="82" t="s">
        <v>49</v>
      </c>
      <c r="M27" s="81"/>
      <c r="N27" s="72">
        <v>0</v>
      </c>
      <c r="O27" s="72">
        <v>8333</v>
      </c>
      <c r="P27" s="73"/>
      <c r="Q27" s="72">
        <v>0</v>
      </c>
      <c r="R27" s="72">
        <v>0</v>
      </c>
      <c r="S27" s="72">
        <v>0</v>
      </c>
    </row>
    <row r="28" spans="1:19">
      <c r="A28" s="55"/>
      <c r="B28" s="17" t="s">
        <v>16</v>
      </c>
      <c r="C28" s="59"/>
      <c r="D28" s="52"/>
      <c r="E28" s="52"/>
      <c r="F28" s="52"/>
      <c r="G28" s="49"/>
      <c r="H28" s="67"/>
      <c r="I28" s="69" t="s">
        <v>55</v>
      </c>
      <c r="J28" s="77">
        <v>10</v>
      </c>
      <c r="K28" s="71">
        <f t="shared" si="1"/>
        <v>8333</v>
      </c>
      <c r="L28" s="82" t="s">
        <v>32</v>
      </c>
      <c r="M28" s="81"/>
      <c r="N28" s="72">
        <v>0</v>
      </c>
      <c r="O28" s="72">
        <v>8333</v>
      </c>
      <c r="P28" s="73"/>
      <c r="Q28" s="72">
        <v>0</v>
      </c>
      <c r="R28" s="72">
        <v>0</v>
      </c>
      <c r="S28" s="72">
        <v>0</v>
      </c>
    </row>
    <row r="29" spans="1:19">
      <c r="A29" s="55"/>
      <c r="B29" s="17" t="s">
        <v>56</v>
      </c>
      <c r="C29" s="57">
        <f>E29+E32</f>
        <v>90200</v>
      </c>
      <c r="D29" s="60" t="s">
        <v>57</v>
      </c>
      <c r="E29" s="63">
        <f>SUM(G29:G31)</f>
        <v>21000</v>
      </c>
      <c r="F29" s="15" t="s">
        <v>58</v>
      </c>
      <c r="G29" s="16">
        <f>SUM(N29:S29)</f>
        <v>6000</v>
      </c>
      <c r="H29" s="27">
        <f>SUM(J29)</f>
        <v>140</v>
      </c>
      <c r="I29" s="78" t="s">
        <v>59</v>
      </c>
      <c r="J29" s="70">
        <v>140</v>
      </c>
      <c r="K29" s="71">
        <f t="shared" si="1"/>
        <v>6000</v>
      </c>
      <c r="L29" s="82" t="s">
        <v>20</v>
      </c>
      <c r="M29" s="81"/>
      <c r="N29" s="72">
        <v>0</v>
      </c>
      <c r="O29" s="72">
        <v>0</v>
      </c>
      <c r="P29" s="72"/>
      <c r="Q29" s="72">
        <v>6000</v>
      </c>
      <c r="R29" s="72">
        <v>0</v>
      </c>
      <c r="S29" s="72">
        <v>0</v>
      </c>
    </row>
    <row r="30" spans="1:19">
      <c r="A30" s="55"/>
      <c r="B30" s="17" t="s">
        <v>56</v>
      </c>
      <c r="C30" s="58"/>
      <c r="D30" s="61"/>
      <c r="E30" s="64"/>
      <c r="F30" s="15" t="s">
        <v>60</v>
      </c>
      <c r="G30" s="16">
        <f>SUM(N30:S30)</f>
        <v>7000</v>
      </c>
      <c r="H30" s="27">
        <f>SUM(J30)</f>
        <v>150</v>
      </c>
      <c r="I30" s="69" t="s">
        <v>61</v>
      </c>
      <c r="J30" s="70">
        <v>150</v>
      </c>
      <c r="K30" s="71">
        <f t="shared" si="1"/>
        <v>7000</v>
      </c>
      <c r="L30" s="82" t="s">
        <v>22</v>
      </c>
      <c r="M30" s="81"/>
      <c r="N30" s="72">
        <v>0</v>
      </c>
      <c r="O30" s="72">
        <v>0</v>
      </c>
      <c r="P30" s="72"/>
      <c r="Q30" s="72">
        <v>7000</v>
      </c>
      <c r="R30" s="72">
        <v>0</v>
      </c>
      <c r="S30" s="72">
        <v>0</v>
      </c>
    </row>
    <row r="31" spans="1:19">
      <c r="A31" s="55"/>
      <c r="B31" s="17" t="s">
        <v>56</v>
      </c>
      <c r="C31" s="58"/>
      <c r="D31" s="62"/>
      <c r="E31" s="62"/>
      <c r="F31" s="4" t="s">
        <v>62</v>
      </c>
      <c r="G31" s="5">
        <f>SUM(N31:S31)</f>
        <v>8000</v>
      </c>
      <c r="H31" s="27">
        <f>SUM(J31)</f>
        <v>150</v>
      </c>
      <c r="I31" s="69" t="s">
        <v>63</v>
      </c>
      <c r="J31" s="70">
        <v>150</v>
      </c>
      <c r="K31" s="71">
        <f t="shared" si="1"/>
        <v>8000</v>
      </c>
      <c r="L31" s="82" t="s">
        <v>21</v>
      </c>
      <c r="M31" s="81"/>
      <c r="N31" s="72">
        <v>0</v>
      </c>
      <c r="O31" s="72">
        <v>0</v>
      </c>
      <c r="P31" s="72"/>
      <c r="Q31" s="72">
        <v>8000</v>
      </c>
      <c r="R31" s="72">
        <v>0</v>
      </c>
      <c r="S31" s="72">
        <v>0</v>
      </c>
    </row>
    <row r="32" spans="1:19">
      <c r="A32" s="55"/>
      <c r="B32" s="17" t="s">
        <v>56</v>
      </c>
      <c r="C32" s="58"/>
      <c r="D32" s="50" t="s">
        <v>64</v>
      </c>
      <c r="E32" s="47">
        <f>SUM(G32:G45)</f>
        <v>69200</v>
      </c>
      <c r="F32" s="50" t="s">
        <v>65</v>
      </c>
      <c r="G32" s="47">
        <f>SUM(N32:S35)</f>
        <v>16500</v>
      </c>
      <c r="H32" s="65">
        <f>SUM(J32:J35)</f>
        <v>110</v>
      </c>
      <c r="I32" s="69" t="s">
        <v>66</v>
      </c>
      <c r="J32" s="70">
        <v>30</v>
      </c>
      <c r="K32" s="71">
        <f t="shared" si="1"/>
        <v>10000</v>
      </c>
      <c r="L32" s="82" t="s">
        <v>39</v>
      </c>
      <c r="M32" s="81"/>
      <c r="N32" s="72">
        <v>10000</v>
      </c>
      <c r="O32" s="72">
        <v>0</v>
      </c>
      <c r="P32" s="72"/>
      <c r="Q32" s="72">
        <v>0</v>
      </c>
      <c r="R32" s="72">
        <v>0</v>
      </c>
      <c r="S32" s="72">
        <v>0</v>
      </c>
    </row>
    <row r="33" spans="1:19">
      <c r="A33" s="55"/>
      <c r="B33" s="17" t="s">
        <v>56</v>
      </c>
      <c r="C33" s="58"/>
      <c r="D33" s="51"/>
      <c r="E33" s="48"/>
      <c r="F33" s="51"/>
      <c r="G33" s="48"/>
      <c r="H33" s="66"/>
      <c r="I33" s="69" t="s">
        <v>67</v>
      </c>
      <c r="J33" s="70">
        <v>40</v>
      </c>
      <c r="K33" s="71">
        <f t="shared" si="1"/>
        <v>4000</v>
      </c>
      <c r="L33" s="82" t="s">
        <v>39</v>
      </c>
      <c r="M33" s="81"/>
      <c r="N33" s="72">
        <v>4000</v>
      </c>
      <c r="O33" s="72">
        <v>0</v>
      </c>
      <c r="P33" s="72"/>
      <c r="Q33" s="72">
        <v>0</v>
      </c>
      <c r="R33" s="72">
        <v>0</v>
      </c>
      <c r="S33" s="72">
        <v>0</v>
      </c>
    </row>
    <row r="34" spans="1:19">
      <c r="A34" s="55"/>
      <c r="B34" s="17" t="s">
        <v>56</v>
      </c>
      <c r="C34" s="58"/>
      <c r="D34" s="51"/>
      <c r="E34" s="48"/>
      <c r="F34" s="51"/>
      <c r="G34" s="48"/>
      <c r="H34" s="66"/>
      <c r="I34" s="69" t="s">
        <v>68</v>
      </c>
      <c r="J34" s="70">
        <v>25</v>
      </c>
      <c r="K34" s="71">
        <f t="shared" si="1"/>
        <v>1500</v>
      </c>
      <c r="L34" s="82" t="s">
        <v>39</v>
      </c>
      <c r="M34" s="81"/>
      <c r="N34" s="72">
        <v>1500</v>
      </c>
      <c r="O34" s="72">
        <v>0</v>
      </c>
      <c r="P34" s="72"/>
      <c r="Q34" s="72">
        <v>0</v>
      </c>
      <c r="R34" s="72">
        <v>0</v>
      </c>
      <c r="S34" s="72">
        <v>0</v>
      </c>
    </row>
    <row r="35" spans="1:19">
      <c r="A35" s="55"/>
      <c r="B35" s="17" t="s">
        <v>56</v>
      </c>
      <c r="C35" s="58"/>
      <c r="D35" s="51"/>
      <c r="E35" s="48"/>
      <c r="F35" s="52"/>
      <c r="G35" s="49"/>
      <c r="H35" s="67"/>
      <c r="I35" s="69" t="s">
        <v>69</v>
      </c>
      <c r="J35" s="70">
        <v>15</v>
      </c>
      <c r="K35" s="71">
        <f t="shared" si="1"/>
        <v>1000</v>
      </c>
      <c r="L35" s="82" t="s">
        <v>39</v>
      </c>
      <c r="M35" s="81"/>
      <c r="N35" s="72">
        <v>1000</v>
      </c>
      <c r="O35" s="72">
        <v>0</v>
      </c>
      <c r="P35" s="72"/>
      <c r="Q35" s="72">
        <v>0</v>
      </c>
      <c r="R35" s="72">
        <v>0</v>
      </c>
      <c r="S35" s="72">
        <v>0</v>
      </c>
    </row>
    <row r="36" spans="1:19">
      <c r="A36" s="55"/>
      <c r="B36" s="17" t="s">
        <v>56</v>
      </c>
      <c r="C36" s="58"/>
      <c r="D36" s="51"/>
      <c r="E36" s="51"/>
      <c r="F36" s="50" t="s">
        <v>70</v>
      </c>
      <c r="G36" s="47">
        <f>SUM(N36:S38)</f>
        <v>21000</v>
      </c>
      <c r="H36" s="65">
        <f>SUM(J36:J38)</f>
        <v>330</v>
      </c>
      <c r="I36" s="69" t="s">
        <v>71</v>
      </c>
      <c r="J36" s="70">
        <v>90</v>
      </c>
      <c r="K36" s="71">
        <f t="shared" si="1"/>
        <v>3000</v>
      </c>
      <c r="L36" s="82" t="s">
        <v>23</v>
      </c>
      <c r="M36" s="81"/>
      <c r="N36" s="72">
        <v>0</v>
      </c>
      <c r="O36" s="72">
        <v>0</v>
      </c>
      <c r="P36" s="72"/>
      <c r="Q36" s="72">
        <v>3000</v>
      </c>
      <c r="R36" s="72">
        <v>0</v>
      </c>
      <c r="S36" s="72">
        <v>0</v>
      </c>
    </row>
    <row r="37" spans="1:19">
      <c r="A37" s="55"/>
      <c r="B37" s="17" t="s">
        <v>56</v>
      </c>
      <c r="C37" s="58"/>
      <c r="D37" s="51"/>
      <c r="E37" s="51"/>
      <c r="F37" s="51"/>
      <c r="G37" s="48"/>
      <c r="H37" s="66"/>
      <c r="I37" s="69" t="s">
        <v>72</v>
      </c>
      <c r="J37" s="70">
        <v>120</v>
      </c>
      <c r="K37" s="71">
        <f t="shared" si="1"/>
        <v>10000</v>
      </c>
      <c r="L37" s="82" t="s">
        <v>73</v>
      </c>
      <c r="M37" s="81"/>
      <c r="N37" s="72">
        <v>0</v>
      </c>
      <c r="O37" s="72">
        <v>0</v>
      </c>
      <c r="P37" s="72"/>
      <c r="Q37" s="72">
        <v>10000</v>
      </c>
      <c r="R37" s="72">
        <v>0</v>
      </c>
      <c r="S37" s="72">
        <v>0</v>
      </c>
    </row>
    <row r="38" spans="1:19">
      <c r="A38" s="55"/>
      <c r="B38" s="17" t="s">
        <v>56</v>
      </c>
      <c r="C38" s="58"/>
      <c r="D38" s="51"/>
      <c r="E38" s="51"/>
      <c r="F38" s="52"/>
      <c r="G38" s="49"/>
      <c r="H38" s="67"/>
      <c r="I38" s="69" t="s">
        <v>74</v>
      </c>
      <c r="J38" s="70">
        <v>120</v>
      </c>
      <c r="K38" s="71">
        <f t="shared" si="1"/>
        <v>8000</v>
      </c>
      <c r="L38" s="82" t="s">
        <v>73</v>
      </c>
      <c r="M38" s="81"/>
      <c r="N38" s="72">
        <v>0</v>
      </c>
      <c r="O38" s="72">
        <v>0</v>
      </c>
      <c r="P38" s="72"/>
      <c r="Q38" s="72">
        <v>8000</v>
      </c>
      <c r="R38" s="72">
        <v>0</v>
      </c>
      <c r="S38" s="72">
        <v>0</v>
      </c>
    </row>
    <row r="39" spans="1:19">
      <c r="A39" s="55"/>
      <c r="B39" s="17" t="s">
        <v>56</v>
      </c>
      <c r="C39" s="58"/>
      <c r="D39" s="51"/>
      <c r="E39" s="51"/>
      <c r="F39" s="12" t="s">
        <v>75</v>
      </c>
      <c r="G39" s="13">
        <f>SUM(N39:S39)</f>
        <v>12000</v>
      </c>
      <c r="H39" s="28">
        <f>SUM(J39)</f>
        <v>120</v>
      </c>
      <c r="I39" s="69" t="s">
        <v>76</v>
      </c>
      <c r="J39" s="70">
        <v>120</v>
      </c>
      <c r="K39" s="71">
        <f t="shared" si="1"/>
        <v>12000</v>
      </c>
      <c r="L39" s="82" t="s">
        <v>77</v>
      </c>
      <c r="M39" s="81"/>
      <c r="N39" s="72">
        <v>0</v>
      </c>
      <c r="O39" s="72">
        <v>0</v>
      </c>
      <c r="P39" s="72"/>
      <c r="Q39" s="72">
        <v>12000</v>
      </c>
      <c r="R39" s="72">
        <v>0</v>
      </c>
      <c r="S39" s="72">
        <v>0</v>
      </c>
    </row>
    <row r="40" spans="1:19">
      <c r="A40" s="55"/>
      <c r="B40" s="17" t="s">
        <v>56</v>
      </c>
      <c r="C40" s="58"/>
      <c r="D40" s="51"/>
      <c r="E40" s="51"/>
      <c r="F40" s="50" t="s">
        <v>78</v>
      </c>
      <c r="G40" s="47">
        <f>SUM(N40:S44)</f>
        <v>14700</v>
      </c>
      <c r="H40" s="65">
        <f>SUM(J40:J44)</f>
        <v>240</v>
      </c>
      <c r="I40" s="69" t="s">
        <v>79</v>
      </c>
      <c r="J40" s="70">
        <v>25</v>
      </c>
      <c r="K40" s="71">
        <f t="shared" si="1"/>
        <v>900</v>
      </c>
      <c r="L40" s="82" t="s">
        <v>25</v>
      </c>
      <c r="M40" s="81"/>
      <c r="N40" s="72">
        <v>0</v>
      </c>
      <c r="O40" s="72">
        <v>0</v>
      </c>
      <c r="P40" s="72"/>
      <c r="Q40" s="72">
        <v>900</v>
      </c>
      <c r="R40" s="72">
        <v>0</v>
      </c>
      <c r="S40" s="72">
        <v>0</v>
      </c>
    </row>
    <row r="41" spans="1:19">
      <c r="A41" s="55"/>
      <c r="B41" s="17" t="s">
        <v>56</v>
      </c>
      <c r="C41" s="58"/>
      <c r="D41" s="51"/>
      <c r="E41" s="51"/>
      <c r="F41" s="51"/>
      <c r="G41" s="48"/>
      <c r="H41" s="66"/>
      <c r="I41" s="69" t="s">
        <v>80</v>
      </c>
      <c r="J41" s="70">
        <v>60</v>
      </c>
      <c r="K41" s="71">
        <f t="shared" si="1"/>
        <v>4000</v>
      </c>
      <c r="L41" s="82" t="s">
        <v>25</v>
      </c>
      <c r="M41" s="81"/>
      <c r="N41" s="72">
        <v>0</v>
      </c>
      <c r="O41" s="72">
        <v>0</v>
      </c>
      <c r="P41" s="72"/>
      <c r="Q41" s="72">
        <v>4000</v>
      </c>
      <c r="R41" s="72">
        <v>0</v>
      </c>
      <c r="S41" s="72">
        <v>0</v>
      </c>
    </row>
    <row r="42" spans="1:19">
      <c r="A42" s="55"/>
      <c r="B42" s="17" t="s">
        <v>56</v>
      </c>
      <c r="C42" s="58"/>
      <c r="D42" s="51"/>
      <c r="E42" s="51"/>
      <c r="F42" s="51"/>
      <c r="G42" s="48"/>
      <c r="H42" s="66"/>
      <c r="I42" s="69" t="s">
        <v>81</v>
      </c>
      <c r="J42" s="70">
        <v>90</v>
      </c>
      <c r="K42" s="71">
        <f t="shared" si="1"/>
        <v>8000</v>
      </c>
      <c r="L42" s="82" t="s">
        <v>25</v>
      </c>
      <c r="M42" s="81"/>
      <c r="N42" s="72">
        <v>0</v>
      </c>
      <c r="O42" s="72">
        <v>0</v>
      </c>
      <c r="P42" s="72"/>
      <c r="Q42" s="72">
        <v>8000</v>
      </c>
      <c r="R42" s="72">
        <v>0</v>
      </c>
      <c r="S42" s="72">
        <v>0</v>
      </c>
    </row>
    <row r="43" spans="1:19">
      <c r="A43" s="55"/>
      <c r="B43" s="17" t="s">
        <v>56</v>
      </c>
      <c r="C43" s="58"/>
      <c r="D43" s="51"/>
      <c r="E43" s="51"/>
      <c r="F43" s="51"/>
      <c r="G43" s="48"/>
      <c r="H43" s="66"/>
      <c r="I43" s="69" t="s">
        <v>82</v>
      </c>
      <c r="J43" s="70">
        <v>40</v>
      </c>
      <c r="K43" s="71">
        <f t="shared" si="1"/>
        <v>1300</v>
      </c>
      <c r="L43" s="82" t="s">
        <v>25</v>
      </c>
      <c r="M43" s="81"/>
      <c r="N43" s="72">
        <v>0</v>
      </c>
      <c r="O43" s="72">
        <v>0</v>
      </c>
      <c r="P43" s="72"/>
      <c r="Q43" s="72">
        <v>1300</v>
      </c>
      <c r="R43" s="72">
        <v>0</v>
      </c>
      <c r="S43" s="72">
        <v>0</v>
      </c>
    </row>
    <row r="44" spans="1:19">
      <c r="A44" s="55"/>
      <c r="B44" s="17" t="s">
        <v>56</v>
      </c>
      <c r="C44" s="58"/>
      <c r="D44" s="51"/>
      <c r="E44" s="51"/>
      <c r="F44" s="52"/>
      <c r="G44" s="49"/>
      <c r="H44" s="67"/>
      <c r="I44" s="69" t="s">
        <v>83</v>
      </c>
      <c r="J44" s="70">
        <v>25</v>
      </c>
      <c r="K44" s="71">
        <f t="shared" si="1"/>
        <v>500</v>
      </c>
      <c r="L44" s="82" t="s">
        <v>25</v>
      </c>
      <c r="M44" s="81"/>
      <c r="N44" s="72">
        <v>0</v>
      </c>
      <c r="O44" s="72">
        <v>0</v>
      </c>
      <c r="P44" s="72"/>
      <c r="Q44" s="72">
        <v>500</v>
      </c>
      <c r="R44" s="72">
        <v>0</v>
      </c>
      <c r="S44" s="72">
        <v>0</v>
      </c>
    </row>
    <row r="45" spans="1:19">
      <c r="A45" s="55"/>
      <c r="B45" s="17" t="s">
        <v>56</v>
      </c>
      <c r="C45" s="59"/>
      <c r="D45" s="52"/>
      <c r="E45" s="52"/>
      <c r="F45" s="12" t="s">
        <v>84</v>
      </c>
      <c r="G45" s="13">
        <f>SUM(N45:S45)</f>
        <v>5000</v>
      </c>
      <c r="H45" s="28">
        <f>SUM(J45)</f>
        <v>20</v>
      </c>
      <c r="I45" s="69" t="s">
        <v>85</v>
      </c>
      <c r="J45" s="70">
        <v>20</v>
      </c>
      <c r="K45" s="71">
        <f t="shared" si="1"/>
        <v>5000</v>
      </c>
      <c r="L45" s="82" t="s">
        <v>86</v>
      </c>
      <c r="M45" s="81"/>
      <c r="N45" s="72">
        <v>5000</v>
      </c>
      <c r="O45" s="72">
        <v>0</v>
      </c>
      <c r="P45" s="72"/>
      <c r="Q45" s="72">
        <v>0</v>
      </c>
      <c r="R45" s="72">
        <v>0</v>
      </c>
      <c r="S45" s="72">
        <v>0</v>
      </c>
    </row>
    <row r="46" spans="1:19">
      <c r="A46" s="55"/>
      <c r="B46" s="18" t="s">
        <v>87</v>
      </c>
      <c r="C46" s="57">
        <f>SUM(E46:E58)</f>
        <v>78400</v>
      </c>
      <c r="D46" s="60" t="s">
        <v>88</v>
      </c>
      <c r="E46" s="47">
        <f>SUM(G46:G50)</f>
        <v>47000</v>
      </c>
      <c r="F46" s="12" t="s">
        <v>89</v>
      </c>
      <c r="G46" s="13">
        <f>SUM(N46:S46)</f>
        <v>2000</v>
      </c>
      <c r="H46" s="28">
        <f t="shared" ref="H46:H50" si="3">SUM(J46)</f>
        <v>5</v>
      </c>
      <c r="I46" s="69" t="s">
        <v>90</v>
      </c>
      <c r="J46" s="70">
        <v>5</v>
      </c>
      <c r="K46" s="71">
        <f t="shared" si="1"/>
        <v>2000</v>
      </c>
      <c r="L46" s="82" t="s">
        <v>91</v>
      </c>
      <c r="M46" s="81"/>
      <c r="N46" s="72">
        <v>0</v>
      </c>
      <c r="O46" s="72">
        <v>0</v>
      </c>
      <c r="P46" s="72"/>
      <c r="Q46" s="72">
        <v>0</v>
      </c>
      <c r="R46" s="72">
        <f>J46*8*50</f>
        <v>2000</v>
      </c>
      <c r="S46" s="72">
        <v>0</v>
      </c>
    </row>
    <row r="47" spans="1:19">
      <c r="A47" s="55"/>
      <c r="B47" s="18" t="s">
        <v>87</v>
      </c>
      <c r="C47" s="58"/>
      <c r="D47" s="61"/>
      <c r="E47" s="48"/>
      <c r="F47" s="12" t="s">
        <v>92</v>
      </c>
      <c r="G47" s="13">
        <f>SUM(N47:S47)</f>
        <v>7000</v>
      </c>
      <c r="H47" s="28">
        <f t="shared" si="3"/>
        <v>10</v>
      </c>
      <c r="I47" s="69" t="s">
        <v>92</v>
      </c>
      <c r="J47" s="70">
        <v>10</v>
      </c>
      <c r="K47" s="71">
        <f t="shared" si="1"/>
        <v>7000</v>
      </c>
      <c r="L47" s="82" t="s">
        <v>93</v>
      </c>
      <c r="M47" s="81"/>
      <c r="N47" s="72">
        <v>0</v>
      </c>
      <c r="O47" s="72">
        <v>0</v>
      </c>
      <c r="P47" s="72"/>
      <c r="Q47" s="72">
        <v>7000</v>
      </c>
      <c r="R47" s="72">
        <v>0</v>
      </c>
      <c r="S47" s="72">
        <v>0</v>
      </c>
    </row>
    <row r="48" spans="1:19">
      <c r="A48" s="55"/>
      <c r="B48" s="18" t="s">
        <v>87</v>
      </c>
      <c r="C48" s="58"/>
      <c r="D48" s="61"/>
      <c r="E48" s="48"/>
      <c r="F48" s="12" t="s">
        <v>94</v>
      </c>
      <c r="G48" s="13">
        <f>SUM(N48:S48)</f>
        <v>14000</v>
      </c>
      <c r="H48" s="28">
        <f t="shared" si="3"/>
        <v>35</v>
      </c>
      <c r="I48" s="69" t="s">
        <v>95</v>
      </c>
      <c r="J48" s="70">
        <v>35</v>
      </c>
      <c r="K48" s="71">
        <f t="shared" si="1"/>
        <v>14000</v>
      </c>
      <c r="L48" s="82" t="s">
        <v>96</v>
      </c>
      <c r="M48" s="81"/>
      <c r="N48" s="72">
        <v>0</v>
      </c>
      <c r="O48" s="72">
        <v>0</v>
      </c>
      <c r="P48" s="72"/>
      <c r="Q48" s="72"/>
      <c r="R48" s="72">
        <f>J48*8*50</f>
        <v>14000</v>
      </c>
      <c r="S48" s="72">
        <v>0</v>
      </c>
    </row>
    <row r="49" spans="1:19">
      <c r="A49" s="55"/>
      <c r="B49" s="18" t="s">
        <v>87</v>
      </c>
      <c r="C49" s="58"/>
      <c r="D49" s="61"/>
      <c r="E49" s="48"/>
      <c r="F49" s="12" t="s">
        <v>97</v>
      </c>
      <c r="G49" s="13">
        <f>SUM(N49:S49)</f>
        <v>3000</v>
      </c>
      <c r="H49" s="28">
        <f t="shared" si="3"/>
        <v>5</v>
      </c>
      <c r="I49" s="69" t="s">
        <v>97</v>
      </c>
      <c r="J49" s="70">
        <v>5</v>
      </c>
      <c r="K49" s="71">
        <f t="shared" si="1"/>
        <v>3000</v>
      </c>
      <c r="L49" s="82" t="s">
        <v>98</v>
      </c>
      <c r="M49" s="81"/>
      <c r="N49" s="72">
        <v>0</v>
      </c>
      <c r="O49" s="72">
        <v>0</v>
      </c>
      <c r="P49" s="72"/>
      <c r="Q49" s="72">
        <v>3000</v>
      </c>
      <c r="R49" s="72">
        <v>0</v>
      </c>
      <c r="S49" s="72">
        <v>0</v>
      </c>
    </row>
    <row r="50" spans="1:19">
      <c r="A50" s="55"/>
      <c r="B50" s="18" t="s">
        <v>87</v>
      </c>
      <c r="C50" s="58"/>
      <c r="D50" s="62"/>
      <c r="E50" s="52"/>
      <c r="F50" s="12" t="s">
        <v>99</v>
      </c>
      <c r="G50" s="13">
        <f>SUM(N50:S50)</f>
        <v>21000</v>
      </c>
      <c r="H50" s="28">
        <f t="shared" si="3"/>
        <v>15</v>
      </c>
      <c r="I50" s="69" t="s">
        <v>99</v>
      </c>
      <c r="J50" s="70">
        <v>15</v>
      </c>
      <c r="K50" s="71">
        <f t="shared" si="1"/>
        <v>21000</v>
      </c>
      <c r="L50" s="82" t="s">
        <v>100</v>
      </c>
      <c r="M50" s="81"/>
      <c r="N50" s="72">
        <v>0</v>
      </c>
      <c r="O50" s="72">
        <v>0</v>
      </c>
      <c r="P50" s="72"/>
      <c r="Q50" s="72">
        <v>21000</v>
      </c>
      <c r="R50" s="72">
        <v>0</v>
      </c>
      <c r="S50" s="72">
        <v>0</v>
      </c>
    </row>
    <row r="51" spans="1:19">
      <c r="A51" s="55"/>
      <c r="B51" s="18" t="s">
        <v>87</v>
      </c>
      <c r="C51" s="58"/>
      <c r="D51" s="60" t="s">
        <v>101</v>
      </c>
      <c r="E51" s="47">
        <f>SUM(G51:G53)</f>
        <v>4400</v>
      </c>
      <c r="F51" s="12" t="s">
        <v>102</v>
      </c>
      <c r="G51" s="13">
        <f>SUM(N51:S51)</f>
        <v>400</v>
      </c>
      <c r="H51" s="28">
        <f t="shared" ref="H51:H53" si="4">SUM(J51)</f>
        <v>1</v>
      </c>
      <c r="I51" s="69" t="s">
        <v>103</v>
      </c>
      <c r="J51" s="70">
        <v>1</v>
      </c>
      <c r="K51" s="71">
        <f t="shared" si="1"/>
        <v>400</v>
      </c>
      <c r="L51" s="82" t="s">
        <v>104</v>
      </c>
      <c r="M51" s="81"/>
      <c r="N51" s="72">
        <v>0</v>
      </c>
      <c r="O51" s="72">
        <v>0</v>
      </c>
      <c r="P51" s="72"/>
      <c r="Q51" s="72">
        <v>0</v>
      </c>
      <c r="R51" s="72">
        <f>J51*8*50</f>
        <v>400</v>
      </c>
      <c r="S51" s="72">
        <v>0</v>
      </c>
    </row>
    <row r="52" spans="1:19">
      <c r="A52" s="55"/>
      <c r="B52" s="18" t="s">
        <v>87</v>
      </c>
      <c r="C52" s="58"/>
      <c r="D52" s="61"/>
      <c r="E52" s="48"/>
      <c r="F52" s="12" t="s">
        <v>105</v>
      </c>
      <c r="G52" s="13">
        <f>SUM(N52:S52)</f>
        <v>2000</v>
      </c>
      <c r="H52" s="28">
        <f t="shared" si="4"/>
        <v>5</v>
      </c>
      <c r="I52" s="69" t="s">
        <v>106</v>
      </c>
      <c r="J52" s="70">
        <v>5</v>
      </c>
      <c r="K52" s="71">
        <f t="shared" si="1"/>
        <v>2000</v>
      </c>
      <c r="L52" s="82" t="s">
        <v>107</v>
      </c>
      <c r="M52" s="81"/>
      <c r="N52" s="72">
        <v>0</v>
      </c>
      <c r="O52" s="72">
        <v>0</v>
      </c>
      <c r="P52" s="72"/>
      <c r="Q52" s="72">
        <v>0</v>
      </c>
      <c r="R52" s="72">
        <f>J52*8*50</f>
        <v>2000</v>
      </c>
      <c r="S52" s="72">
        <v>0</v>
      </c>
    </row>
    <row r="53" spans="1:19">
      <c r="A53" s="55"/>
      <c r="B53" s="18" t="s">
        <v>87</v>
      </c>
      <c r="C53" s="58"/>
      <c r="D53" s="62"/>
      <c r="E53" s="49"/>
      <c r="F53" s="12" t="s">
        <v>70</v>
      </c>
      <c r="G53" s="13">
        <f>SUM(N53:S53)</f>
        <v>2000</v>
      </c>
      <c r="H53" s="28">
        <f t="shared" si="4"/>
        <v>5</v>
      </c>
      <c r="I53" s="69" t="s">
        <v>108</v>
      </c>
      <c r="J53" s="70">
        <v>5</v>
      </c>
      <c r="K53" s="71">
        <f t="shared" si="1"/>
        <v>2000</v>
      </c>
      <c r="L53" s="82" t="s">
        <v>109</v>
      </c>
      <c r="M53" s="81"/>
      <c r="N53" s="72">
        <v>0</v>
      </c>
      <c r="O53" s="72">
        <v>0</v>
      </c>
      <c r="P53" s="72"/>
      <c r="Q53" s="72">
        <v>0</v>
      </c>
      <c r="R53" s="72">
        <f>J53*8*50</f>
        <v>2000</v>
      </c>
      <c r="S53" s="72">
        <v>0</v>
      </c>
    </row>
    <row r="54" spans="1:19">
      <c r="A54" s="55"/>
      <c r="B54" s="18" t="s">
        <v>87</v>
      </c>
      <c r="C54" s="58"/>
      <c r="D54" s="60" t="s">
        <v>110</v>
      </c>
      <c r="E54" s="47">
        <f>SUM(G54:G58)</f>
        <v>27000</v>
      </c>
      <c r="F54" s="14" t="s">
        <v>78</v>
      </c>
      <c r="G54" s="47">
        <f>SUM(N54:S58)</f>
        <v>27000</v>
      </c>
      <c r="H54" s="65">
        <f>SUM(J54:J58)</f>
        <v>29</v>
      </c>
      <c r="I54" s="69" t="s">
        <v>111</v>
      </c>
      <c r="J54" s="70">
        <v>5</v>
      </c>
      <c r="K54" s="71">
        <f t="shared" si="1"/>
        <v>5400</v>
      </c>
      <c r="L54" s="82" t="s">
        <v>112</v>
      </c>
      <c r="M54" s="81"/>
      <c r="N54" s="72">
        <v>0</v>
      </c>
      <c r="O54" s="72">
        <v>0</v>
      </c>
      <c r="P54" s="79"/>
      <c r="Q54" s="73">
        <v>5400</v>
      </c>
      <c r="R54" s="72">
        <v>0</v>
      </c>
      <c r="S54" s="72">
        <v>0</v>
      </c>
    </row>
    <row r="55" spans="1:19">
      <c r="A55" s="55"/>
      <c r="B55" s="18" t="s">
        <v>87</v>
      </c>
      <c r="C55" s="58"/>
      <c r="D55" s="61"/>
      <c r="E55" s="51"/>
      <c r="F55" s="14" t="s">
        <v>113</v>
      </c>
      <c r="G55" s="48"/>
      <c r="H55" s="66"/>
      <c r="I55" s="69" t="s">
        <v>114</v>
      </c>
      <c r="J55" s="70">
        <v>2</v>
      </c>
      <c r="K55" s="71">
        <f t="shared" si="1"/>
        <v>5400</v>
      </c>
      <c r="L55" s="82" t="s">
        <v>115</v>
      </c>
      <c r="M55" s="81"/>
      <c r="N55" s="72">
        <v>0</v>
      </c>
      <c r="O55" s="72">
        <v>0</v>
      </c>
      <c r="P55" s="79"/>
      <c r="Q55" s="73">
        <v>5400</v>
      </c>
      <c r="R55" s="72">
        <v>0</v>
      </c>
      <c r="S55" s="72">
        <v>0</v>
      </c>
    </row>
    <row r="56" spans="1:19">
      <c r="A56" s="55"/>
      <c r="B56" s="18" t="s">
        <v>87</v>
      </c>
      <c r="C56" s="58"/>
      <c r="D56" s="61"/>
      <c r="E56" s="51"/>
      <c r="F56" s="14" t="s">
        <v>116</v>
      </c>
      <c r="G56" s="48"/>
      <c r="H56" s="66"/>
      <c r="I56" s="69" t="s">
        <v>117</v>
      </c>
      <c r="J56" s="70">
        <v>10</v>
      </c>
      <c r="K56" s="71">
        <f t="shared" si="1"/>
        <v>5400</v>
      </c>
      <c r="L56" s="82" t="s">
        <v>118</v>
      </c>
      <c r="M56" s="81"/>
      <c r="N56" s="72">
        <v>0</v>
      </c>
      <c r="O56" s="72">
        <v>0</v>
      </c>
      <c r="P56" s="79"/>
      <c r="Q56" s="73">
        <v>5400</v>
      </c>
      <c r="R56" s="72">
        <v>0</v>
      </c>
      <c r="S56" s="72">
        <v>0</v>
      </c>
    </row>
    <row r="57" spans="1:19">
      <c r="A57" s="55"/>
      <c r="B57" s="18" t="s">
        <v>87</v>
      </c>
      <c r="C57" s="58"/>
      <c r="D57" s="61"/>
      <c r="E57" s="51"/>
      <c r="F57" s="14" t="s">
        <v>119</v>
      </c>
      <c r="G57" s="48"/>
      <c r="H57" s="66"/>
      <c r="I57" s="69" t="s">
        <v>120</v>
      </c>
      <c r="J57" s="70">
        <v>2</v>
      </c>
      <c r="K57" s="71">
        <f t="shared" si="1"/>
        <v>5400</v>
      </c>
      <c r="L57" s="82" t="s">
        <v>121</v>
      </c>
      <c r="M57" s="81"/>
      <c r="N57" s="72">
        <v>0</v>
      </c>
      <c r="O57" s="72">
        <v>0</v>
      </c>
      <c r="P57" s="79"/>
      <c r="Q57" s="73">
        <v>5400</v>
      </c>
      <c r="R57" s="72">
        <v>0</v>
      </c>
      <c r="S57" s="72">
        <v>0</v>
      </c>
    </row>
    <row r="58" spans="1:19">
      <c r="A58" s="55"/>
      <c r="B58" s="18" t="s">
        <v>87</v>
      </c>
      <c r="C58" s="59"/>
      <c r="D58" s="62"/>
      <c r="E58" s="52"/>
      <c r="F58" s="14" t="s">
        <v>122</v>
      </c>
      <c r="G58" s="49"/>
      <c r="H58" s="67"/>
      <c r="I58" s="69" t="s">
        <v>123</v>
      </c>
      <c r="J58" s="70">
        <v>10</v>
      </c>
      <c r="K58" s="71">
        <f t="shared" si="1"/>
        <v>5400</v>
      </c>
      <c r="L58" s="82" t="s">
        <v>124</v>
      </c>
      <c r="M58" s="81"/>
      <c r="N58" s="72">
        <v>0</v>
      </c>
      <c r="O58" s="72">
        <v>0</v>
      </c>
      <c r="P58" s="79"/>
      <c r="Q58" s="73">
        <v>5400</v>
      </c>
      <c r="R58" s="72">
        <v>0</v>
      </c>
      <c r="S58" s="72">
        <v>0</v>
      </c>
    </row>
    <row r="59" spans="1:19">
      <c r="A59" s="55"/>
      <c r="B59" s="18" t="s">
        <v>125</v>
      </c>
      <c r="C59" s="57">
        <f>SUM(E59:E75)</f>
        <v>18820</v>
      </c>
      <c r="D59" s="50" t="s">
        <v>126</v>
      </c>
      <c r="E59" s="47">
        <f>SUM(G59:G63)</f>
        <v>2000</v>
      </c>
      <c r="F59" s="50" t="s">
        <v>127</v>
      </c>
      <c r="G59" s="5">
        <f>SUM(N59:S59)</f>
        <v>400</v>
      </c>
      <c r="H59" s="65">
        <f>SUM(J59:J61)</f>
        <v>3</v>
      </c>
      <c r="I59" s="69" t="s">
        <v>128</v>
      </c>
      <c r="J59" s="70">
        <v>1</v>
      </c>
      <c r="K59" s="71">
        <f t="shared" si="1"/>
        <v>400</v>
      </c>
      <c r="L59" s="82" t="s">
        <v>63</v>
      </c>
      <c r="M59" s="81"/>
      <c r="N59" s="72">
        <v>0</v>
      </c>
      <c r="O59" s="72">
        <v>0</v>
      </c>
      <c r="P59" s="72"/>
      <c r="Q59" s="72">
        <v>0</v>
      </c>
      <c r="R59" s="72">
        <f>J59*8*50</f>
        <v>400</v>
      </c>
      <c r="S59" s="72">
        <v>0</v>
      </c>
    </row>
    <row r="60" spans="1:19">
      <c r="A60" s="55"/>
      <c r="B60" s="18" t="s">
        <v>125</v>
      </c>
      <c r="C60" s="58"/>
      <c r="D60" s="51"/>
      <c r="E60" s="48"/>
      <c r="F60" s="51"/>
      <c r="G60" s="5">
        <f>SUM(N60:S60)</f>
        <v>400</v>
      </c>
      <c r="H60" s="66"/>
      <c r="I60" s="69" t="s">
        <v>129</v>
      </c>
      <c r="J60" s="70">
        <v>1</v>
      </c>
      <c r="K60" s="71">
        <f t="shared" si="1"/>
        <v>400</v>
      </c>
      <c r="L60" s="82" t="s">
        <v>61</v>
      </c>
      <c r="M60" s="81"/>
      <c r="N60" s="72">
        <v>0</v>
      </c>
      <c r="O60" s="72">
        <v>0</v>
      </c>
      <c r="P60" s="72"/>
      <c r="Q60" s="72">
        <v>0</v>
      </c>
      <c r="R60" s="72">
        <f>J60*8*50</f>
        <v>400</v>
      </c>
      <c r="S60" s="72">
        <v>0</v>
      </c>
    </row>
    <row r="61" spans="1:19">
      <c r="A61" s="55"/>
      <c r="B61" s="18" t="s">
        <v>125</v>
      </c>
      <c r="C61" s="58"/>
      <c r="D61" s="51"/>
      <c r="E61" s="48"/>
      <c r="F61" s="52"/>
      <c r="G61" s="5">
        <f>SUM(N61:S61)</f>
        <v>400</v>
      </c>
      <c r="H61" s="67"/>
      <c r="I61" s="69" t="s">
        <v>130</v>
      </c>
      <c r="J61" s="70">
        <v>1</v>
      </c>
      <c r="K61" s="71">
        <f t="shared" si="1"/>
        <v>400</v>
      </c>
      <c r="L61" s="82" t="s">
        <v>59</v>
      </c>
      <c r="M61" s="81"/>
      <c r="N61" s="72">
        <v>0</v>
      </c>
      <c r="O61" s="72">
        <v>0</v>
      </c>
      <c r="P61" s="72"/>
      <c r="Q61" s="72">
        <v>0</v>
      </c>
      <c r="R61" s="72">
        <f>J61*8*50</f>
        <v>400</v>
      </c>
      <c r="S61" s="72">
        <v>0</v>
      </c>
    </row>
    <row r="62" spans="1:19">
      <c r="A62" s="55"/>
      <c r="B62" s="18" t="s">
        <v>125</v>
      </c>
      <c r="C62" s="58"/>
      <c r="D62" s="51"/>
      <c r="E62" s="48"/>
      <c r="F62" s="15" t="s">
        <v>131</v>
      </c>
      <c r="G62" s="5">
        <f>SUM(N62:S62)</f>
        <v>400</v>
      </c>
      <c r="H62" s="32">
        <f>SUM(J62)</f>
        <v>1</v>
      </c>
      <c r="I62" s="69" t="s">
        <v>132</v>
      </c>
      <c r="J62" s="70">
        <v>1</v>
      </c>
      <c r="K62" s="71">
        <f t="shared" si="1"/>
        <v>400</v>
      </c>
      <c r="L62" s="82" t="s">
        <v>76</v>
      </c>
      <c r="M62" s="81"/>
      <c r="N62" s="72">
        <v>0</v>
      </c>
      <c r="O62" s="72">
        <v>0</v>
      </c>
      <c r="P62" s="72"/>
      <c r="Q62" s="72">
        <v>0</v>
      </c>
      <c r="R62" s="72">
        <f>J62*8*50</f>
        <v>400</v>
      </c>
      <c r="S62" s="72">
        <v>0</v>
      </c>
    </row>
    <row r="63" spans="1:19">
      <c r="A63" s="55"/>
      <c r="B63" s="18" t="s">
        <v>125</v>
      </c>
      <c r="C63" s="58"/>
      <c r="D63" s="52"/>
      <c r="E63" s="49"/>
      <c r="F63" s="15" t="s">
        <v>133</v>
      </c>
      <c r="G63" s="5">
        <f>SUM(N63:S63)</f>
        <v>400</v>
      </c>
      <c r="H63" s="32">
        <f t="shared" ref="H63" si="5">SUM(J63)</f>
        <v>1</v>
      </c>
      <c r="I63" s="69" t="s">
        <v>133</v>
      </c>
      <c r="J63" s="70">
        <v>1</v>
      </c>
      <c r="K63" s="71">
        <f t="shared" si="1"/>
        <v>400</v>
      </c>
      <c r="L63" s="82" t="s">
        <v>134</v>
      </c>
      <c r="M63" s="81"/>
      <c r="N63" s="72">
        <v>0</v>
      </c>
      <c r="O63" s="72">
        <v>0</v>
      </c>
      <c r="P63" s="72"/>
      <c r="Q63" s="72">
        <v>0</v>
      </c>
      <c r="R63" s="72">
        <f>J63*8*50</f>
        <v>400</v>
      </c>
      <c r="S63" s="72">
        <v>0</v>
      </c>
    </row>
    <row r="64" spans="1:19">
      <c r="A64" s="55"/>
      <c r="B64" s="18" t="s">
        <v>125</v>
      </c>
      <c r="C64" s="58"/>
      <c r="D64" s="50" t="s">
        <v>135</v>
      </c>
      <c r="E64" s="47">
        <f>SUM(G64:G75)</f>
        <v>16820</v>
      </c>
      <c r="F64" s="50" t="s">
        <v>136</v>
      </c>
      <c r="G64" s="47">
        <f>SUM(N64:S66)</f>
        <v>3500</v>
      </c>
      <c r="H64" s="65">
        <f>SUM(J64:J66)</f>
        <v>3</v>
      </c>
      <c r="I64" s="69" t="s">
        <v>137</v>
      </c>
      <c r="J64" s="70">
        <v>1</v>
      </c>
      <c r="K64" s="71">
        <f t="shared" si="1"/>
        <v>2500</v>
      </c>
      <c r="L64" s="82" t="s">
        <v>90</v>
      </c>
      <c r="M64" s="81"/>
      <c r="N64" s="72">
        <v>0</v>
      </c>
      <c r="O64" s="72">
        <v>0</v>
      </c>
      <c r="P64" s="79">
        <v>2000</v>
      </c>
      <c r="Q64" s="73">
        <v>100</v>
      </c>
      <c r="R64" s="72">
        <f>J64*8*50</f>
        <v>400</v>
      </c>
      <c r="S64" s="72">
        <v>0</v>
      </c>
    </row>
    <row r="65" spans="1:19">
      <c r="A65" s="55"/>
      <c r="B65" s="18" t="s">
        <v>125</v>
      </c>
      <c r="C65" s="58"/>
      <c r="D65" s="51"/>
      <c r="E65" s="48"/>
      <c r="F65" s="51"/>
      <c r="G65" s="48"/>
      <c r="H65" s="66"/>
      <c r="I65" s="69" t="s">
        <v>138</v>
      </c>
      <c r="J65" s="70">
        <v>1</v>
      </c>
      <c r="K65" s="71">
        <f t="shared" si="1"/>
        <v>500</v>
      </c>
      <c r="L65" s="82" t="s">
        <v>137</v>
      </c>
      <c r="M65" s="30"/>
      <c r="N65" s="72">
        <v>0</v>
      </c>
      <c r="O65" s="72">
        <v>0</v>
      </c>
      <c r="P65" s="79"/>
      <c r="Q65" s="73">
        <v>100</v>
      </c>
      <c r="R65" s="72">
        <f>J65*8*50</f>
        <v>400</v>
      </c>
      <c r="S65" s="72">
        <v>0</v>
      </c>
    </row>
    <row r="66" spans="1:19">
      <c r="A66" s="55"/>
      <c r="B66" s="18" t="s">
        <v>125</v>
      </c>
      <c r="C66" s="58"/>
      <c r="D66" s="51"/>
      <c r="E66" s="48"/>
      <c r="F66" s="52"/>
      <c r="G66" s="49"/>
      <c r="H66" s="67"/>
      <c r="I66" s="69" t="s">
        <v>139</v>
      </c>
      <c r="J66" s="70">
        <v>1</v>
      </c>
      <c r="K66" s="71">
        <f t="shared" si="1"/>
        <v>500</v>
      </c>
      <c r="L66" s="82" t="s">
        <v>92</v>
      </c>
      <c r="M66" s="30"/>
      <c r="N66" s="72">
        <v>0</v>
      </c>
      <c r="O66" s="72">
        <v>0</v>
      </c>
      <c r="P66" s="79"/>
      <c r="Q66" s="73">
        <v>100</v>
      </c>
      <c r="R66" s="72">
        <f>J66*8*50</f>
        <v>400</v>
      </c>
      <c r="S66" s="72">
        <v>0</v>
      </c>
    </row>
    <row r="67" spans="1:19">
      <c r="A67" s="55"/>
      <c r="B67" s="18" t="s">
        <v>125</v>
      </c>
      <c r="C67" s="58"/>
      <c r="D67" s="51"/>
      <c r="E67" s="48"/>
      <c r="F67" s="50" t="s">
        <v>105</v>
      </c>
      <c r="G67" s="47">
        <f>SUM(N67:S70)</f>
        <v>7000</v>
      </c>
      <c r="H67" s="65">
        <f>SUM(J67:J70)</f>
        <v>6</v>
      </c>
      <c r="I67" s="69" t="s">
        <v>140</v>
      </c>
      <c r="J67" s="70">
        <v>1</v>
      </c>
      <c r="K67" s="71">
        <f t="shared" si="1"/>
        <v>2600</v>
      </c>
      <c r="L67" s="82" t="s">
        <v>95</v>
      </c>
      <c r="M67" s="30"/>
      <c r="N67" s="72">
        <v>0</v>
      </c>
      <c r="O67" s="72">
        <v>0</v>
      </c>
      <c r="P67" s="79">
        <v>2000</v>
      </c>
      <c r="Q67" s="73">
        <v>200</v>
      </c>
      <c r="R67" s="72">
        <f>J67*8*50</f>
        <v>400</v>
      </c>
      <c r="S67" s="72">
        <v>0</v>
      </c>
    </row>
    <row r="68" spans="1:19">
      <c r="A68" s="55"/>
      <c r="B68" s="18" t="s">
        <v>125</v>
      </c>
      <c r="C68" s="58"/>
      <c r="D68" s="51"/>
      <c r="E68" s="48"/>
      <c r="F68" s="51"/>
      <c r="G68" s="48"/>
      <c r="H68" s="66"/>
      <c r="I68" s="69" t="s">
        <v>141</v>
      </c>
      <c r="J68" s="70">
        <v>1</v>
      </c>
      <c r="K68" s="71">
        <f t="shared" si="1"/>
        <v>600</v>
      </c>
      <c r="L68" s="82" t="s">
        <v>142</v>
      </c>
      <c r="M68" s="30"/>
      <c r="N68" s="72">
        <v>0</v>
      </c>
      <c r="O68" s="72">
        <v>0</v>
      </c>
      <c r="P68" s="79"/>
      <c r="Q68" s="73">
        <v>200</v>
      </c>
      <c r="R68" s="72">
        <f>J68*8*50</f>
        <v>400</v>
      </c>
      <c r="S68" s="72">
        <v>0</v>
      </c>
    </row>
    <row r="69" spans="1:19">
      <c r="A69" s="55"/>
      <c r="B69" s="18" t="s">
        <v>125</v>
      </c>
      <c r="C69" s="58"/>
      <c r="D69" s="51"/>
      <c r="E69" s="48"/>
      <c r="F69" s="51"/>
      <c r="G69" s="48"/>
      <c r="H69" s="66"/>
      <c r="I69" s="69" t="s">
        <v>98</v>
      </c>
      <c r="J69" s="70">
        <v>3</v>
      </c>
      <c r="K69" s="71">
        <f t="shared" si="1"/>
        <v>3400</v>
      </c>
      <c r="L69" s="82" t="s">
        <v>141</v>
      </c>
      <c r="M69" s="30"/>
      <c r="N69" s="72">
        <v>0</v>
      </c>
      <c r="O69" s="72">
        <v>0</v>
      </c>
      <c r="P69" s="79">
        <v>2000</v>
      </c>
      <c r="Q69" s="73">
        <v>200</v>
      </c>
      <c r="R69" s="72">
        <f>J69*8*50</f>
        <v>1200</v>
      </c>
      <c r="S69" s="72">
        <v>0</v>
      </c>
    </row>
    <row r="70" spans="1:19">
      <c r="A70" s="55"/>
      <c r="B70" s="18" t="s">
        <v>125</v>
      </c>
      <c r="C70" s="58"/>
      <c r="D70" s="51"/>
      <c r="E70" s="48"/>
      <c r="F70" s="52"/>
      <c r="G70" s="49"/>
      <c r="H70" s="67"/>
      <c r="I70" s="69" t="s">
        <v>143</v>
      </c>
      <c r="J70" s="70">
        <v>1</v>
      </c>
      <c r="K70" s="71">
        <f t="shared" si="1"/>
        <v>400</v>
      </c>
      <c r="L70" s="82" t="s">
        <v>99</v>
      </c>
      <c r="M70" s="30"/>
      <c r="N70" s="72">
        <v>0</v>
      </c>
      <c r="O70" s="72">
        <v>0</v>
      </c>
      <c r="P70" s="72"/>
      <c r="Q70" s="72">
        <v>0</v>
      </c>
      <c r="R70" s="72">
        <f>J70*8*50</f>
        <v>400</v>
      </c>
      <c r="S70" s="72">
        <v>0</v>
      </c>
    </row>
    <row r="71" spans="1:19">
      <c r="A71" s="55"/>
      <c r="B71" s="18" t="s">
        <v>125</v>
      </c>
      <c r="C71" s="58"/>
      <c r="D71" s="51"/>
      <c r="E71" s="48"/>
      <c r="F71" s="50" t="s">
        <v>144</v>
      </c>
      <c r="G71" s="47">
        <f>SUM(N71:S75)</f>
        <v>6320</v>
      </c>
      <c r="H71" s="65">
        <f>SUM(J71:J75)</f>
        <v>7.5</v>
      </c>
      <c r="I71" s="69" t="s">
        <v>145</v>
      </c>
      <c r="J71" s="70">
        <v>0.5</v>
      </c>
      <c r="K71" s="71">
        <f t="shared" ref="K71:K75" si="6">SUM(N71:S71)</f>
        <v>200</v>
      </c>
      <c r="L71" s="82" t="s">
        <v>146</v>
      </c>
      <c r="M71" s="30"/>
      <c r="N71" s="72">
        <v>0</v>
      </c>
      <c r="O71" s="72">
        <v>0</v>
      </c>
      <c r="P71" s="72"/>
      <c r="Q71" s="72">
        <v>0</v>
      </c>
      <c r="R71" s="72">
        <f>J71*8*50</f>
        <v>200</v>
      </c>
      <c r="S71" s="72">
        <v>0</v>
      </c>
    </row>
    <row r="72" spans="1:19">
      <c r="A72" s="55"/>
      <c r="B72" s="18" t="s">
        <v>125</v>
      </c>
      <c r="C72" s="58"/>
      <c r="D72" s="51"/>
      <c r="E72" s="48"/>
      <c r="F72" s="51"/>
      <c r="G72" s="48"/>
      <c r="H72" s="66"/>
      <c r="I72" s="69" t="s">
        <v>147</v>
      </c>
      <c r="J72" s="70">
        <v>3</v>
      </c>
      <c r="K72" s="71">
        <f t="shared" si="6"/>
        <v>1200</v>
      </c>
      <c r="L72" s="82" t="s">
        <v>148</v>
      </c>
      <c r="M72" s="30"/>
      <c r="N72" s="72">
        <v>0</v>
      </c>
      <c r="O72" s="72">
        <v>0</v>
      </c>
      <c r="P72" s="72"/>
      <c r="Q72" s="72">
        <v>0</v>
      </c>
      <c r="R72" s="72">
        <f>J72*8*50</f>
        <v>1200</v>
      </c>
      <c r="S72" s="72">
        <v>0</v>
      </c>
    </row>
    <row r="73" spans="1:19">
      <c r="A73" s="55"/>
      <c r="B73" s="18" t="s">
        <v>125</v>
      </c>
      <c r="C73" s="58"/>
      <c r="D73" s="51"/>
      <c r="E73" s="48"/>
      <c r="F73" s="51"/>
      <c r="G73" s="48"/>
      <c r="H73" s="66"/>
      <c r="I73" s="69" t="s">
        <v>149</v>
      </c>
      <c r="J73" s="70">
        <v>1</v>
      </c>
      <c r="K73" s="71">
        <f t="shared" si="6"/>
        <v>400</v>
      </c>
      <c r="L73" s="82" t="s">
        <v>147</v>
      </c>
      <c r="M73" s="30"/>
      <c r="N73" s="72">
        <v>0</v>
      </c>
      <c r="O73" s="72">
        <v>0</v>
      </c>
      <c r="P73" s="72"/>
      <c r="Q73" s="72">
        <v>0</v>
      </c>
      <c r="R73" s="72">
        <f>J73*8*50</f>
        <v>400</v>
      </c>
      <c r="S73" s="72">
        <v>0</v>
      </c>
    </row>
    <row r="74" spans="1:19">
      <c r="A74" s="55"/>
      <c r="B74" s="18" t="s">
        <v>125</v>
      </c>
      <c r="C74" s="58"/>
      <c r="D74" s="51"/>
      <c r="E74" s="48"/>
      <c r="F74" s="51"/>
      <c r="G74" s="48"/>
      <c r="H74" s="66"/>
      <c r="I74" s="69" t="s">
        <v>150</v>
      </c>
      <c r="J74" s="70">
        <v>1</v>
      </c>
      <c r="K74" s="71">
        <f t="shared" si="6"/>
        <v>3400</v>
      </c>
      <c r="L74" s="82" t="s">
        <v>151</v>
      </c>
      <c r="M74" s="30"/>
      <c r="N74" s="72">
        <v>0</v>
      </c>
      <c r="O74" s="72">
        <v>0</v>
      </c>
      <c r="P74" s="72">
        <v>3000</v>
      </c>
      <c r="Q74" s="72">
        <v>0</v>
      </c>
      <c r="R74" s="72">
        <f>J74*8*50</f>
        <v>400</v>
      </c>
      <c r="S74" s="72">
        <v>0</v>
      </c>
    </row>
    <row r="75" spans="1:19">
      <c r="A75" s="56"/>
      <c r="B75" s="18" t="s">
        <v>125</v>
      </c>
      <c r="C75" s="59"/>
      <c r="D75" s="52"/>
      <c r="E75" s="49"/>
      <c r="F75" s="52"/>
      <c r="G75" s="49"/>
      <c r="H75" s="67"/>
      <c r="I75" s="69" t="s">
        <v>152</v>
      </c>
      <c r="J75" s="70">
        <v>2</v>
      </c>
      <c r="K75" s="71">
        <f t="shared" si="6"/>
        <v>1120</v>
      </c>
      <c r="L75" s="82" t="s">
        <v>150</v>
      </c>
      <c r="M75" s="30"/>
      <c r="N75" s="72">
        <v>0</v>
      </c>
      <c r="O75" s="72">
        <v>0</v>
      </c>
      <c r="P75" s="72"/>
      <c r="Q75" s="72">
        <v>0</v>
      </c>
      <c r="R75" s="72">
        <v>0</v>
      </c>
      <c r="S75" s="72">
        <f t="shared" ref="S75" si="7">J75*8*70</f>
        <v>1120</v>
      </c>
    </row>
    <row r="76" spans="1:19">
      <c r="F76" s="4"/>
      <c r="G76" s="5"/>
      <c r="H76" s="32"/>
      <c r="I76" s="4"/>
      <c r="J76" s="20"/>
      <c r="K76" s="21"/>
      <c r="L76" s="34"/>
      <c r="M76" s="30"/>
      <c r="N76" s="24"/>
      <c r="O76" s="24"/>
      <c r="P76" s="24"/>
      <c r="Q76" s="24"/>
      <c r="R76" s="24"/>
      <c r="S76" s="24"/>
    </row>
    <row r="77" spans="1:19">
      <c r="F77" s="4"/>
      <c r="G77" s="5"/>
      <c r="H77" s="32"/>
      <c r="I77" s="4"/>
      <c r="J77" s="20"/>
      <c r="K77" s="21"/>
      <c r="L77" s="34"/>
      <c r="M77" s="30"/>
      <c r="N77" s="24"/>
      <c r="O77" s="24"/>
      <c r="P77" s="24"/>
      <c r="Q77" s="24"/>
      <c r="R77" s="24"/>
      <c r="S77" s="24"/>
    </row>
    <row r="78" spans="1:19">
      <c r="F78" s="4"/>
      <c r="G78" s="5"/>
      <c r="H78" s="32"/>
      <c r="I78" s="4"/>
      <c r="J78" s="20"/>
      <c r="K78" s="21"/>
      <c r="L78" s="34"/>
      <c r="M78" s="30"/>
      <c r="N78" s="24"/>
      <c r="O78" s="24"/>
      <c r="P78" s="24"/>
      <c r="Q78" s="24"/>
      <c r="R78" s="24"/>
      <c r="S78" s="24"/>
    </row>
    <row r="79" spans="1:19">
      <c r="F79" s="4"/>
      <c r="G79" s="5"/>
      <c r="H79" s="32"/>
      <c r="I79" s="4"/>
      <c r="J79" s="20"/>
      <c r="K79" s="21"/>
      <c r="L79" s="34"/>
      <c r="M79" s="30"/>
      <c r="N79" s="24"/>
      <c r="O79" s="24"/>
      <c r="P79" s="24"/>
      <c r="Q79" s="24"/>
      <c r="R79" s="24"/>
      <c r="S79" s="24"/>
    </row>
    <row r="80" spans="1:19">
      <c r="F80" s="4"/>
      <c r="G80" s="5"/>
      <c r="H80" s="32"/>
      <c r="I80" s="4"/>
      <c r="J80" s="20"/>
      <c r="K80" s="21"/>
      <c r="L80" s="34"/>
      <c r="M80" s="30"/>
      <c r="N80" s="24"/>
      <c r="O80" s="24"/>
      <c r="P80" s="24"/>
      <c r="Q80" s="24"/>
      <c r="R80" s="24"/>
      <c r="S80" s="24"/>
    </row>
    <row r="81" spans="6:19">
      <c r="F81" s="4"/>
      <c r="G81" s="5"/>
      <c r="H81" s="32"/>
      <c r="I81" s="4"/>
      <c r="J81" s="20"/>
      <c r="K81" s="21"/>
      <c r="L81" s="34"/>
      <c r="M81" s="30"/>
      <c r="N81" s="24"/>
      <c r="O81" s="24"/>
      <c r="P81" s="24"/>
      <c r="Q81" s="24"/>
      <c r="R81" s="24"/>
      <c r="S81" s="24"/>
    </row>
    <row r="82" spans="6:19">
      <c r="F82" s="4"/>
      <c r="G82" s="5"/>
      <c r="H82" s="32"/>
      <c r="I82" s="4"/>
      <c r="J82" s="20"/>
      <c r="K82" s="21"/>
      <c r="L82" s="34"/>
      <c r="M82" s="30"/>
      <c r="N82" s="24"/>
      <c r="O82" s="24"/>
      <c r="P82" s="24"/>
      <c r="Q82" s="24"/>
      <c r="R82" s="24"/>
      <c r="S82" s="24"/>
    </row>
    <row r="83" spans="6:19">
      <c r="F83" s="4"/>
      <c r="G83" s="5"/>
      <c r="H83" s="32"/>
      <c r="I83" s="4"/>
      <c r="J83" s="20"/>
      <c r="K83" s="21"/>
      <c r="L83" s="34"/>
      <c r="M83" s="30"/>
      <c r="N83" s="24"/>
      <c r="O83" s="24"/>
      <c r="P83" s="24"/>
      <c r="Q83" s="24"/>
      <c r="R83" s="24"/>
      <c r="S83" s="24"/>
    </row>
    <row r="84" spans="6:19">
      <c r="F84" s="4"/>
      <c r="G84" s="5"/>
      <c r="H84" s="32"/>
      <c r="I84" s="4"/>
      <c r="J84" s="20"/>
      <c r="K84" s="21"/>
      <c r="L84" s="34"/>
      <c r="M84" s="30"/>
      <c r="N84" s="24"/>
      <c r="O84" s="24"/>
      <c r="P84" s="24"/>
      <c r="Q84" s="24"/>
      <c r="R84" s="24"/>
      <c r="S84" s="24"/>
    </row>
    <row r="85" spans="6:19">
      <c r="F85" s="4"/>
      <c r="G85" s="5"/>
      <c r="H85" s="32"/>
      <c r="I85" s="4"/>
      <c r="J85" s="20"/>
      <c r="K85" s="21"/>
      <c r="L85" s="34"/>
      <c r="M85" s="30"/>
      <c r="N85" s="24"/>
      <c r="O85" s="24"/>
      <c r="P85" s="24"/>
      <c r="Q85" s="24"/>
      <c r="R85" s="24"/>
      <c r="S85" s="24"/>
    </row>
    <row r="86" spans="6:19">
      <c r="F86" s="4"/>
      <c r="G86" s="5"/>
      <c r="H86" s="32"/>
      <c r="I86" s="4"/>
      <c r="J86" s="20"/>
      <c r="K86" s="21"/>
      <c r="L86" s="34"/>
      <c r="M86" s="30"/>
      <c r="N86" s="24"/>
      <c r="O86" s="24"/>
      <c r="P86" s="24"/>
      <c r="Q86" s="24"/>
      <c r="R86" s="24"/>
      <c r="S86" s="24"/>
    </row>
    <row r="87" spans="6:19">
      <c r="F87" s="4"/>
      <c r="G87" s="5"/>
      <c r="H87" s="32"/>
      <c r="I87" s="4"/>
      <c r="J87" s="20"/>
      <c r="K87" s="21"/>
      <c r="L87" s="34"/>
      <c r="M87" s="30"/>
      <c r="N87" s="24"/>
      <c r="O87" s="24"/>
      <c r="P87" s="24"/>
      <c r="Q87" s="24"/>
      <c r="R87" s="24"/>
      <c r="S87" s="24"/>
    </row>
    <row r="88" spans="6:19">
      <c r="F88" s="4"/>
      <c r="G88" s="5"/>
      <c r="H88" s="32"/>
      <c r="I88" s="4"/>
      <c r="J88" s="20"/>
      <c r="K88" s="21"/>
      <c r="L88" s="34"/>
      <c r="M88" s="30"/>
      <c r="N88" s="24"/>
      <c r="O88" s="24"/>
      <c r="P88" s="24"/>
      <c r="Q88" s="24"/>
      <c r="R88" s="24"/>
      <c r="S88" s="24"/>
    </row>
    <row r="89" spans="6:19">
      <c r="F89" s="4"/>
      <c r="G89" s="5"/>
      <c r="H89" s="32"/>
      <c r="I89" s="4"/>
      <c r="J89" s="20"/>
      <c r="K89" s="21"/>
      <c r="L89" s="34"/>
      <c r="M89" s="30"/>
      <c r="N89" s="24"/>
      <c r="O89" s="24"/>
      <c r="P89" s="24"/>
      <c r="Q89" s="24"/>
      <c r="R89" s="24"/>
      <c r="S89" s="24"/>
    </row>
    <row r="90" spans="6:19">
      <c r="F90" s="4"/>
      <c r="G90" s="5"/>
      <c r="H90" s="32"/>
      <c r="I90" s="4"/>
      <c r="J90" s="20"/>
      <c r="K90" s="21"/>
      <c r="L90" s="34"/>
      <c r="M90" s="30"/>
      <c r="N90" s="24"/>
      <c r="O90" s="24"/>
      <c r="P90" s="24"/>
      <c r="Q90" s="24"/>
      <c r="R90" s="24"/>
      <c r="S90" s="24"/>
    </row>
    <row r="91" spans="6:19">
      <c r="F91" s="4"/>
      <c r="G91" s="5"/>
      <c r="H91" s="32"/>
      <c r="I91" s="4"/>
      <c r="J91" s="20"/>
      <c r="K91" s="21"/>
      <c r="L91" s="34"/>
      <c r="M91" s="30"/>
      <c r="N91" s="24"/>
      <c r="O91" s="24"/>
      <c r="P91" s="24"/>
      <c r="Q91" s="24"/>
      <c r="R91" s="24"/>
      <c r="S91" s="24"/>
    </row>
    <row r="92" spans="6:19">
      <c r="F92" s="4"/>
      <c r="G92" s="5"/>
      <c r="H92" s="32"/>
      <c r="I92" s="4"/>
      <c r="J92" s="20"/>
      <c r="K92" s="21"/>
      <c r="L92" s="34"/>
      <c r="M92" s="30"/>
      <c r="N92" s="24"/>
      <c r="O92" s="24"/>
      <c r="P92" s="24"/>
      <c r="Q92" s="24"/>
      <c r="R92" s="24"/>
      <c r="S92" s="24"/>
    </row>
    <row r="93" spans="6:19">
      <c r="F93" s="4"/>
      <c r="G93" s="5"/>
      <c r="H93" s="32"/>
      <c r="I93" s="4"/>
      <c r="J93" s="20"/>
      <c r="K93" s="21"/>
      <c r="L93" s="34"/>
      <c r="M93" s="30"/>
      <c r="N93" s="24"/>
      <c r="O93" s="24"/>
      <c r="P93" s="24"/>
      <c r="Q93" s="24"/>
      <c r="R93" s="24"/>
      <c r="S93" s="24"/>
    </row>
    <row r="94" spans="6:19">
      <c r="F94" s="4"/>
      <c r="G94" s="5"/>
      <c r="H94" s="32"/>
      <c r="I94" s="4"/>
      <c r="J94" s="20"/>
      <c r="K94" s="21"/>
      <c r="L94" s="35"/>
      <c r="M94" s="30"/>
      <c r="N94" s="24"/>
      <c r="O94" s="24"/>
      <c r="P94" s="24"/>
      <c r="Q94" s="24"/>
      <c r="R94" s="24"/>
      <c r="S94" s="24"/>
    </row>
    <row r="95" spans="6:19">
      <c r="F95" s="4"/>
      <c r="G95" s="5"/>
      <c r="H95" s="32"/>
      <c r="I95" s="4"/>
      <c r="J95" s="20"/>
      <c r="K95" s="21"/>
      <c r="L95" s="35"/>
      <c r="M95" s="30"/>
      <c r="N95" s="24"/>
      <c r="O95" s="24"/>
      <c r="P95" s="24"/>
      <c r="Q95" s="24"/>
      <c r="R95" s="24"/>
      <c r="S95" s="24"/>
    </row>
    <row r="96" spans="6:19">
      <c r="F96" s="4"/>
      <c r="G96" s="5"/>
      <c r="H96" s="32"/>
      <c r="I96" s="4"/>
      <c r="J96" s="20"/>
      <c r="K96" s="21"/>
      <c r="L96" s="35"/>
      <c r="M96" s="30"/>
      <c r="N96" s="24"/>
      <c r="O96" s="24"/>
      <c r="P96" s="24"/>
      <c r="Q96" s="24"/>
      <c r="R96" s="24"/>
      <c r="S96" s="24"/>
    </row>
    <row r="97" spans="6:19">
      <c r="F97" s="4"/>
      <c r="G97" s="5"/>
      <c r="H97" s="32"/>
      <c r="I97" s="4"/>
      <c r="J97" s="20"/>
      <c r="K97" s="21"/>
      <c r="L97" s="35"/>
      <c r="M97" s="30"/>
      <c r="N97" s="24"/>
      <c r="O97" s="24"/>
      <c r="P97" s="24"/>
      <c r="Q97" s="24"/>
      <c r="R97" s="24"/>
      <c r="S97" s="24"/>
    </row>
    <row r="98" spans="6:19">
      <c r="F98" s="4"/>
      <c r="G98" s="5"/>
      <c r="H98" s="32"/>
      <c r="I98" s="4"/>
      <c r="J98" s="20"/>
      <c r="K98" s="21"/>
      <c r="L98" s="35"/>
      <c r="M98" s="30"/>
      <c r="N98" s="24"/>
      <c r="O98" s="24"/>
      <c r="P98" s="24"/>
      <c r="Q98" s="24"/>
      <c r="R98" s="24"/>
      <c r="S98" s="24"/>
    </row>
    <row r="99" spans="6:19">
      <c r="F99" s="4"/>
      <c r="G99" s="5"/>
      <c r="H99" s="32"/>
      <c r="I99" s="4"/>
      <c r="J99" s="20"/>
      <c r="K99" s="21"/>
      <c r="L99" s="35"/>
      <c r="M99" s="30"/>
      <c r="N99" s="24"/>
      <c r="O99" s="24"/>
      <c r="P99" s="24"/>
      <c r="Q99" s="24"/>
      <c r="R99" s="24"/>
      <c r="S99" s="24"/>
    </row>
    <row r="100" spans="6:19">
      <c r="F100" s="4"/>
      <c r="G100" s="5"/>
      <c r="H100" s="32"/>
      <c r="I100" s="4"/>
      <c r="J100" s="20"/>
      <c r="K100" s="21"/>
      <c r="L100" s="35"/>
      <c r="M100" s="30"/>
      <c r="N100" s="24"/>
      <c r="O100" s="24"/>
      <c r="P100" s="24"/>
      <c r="Q100" s="24"/>
      <c r="R100" s="24"/>
      <c r="S100" s="24"/>
    </row>
    <row r="101" spans="6:19">
      <c r="F101" s="4"/>
      <c r="G101" s="5"/>
      <c r="H101" s="32"/>
      <c r="I101" s="4"/>
      <c r="J101" s="20"/>
      <c r="K101" s="21"/>
      <c r="L101" s="35"/>
      <c r="M101" s="30"/>
      <c r="N101" s="24"/>
      <c r="O101" s="24"/>
      <c r="P101" s="24"/>
      <c r="Q101" s="24"/>
      <c r="R101" s="24"/>
      <c r="S101" s="24"/>
    </row>
    <row r="102" spans="6:19">
      <c r="F102" s="4"/>
      <c r="G102" s="5"/>
      <c r="H102" s="32"/>
      <c r="I102" s="4"/>
      <c r="J102" s="20"/>
      <c r="K102" s="21"/>
      <c r="L102" s="35"/>
      <c r="M102" s="30"/>
      <c r="N102" s="24"/>
      <c r="O102" s="24"/>
      <c r="P102" s="24"/>
      <c r="Q102" s="24"/>
      <c r="R102" s="24"/>
      <c r="S102" s="24"/>
    </row>
    <row r="103" spans="6:19">
      <c r="F103" s="4"/>
      <c r="G103" s="5"/>
      <c r="H103" s="32"/>
      <c r="I103" s="4"/>
      <c r="J103" s="20"/>
      <c r="K103" s="21"/>
      <c r="L103" s="35"/>
      <c r="M103" s="30"/>
      <c r="N103" s="24"/>
      <c r="O103" s="24"/>
      <c r="P103" s="24"/>
      <c r="Q103" s="24"/>
      <c r="R103" s="24"/>
      <c r="S103" s="24"/>
    </row>
    <row r="104" spans="6:19">
      <c r="F104" s="4"/>
      <c r="G104" s="5"/>
      <c r="H104" s="32"/>
      <c r="I104" s="4"/>
      <c r="J104" s="20"/>
      <c r="K104" s="21"/>
      <c r="L104" s="35"/>
      <c r="M104" s="30"/>
      <c r="N104" s="24"/>
      <c r="O104" s="24"/>
      <c r="P104" s="24"/>
      <c r="Q104" s="24"/>
      <c r="R104" s="24"/>
      <c r="S104" s="24"/>
    </row>
    <row r="105" spans="6:19">
      <c r="F105" s="4"/>
      <c r="G105" s="5"/>
      <c r="H105" s="32"/>
      <c r="I105" s="4"/>
      <c r="J105" s="20"/>
      <c r="K105" s="21"/>
      <c r="L105" s="35"/>
      <c r="M105" s="30"/>
      <c r="N105" s="24"/>
      <c r="O105" s="24"/>
      <c r="P105" s="24"/>
      <c r="Q105" s="24"/>
      <c r="R105" s="24"/>
      <c r="S105" s="24"/>
    </row>
    <row r="106" spans="6:19">
      <c r="F106" s="4"/>
      <c r="G106" s="5"/>
      <c r="H106" s="32"/>
      <c r="I106" s="4"/>
      <c r="J106" s="20"/>
      <c r="K106" s="21"/>
      <c r="L106" s="35"/>
      <c r="M106" s="30"/>
      <c r="N106" s="24"/>
      <c r="O106" s="24"/>
      <c r="P106" s="24"/>
      <c r="Q106" s="24"/>
      <c r="R106" s="24"/>
      <c r="S106" s="24"/>
    </row>
    <row r="107" spans="6:19">
      <c r="F107" s="4"/>
      <c r="G107" s="5"/>
      <c r="H107" s="32"/>
      <c r="I107" s="4"/>
      <c r="J107" s="20"/>
      <c r="K107" s="21"/>
      <c r="L107" s="35"/>
      <c r="M107" s="30"/>
      <c r="N107" s="24"/>
      <c r="O107" s="24"/>
      <c r="P107" s="24"/>
      <c r="Q107" s="24"/>
      <c r="R107" s="24"/>
      <c r="S107" s="24"/>
    </row>
    <row r="108" spans="6:19">
      <c r="F108" s="4"/>
      <c r="G108" s="5"/>
      <c r="H108" s="32"/>
      <c r="I108" s="4"/>
      <c r="J108" s="20"/>
      <c r="K108" s="21"/>
      <c r="L108" s="35"/>
      <c r="M108" s="30"/>
      <c r="N108" s="24"/>
      <c r="O108" s="24"/>
      <c r="P108" s="24"/>
      <c r="Q108" s="24"/>
      <c r="R108" s="24"/>
      <c r="S108" s="24"/>
    </row>
    <row r="109" spans="6:19">
      <c r="F109" s="4"/>
      <c r="G109" s="5"/>
      <c r="H109" s="32"/>
      <c r="I109" s="4"/>
      <c r="J109" s="20"/>
      <c r="K109" s="21"/>
      <c r="L109" s="35"/>
      <c r="M109" s="30"/>
      <c r="N109" s="24"/>
      <c r="O109" s="24"/>
      <c r="P109" s="24"/>
      <c r="Q109" s="24"/>
      <c r="R109" s="24"/>
      <c r="S109" s="24"/>
    </row>
    <row r="110" spans="6:19">
      <c r="F110" s="4"/>
      <c r="G110" s="5"/>
      <c r="H110" s="32"/>
      <c r="I110" s="4"/>
      <c r="J110" s="20"/>
      <c r="K110" s="21"/>
      <c r="L110" s="35"/>
      <c r="M110" s="30"/>
      <c r="N110" s="24"/>
      <c r="O110" s="24"/>
      <c r="P110" s="24"/>
      <c r="Q110" s="24"/>
      <c r="R110" s="24"/>
      <c r="S110" s="24"/>
    </row>
    <row r="111" spans="6:19">
      <c r="F111" s="4"/>
      <c r="G111" s="5"/>
      <c r="H111" s="32"/>
      <c r="I111" s="4"/>
      <c r="J111" s="20"/>
      <c r="K111" s="21"/>
      <c r="L111" s="35"/>
      <c r="M111" s="30"/>
      <c r="N111" s="24"/>
      <c r="O111" s="24"/>
      <c r="P111" s="24"/>
      <c r="Q111" s="24"/>
      <c r="R111" s="24"/>
      <c r="S111" s="24"/>
    </row>
    <row r="112" spans="6:19">
      <c r="F112" s="4"/>
      <c r="G112" s="5"/>
      <c r="H112" s="32"/>
      <c r="I112" s="4"/>
      <c r="J112" s="20"/>
      <c r="K112" s="21"/>
      <c r="L112" s="35"/>
      <c r="M112" s="30"/>
      <c r="N112" s="24"/>
      <c r="O112" s="24"/>
      <c r="P112" s="24"/>
      <c r="Q112" s="24"/>
      <c r="R112" s="24"/>
      <c r="S112" s="24"/>
    </row>
    <row r="113" spans="6:19">
      <c r="F113" s="4"/>
      <c r="G113" s="5"/>
      <c r="H113" s="32"/>
      <c r="I113" s="4"/>
      <c r="J113" s="20"/>
      <c r="K113" s="21"/>
      <c r="L113" s="35"/>
      <c r="M113" s="30"/>
      <c r="N113" s="24"/>
      <c r="O113" s="24"/>
      <c r="P113" s="24"/>
      <c r="Q113" s="24"/>
      <c r="R113" s="24"/>
      <c r="S113" s="24"/>
    </row>
    <row r="114" spans="6:19">
      <c r="F114" s="4"/>
      <c r="G114" s="5"/>
      <c r="H114" s="32"/>
      <c r="I114" s="4"/>
      <c r="J114" s="20"/>
      <c r="K114" s="21"/>
      <c r="L114" s="35"/>
      <c r="M114" s="30"/>
      <c r="N114" s="24"/>
      <c r="O114" s="24"/>
      <c r="P114" s="24"/>
      <c r="Q114" s="24"/>
      <c r="R114" s="24"/>
      <c r="S114" s="24"/>
    </row>
    <row r="115" spans="6:19">
      <c r="F115" s="4"/>
      <c r="G115" s="5"/>
      <c r="H115" s="32"/>
      <c r="I115" s="4"/>
      <c r="J115" s="20"/>
      <c r="K115" s="21"/>
      <c r="L115" s="35"/>
      <c r="M115" s="30"/>
      <c r="N115" s="24"/>
      <c r="O115" s="24"/>
      <c r="P115" s="24"/>
      <c r="Q115" s="24"/>
      <c r="R115" s="24"/>
      <c r="S115" s="24"/>
    </row>
    <row r="116" spans="6:19">
      <c r="F116" s="4"/>
      <c r="G116" s="5"/>
      <c r="H116" s="32"/>
      <c r="I116" s="4"/>
      <c r="J116" s="20"/>
      <c r="K116" s="21"/>
      <c r="L116" s="35"/>
      <c r="M116" s="30"/>
      <c r="N116" s="24"/>
      <c r="O116" s="24"/>
      <c r="P116" s="24"/>
      <c r="Q116" s="24"/>
      <c r="R116" s="24"/>
      <c r="S116" s="24"/>
    </row>
    <row r="117" spans="6:19">
      <c r="F117" s="4"/>
      <c r="G117" s="5"/>
      <c r="H117" s="32"/>
      <c r="I117" s="4"/>
      <c r="J117" s="20"/>
      <c r="K117" s="21"/>
      <c r="L117" s="35"/>
      <c r="M117" s="30"/>
      <c r="N117" s="24"/>
      <c r="O117" s="24"/>
      <c r="P117" s="24"/>
      <c r="Q117" s="24"/>
      <c r="R117" s="24"/>
      <c r="S117" s="24"/>
    </row>
    <row r="118" spans="6:19">
      <c r="F118" s="4"/>
      <c r="G118" s="5"/>
      <c r="H118" s="32"/>
      <c r="I118" s="4"/>
      <c r="J118" s="20"/>
      <c r="K118" s="21"/>
      <c r="L118" s="35"/>
      <c r="M118" s="30"/>
      <c r="N118" s="24"/>
      <c r="O118" s="24"/>
      <c r="P118" s="24"/>
      <c r="Q118" s="24"/>
      <c r="R118" s="24"/>
      <c r="S118" s="24"/>
    </row>
    <row r="119" spans="6:19">
      <c r="F119" s="4"/>
      <c r="G119" s="5"/>
      <c r="H119" s="32"/>
      <c r="I119" s="4"/>
      <c r="J119" s="20"/>
      <c r="K119" s="21"/>
      <c r="L119" s="35"/>
      <c r="M119" s="30"/>
      <c r="N119" s="24"/>
      <c r="O119" s="24"/>
      <c r="P119" s="24"/>
      <c r="Q119" s="24"/>
      <c r="R119" s="24"/>
      <c r="S119" s="24"/>
    </row>
    <row r="120" spans="6:19">
      <c r="F120" s="4"/>
      <c r="G120" s="5"/>
      <c r="H120" s="32"/>
      <c r="I120" s="4"/>
      <c r="J120" s="20"/>
      <c r="K120" s="21"/>
      <c r="L120" s="35"/>
      <c r="M120" s="30"/>
      <c r="N120" s="24"/>
      <c r="O120" s="24"/>
      <c r="P120" s="24"/>
      <c r="Q120" s="24"/>
      <c r="R120" s="24"/>
      <c r="S120" s="24"/>
    </row>
    <row r="121" spans="6:19">
      <c r="F121" s="4"/>
      <c r="G121" s="5"/>
      <c r="H121" s="32"/>
      <c r="I121" s="4"/>
      <c r="J121" s="20"/>
      <c r="K121" s="21"/>
      <c r="L121" s="35"/>
      <c r="M121" s="30"/>
      <c r="N121" s="24"/>
      <c r="O121" s="24"/>
      <c r="P121" s="24"/>
      <c r="Q121" s="24"/>
      <c r="R121" s="24"/>
      <c r="S121" s="24"/>
    </row>
    <row r="122" spans="6:19">
      <c r="F122" s="4"/>
      <c r="G122" s="5"/>
      <c r="H122" s="32"/>
      <c r="I122" s="4"/>
      <c r="J122" s="20"/>
      <c r="K122" s="21"/>
      <c r="L122" s="35"/>
      <c r="M122" s="30"/>
      <c r="N122" s="24"/>
      <c r="O122" s="24"/>
      <c r="P122" s="24"/>
      <c r="Q122" s="24"/>
      <c r="R122" s="24"/>
      <c r="S122" s="24"/>
    </row>
    <row r="123" spans="6:19">
      <c r="F123" s="4"/>
      <c r="G123" s="5"/>
      <c r="H123" s="32"/>
      <c r="I123" s="4"/>
      <c r="J123" s="20"/>
      <c r="K123" s="21"/>
      <c r="L123" s="35"/>
      <c r="M123" s="30"/>
      <c r="N123" s="24"/>
      <c r="O123" s="24"/>
      <c r="P123" s="24"/>
      <c r="Q123" s="24"/>
      <c r="R123" s="24"/>
      <c r="S123" s="24"/>
    </row>
    <row r="124" spans="6:19">
      <c r="F124" s="4"/>
      <c r="G124" s="5"/>
      <c r="H124" s="32"/>
      <c r="I124" s="4"/>
      <c r="J124" s="20"/>
      <c r="K124" s="21"/>
      <c r="L124" s="35"/>
      <c r="M124" s="30"/>
      <c r="N124" s="24"/>
      <c r="O124" s="24"/>
      <c r="P124" s="24"/>
      <c r="Q124" s="24"/>
      <c r="R124" s="24"/>
      <c r="S124" s="24"/>
    </row>
    <row r="125" spans="6:19">
      <c r="F125" s="4"/>
      <c r="G125" s="5"/>
      <c r="H125" s="32"/>
      <c r="I125" s="4"/>
      <c r="J125" s="20"/>
      <c r="K125" s="21"/>
      <c r="L125" s="35"/>
      <c r="M125" s="30"/>
      <c r="N125" s="24"/>
      <c r="O125" s="24"/>
      <c r="P125" s="24"/>
      <c r="Q125" s="24"/>
      <c r="R125" s="24"/>
      <c r="S125" s="24"/>
    </row>
    <row r="126" spans="6:19">
      <c r="F126" s="4"/>
      <c r="G126" s="5"/>
      <c r="H126" s="32"/>
      <c r="I126" s="4"/>
      <c r="J126" s="20"/>
      <c r="K126" s="21"/>
      <c r="L126" s="35"/>
      <c r="M126" s="30"/>
      <c r="N126" s="24"/>
      <c r="O126" s="24"/>
      <c r="P126" s="24"/>
      <c r="Q126" s="24"/>
      <c r="R126" s="24"/>
      <c r="S126" s="24"/>
    </row>
    <row r="127" spans="6:19">
      <c r="F127" s="4"/>
      <c r="G127" s="5"/>
      <c r="H127" s="32"/>
      <c r="I127" s="4"/>
      <c r="J127" s="20"/>
      <c r="K127" s="21"/>
      <c r="L127" s="35"/>
      <c r="M127" s="30"/>
      <c r="N127" s="24"/>
      <c r="O127" s="24"/>
      <c r="P127" s="24"/>
      <c r="Q127" s="24"/>
      <c r="R127" s="24"/>
      <c r="S127" s="24"/>
    </row>
    <row r="128" spans="6:19">
      <c r="F128" s="4"/>
      <c r="G128" s="5"/>
      <c r="H128" s="32"/>
      <c r="I128" s="4"/>
      <c r="J128" s="20"/>
      <c r="K128" s="21"/>
      <c r="L128" s="35"/>
      <c r="M128" s="30"/>
      <c r="N128" s="24"/>
      <c r="O128" s="24"/>
      <c r="P128" s="24"/>
      <c r="Q128" s="24"/>
      <c r="R128" s="24"/>
      <c r="S128" s="24"/>
    </row>
    <row r="129" spans="6:19">
      <c r="F129" s="4"/>
      <c r="G129" s="5"/>
      <c r="H129" s="32"/>
      <c r="I129" s="4"/>
      <c r="J129" s="20"/>
      <c r="K129" s="21"/>
      <c r="L129" s="35"/>
      <c r="M129" s="30"/>
      <c r="N129" s="24"/>
      <c r="O129" s="24"/>
      <c r="P129" s="24"/>
      <c r="Q129" s="24"/>
      <c r="R129" s="24"/>
      <c r="S129" s="24"/>
    </row>
    <row r="130" spans="6:19">
      <c r="F130" s="4"/>
      <c r="G130" s="5"/>
      <c r="H130" s="32"/>
      <c r="I130" s="4"/>
      <c r="J130" s="20"/>
      <c r="K130" s="21"/>
      <c r="L130" s="35"/>
      <c r="M130" s="30"/>
      <c r="N130" s="24"/>
      <c r="O130" s="24"/>
      <c r="P130" s="24"/>
      <c r="Q130" s="24"/>
      <c r="R130" s="24"/>
      <c r="S130" s="24"/>
    </row>
    <row r="131" spans="6:19">
      <c r="F131" s="4"/>
      <c r="G131" s="5"/>
      <c r="H131" s="32"/>
      <c r="I131" s="4"/>
      <c r="J131" s="20"/>
      <c r="K131" s="21"/>
      <c r="L131" s="35"/>
      <c r="M131" s="30"/>
      <c r="N131" s="24"/>
      <c r="O131" s="24"/>
      <c r="P131" s="24"/>
      <c r="Q131" s="24"/>
      <c r="R131" s="24"/>
      <c r="S131" s="24"/>
    </row>
    <row r="132" spans="6:19">
      <c r="F132" s="4"/>
      <c r="G132" s="5"/>
      <c r="H132" s="32"/>
      <c r="I132" s="4"/>
      <c r="J132" s="20"/>
      <c r="K132" s="21"/>
      <c r="L132" s="35"/>
      <c r="M132" s="30"/>
      <c r="N132" s="24"/>
      <c r="O132" s="24"/>
      <c r="P132" s="24"/>
      <c r="Q132" s="24"/>
      <c r="R132" s="24"/>
      <c r="S132" s="24"/>
    </row>
    <row r="133" spans="6:19">
      <c r="F133" s="4"/>
      <c r="G133" s="5"/>
      <c r="H133" s="32"/>
      <c r="I133" s="4"/>
      <c r="J133" s="20"/>
      <c r="K133" s="21"/>
      <c r="L133" s="35"/>
      <c r="M133" s="30"/>
      <c r="N133" s="24"/>
      <c r="O133" s="24"/>
      <c r="P133" s="24"/>
      <c r="Q133" s="24"/>
      <c r="R133" s="24"/>
      <c r="S133" s="24"/>
    </row>
    <row r="134" spans="6:19">
      <c r="F134" s="4"/>
      <c r="G134" s="5"/>
      <c r="H134" s="32"/>
      <c r="I134" s="4"/>
      <c r="J134" s="20"/>
      <c r="K134" s="21"/>
      <c r="L134" s="35"/>
      <c r="M134" s="30"/>
      <c r="N134" s="24"/>
      <c r="O134" s="24"/>
      <c r="P134" s="24"/>
      <c r="Q134" s="24"/>
      <c r="R134" s="24"/>
      <c r="S134" s="24"/>
    </row>
    <row r="135" spans="6:19">
      <c r="F135" s="4"/>
      <c r="G135" s="5"/>
      <c r="H135" s="32"/>
      <c r="I135" s="4"/>
      <c r="J135" s="20"/>
      <c r="K135" s="21"/>
      <c r="L135" s="35"/>
      <c r="M135" s="30"/>
      <c r="N135" s="24"/>
      <c r="O135" s="24"/>
      <c r="P135" s="24"/>
      <c r="Q135" s="24"/>
      <c r="R135" s="24"/>
      <c r="S135" s="24"/>
    </row>
    <row r="136" spans="6:19">
      <c r="F136" s="4"/>
      <c r="G136" s="5"/>
      <c r="H136" s="32"/>
      <c r="I136" s="4"/>
      <c r="J136" s="20"/>
      <c r="K136" s="21"/>
      <c r="L136" s="35"/>
      <c r="M136" s="30"/>
      <c r="N136" s="24"/>
      <c r="O136" s="24"/>
      <c r="P136" s="24"/>
      <c r="Q136" s="24"/>
      <c r="R136" s="24"/>
      <c r="S136" s="24"/>
    </row>
    <row r="137" spans="6:19">
      <c r="F137" s="4"/>
      <c r="G137" s="5"/>
      <c r="H137" s="32"/>
      <c r="I137" s="4"/>
      <c r="J137" s="20"/>
      <c r="K137" s="21"/>
      <c r="L137" s="35"/>
      <c r="M137" s="30"/>
      <c r="N137" s="24"/>
      <c r="O137" s="24"/>
      <c r="P137" s="24"/>
      <c r="Q137" s="24"/>
      <c r="R137" s="24"/>
      <c r="S137" s="24"/>
    </row>
    <row r="138" spans="6:19">
      <c r="F138" s="4"/>
      <c r="G138" s="5"/>
      <c r="H138" s="32"/>
      <c r="I138" s="4"/>
      <c r="J138" s="20"/>
      <c r="K138" s="21"/>
      <c r="L138" s="35"/>
      <c r="M138" s="30"/>
      <c r="N138" s="24"/>
      <c r="O138" s="24"/>
      <c r="P138" s="24"/>
      <c r="Q138" s="24"/>
      <c r="R138" s="24"/>
      <c r="S138" s="24"/>
    </row>
    <row r="139" spans="6:19">
      <c r="F139" s="4"/>
      <c r="G139" s="5"/>
      <c r="H139" s="32"/>
      <c r="I139" s="4"/>
      <c r="J139" s="20"/>
      <c r="K139" s="21"/>
      <c r="L139" s="35"/>
      <c r="M139" s="30"/>
      <c r="N139" s="24"/>
      <c r="O139" s="24"/>
      <c r="P139" s="24"/>
      <c r="Q139" s="24"/>
      <c r="R139" s="24"/>
      <c r="S139" s="24"/>
    </row>
    <row r="140" spans="6:19">
      <c r="F140" s="4"/>
      <c r="G140" s="5"/>
      <c r="H140" s="32"/>
      <c r="I140" s="4"/>
      <c r="J140" s="20"/>
      <c r="K140" s="21"/>
      <c r="L140" s="35"/>
      <c r="M140" s="30"/>
      <c r="N140" s="24"/>
      <c r="O140" s="24"/>
      <c r="P140" s="24"/>
      <c r="Q140" s="24"/>
      <c r="R140" s="24"/>
      <c r="S140" s="24"/>
    </row>
    <row r="141" spans="6:19">
      <c r="F141" s="4"/>
      <c r="G141" s="5"/>
      <c r="H141" s="32"/>
      <c r="I141" s="4"/>
      <c r="J141" s="20"/>
      <c r="K141" s="21"/>
      <c r="L141" s="35"/>
      <c r="M141" s="30"/>
      <c r="N141" s="24"/>
      <c r="O141" s="24"/>
      <c r="P141" s="24"/>
      <c r="Q141" s="24"/>
      <c r="R141" s="24"/>
      <c r="S141" s="24"/>
    </row>
    <row r="142" spans="6:19">
      <c r="F142" s="4"/>
      <c r="G142" s="5"/>
      <c r="H142" s="32"/>
      <c r="I142" s="4"/>
      <c r="J142" s="20"/>
      <c r="K142" s="21"/>
      <c r="L142" s="35"/>
      <c r="M142" s="30"/>
      <c r="N142" s="24"/>
      <c r="O142" s="24"/>
      <c r="P142" s="24"/>
      <c r="Q142" s="24"/>
      <c r="R142" s="24"/>
      <c r="S142" s="24"/>
    </row>
    <row r="143" spans="6:19">
      <c r="F143" s="4"/>
      <c r="G143" s="5"/>
      <c r="H143" s="32"/>
      <c r="I143" s="4"/>
      <c r="J143" s="20"/>
      <c r="K143" s="21"/>
      <c r="L143" s="35"/>
      <c r="M143" s="30"/>
      <c r="N143" s="24"/>
      <c r="O143" s="24"/>
      <c r="P143" s="24"/>
      <c r="Q143" s="24"/>
      <c r="R143" s="24"/>
      <c r="S143" s="24"/>
    </row>
    <row r="144" spans="6:19">
      <c r="F144" s="4"/>
      <c r="G144" s="5"/>
      <c r="H144" s="32"/>
      <c r="I144" s="4"/>
      <c r="J144" s="20"/>
      <c r="K144" s="21"/>
      <c r="L144" s="35"/>
      <c r="M144" s="30"/>
      <c r="N144" s="24"/>
      <c r="O144" s="24"/>
      <c r="P144" s="24"/>
      <c r="Q144" s="24"/>
      <c r="R144" s="24"/>
      <c r="S144" s="24"/>
    </row>
    <row r="145" spans="6:19">
      <c r="F145" s="4"/>
      <c r="G145" s="5"/>
      <c r="H145" s="32"/>
      <c r="I145" s="4"/>
      <c r="J145" s="20"/>
      <c r="K145" s="21"/>
      <c r="L145" s="35"/>
      <c r="M145" s="30"/>
      <c r="N145" s="24"/>
      <c r="O145" s="24"/>
      <c r="P145" s="24"/>
      <c r="Q145" s="24"/>
      <c r="R145" s="24"/>
      <c r="S145" s="24"/>
    </row>
    <row r="146" spans="6:19">
      <c r="F146" s="4"/>
      <c r="G146" s="5"/>
      <c r="H146" s="32"/>
      <c r="I146" s="4"/>
      <c r="J146" s="20"/>
      <c r="K146" s="21"/>
      <c r="L146" s="35"/>
      <c r="M146" s="30"/>
      <c r="N146" s="24"/>
      <c r="O146" s="24"/>
      <c r="P146" s="24"/>
      <c r="Q146" s="24"/>
      <c r="R146" s="24"/>
      <c r="S146" s="24"/>
    </row>
    <row r="147" spans="6:19">
      <c r="F147" s="4"/>
      <c r="G147" s="5"/>
      <c r="H147" s="32"/>
      <c r="I147" s="4"/>
      <c r="J147" s="20"/>
      <c r="K147" s="21"/>
      <c r="L147" s="35"/>
      <c r="M147" s="30"/>
      <c r="N147" s="24"/>
      <c r="O147" s="24"/>
      <c r="P147" s="24"/>
      <c r="Q147" s="24"/>
      <c r="R147" s="24"/>
      <c r="S147" s="24"/>
    </row>
    <row r="148" spans="6:19">
      <c r="F148" s="4"/>
      <c r="G148" s="5"/>
      <c r="H148" s="32"/>
      <c r="I148" s="4"/>
      <c r="J148" s="20"/>
      <c r="K148" s="21"/>
      <c r="L148" s="35"/>
      <c r="M148" s="30"/>
      <c r="N148" s="24"/>
      <c r="O148" s="24"/>
      <c r="P148" s="24"/>
      <c r="Q148" s="24"/>
      <c r="R148" s="24"/>
      <c r="S148" s="24"/>
    </row>
    <row r="149" spans="6:19">
      <c r="F149" s="4"/>
      <c r="G149" s="5"/>
      <c r="H149" s="32"/>
      <c r="I149" s="4"/>
      <c r="J149" s="20"/>
      <c r="K149" s="21"/>
      <c r="L149" s="35"/>
      <c r="M149" s="30"/>
      <c r="N149" s="24"/>
      <c r="O149" s="24"/>
      <c r="P149" s="24"/>
      <c r="Q149" s="24"/>
      <c r="R149" s="24"/>
      <c r="S149" s="24"/>
    </row>
    <row r="150" spans="6:19">
      <c r="F150" s="4"/>
      <c r="G150" s="5"/>
      <c r="H150" s="32"/>
      <c r="I150" s="4"/>
      <c r="J150" s="20"/>
      <c r="K150" s="21"/>
      <c r="L150" s="35"/>
      <c r="M150" s="30"/>
      <c r="N150" s="24"/>
      <c r="O150" s="24"/>
      <c r="P150" s="24"/>
      <c r="Q150" s="24"/>
      <c r="R150" s="24"/>
      <c r="S150" s="24"/>
    </row>
    <row r="151" spans="6:19">
      <c r="F151" s="4"/>
      <c r="G151" s="5"/>
      <c r="H151" s="32"/>
      <c r="I151" s="4"/>
      <c r="J151" s="20"/>
      <c r="K151" s="21"/>
      <c r="L151" s="35"/>
      <c r="M151" s="30"/>
      <c r="N151" s="24"/>
      <c r="O151" s="24"/>
      <c r="P151" s="24"/>
      <c r="Q151" s="24"/>
      <c r="R151" s="24"/>
      <c r="S151" s="24"/>
    </row>
    <row r="152" spans="6:19">
      <c r="F152" s="4"/>
      <c r="G152" s="5"/>
      <c r="H152" s="32"/>
      <c r="I152" s="4"/>
      <c r="J152" s="20"/>
      <c r="K152" s="21"/>
      <c r="L152" s="35"/>
      <c r="M152" s="30"/>
      <c r="N152" s="24"/>
      <c r="O152" s="24"/>
      <c r="P152" s="24"/>
      <c r="Q152" s="24"/>
      <c r="R152" s="24"/>
      <c r="S152" s="24"/>
    </row>
    <row r="153" spans="6:19">
      <c r="F153" s="4"/>
      <c r="G153" s="5"/>
      <c r="H153" s="32"/>
      <c r="I153" s="4"/>
      <c r="J153" s="20"/>
      <c r="K153" s="21"/>
      <c r="L153" s="35"/>
      <c r="M153" s="30"/>
      <c r="N153" s="24"/>
      <c r="O153" s="24"/>
      <c r="P153" s="24"/>
      <c r="Q153" s="24"/>
      <c r="R153" s="24"/>
      <c r="S153" s="24"/>
    </row>
  </sheetData>
  <mergeCells count="70">
    <mergeCell ref="G67:G70"/>
    <mergeCell ref="R2:S2"/>
    <mergeCell ref="N2:Q2"/>
    <mergeCell ref="N3:Q3"/>
    <mergeCell ref="R3:S3"/>
    <mergeCell ref="H32:H35"/>
    <mergeCell ref="H36:H38"/>
    <mergeCell ref="H6:H11"/>
    <mergeCell ref="H20:H22"/>
    <mergeCell ref="H15:H18"/>
    <mergeCell ref="G15:G18"/>
    <mergeCell ref="H12:H14"/>
    <mergeCell ref="H67:H70"/>
    <mergeCell ref="H71:H75"/>
    <mergeCell ref="F67:F70"/>
    <mergeCell ref="F64:F66"/>
    <mergeCell ref="G36:G38"/>
    <mergeCell ref="G40:G44"/>
    <mergeCell ref="F71:F75"/>
    <mergeCell ref="G71:G75"/>
    <mergeCell ref="F59:F61"/>
    <mergeCell ref="F24:F25"/>
    <mergeCell ref="G24:G25"/>
    <mergeCell ref="H59:H61"/>
    <mergeCell ref="G64:G66"/>
    <mergeCell ref="H64:H66"/>
    <mergeCell ref="H24:H25"/>
    <mergeCell ref="G54:G58"/>
    <mergeCell ref="H54:H58"/>
    <mergeCell ref="F26:F28"/>
    <mergeCell ref="G26:G28"/>
    <mergeCell ref="H40:H44"/>
    <mergeCell ref="H26:H28"/>
    <mergeCell ref="F32:F35"/>
    <mergeCell ref="F36:F38"/>
    <mergeCell ref="F40:F44"/>
    <mergeCell ref="G32:G35"/>
    <mergeCell ref="D64:D75"/>
    <mergeCell ref="D32:D45"/>
    <mergeCell ref="D54:D58"/>
    <mergeCell ref="E54:E58"/>
    <mergeCell ref="E64:E75"/>
    <mergeCell ref="C46:C58"/>
    <mergeCell ref="D29:D31"/>
    <mergeCell ref="D46:D50"/>
    <mergeCell ref="E46:E50"/>
    <mergeCell ref="D51:D53"/>
    <mergeCell ref="E51:E53"/>
    <mergeCell ref="E29:E31"/>
    <mergeCell ref="N1:S1"/>
    <mergeCell ref="A6:A75"/>
    <mergeCell ref="C6:C28"/>
    <mergeCell ref="D6:D18"/>
    <mergeCell ref="E6:E18"/>
    <mergeCell ref="D19:D23"/>
    <mergeCell ref="E19:E23"/>
    <mergeCell ref="D24:D28"/>
    <mergeCell ref="E24:E28"/>
    <mergeCell ref="C29:C45"/>
    <mergeCell ref="E32:E45"/>
    <mergeCell ref="F6:F11"/>
    <mergeCell ref="F12:F14"/>
    <mergeCell ref="C59:C75"/>
    <mergeCell ref="D59:D63"/>
    <mergeCell ref="E59:E63"/>
    <mergeCell ref="G12:G14"/>
    <mergeCell ref="G6:G11"/>
    <mergeCell ref="F15:F18"/>
    <mergeCell ref="G20:G22"/>
    <mergeCell ref="F20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9D11A-B809-4D74-8D3D-886FEB561E0B}">
  <dimension ref="A1:B73"/>
  <sheetViews>
    <sheetView topLeftCell="A50" workbookViewId="0">
      <selection activeCell="F62" sqref="F62"/>
    </sheetView>
  </sheetViews>
  <sheetFormatPr defaultRowHeight="15"/>
  <cols>
    <col min="1" max="1" width="40.28515625" customWidth="1"/>
    <col min="2" max="2" width="42.42578125" customWidth="1"/>
  </cols>
  <sheetData>
    <row r="1" spans="1:2">
      <c r="A1" s="4" t="s">
        <v>6</v>
      </c>
      <c r="B1" s="26" t="s">
        <v>9</v>
      </c>
    </row>
    <row r="2" spans="1:2">
      <c r="A2" s="4"/>
      <c r="B2" s="34"/>
    </row>
    <row r="3" spans="1:2">
      <c r="A3" s="1" t="s">
        <v>19</v>
      </c>
      <c r="B3" s="37"/>
    </row>
    <row r="4" spans="1:2">
      <c r="A4" s="1" t="s">
        <v>20</v>
      </c>
      <c r="B4" s="37" t="s">
        <v>19</v>
      </c>
    </row>
    <row r="5" spans="1:2">
      <c r="A5" s="1" t="s">
        <v>21</v>
      </c>
      <c r="B5" s="37" t="s">
        <v>19</v>
      </c>
    </row>
    <row r="6" spans="1:2">
      <c r="A6" s="1" t="s">
        <v>153</v>
      </c>
      <c r="B6" s="37" t="s">
        <v>19</v>
      </c>
    </row>
    <row r="7" spans="1:2">
      <c r="A7" s="1" t="s">
        <v>23</v>
      </c>
      <c r="B7" s="37" t="s">
        <v>24</v>
      </c>
    </row>
    <row r="8" spans="1:2">
      <c r="A8" s="1" t="s">
        <v>25</v>
      </c>
      <c r="B8" s="37" t="s">
        <v>26</v>
      </c>
    </row>
    <row r="9" spans="1:2">
      <c r="A9" s="38" t="s">
        <v>28</v>
      </c>
      <c r="B9" s="37" t="s">
        <v>29</v>
      </c>
    </row>
    <row r="10" spans="1:2">
      <c r="A10" s="38" t="s">
        <v>30</v>
      </c>
      <c r="B10" s="37" t="s">
        <v>31</v>
      </c>
    </row>
    <row r="11" spans="1:2">
      <c r="A11" s="38" t="s">
        <v>32</v>
      </c>
      <c r="B11" s="37" t="s">
        <v>30</v>
      </c>
    </row>
    <row r="12" spans="1:2">
      <c r="A12" s="39" t="s">
        <v>34</v>
      </c>
      <c r="B12" s="37" t="s">
        <v>19</v>
      </c>
    </row>
    <row r="13" spans="1:2">
      <c r="A13" s="39" t="s">
        <v>35</v>
      </c>
      <c r="B13" s="37" t="s">
        <v>19</v>
      </c>
    </row>
    <row r="14" spans="1:2">
      <c r="A14" s="39" t="s">
        <v>36</v>
      </c>
      <c r="B14" s="37" t="s">
        <v>29</v>
      </c>
    </row>
    <row r="15" spans="1:2">
      <c r="A15" s="39" t="s">
        <v>31</v>
      </c>
      <c r="B15" s="37" t="s">
        <v>19</v>
      </c>
    </row>
    <row r="16" spans="1:2">
      <c r="A16" s="1" t="s">
        <v>39</v>
      </c>
      <c r="B16" s="37" t="s">
        <v>40</v>
      </c>
    </row>
    <row r="17" spans="1:2">
      <c r="A17" s="1" t="s">
        <v>42</v>
      </c>
      <c r="B17" s="37" t="s">
        <v>43</v>
      </c>
    </row>
    <row r="18" spans="1:2">
      <c r="A18" s="1" t="s">
        <v>44</v>
      </c>
      <c r="B18" s="37" t="s">
        <v>45</v>
      </c>
    </row>
    <row r="19" spans="1:2">
      <c r="A19" s="1" t="s">
        <v>46</v>
      </c>
      <c r="B19" s="37" t="s">
        <v>42</v>
      </c>
    </row>
    <row r="20" spans="1:2">
      <c r="A20" s="40" t="s">
        <v>43</v>
      </c>
      <c r="B20" s="37" t="s">
        <v>31</v>
      </c>
    </row>
    <row r="21" spans="1:2">
      <c r="A21" s="1" t="s">
        <v>49</v>
      </c>
      <c r="B21" s="37" t="s">
        <v>28</v>
      </c>
    </row>
    <row r="22" spans="1:2">
      <c r="A22" s="1" t="s">
        <v>50</v>
      </c>
      <c r="B22" s="37" t="s">
        <v>51</v>
      </c>
    </row>
    <row r="23" spans="1:2">
      <c r="A23" s="1" t="s">
        <v>53</v>
      </c>
      <c r="B23" s="37" t="s">
        <v>49</v>
      </c>
    </row>
    <row r="24" spans="1:2">
      <c r="A24" s="1" t="s">
        <v>54</v>
      </c>
      <c r="B24" s="37" t="s">
        <v>49</v>
      </c>
    </row>
    <row r="25" spans="1:2">
      <c r="A25" s="1" t="s">
        <v>55</v>
      </c>
      <c r="B25" s="37" t="s">
        <v>32</v>
      </c>
    </row>
    <row r="26" spans="1:2">
      <c r="A26" s="41" t="s">
        <v>59</v>
      </c>
      <c r="B26" s="37" t="s">
        <v>20</v>
      </c>
    </row>
    <row r="27" spans="1:2">
      <c r="A27" s="1" t="s">
        <v>154</v>
      </c>
      <c r="B27" s="37" t="s">
        <v>153</v>
      </c>
    </row>
    <row r="28" spans="1:2">
      <c r="A28" s="1" t="s">
        <v>63</v>
      </c>
      <c r="B28" s="37" t="s">
        <v>21</v>
      </c>
    </row>
    <row r="29" spans="1:2">
      <c r="A29" s="43" t="s">
        <v>66</v>
      </c>
      <c r="B29" s="44" t="s">
        <v>39</v>
      </c>
    </row>
    <row r="30" spans="1:2">
      <c r="A30" s="43" t="s">
        <v>67</v>
      </c>
      <c r="B30" s="44" t="s">
        <v>39</v>
      </c>
    </row>
    <row r="31" spans="1:2">
      <c r="A31" s="43" t="s">
        <v>68</v>
      </c>
      <c r="B31" s="44" t="s">
        <v>39</v>
      </c>
    </row>
    <row r="32" spans="1:2">
      <c r="A32" s="43" t="s">
        <v>69</v>
      </c>
      <c r="B32" s="44" t="s">
        <v>39</v>
      </c>
    </row>
    <row r="33" spans="1:2">
      <c r="A33" s="43" t="s">
        <v>71</v>
      </c>
      <c r="B33" s="44" t="s">
        <v>23</v>
      </c>
    </row>
    <row r="34" spans="1:2">
      <c r="A34" s="43" t="s">
        <v>72</v>
      </c>
      <c r="B34" s="44" t="s">
        <v>73</v>
      </c>
    </row>
    <row r="35" spans="1:2">
      <c r="A35" s="43" t="s">
        <v>74</v>
      </c>
      <c r="B35" s="44" t="s">
        <v>73</v>
      </c>
    </row>
    <row r="36" spans="1:2">
      <c r="A36" s="43" t="s">
        <v>76</v>
      </c>
      <c r="B36" s="44" t="s">
        <v>155</v>
      </c>
    </row>
    <row r="37" spans="1:2">
      <c r="A37" s="43" t="s">
        <v>79</v>
      </c>
      <c r="B37" s="44" t="s">
        <v>25</v>
      </c>
    </row>
    <row r="38" spans="1:2">
      <c r="A38" s="43" t="s">
        <v>80</v>
      </c>
      <c r="B38" s="44" t="s">
        <v>25</v>
      </c>
    </row>
    <row r="39" spans="1:2">
      <c r="A39" s="43" t="s">
        <v>81</v>
      </c>
      <c r="B39" s="44" t="s">
        <v>25</v>
      </c>
    </row>
    <row r="40" spans="1:2">
      <c r="A40" s="43" t="s">
        <v>156</v>
      </c>
      <c r="B40" s="44" t="s">
        <v>25</v>
      </c>
    </row>
    <row r="41" spans="1:2">
      <c r="A41" s="43" t="s">
        <v>83</v>
      </c>
      <c r="B41" s="44" t="s">
        <v>25</v>
      </c>
    </row>
    <row r="42" spans="1:2">
      <c r="A42" s="43" t="s">
        <v>85</v>
      </c>
      <c r="B42" s="44" t="s">
        <v>86</v>
      </c>
    </row>
    <row r="43" spans="1:2">
      <c r="A43" s="1" t="s">
        <v>89</v>
      </c>
      <c r="B43" s="37" t="s">
        <v>91</v>
      </c>
    </row>
    <row r="44" spans="1:2">
      <c r="A44" s="1" t="s">
        <v>92</v>
      </c>
      <c r="B44" s="37" t="s">
        <v>157</v>
      </c>
    </row>
    <row r="45" spans="1:2" ht="43.5">
      <c r="A45" s="43" t="s">
        <v>158</v>
      </c>
      <c r="B45" s="46" t="s">
        <v>96</v>
      </c>
    </row>
    <row r="46" spans="1:2">
      <c r="A46" s="1" t="s">
        <v>97</v>
      </c>
      <c r="B46" s="37" t="s">
        <v>98</v>
      </c>
    </row>
    <row r="47" spans="1:2">
      <c r="A47" s="1" t="s">
        <v>159</v>
      </c>
      <c r="B47" s="37" t="s">
        <v>100</v>
      </c>
    </row>
    <row r="48" spans="1:2" ht="29.25">
      <c r="A48" s="43" t="s">
        <v>103</v>
      </c>
      <c r="B48" s="46" t="s">
        <v>160</v>
      </c>
    </row>
    <row r="49" spans="1:2">
      <c r="A49" s="43" t="s">
        <v>106</v>
      </c>
      <c r="B49" s="44" t="s">
        <v>107</v>
      </c>
    </row>
    <row r="50" spans="1:2" ht="43.5">
      <c r="A50" s="43" t="s">
        <v>108</v>
      </c>
      <c r="B50" s="46" t="s">
        <v>161</v>
      </c>
    </row>
    <row r="51" spans="1:2" ht="57.75">
      <c r="A51" s="43" t="s">
        <v>162</v>
      </c>
      <c r="B51" s="46" t="s">
        <v>163</v>
      </c>
    </row>
    <row r="52" spans="1:2" ht="29.25">
      <c r="A52" s="43" t="s">
        <v>114</v>
      </c>
      <c r="B52" s="46" t="s">
        <v>164</v>
      </c>
    </row>
    <row r="53" spans="1:2" ht="29.25">
      <c r="A53" s="43" t="s">
        <v>117</v>
      </c>
      <c r="B53" s="46" t="s">
        <v>118</v>
      </c>
    </row>
    <row r="54" spans="1:2" ht="29.25">
      <c r="A54" s="43" t="s">
        <v>120</v>
      </c>
      <c r="B54" s="46" t="s">
        <v>121</v>
      </c>
    </row>
    <row r="55" spans="1:2">
      <c r="A55" s="43" t="s">
        <v>123</v>
      </c>
      <c r="B55" s="46" t="s">
        <v>124</v>
      </c>
    </row>
    <row r="56" spans="1:2">
      <c r="A56" s="1" t="s">
        <v>128</v>
      </c>
      <c r="B56" s="37" t="s">
        <v>63</v>
      </c>
    </row>
    <row r="57" spans="1:2">
      <c r="A57" s="1" t="s">
        <v>165</v>
      </c>
      <c r="B57" s="37" t="s">
        <v>154</v>
      </c>
    </row>
    <row r="58" spans="1:2">
      <c r="A58" s="1" t="s">
        <v>130</v>
      </c>
      <c r="B58" s="37" t="s">
        <v>59</v>
      </c>
    </row>
    <row r="59" spans="1:2">
      <c r="A59" s="43" t="s">
        <v>132</v>
      </c>
      <c r="B59" s="44" t="s">
        <v>76</v>
      </c>
    </row>
    <row r="60" spans="1:2">
      <c r="A60" s="43" t="s">
        <v>133</v>
      </c>
      <c r="B60" s="44" t="s">
        <v>166</v>
      </c>
    </row>
    <row r="61" spans="1:2">
      <c r="A61" s="1" t="s">
        <v>137</v>
      </c>
      <c r="B61" s="37" t="s">
        <v>167</v>
      </c>
    </row>
    <row r="62" spans="1:2">
      <c r="A62" s="43" t="s">
        <v>138</v>
      </c>
      <c r="B62" s="44" t="s">
        <v>137</v>
      </c>
    </row>
    <row r="63" spans="1:2">
      <c r="A63" s="1" t="s">
        <v>139</v>
      </c>
      <c r="B63" s="42" t="s">
        <v>168</v>
      </c>
    </row>
    <row r="64" spans="1:2">
      <c r="A64" s="1" t="s">
        <v>140</v>
      </c>
      <c r="B64" s="37" t="s">
        <v>169</v>
      </c>
    </row>
    <row r="65" spans="1:2">
      <c r="A65" s="1" t="s">
        <v>141</v>
      </c>
      <c r="B65" s="37" t="s">
        <v>142</v>
      </c>
    </row>
    <row r="66" spans="1:2">
      <c r="A66" s="1" t="s">
        <v>98</v>
      </c>
      <c r="B66" s="37" t="s">
        <v>141</v>
      </c>
    </row>
    <row r="67" spans="1:2">
      <c r="A67" s="1" t="s">
        <v>143</v>
      </c>
      <c r="B67" s="37" t="s">
        <v>99</v>
      </c>
    </row>
    <row r="68" spans="1:2">
      <c r="A68" s="43" t="s">
        <v>170</v>
      </c>
      <c r="B68" s="45" t="s">
        <v>171</v>
      </c>
    </row>
    <row r="69" spans="1:2">
      <c r="A69" s="43" t="s">
        <v>145</v>
      </c>
      <c r="B69" s="44" t="s">
        <v>172</v>
      </c>
    </row>
    <row r="70" spans="1:2">
      <c r="A70" s="43" t="s">
        <v>147</v>
      </c>
      <c r="B70" s="44" t="s">
        <v>173</v>
      </c>
    </row>
    <row r="71" spans="1:2">
      <c r="A71" s="43" t="s">
        <v>149</v>
      </c>
      <c r="B71" s="44" t="s">
        <v>147</v>
      </c>
    </row>
    <row r="72" spans="1:2">
      <c r="A72" s="43" t="s">
        <v>150</v>
      </c>
      <c r="B72" s="44" t="s">
        <v>151</v>
      </c>
    </row>
    <row r="73" spans="1:2">
      <c r="A73" s="1" t="s">
        <v>174</v>
      </c>
      <c r="B73" s="37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9189-1008-4756-A020-6F2F845AF339}">
  <dimension ref="A1:H72"/>
  <sheetViews>
    <sheetView topLeftCell="A53" workbookViewId="0">
      <selection activeCell="A63" sqref="A63"/>
    </sheetView>
  </sheetViews>
  <sheetFormatPr defaultRowHeight="15"/>
  <cols>
    <col min="1" max="1" width="34.85546875" customWidth="1"/>
  </cols>
  <sheetData>
    <row r="1" spans="1:8">
      <c r="A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</row>
    <row r="2" spans="1:8" ht="15" customHeight="1">
      <c r="A2" t="s">
        <v>19</v>
      </c>
      <c r="B2" t="s">
        <v>16</v>
      </c>
      <c r="C2">
        <v>13</v>
      </c>
      <c r="D2">
        <v>0</v>
      </c>
      <c r="E2">
        <v>2500</v>
      </c>
      <c r="F2">
        <v>0</v>
      </c>
      <c r="G2">
        <v>0</v>
      </c>
      <c r="H2">
        <v>0</v>
      </c>
    </row>
    <row r="3" spans="1:8">
      <c r="A3" t="s">
        <v>20</v>
      </c>
      <c r="B3" t="s">
        <v>16</v>
      </c>
      <c r="C3">
        <v>1</v>
      </c>
      <c r="D3">
        <v>0</v>
      </c>
      <c r="E3">
        <v>2500</v>
      </c>
      <c r="F3">
        <v>0</v>
      </c>
      <c r="G3">
        <v>0</v>
      </c>
      <c r="H3">
        <v>0</v>
      </c>
    </row>
    <row r="4" spans="1:8">
      <c r="A4" t="s">
        <v>21</v>
      </c>
      <c r="B4" t="s">
        <v>16</v>
      </c>
      <c r="C4">
        <v>1</v>
      </c>
      <c r="D4">
        <v>0</v>
      </c>
      <c r="E4">
        <v>2500</v>
      </c>
      <c r="F4">
        <v>0</v>
      </c>
      <c r="G4">
        <v>0</v>
      </c>
      <c r="H4">
        <v>0</v>
      </c>
    </row>
    <row r="5" spans="1:8">
      <c r="A5" t="s">
        <v>153</v>
      </c>
      <c r="B5" t="s">
        <v>16</v>
      </c>
      <c r="C5">
        <v>1</v>
      </c>
      <c r="D5">
        <v>0</v>
      </c>
      <c r="E5">
        <v>2500</v>
      </c>
      <c r="F5">
        <v>0</v>
      </c>
      <c r="G5">
        <v>0</v>
      </c>
      <c r="H5">
        <v>0</v>
      </c>
    </row>
    <row r="6" spans="1:8">
      <c r="A6" t="s">
        <v>23</v>
      </c>
      <c r="B6" t="s">
        <v>16</v>
      </c>
      <c r="C6">
        <v>1</v>
      </c>
      <c r="D6">
        <v>0</v>
      </c>
      <c r="E6">
        <v>2500</v>
      </c>
      <c r="F6">
        <v>0</v>
      </c>
      <c r="G6">
        <v>0</v>
      </c>
      <c r="H6">
        <v>0</v>
      </c>
    </row>
    <row r="7" spans="1:8">
      <c r="A7" t="s">
        <v>182</v>
      </c>
      <c r="B7" t="s">
        <v>16</v>
      </c>
      <c r="C7">
        <v>1</v>
      </c>
      <c r="D7">
        <v>0</v>
      </c>
      <c r="E7">
        <v>2500</v>
      </c>
      <c r="F7">
        <v>0</v>
      </c>
      <c r="G7">
        <v>0</v>
      </c>
      <c r="H7">
        <v>0</v>
      </c>
    </row>
    <row r="8" spans="1:8">
      <c r="A8" t="s">
        <v>28</v>
      </c>
      <c r="B8" t="s">
        <v>16</v>
      </c>
      <c r="C8">
        <v>5</v>
      </c>
      <c r="D8">
        <v>0</v>
      </c>
      <c r="E8">
        <v>6666</v>
      </c>
      <c r="F8">
        <v>0</v>
      </c>
      <c r="G8">
        <v>0</v>
      </c>
      <c r="H8">
        <v>0</v>
      </c>
    </row>
    <row r="9" spans="1:8">
      <c r="A9" t="s">
        <v>30</v>
      </c>
      <c r="B9" t="s">
        <v>16</v>
      </c>
      <c r="C9">
        <v>2</v>
      </c>
      <c r="D9">
        <v>0</v>
      </c>
      <c r="E9">
        <v>6666</v>
      </c>
      <c r="F9">
        <v>0</v>
      </c>
      <c r="G9">
        <v>0</v>
      </c>
      <c r="H9">
        <v>0</v>
      </c>
    </row>
    <row r="10" spans="1:8">
      <c r="A10" t="s">
        <v>32</v>
      </c>
      <c r="B10" t="s">
        <v>16</v>
      </c>
      <c r="C10">
        <v>3</v>
      </c>
      <c r="D10">
        <v>0</v>
      </c>
      <c r="E10">
        <v>6666</v>
      </c>
      <c r="F10">
        <v>0</v>
      </c>
      <c r="G10">
        <v>0</v>
      </c>
      <c r="H10">
        <v>0</v>
      </c>
    </row>
    <row r="11" spans="1:8">
      <c r="A11" t="s">
        <v>34</v>
      </c>
      <c r="B11" t="s">
        <v>16</v>
      </c>
      <c r="C11">
        <v>2</v>
      </c>
      <c r="D11">
        <v>0</v>
      </c>
      <c r="E11">
        <v>0</v>
      </c>
      <c r="F11">
        <v>0</v>
      </c>
      <c r="G11">
        <v>0</v>
      </c>
      <c r="H11">
        <v>1120</v>
      </c>
    </row>
    <row r="12" spans="1:8">
      <c r="A12" t="s">
        <v>35</v>
      </c>
      <c r="B12" t="s">
        <v>16</v>
      </c>
      <c r="C12">
        <v>2</v>
      </c>
      <c r="D12">
        <v>0</v>
      </c>
      <c r="E12">
        <v>0</v>
      </c>
      <c r="F12">
        <v>0</v>
      </c>
      <c r="G12">
        <v>0</v>
      </c>
      <c r="H12">
        <v>1120</v>
      </c>
    </row>
    <row r="13" spans="1:8">
      <c r="A13" t="s">
        <v>36</v>
      </c>
      <c r="B13" t="s">
        <v>16</v>
      </c>
      <c r="C13">
        <v>2</v>
      </c>
      <c r="D13">
        <v>0</v>
      </c>
      <c r="E13">
        <v>0</v>
      </c>
      <c r="F13">
        <v>0</v>
      </c>
      <c r="G13">
        <v>0</v>
      </c>
      <c r="H13">
        <v>1120</v>
      </c>
    </row>
    <row r="14" spans="1:8">
      <c r="A14" t="s">
        <v>31</v>
      </c>
      <c r="B14" t="s">
        <v>16</v>
      </c>
      <c r="C14">
        <v>5</v>
      </c>
      <c r="D14">
        <v>0</v>
      </c>
      <c r="E14">
        <v>0</v>
      </c>
      <c r="F14">
        <v>0</v>
      </c>
      <c r="G14">
        <v>0</v>
      </c>
      <c r="H14">
        <v>2800</v>
      </c>
    </row>
    <row r="15" spans="1:8">
      <c r="A15" t="s">
        <v>39</v>
      </c>
      <c r="B15" t="s">
        <v>16</v>
      </c>
      <c r="C15">
        <v>2</v>
      </c>
      <c r="D15">
        <v>0</v>
      </c>
      <c r="E15">
        <v>6000</v>
      </c>
      <c r="F15">
        <v>0</v>
      </c>
      <c r="G15">
        <v>0</v>
      </c>
      <c r="H15">
        <v>0</v>
      </c>
    </row>
    <row r="16" spans="1:8">
      <c r="A16" t="s">
        <v>42</v>
      </c>
      <c r="B16" t="s">
        <v>16</v>
      </c>
      <c r="C16">
        <v>1</v>
      </c>
      <c r="D16">
        <v>0</v>
      </c>
      <c r="E16">
        <v>6000</v>
      </c>
      <c r="F16">
        <v>0</v>
      </c>
      <c r="G16">
        <v>0</v>
      </c>
      <c r="H16">
        <v>0</v>
      </c>
    </row>
    <row r="17" spans="1:8">
      <c r="A17" t="s">
        <v>44</v>
      </c>
      <c r="B17" t="s">
        <v>16</v>
      </c>
      <c r="C17">
        <v>5</v>
      </c>
      <c r="D17">
        <v>0</v>
      </c>
      <c r="E17">
        <v>6000</v>
      </c>
      <c r="F17">
        <v>0</v>
      </c>
      <c r="G17">
        <v>0</v>
      </c>
      <c r="H17">
        <v>0</v>
      </c>
    </row>
    <row r="18" spans="1:8">
      <c r="A18" t="s">
        <v>46</v>
      </c>
      <c r="B18" t="s">
        <v>16</v>
      </c>
      <c r="C18">
        <v>3</v>
      </c>
      <c r="D18">
        <v>0</v>
      </c>
      <c r="E18">
        <v>6000</v>
      </c>
      <c r="F18">
        <v>0</v>
      </c>
      <c r="G18">
        <v>0</v>
      </c>
      <c r="H18">
        <v>0</v>
      </c>
    </row>
    <row r="19" spans="1:8">
      <c r="A19" t="s">
        <v>43</v>
      </c>
      <c r="B19" t="s">
        <v>16</v>
      </c>
      <c r="C19">
        <v>20</v>
      </c>
      <c r="D19">
        <v>0</v>
      </c>
      <c r="E19">
        <v>6000</v>
      </c>
      <c r="F19">
        <v>0</v>
      </c>
      <c r="G19">
        <v>0</v>
      </c>
      <c r="H19">
        <v>0</v>
      </c>
    </row>
    <row r="20" spans="1:8">
      <c r="A20" t="s">
        <v>49</v>
      </c>
      <c r="B20" t="s">
        <v>16</v>
      </c>
      <c r="C20">
        <v>25</v>
      </c>
      <c r="D20">
        <v>0</v>
      </c>
      <c r="E20">
        <v>8000</v>
      </c>
      <c r="F20">
        <v>0</v>
      </c>
      <c r="G20">
        <v>0</v>
      </c>
      <c r="H20">
        <v>0</v>
      </c>
    </row>
    <row r="21" spans="1:8">
      <c r="A21" t="s">
        <v>50</v>
      </c>
      <c r="B21" t="s">
        <v>16</v>
      </c>
      <c r="C21">
        <v>10</v>
      </c>
      <c r="D21">
        <v>0</v>
      </c>
      <c r="E21">
        <v>8000</v>
      </c>
      <c r="F21">
        <v>0</v>
      </c>
      <c r="G21">
        <v>0</v>
      </c>
      <c r="H21">
        <v>0</v>
      </c>
    </row>
    <row r="22" spans="1:8">
      <c r="A22" t="s">
        <v>53</v>
      </c>
      <c r="B22" t="s">
        <v>16</v>
      </c>
      <c r="C22">
        <v>25</v>
      </c>
      <c r="D22">
        <v>0</v>
      </c>
      <c r="E22">
        <v>8333</v>
      </c>
      <c r="F22">
        <v>0</v>
      </c>
      <c r="G22">
        <v>0</v>
      </c>
      <c r="H22">
        <v>0</v>
      </c>
    </row>
    <row r="23" spans="1:8">
      <c r="A23" t="s">
        <v>54</v>
      </c>
      <c r="B23" t="s">
        <v>16</v>
      </c>
      <c r="C23">
        <v>10</v>
      </c>
      <c r="D23">
        <v>0</v>
      </c>
      <c r="E23">
        <v>8333</v>
      </c>
      <c r="F23">
        <v>0</v>
      </c>
      <c r="G23">
        <v>0</v>
      </c>
      <c r="H23">
        <v>0</v>
      </c>
    </row>
    <row r="24" spans="1:8">
      <c r="A24" t="s">
        <v>55</v>
      </c>
      <c r="B24" t="s">
        <v>16</v>
      </c>
      <c r="C24">
        <v>10</v>
      </c>
      <c r="D24">
        <v>0</v>
      </c>
      <c r="E24">
        <v>8333</v>
      </c>
      <c r="F24">
        <v>0</v>
      </c>
      <c r="G24">
        <v>0</v>
      </c>
      <c r="H24">
        <v>0</v>
      </c>
    </row>
    <row r="25" spans="1:8" ht="15" customHeight="1">
      <c r="A25" t="s">
        <v>58</v>
      </c>
      <c r="B25" t="s">
        <v>183</v>
      </c>
      <c r="C25">
        <v>140</v>
      </c>
      <c r="D25">
        <v>0</v>
      </c>
      <c r="E25">
        <v>0</v>
      </c>
      <c r="F25">
        <v>6000</v>
      </c>
      <c r="G25">
        <v>0</v>
      </c>
      <c r="H25">
        <v>0</v>
      </c>
    </row>
    <row r="26" spans="1:8">
      <c r="A26" t="s">
        <v>60</v>
      </c>
      <c r="B26" t="s">
        <v>183</v>
      </c>
      <c r="C26">
        <v>150</v>
      </c>
      <c r="D26">
        <v>0</v>
      </c>
      <c r="E26">
        <v>0</v>
      </c>
      <c r="F26">
        <v>7000</v>
      </c>
      <c r="G26">
        <v>0</v>
      </c>
      <c r="H26">
        <v>0</v>
      </c>
    </row>
    <row r="27" spans="1:8">
      <c r="A27" t="s">
        <v>62</v>
      </c>
      <c r="B27" t="s">
        <v>183</v>
      </c>
      <c r="C27">
        <v>150</v>
      </c>
      <c r="D27">
        <v>0</v>
      </c>
      <c r="E27">
        <v>0</v>
      </c>
      <c r="F27">
        <v>8000</v>
      </c>
      <c r="G27">
        <v>0</v>
      </c>
      <c r="H27">
        <v>0</v>
      </c>
    </row>
    <row r="28" spans="1:8">
      <c r="A28" t="s">
        <v>184</v>
      </c>
      <c r="B28" t="s">
        <v>183</v>
      </c>
      <c r="C28">
        <v>30</v>
      </c>
      <c r="D28">
        <v>10000</v>
      </c>
      <c r="E28">
        <v>0</v>
      </c>
      <c r="F28">
        <v>0</v>
      </c>
      <c r="G28">
        <v>0</v>
      </c>
      <c r="H28">
        <v>0</v>
      </c>
    </row>
    <row r="29" spans="1:8">
      <c r="A29" t="s">
        <v>185</v>
      </c>
      <c r="B29" t="s">
        <v>183</v>
      </c>
      <c r="C29">
        <v>40</v>
      </c>
      <c r="D29">
        <v>4000</v>
      </c>
      <c r="E29">
        <v>0</v>
      </c>
      <c r="F29">
        <v>0</v>
      </c>
      <c r="G29">
        <v>0</v>
      </c>
      <c r="H29">
        <v>0</v>
      </c>
    </row>
    <row r="30" spans="1:8">
      <c r="A30" t="s">
        <v>186</v>
      </c>
      <c r="B30" t="s">
        <v>183</v>
      </c>
      <c r="C30">
        <v>25</v>
      </c>
      <c r="D30">
        <v>1500</v>
      </c>
      <c r="E30">
        <v>0</v>
      </c>
      <c r="F30">
        <v>0</v>
      </c>
      <c r="G30">
        <v>0</v>
      </c>
      <c r="H30">
        <v>0</v>
      </c>
    </row>
    <row r="31" spans="1:8">
      <c r="A31" t="s">
        <v>187</v>
      </c>
      <c r="B31" t="s">
        <v>183</v>
      </c>
      <c r="C31">
        <v>15</v>
      </c>
      <c r="D31">
        <v>1000</v>
      </c>
      <c r="E31">
        <v>0</v>
      </c>
      <c r="F31">
        <v>0</v>
      </c>
      <c r="G31">
        <v>0</v>
      </c>
      <c r="H31">
        <v>0</v>
      </c>
    </row>
    <row r="32" spans="1:8">
      <c r="A32" t="s">
        <v>188</v>
      </c>
      <c r="B32" t="s">
        <v>183</v>
      </c>
      <c r="C32">
        <v>90</v>
      </c>
      <c r="D32">
        <v>0</v>
      </c>
      <c r="E32">
        <v>0</v>
      </c>
      <c r="F32">
        <v>3000</v>
      </c>
      <c r="G32">
        <v>0</v>
      </c>
      <c r="H32">
        <v>0</v>
      </c>
    </row>
    <row r="33" spans="1:8">
      <c r="A33" t="s">
        <v>189</v>
      </c>
      <c r="B33" t="s">
        <v>183</v>
      </c>
      <c r="C33">
        <v>120</v>
      </c>
      <c r="D33">
        <v>0</v>
      </c>
      <c r="E33">
        <v>0</v>
      </c>
      <c r="F33">
        <v>10000</v>
      </c>
      <c r="G33">
        <v>0</v>
      </c>
      <c r="H33">
        <v>0</v>
      </c>
    </row>
    <row r="34" spans="1:8">
      <c r="A34" t="s">
        <v>190</v>
      </c>
      <c r="B34" t="s">
        <v>183</v>
      </c>
      <c r="C34">
        <v>130</v>
      </c>
      <c r="D34">
        <v>0</v>
      </c>
      <c r="E34">
        <v>0</v>
      </c>
      <c r="F34">
        <v>8000</v>
      </c>
      <c r="G34">
        <v>0</v>
      </c>
      <c r="H34">
        <v>0</v>
      </c>
    </row>
    <row r="35" spans="1:8">
      <c r="A35" t="s">
        <v>191</v>
      </c>
      <c r="B35" t="s">
        <v>183</v>
      </c>
      <c r="C35">
        <v>170</v>
      </c>
      <c r="D35">
        <v>0</v>
      </c>
      <c r="E35">
        <v>0</v>
      </c>
      <c r="F35">
        <v>12000</v>
      </c>
      <c r="G35">
        <v>0</v>
      </c>
      <c r="H35">
        <v>0</v>
      </c>
    </row>
    <row r="36" spans="1:8">
      <c r="A36" t="s">
        <v>192</v>
      </c>
      <c r="B36" t="s">
        <v>183</v>
      </c>
      <c r="C36">
        <v>25</v>
      </c>
      <c r="D36">
        <v>0</v>
      </c>
      <c r="E36">
        <v>0</v>
      </c>
      <c r="F36">
        <v>900</v>
      </c>
      <c r="G36">
        <v>0</v>
      </c>
      <c r="H36">
        <v>0</v>
      </c>
    </row>
    <row r="37" spans="1:8">
      <c r="A37" t="s">
        <v>193</v>
      </c>
      <c r="B37" t="s">
        <v>183</v>
      </c>
      <c r="C37">
        <v>60</v>
      </c>
      <c r="D37">
        <v>0</v>
      </c>
      <c r="E37">
        <v>0</v>
      </c>
      <c r="F37">
        <v>4000</v>
      </c>
      <c r="G37">
        <v>0</v>
      </c>
      <c r="H37">
        <v>0</v>
      </c>
    </row>
    <row r="38" spans="1:8">
      <c r="A38" t="s">
        <v>194</v>
      </c>
      <c r="B38" t="s">
        <v>183</v>
      </c>
      <c r="C38">
        <v>90</v>
      </c>
      <c r="D38">
        <v>0</v>
      </c>
      <c r="E38">
        <v>0</v>
      </c>
      <c r="F38">
        <v>8000</v>
      </c>
      <c r="G38">
        <v>0</v>
      </c>
      <c r="H38">
        <v>0</v>
      </c>
    </row>
    <row r="39" spans="1:8">
      <c r="A39" t="s">
        <v>195</v>
      </c>
      <c r="B39" t="s">
        <v>183</v>
      </c>
      <c r="C39">
        <v>40</v>
      </c>
      <c r="D39">
        <v>0</v>
      </c>
      <c r="E39">
        <v>0</v>
      </c>
      <c r="F39">
        <v>1300</v>
      </c>
      <c r="G39">
        <v>0</v>
      </c>
      <c r="H39">
        <v>0</v>
      </c>
    </row>
    <row r="40" spans="1:8">
      <c r="A40" t="s">
        <v>113</v>
      </c>
      <c r="B40" t="s">
        <v>183</v>
      </c>
      <c r="C40">
        <v>25</v>
      </c>
      <c r="D40">
        <v>0</v>
      </c>
      <c r="E40">
        <v>0</v>
      </c>
      <c r="F40">
        <v>500</v>
      </c>
      <c r="G40">
        <v>0</v>
      </c>
      <c r="H40">
        <v>0</v>
      </c>
    </row>
    <row r="41" spans="1:8">
      <c r="A41" t="s">
        <v>196</v>
      </c>
      <c r="B41" t="s">
        <v>183</v>
      </c>
      <c r="C41">
        <v>20</v>
      </c>
      <c r="D41">
        <v>5000</v>
      </c>
      <c r="E41">
        <v>0</v>
      </c>
      <c r="F41">
        <v>0</v>
      </c>
      <c r="G41">
        <v>0</v>
      </c>
      <c r="H41">
        <v>0</v>
      </c>
    </row>
    <row r="42" spans="1:8" ht="15" customHeight="1">
      <c r="A42" t="s">
        <v>89</v>
      </c>
      <c r="B42" t="s">
        <v>87</v>
      </c>
      <c r="C42">
        <v>5</v>
      </c>
      <c r="D42">
        <v>0</v>
      </c>
      <c r="E42">
        <v>0</v>
      </c>
      <c r="F42">
        <v>0</v>
      </c>
      <c r="G42">
        <v>2000</v>
      </c>
      <c r="H42">
        <v>0</v>
      </c>
    </row>
    <row r="43" spans="1:8">
      <c r="A43" t="s">
        <v>92</v>
      </c>
      <c r="B43" t="s">
        <v>87</v>
      </c>
      <c r="C43">
        <v>10</v>
      </c>
      <c r="D43">
        <v>0</v>
      </c>
      <c r="E43">
        <v>0</v>
      </c>
      <c r="F43">
        <v>7000</v>
      </c>
      <c r="G43">
        <v>0</v>
      </c>
      <c r="H43">
        <v>0</v>
      </c>
    </row>
    <row r="44" spans="1:8">
      <c r="A44" t="s">
        <v>94</v>
      </c>
      <c r="B44" t="s">
        <v>87</v>
      </c>
      <c r="C44">
        <v>35</v>
      </c>
      <c r="D44">
        <v>0</v>
      </c>
      <c r="E44">
        <v>0</v>
      </c>
      <c r="G44">
        <v>14000</v>
      </c>
      <c r="H44">
        <v>0</v>
      </c>
    </row>
    <row r="45" spans="1:8">
      <c r="A45" t="s">
        <v>97</v>
      </c>
      <c r="B45" t="s">
        <v>87</v>
      </c>
      <c r="C45">
        <v>5</v>
      </c>
      <c r="D45">
        <v>0</v>
      </c>
      <c r="E45">
        <v>0</v>
      </c>
      <c r="F45">
        <v>3000</v>
      </c>
      <c r="G45">
        <v>0</v>
      </c>
      <c r="H45">
        <v>0</v>
      </c>
    </row>
    <row r="46" spans="1:8">
      <c r="A46" t="s">
        <v>99</v>
      </c>
      <c r="B46" t="s">
        <v>87</v>
      </c>
      <c r="C46">
        <v>15</v>
      </c>
      <c r="D46">
        <v>0</v>
      </c>
      <c r="E46">
        <v>0</v>
      </c>
      <c r="F46">
        <v>21000</v>
      </c>
      <c r="G46">
        <v>0</v>
      </c>
      <c r="H46">
        <v>0</v>
      </c>
    </row>
    <row r="47" spans="1:8">
      <c r="A47" t="s">
        <v>102</v>
      </c>
      <c r="B47" t="s">
        <v>87</v>
      </c>
      <c r="C47">
        <v>1</v>
      </c>
      <c r="D47">
        <v>0</v>
      </c>
      <c r="E47">
        <v>0</v>
      </c>
      <c r="F47">
        <v>0</v>
      </c>
      <c r="G47">
        <v>400</v>
      </c>
      <c r="H47">
        <v>0</v>
      </c>
    </row>
    <row r="48" spans="1:8">
      <c r="A48" t="s">
        <v>105</v>
      </c>
      <c r="B48" t="s">
        <v>87</v>
      </c>
      <c r="C48">
        <v>5</v>
      </c>
      <c r="D48">
        <v>0</v>
      </c>
      <c r="E48">
        <v>0</v>
      </c>
      <c r="F48">
        <v>0</v>
      </c>
      <c r="G48">
        <v>2000</v>
      </c>
      <c r="H48">
        <v>0</v>
      </c>
    </row>
    <row r="49" spans="1:8">
      <c r="A49" t="s">
        <v>70</v>
      </c>
      <c r="B49" t="s">
        <v>87</v>
      </c>
      <c r="C49">
        <v>5</v>
      </c>
      <c r="D49">
        <v>0</v>
      </c>
      <c r="E49">
        <v>0</v>
      </c>
      <c r="F49">
        <v>0</v>
      </c>
      <c r="G49">
        <v>2000</v>
      </c>
      <c r="H49">
        <v>0</v>
      </c>
    </row>
    <row r="50" spans="1:8">
      <c r="A50" t="s">
        <v>78</v>
      </c>
      <c r="B50" t="s">
        <v>87</v>
      </c>
      <c r="C50">
        <v>5</v>
      </c>
      <c r="D50">
        <v>0</v>
      </c>
      <c r="E50">
        <v>0</v>
      </c>
      <c r="F50">
        <v>5400</v>
      </c>
      <c r="G50">
        <v>0</v>
      </c>
      <c r="H50">
        <v>0</v>
      </c>
    </row>
    <row r="51" spans="1:8">
      <c r="A51" t="s">
        <v>113</v>
      </c>
      <c r="B51" t="s">
        <v>87</v>
      </c>
      <c r="C51">
        <v>2</v>
      </c>
      <c r="D51">
        <v>0</v>
      </c>
      <c r="E51">
        <v>0</v>
      </c>
      <c r="F51">
        <v>5400</v>
      </c>
      <c r="G51">
        <v>0</v>
      </c>
      <c r="H51">
        <v>0</v>
      </c>
    </row>
    <row r="52" spans="1:8">
      <c r="A52" t="s">
        <v>116</v>
      </c>
      <c r="B52" t="s">
        <v>87</v>
      </c>
      <c r="C52">
        <v>10</v>
      </c>
      <c r="D52">
        <v>0</v>
      </c>
      <c r="E52">
        <v>0</v>
      </c>
      <c r="F52">
        <v>5400</v>
      </c>
      <c r="G52">
        <v>0</v>
      </c>
      <c r="H52">
        <v>0</v>
      </c>
    </row>
    <row r="53" spans="1:8">
      <c r="A53" t="s">
        <v>119</v>
      </c>
      <c r="B53" t="s">
        <v>87</v>
      </c>
      <c r="C53">
        <v>2</v>
      </c>
      <c r="D53">
        <v>0</v>
      </c>
      <c r="E53">
        <v>0</v>
      </c>
      <c r="F53">
        <v>5400</v>
      </c>
      <c r="G53">
        <v>0</v>
      </c>
      <c r="H53">
        <v>0</v>
      </c>
    </row>
    <row r="54" spans="1:8">
      <c r="A54" t="s">
        <v>197</v>
      </c>
      <c r="B54" t="s">
        <v>87</v>
      </c>
      <c r="C54">
        <v>10</v>
      </c>
      <c r="D54">
        <v>0</v>
      </c>
      <c r="E54">
        <v>0</v>
      </c>
      <c r="F54">
        <v>5400</v>
      </c>
      <c r="G54">
        <v>0</v>
      </c>
      <c r="H54">
        <v>0</v>
      </c>
    </row>
    <row r="55" spans="1:8" ht="15" customHeight="1">
      <c r="A55" t="s">
        <v>62</v>
      </c>
      <c r="B55" t="s">
        <v>125</v>
      </c>
      <c r="C55">
        <v>0.5</v>
      </c>
      <c r="D55">
        <v>0</v>
      </c>
      <c r="E55">
        <v>0</v>
      </c>
      <c r="F55">
        <v>0</v>
      </c>
      <c r="G55">
        <v>200</v>
      </c>
      <c r="H55">
        <v>0</v>
      </c>
    </row>
    <row r="56" spans="1:8">
      <c r="A56" t="s">
        <v>198</v>
      </c>
      <c r="B56" t="s">
        <v>125</v>
      </c>
      <c r="C56">
        <v>0.5</v>
      </c>
      <c r="D56">
        <v>0</v>
      </c>
      <c r="E56">
        <v>0</v>
      </c>
      <c r="F56">
        <v>0</v>
      </c>
      <c r="G56">
        <v>200</v>
      </c>
      <c r="H56">
        <v>0</v>
      </c>
    </row>
    <row r="57" spans="1:8">
      <c r="A57" t="s">
        <v>58</v>
      </c>
      <c r="B57" t="s">
        <v>125</v>
      </c>
      <c r="C57">
        <v>0.5</v>
      </c>
      <c r="D57">
        <v>0</v>
      </c>
      <c r="E57">
        <v>0</v>
      </c>
      <c r="F57">
        <v>0</v>
      </c>
      <c r="G57">
        <v>200</v>
      </c>
      <c r="H57">
        <v>0</v>
      </c>
    </row>
    <row r="58" spans="1:8">
      <c r="A58" t="s">
        <v>199</v>
      </c>
      <c r="B58" t="s">
        <v>125</v>
      </c>
      <c r="C58">
        <v>0.5</v>
      </c>
      <c r="D58">
        <v>0</v>
      </c>
      <c r="E58">
        <v>0</v>
      </c>
      <c r="F58">
        <v>0</v>
      </c>
      <c r="G58">
        <v>200</v>
      </c>
      <c r="H58">
        <v>0</v>
      </c>
    </row>
    <row r="59" spans="1:8">
      <c r="A59" t="s">
        <v>144</v>
      </c>
      <c r="B59" t="s">
        <v>125</v>
      </c>
      <c r="C59">
        <v>1</v>
      </c>
      <c r="D59">
        <v>0</v>
      </c>
      <c r="E59">
        <v>0</v>
      </c>
      <c r="F59">
        <v>0</v>
      </c>
      <c r="G59">
        <v>400</v>
      </c>
      <c r="H59">
        <v>0</v>
      </c>
    </row>
    <row r="60" spans="1:8">
      <c r="A60" t="s">
        <v>200</v>
      </c>
      <c r="B60" t="s">
        <v>125</v>
      </c>
      <c r="C60">
        <v>1</v>
      </c>
      <c r="D60">
        <v>0</v>
      </c>
      <c r="E60">
        <v>0</v>
      </c>
      <c r="F60">
        <v>100</v>
      </c>
      <c r="G60">
        <v>400</v>
      </c>
      <c r="H60">
        <v>0</v>
      </c>
    </row>
    <row r="61" spans="1:8">
      <c r="A61" t="s">
        <v>201</v>
      </c>
      <c r="B61" t="s">
        <v>125</v>
      </c>
      <c r="C61">
        <v>0.5</v>
      </c>
      <c r="D61">
        <v>0</v>
      </c>
      <c r="E61">
        <v>0</v>
      </c>
      <c r="F61">
        <v>100</v>
      </c>
      <c r="G61">
        <v>200</v>
      </c>
      <c r="H61">
        <v>0</v>
      </c>
    </row>
    <row r="62" spans="1:8">
      <c r="A62" t="s">
        <v>139</v>
      </c>
      <c r="B62" t="s">
        <v>125</v>
      </c>
      <c r="C62">
        <v>0.5</v>
      </c>
      <c r="D62">
        <v>0</v>
      </c>
      <c r="E62">
        <v>0</v>
      </c>
      <c r="F62">
        <v>100</v>
      </c>
      <c r="G62">
        <v>200</v>
      </c>
      <c r="H62">
        <v>0</v>
      </c>
    </row>
    <row r="63" spans="1:8">
      <c r="A63" t="s">
        <v>202</v>
      </c>
      <c r="B63" t="s">
        <v>125</v>
      </c>
      <c r="C63">
        <v>1</v>
      </c>
      <c r="D63">
        <v>0</v>
      </c>
      <c r="E63">
        <v>0</v>
      </c>
      <c r="F63">
        <v>200</v>
      </c>
      <c r="G63">
        <v>400</v>
      </c>
      <c r="H63">
        <v>0</v>
      </c>
    </row>
    <row r="64" spans="1:8">
      <c r="A64" t="s">
        <v>203</v>
      </c>
      <c r="B64" t="s">
        <v>125</v>
      </c>
      <c r="C64">
        <v>0.5</v>
      </c>
      <c r="D64">
        <v>0</v>
      </c>
      <c r="E64">
        <v>0</v>
      </c>
      <c r="F64">
        <v>200</v>
      </c>
      <c r="G64">
        <v>200</v>
      </c>
      <c r="H64">
        <v>0</v>
      </c>
    </row>
    <row r="65" spans="1:8">
      <c r="A65" t="s">
        <v>204</v>
      </c>
      <c r="B65" t="s">
        <v>125</v>
      </c>
      <c r="C65">
        <v>3</v>
      </c>
      <c r="D65">
        <v>0</v>
      </c>
      <c r="E65">
        <v>0</v>
      </c>
      <c r="F65">
        <v>200</v>
      </c>
      <c r="G65">
        <v>1200</v>
      </c>
      <c r="H65">
        <v>0</v>
      </c>
    </row>
    <row r="66" spans="1:8">
      <c r="A66" t="s">
        <v>205</v>
      </c>
      <c r="B66" t="s">
        <v>125</v>
      </c>
      <c r="C66">
        <v>1</v>
      </c>
      <c r="D66">
        <v>0</v>
      </c>
      <c r="E66">
        <v>0</v>
      </c>
      <c r="F66">
        <v>0</v>
      </c>
      <c r="G66">
        <v>400</v>
      </c>
      <c r="H66">
        <v>0</v>
      </c>
    </row>
    <row r="67" spans="1:8">
      <c r="A67" t="s">
        <v>170</v>
      </c>
      <c r="B67" t="s">
        <v>125</v>
      </c>
      <c r="C67">
        <v>3</v>
      </c>
      <c r="D67">
        <v>0</v>
      </c>
      <c r="E67">
        <v>0</v>
      </c>
      <c r="F67">
        <v>8000</v>
      </c>
      <c r="G67">
        <v>0</v>
      </c>
      <c r="H67">
        <v>0</v>
      </c>
    </row>
    <row r="68" spans="1:8">
      <c r="A68" t="s">
        <v>141</v>
      </c>
      <c r="B68" t="s">
        <v>125</v>
      </c>
      <c r="C68">
        <v>0.5</v>
      </c>
      <c r="D68">
        <v>0</v>
      </c>
      <c r="E68">
        <v>0</v>
      </c>
      <c r="F68">
        <v>0</v>
      </c>
      <c r="G68">
        <v>200</v>
      </c>
      <c r="H68">
        <v>0</v>
      </c>
    </row>
    <row r="69" spans="1:8">
      <c r="A69" t="s">
        <v>147</v>
      </c>
      <c r="B69" t="s">
        <v>125</v>
      </c>
      <c r="C69">
        <v>3</v>
      </c>
      <c r="D69">
        <v>0</v>
      </c>
      <c r="E69">
        <v>0</v>
      </c>
      <c r="F69">
        <v>0</v>
      </c>
      <c r="G69">
        <v>1200</v>
      </c>
      <c r="H69">
        <v>0</v>
      </c>
    </row>
    <row r="70" spans="1:8">
      <c r="A70" t="s">
        <v>149</v>
      </c>
      <c r="B70" t="s">
        <v>125</v>
      </c>
      <c r="C70">
        <v>1</v>
      </c>
      <c r="D70">
        <v>0</v>
      </c>
      <c r="E70">
        <v>0</v>
      </c>
      <c r="F70">
        <v>0</v>
      </c>
      <c r="G70">
        <v>400</v>
      </c>
      <c r="H70">
        <v>0</v>
      </c>
    </row>
    <row r="71" spans="1:8">
      <c r="A71" t="s">
        <v>150</v>
      </c>
      <c r="B71" t="s">
        <v>125</v>
      </c>
      <c r="C71">
        <v>1</v>
      </c>
      <c r="D71">
        <v>0</v>
      </c>
      <c r="E71">
        <v>0</v>
      </c>
      <c r="F71">
        <v>0</v>
      </c>
      <c r="G71">
        <v>400</v>
      </c>
      <c r="H71">
        <v>0</v>
      </c>
    </row>
    <row r="72" spans="1:8">
      <c r="A72" t="s">
        <v>174</v>
      </c>
      <c r="B72" t="s">
        <v>125</v>
      </c>
      <c r="C72">
        <v>2</v>
      </c>
      <c r="D72">
        <v>0</v>
      </c>
      <c r="E72">
        <v>0</v>
      </c>
      <c r="F72">
        <v>0</v>
      </c>
      <c r="G72">
        <v>0</v>
      </c>
      <c r="H72">
        <v>1120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2025-04-14T08:45:15Z</dcterms:created>
  <dcterms:modified xsi:type="dcterms:W3CDTF">2025-05-22T12:42:55Z</dcterms:modified>
  <cp:category/>
  <cp:contentStatus/>
</cp:coreProperties>
</file>