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uett\Documents\Studium\medea\data\results\20230104\"/>
    </mc:Choice>
  </mc:AlternateContent>
  <xr:revisionPtr revIDLastSave="0" documentId="13_ncr:1_{400DF88B-351D-4D9E-B310-987E704269F3}" xr6:coauthVersionLast="47" xr6:coauthVersionMax="47" xr10:uidLastSave="{00000000-0000-0000-0000-000000000000}"/>
  <bookViews>
    <workbookView xWindow="-110" yWindow="-110" windowWidth="19420" windowHeight="10420" xr2:uid="{13D06013-B2E5-4F36-AC91-47F8BD622554}"/>
  </bookViews>
  <sheets>
    <sheet name="Tabelle1" sheetId="1" r:id="rId1"/>
  </sheets>
  <externalReferences>
    <externalReference r:id="rId2"/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2" i="1" l="1"/>
  <c r="I13" i="1"/>
  <c r="I14" i="1"/>
  <c r="I4" i="1"/>
  <c r="I5" i="1"/>
  <c r="I6" i="1"/>
  <c r="I7" i="1"/>
  <c r="I8" i="1"/>
  <c r="I3" i="1"/>
  <c r="J10" i="1"/>
  <c r="K7" i="1"/>
  <c r="J7" i="1"/>
  <c r="D19" i="1"/>
  <c r="E20" i="1"/>
  <c r="F20" i="1"/>
  <c r="G21" i="1"/>
  <c r="H21" i="1"/>
  <c r="D23" i="1"/>
  <c r="B19" i="1"/>
  <c r="B20" i="1"/>
  <c r="C7" i="1"/>
  <c r="C22" i="1" s="1"/>
  <c r="D7" i="1"/>
  <c r="D22" i="1" s="1"/>
  <c r="E7" i="1"/>
  <c r="E22" i="1" s="1"/>
  <c r="F7" i="1"/>
  <c r="F22" i="1" s="1"/>
  <c r="G7" i="1"/>
  <c r="G20" i="1" s="1"/>
  <c r="H7" i="1"/>
  <c r="H20" i="1" s="1"/>
  <c r="C8" i="1"/>
  <c r="C21" i="1" s="1"/>
  <c r="D8" i="1"/>
  <c r="D21" i="1" s="1"/>
  <c r="E8" i="1"/>
  <c r="E23" i="1" s="1"/>
  <c r="F8" i="1"/>
  <c r="F23" i="1" s="1"/>
  <c r="G8" i="1"/>
  <c r="G23" i="1" s="1"/>
  <c r="H8" i="1"/>
  <c r="H23" i="1" s="1"/>
  <c r="B8" i="1"/>
  <c r="B21" i="1" s="1"/>
  <c r="B7" i="1"/>
  <c r="B22" i="1" s="1"/>
  <c r="C6" i="1"/>
  <c r="C19" i="1" s="1"/>
  <c r="D6" i="1"/>
  <c r="E6" i="1"/>
  <c r="E19" i="1" s="1"/>
  <c r="F6" i="1"/>
  <c r="F19" i="1" s="1"/>
  <c r="G6" i="1"/>
  <c r="G19" i="1" s="1"/>
  <c r="H6" i="1"/>
  <c r="H19" i="1" s="1"/>
  <c r="B6" i="1"/>
  <c r="C5" i="1"/>
  <c r="C18" i="1" s="1"/>
  <c r="D5" i="1"/>
  <c r="D18" i="1" s="1"/>
  <c r="E5" i="1"/>
  <c r="E13" i="1" s="1"/>
  <c r="F5" i="1"/>
  <c r="F13" i="1" s="1"/>
  <c r="G5" i="1"/>
  <c r="G13" i="1" s="1"/>
  <c r="H5" i="1"/>
  <c r="H13" i="1" s="1"/>
  <c r="B5" i="1"/>
  <c r="C4" i="1"/>
  <c r="D4" i="1"/>
  <c r="E4" i="1"/>
  <c r="F4" i="1"/>
  <c r="G4" i="1"/>
  <c r="H4" i="1"/>
  <c r="B4" i="1"/>
  <c r="C3" i="1"/>
  <c r="C12" i="1" s="1"/>
  <c r="D3" i="1"/>
  <c r="E3" i="1"/>
  <c r="F3" i="1"/>
  <c r="G3" i="1"/>
  <c r="G12" i="1" s="1"/>
  <c r="H3" i="1"/>
  <c r="H12" i="1" s="1"/>
  <c r="B3" i="1"/>
  <c r="B12" i="1" s="1"/>
  <c r="D12" i="1" l="1"/>
  <c r="B23" i="1"/>
  <c r="H22" i="1"/>
  <c r="F21" i="1"/>
  <c r="D20" i="1"/>
  <c r="H18" i="1"/>
  <c r="C23" i="1"/>
  <c r="G22" i="1"/>
  <c r="E21" i="1"/>
  <c r="C20" i="1"/>
  <c r="G18" i="1"/>
  <c r="F18" i="1"/>
  <c r="E18" i="1"/>
  <c r="D13" i="1"/>
  <c r="E12" i="1"/>
  <c r="C13" i="1"/>
  <c r="B14" i="1"/>
  <c r="H14" i="1"/>
  <c r="G14" i="1"/>
  <c r="F12" i="1"/>
  <c r="B18" i="1"/>
  <c r="F14" i="1"/>
  <c r="E14" i="1"/>
  <c r="D14" i="1"/>
  <c r="C14" i="1"/>
  <c r="B13" i="1"/>
</calcChain>
</file>

<file path=xl/sharedStrings.xml><?xml version="1.0" encoding="utf-8"?>
<sst xmlns="http://schemas.openxmlformats.org/spreadsheetml/2006/main" count="29" uniqueCount="29">
  <si>
    <t>FLH electrolyzer</t>
  </si>
  <si>
    <t>el_30</t>
  </si>
  <si>
    <t>el_40</t>
  </si>
  <si>
    <t>el_50</t>
  </si>
  <si>
    <t>el_60</t>
  </si>
  <si>
    <t>el_70</t>
  </si>
  <si>
    <t>el_80</t>
  </si>
  <si>
    <t>el_90</t>
  </si>
  <si>
    <t>el_</t>
  </si>
  <si>
    <t>el_wind_constraint_</t>
  </si>
  <si>
    <t>h_2_</t>
  </si>
  <si>
    <t>h_2_wind_constraint_</t>
  </si>
  <si>
    <t>el_wind_pv_constraint_</t>
  </si>
  <si>
    <t>h_2_windpv_constraint_</t>
  </si>
  <si>
    <t>_</t>
  </si>
  <si>
    <t>wind</t>
  </si>
  <si>
    <t>winpv</t>
  </si>
  <si>
    <t>el _ wind</t>
  </si>
  <si>
    <t>el _ windpv</t>
  </si>
  <si>
    <t>el wind windpv</t>
  </si>
  <si>
    <t>h2 _ wind</t>
  </si>
  <si>
    <t>h2 _ windpv</t>
  </si>
  <si>
    <t>h2 wind windpv</t>
  </si>
  <si>
    <t>min</t>
  </si>
  <si>
    <t>max</t>
  </si>
  <si>
    <t>Über 4500</t>
  </si>
  <si>
    <t>average</t>
  </si>
  <si>
    <t>diff el h2 %</t>
  </si>
  <si>
    <t>diff scenarios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</si>
</sst>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Standard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buett\Documents\Studium\medea\data\results\20230104\electricity_use_DE.xlsx" TargetMode="External"/><Relationship Id="rId1" Type="http://schemas.openxmlformats.org/officeDocument/2006/relationships/externalLinkPath" Target="electricity_use_D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buett\Documents\Studium\medea\data\results\20230104\installed_capacitiesDE.xlsx" TargetMode="External"/><Relationship Id="rId1" Type="http://schemas.openxmlformats.org/officeDocument/2006/relationships/externalLinkPath" Target="installed_capacitiesD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l_"/>
      <sheetName val="el_wind_constraint_"/>
      <sheetName val="el_windpv_constraint_"/>
      <sheetName val="h_2_"/>
      <sheetName val="h_2_wind_constraint_"/>
      <sheetName val="h_2_windpv_constraint_"/>
    </sheetNames>
    <sheetDataSet>
      <sheetData sheetId="0">
        <row r="3">
          <cell r="B3">
            <v>421313.10220231308</v>
          </cell>
          <cell r="C3">
            <v>421492.37801450753</v>
          </cell>
          <cell r="D3">
            <v>421492.37801543588</v>
          </cell>
          <cell r="E3">
            <v>421492.37801450718</v>
          </cell>
          <cell r="F3">
            <v>421492.37801477872</v>
          </cell>
          <cell r="G3">
            <v>421492.37801460252</v>
          </cell>
          <cell r="H3">
            <v>421492.37801477849</v>
          </cell>
        </row>
      </sheetData>
      <sheetData sheetId="1">
        <row r="3">
          <cell r="B3">
            <v>256591.9458163142</v>
          </cell>
          <cell r="C3">
            <v>335778.96480655333</v>
          </cell>
          <cell r="D3">
            <v>383186.96110275009</v>
          </cell>
          <cell r="E3">
            <v>407908.98557354911</v>
          </cell>
          <cell r="F3">
            <v>407908.98557186942</v>
          </cell>
          <cell r="G3">
            <v>407908.98557357048</v>
          </cell>
          <cell r="H3">
            <v>407908.98557123559</v>
          </cell>
        </row>
      </sheetData>
      <sheetData sheetId="2">
        <row r="3">
          <cell r="B3">
            <v>256181.56203716539</v>
          </cell>
          <cell r="C3">
            <v>330628.48755907483</v>
          </cell>
          <cell r="D3">
            <v>356105.76072899619</v>
          </cell>
          <cell r="E3">
            <v>371140.75360410282</v>
          </cell>
          <cell r="F3">
            <v>371204.89258626773</v>
          </cell>
          <cell r="G3">
            <v>371557.97946521419</v>
          </cell>
          <cell r="H3">
            <v>371567.35399629181</v>
          </cell>
        </row>
      </sheetData>
      <sheetData sheetId="3">
        <row r="3">
          <cell r="B3">
            <v>459556.82371055242</v>
          </cell>
          <cell r="C3">
            <v>458597.08887437679</v>
          </cell>
          <cell r="D3">
            <v>458597.08886410412</v>
          </cell>
          <cell r="E3">
            <v>458597.08886533888</v>
          </cell>
          <cell r="F3">
            <v>458597.08886533778</v>
          </cell>
          <cell r="G3">
            <v>458597.088868108</v>
          </cell>
          <cell r="H3">
            <v>458597.08887448418</v>
          </cell>
        </row>
      </sheetData>
      <sheetData sheetId="4">
        <row r="3">
          <cell r="B3">
            <v>294587.41071931878</v>
          </cell>
          <cell r="C3">
            <v>371724.15185806208</v>
          </cell>
          <cell r="D3">
            <v>405283.17335747898</v>
          </cell>
          <cell r="E3">
            <v>446675.61986528197</v>
          </cell>
          <cell r="F3">
            <v>450148.43951709883</v>
          </cell>
          <cell r="G3">
            <v>450148.43951709958</v>
          </cell>
          <cell r="H3">
            <v>450148.43951451662</v>
          </cell>
        </row>
      </sheetData>
      <sheetData sheetId="5">
        <row r="3">
          <cell r="B3">
            <v>294587.4107207685</v>
          </cell>
          <cell r="C3">
            <v>369415.82434042997</v>
          </cell>
          <cell r="D3">
            <v>392888.75923920562</v>
          </cell>
          <cell r="E3">
            <v>420407.72022707789</v>
          </cell>
          <cell r="F3">
            <v>421506.23007004301</v>
          </cell>
          <cell r="G3">
            <v>421801.01178995898</v>
          </cell>
          <cell r="H3">
            <v>422236.19955040072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l_"/>
      <sheetName val="el_wind_constraint_"/>
      <sheetName val="el_windpv_constraint_"/>
      <sheetName val="h_2_"/>
      <sheetName val="h_2_wind_constraint_"/>
      <sheetName val="h_2_windpv_constraint_"/>
    </sheetNames>
    <sheetDataSet>
      <sheetData sheetId="0">
        <row r="4">
          <cell r="B4">
            <v>83.430165640233554</v>
          </cell>
          <cell r="C4">
            <v>84.629240164449882</v>
          </cell>
          <cell r="D4">
            <v>84.629240164647456</v>
          </cell>
          <cell r="E4">
            <v>84.629240164449641</v>
          </cell>
          <cell r="F4">
            <v>84.629240164534352</v>
          </cell>
          <cell r="G4">
            <v>84.629240164475206</v>
          </cell>
          <cell r="H4">
            <v>84.629240164534096</v>
          </cell>
        </row>
      </sheetData>
      <sheetData sheetId="1">
        <row r="4">
          <cell r="B4">
            <v>56.052191447138647</v>
          </cell>
          <cell r="C4">
            <v>74.184937328352888</v>
          </cell>
          <cell r="D4">
            <v>85.128878746791756</v>
          </cell>
          <cell r="E4">
            <v>88.839193144037679</v>
          </cell>
          <cell r="F4">
            <v>88.839193144043023</v>
          </cell>
          <cell r="G4">
            <v>88.839193144031213</v>
          </cell>
          <cell r="H4">
            <v>88.839193143965218</v>
          </cell>
        </row>
      </sheetData>
      <sheetData sheetId="2">
        <row r="4">
          <cell r="B4">
            <v>56.048511845992273</v>
          </cell>
          <cell r="C4">
            <v>74.095695130970384</v>
          </cell>
          <cell r="D4">
            <v>80.871440055831314</v>
          </cell>
          <cell r="E4">
            <v>87.805130186736633</v>
          </cell>
          <cell r="F4">
            <v>88.55811680462493</v>
          </cell>
          <cell r="G4">
            <v>90.280759907070149</v>
          </cell>
          <cell r="H4">
            <v>92.057454112142651</v>
          </cell>
        </row>
      </sheetData>
      <sheetData sheetId="3">
        <row r="4">
          <cell r="B4">
            <v>87.076106103707545</v>
          </cell>
          <cell r="C4">
            <v>88.891603080410334</v>
          </cell>
          <cell r="D4">
            <v>88.891603077140161</v>
          </cell>
          <cell r="E4">
            <v>88.891603078018292</v>
          </cell>
          <cell r="F4">
            <v>88.89160307738004</v>
          </cell>
          <cell r="G4">
            <v>88.891603078937095</v>
          </cell>
          <cell r="H4">
            <v>88.891603080242788</v>
          </cell>
        </row>
      </sheetData>
      <sheetData sheetId="4">
        <row r="4">
          <cell r="B4">
            <v>60.622675061771687</v>
          </cell>
          <cell r="C4">
            <v>78.721791079576505</v>
          </cell>
          <cell r="D4">
            <v>89.295314427568243</v>
          </cell>
          <cell r="E4">
            <v>93.835760250291699</v>
          </cell>
          <cell r="F4">
            <v>93.971276065343645</v>
          </cell>
          <cell r="G4">
            <v>93.971276065343673</v>
          </cell>
          <cell r="H4">
            <v>93.971276065333413</v>
          </cell>
        </row>
      </sheetData>
      <sheetData sheetId="5">
        <row r="4">
          <cell r="B4">
            <v>60.622675061771687</v>
          </cell>
          <cell r="C4">
            <v>78.502915332506504</v>
          </cell>
          <cell r="D4">
            <v>86.454900321878767</v>
          </cell>
          <cell r="E4">
            <v>93.261998591158374</v>
          </cell>
          <cell r="F4">
            <v>95.132275127036749</v>
          </cell>
          <cell r="G4">
            <v>97.909221127874716</v>
          </cell>
          <cell r="H4">
            <v>99.660788494695169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8077C-86D1-408C-B059-13A8FCC73E1E}">
  <dimension ref="A1:K23"/>
  <sheetViews>
    <sheetView tabSelected="1" workbookViewId="0">
      <selection activeCell="G9" sqref="G9"/>
    </sheetView>
  </sheetViews>
  <sheetFormatPr baseColWidth="10" defaultRowHeight="14.5" x14ac:dyDescent="0.35"/>
  <cols>
    <col min="1" max="1" width="15.08984375" customWidth="1"/>
  </cols>
  <sheetData>
    <row r="1" spans="1:11" x14ac:dyDescent="0.35">
      <c r="A1" t="s">
        <v>0</v>
      </c>
    </row>
    <row r="2" spans="1:11" x14ac:dyDescent="0.35"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26</v>
      </c>
    </row>
    <row r="3" spans="1:11" x14ac:dyDescent="0.35">
      <c r="A3" t="s">
        <v>8</v>
      </c>
      <c r="B3">
        <f>[1]el_!B$3/[2]el_!B$4</f>
        <v>5049.8893172416056</v>
      </c>
      <c r="C3">
        <f>[1]el_!C$3/[2]el_!C$4</f>
        <v>4980.4580213112131</v>
      </c>
      <c r="D3">
        <f>[1]el_!D$3/[2]el_!D$4</f>
        <v>4980.4580213105555</v>
      </c>
      <c r="E3">
        <f>[1]el_!E$3/[2]el_!E$4</f>
        <v>4980.4580213112231</v>
      </c>
      <c r="F3">
        <f>[1]el_!F$3/[2]el_!F$4</f>
        <v>4980.4580213094468</v>
      </c>
      <c r="G3">
        <f>[1]el_!G$3/[2]el_!G$4</f>
        <v>4980.4580213108457</v>
      </c>
      <c r="H3">
        <f>[1]el_!H$3/[2]el_!H$4</f>
        <v>4980.4580213094587</v>
      </c>
      <c r="I3">
        <f>AVERAGE(B3:H3)</f>
        <v>4990.3767778720494</v>
      </c>
    </row>
    <row r="4" spans="1:11" x14ac:dyDescent="0.35">
      <c r="A4" t="s">
        <v>10</v>
      </c>
      <c r="B4">
        <f>[1]h_2_!B$3/[2]h_2_!B$4</f>
        <v>5277.6455479442402</v>
      </c>
      <c r="C4">
        <f>[1]h_2_!C$3/[2]h_2_!C$4</f>
        <v>5159.0597197300522</v>
      </c>
      <c r="D4">
        <f>[1]h_2_!D$3/[2]h_2_!D$4</f>
        <v>5159.0597198042815</v>
      </c>
      <c r="E4">
        <f>[1]h_2_!E$3/[2]h_2_!E$4</f>
        <v>5159.0597197672078</v>
      </c>
      <c r="F4">
        <f>[1]h_2_!F$3/[2]h_2_!F$4</f>
        <v>5159.0597198042378</v>
      </c>
      <c r="G4">
        <f>[1]h_2_!G$3/[2]h_2_!G$4</f>
        <v>5159.0597197450343</v>
      </c>
      <c r="H4">
        <f>[1]h_2_!H$3/[2]h_2_!H$4</f>
        <v>5159.0597197409843</v>
      </c>
      <c r="I4">
        <f t="shared" ref="I4:I8" si="0">AVERAGE(B4:H4)</f>
        <v>5176.0005523622904</v>
      </c>
    </row>
    <row r="5" spans="1:11" x14ac:dyDescent="0.35">
      <c r="A5" t="s">
        <v>9</v>
      </c>
      <c r="B5">
        <f>[1]el_wind_constraint_!B$3/[2]el_wind_constraint_!B$4</f>
        <v>4577.7326308160373</v>
      </c>
      <c r="C5">
        <f>[1]el_wind_constraint_!C$3/[2]el_wind_constraint_!C$4</f>
        <v>4526.2418072869532</v>
      </c>
      <c r="D5">
        <f>[1]el_wind_constraint_!D$3/[2]el_wind_constraint_!D$4</f>
        <v>4501.2569969646311</v>
      </c>
      <c r="E5">
        <f>[1]el_wind_constraint_!E$3/[2]el_wind_constraint_!E$4</f>
        <v>4591.5431144471777</v>
      </c>
      <c r="F5">
        <f>[1]el_wind_constraint_!F$3/[2]el_wind_constraint_!F$4</f>
        <v>4591.5431144279946</v>
      </c>
      <c r="G5">
        <f>[1]el_wind_constraint_!G$3/[2]el_wind_constraint_!G$4</f>
        <v>4591.5431144477525</v>
      </c>
      <c r="H5">
        <f>[1]el_wind_constraint_!H$3/[2]el_wind_constraint_!H$4</f>
        <v>4591.5431144248814</v>
      </c>
      <c r="I5">
        <f t="shared" si="0"/>
        <v>4567.3434132593466</v>
      </c>
    </row>
    <row r="6" spans="1:11" x14ac:dyDescent="0.35">
      <c r="A6" t="s">
        <v>11</v>
      </c>
      <c r="B6">
        <f>[1]h_2_wind_constraint_!B$3/[2]h_2_wind_constraint_!B$4</f>
        <v>4859.3601390758149</v>
      </c>
      <c r="C6">
        <f>[1]h_2_wind_constraint_!C$3/[2]h_2_wind_constraint_!C$4</f>
        <v>4721.9981501983611</v>
      </c>
      <c r="D6">
        <f>[1]h_2_wind_constraint_!D$3/[2]h_2_wind_constraint_!D$4</f>
        <v>4538.6835351391683</v>
      </c>
      <c r="E6">
        <f>[1]h_2_wind_constraint_!E$3/[2]h_2_wind_constraint_!E$4</f>
        <v>4760.1854418171397</v>
      </c>
      <c r="F6">
        <f>[1]h_2_wind_constraint_!F$3/[2]h_2_wind_constraint_!F$4</f>
        <v>4790.2769693590699</v>
      </c>
      <c r="G6">
        <f>[1]h_2_wind_constraint_!G$3/[2]h_2_wind_constraint_!G$4</f>
        <v>4790.2769693590762</v>
      </c>
      <c r="H6">
        <f>[1]h_2_wind_constraint_!H$3/[2]h_2_wind_constraint_!H$4</f>
        <v>4790.2769693321125</v>
      </c>
      <c r="I6">
        <f t="shared" si="0"/>
        <v>4750.1511677543913</v>
      </c>
      <c r="J6" t="s">
        <v>23</v>
      </c>
      <c r="K6" t="s">
        <v>24</v>
      </c>
    </row>
    <row r="7" spans="1:11" x14ac:dyDescent="0.35">
      <c r="A7" t="s">
        <v>12</v>
      </c>
      <c r="B7">
        <f>[1]el_windpv_constraint_!B$3/[2]el_windpv_constraint_!B$4</f>
        <v>4570.7112213985311</v>
      </c>
      <c r="C7">
        <f>[1]el_windpv_constraint_!C$3/[2]el_windpv_constraint_!C$4</f>
        <v>4462.1821412790732</v>
      </c>
      <c r="D7">
        <f>[1]el_windpv_constraint_!D$3/[2]el_windpv_constraint_!D$4</f>
        <v>4403.3562464468423</v>
      </c>
      <c r="E7">
        <f>[1]el_windpv_constraint_!E$3/[2]el_windpv_constraint_!E$4</f>
        <v>4226.868667181423</v>
      </c>
      <c r="F7">
        <f>[1]el_windpv_constraint_!F$3/[2]el_windpv_constraint_!F$4</f>
        <v>4191.6529616953376</v>
      </c>
      <c r="G7">
        <f>[1]el_windpv_constraint_!G$3/[2]el_windpv_constraint_!G$4</f>
        <v>4115.5832078471067</v>
      </c>
      <c r="H7">
        <f>[1]el_windpv_constraint_!H$3/[2]el_windpv_constraint_!H$4</f>
        <v>4036.2549407857346</v>
      </c>
      <c r="I7">
        <f t="shared" si="0"/>
        <v>4286.6584838048639</v>
      </c>
      <c r="J7">
        <f>MIN(B3:H8)</f>
        <v>4036.2549407857346</v>
      </c>
      <c r="K7">
        <f>MAX(B3:H8)</f>
        <v>5277.6455479442402</v>
      </c>
    </row>
    <row r="8" spans="1:11" x14ac:dyDescent="0.35">
      <c r="A8" t="s">
        <v>13</v>
      </c>
      <c r="B8">
        <f>[1]h_2_windpv_constraint_!B$3/[2]h_2_windpv_constraint_!B$4</f>
        <v>4859.3601390997283</v>
      </c>
      <c r="C8">
        <f>[1]h_2_windpv_constraint_!C$3/[2]h_2_windpv_constraint_!C$4</f>
        <v>4705.7593055714478</v>
      </c>
      <c r="D8">
        <f>[1]h_2_windpv_constraint_!D$3/[2]h_2_windpv_constraint_!D$4</f>
        <v>4544.4359750164322</v>
      </c>
      <c r="E8">
        <f>[1]h_2_windpv_constraint_!E$3/[2]h_2_windpv_constraint_!E$4</f>
        <v>4507.8137567055555</v>
      </c>
      <c r="F8">
        <f>[1]h_2_windpv_constraint_!F$3/[2]h_2_windpv_constraint_!F$4</f>
        <v>4430.7384587110564</v>
      </c>
      <c r="G8">
        <f>[1]h_2_windpv_constraint_!G$3/[2]h_2_windpv_constraint_!G$4</f>
        <v>4308.0825986662085</v>
      </c>
      <c r="H8">
        <f>[1]h_2_windpv_constraint_!H$3/[2]h_2_windpv_constraint_!H$4</f>
        <v>4236.7334829271986</v>
      </c>
      <c r="I8">
        <f t="shared" si="0"/>
        <v>4513.2748166710899</v>
      </c>
    </row>
    <row r="9" spans="1:11" x14ac:dyDescent="0.35">
      <c r="J9" t="s">
        <v>25</v>
      </c>
    </row>
    <row r="10" spans="1:11" x14ac:dyDescent="0.35">
      <c r="J10">
        <f>COUNTIF(B3:H8,"&gt;4500")</f>
        <v>33</v>
      </c>
    </row>
    <row r="11" spans="1:11" x14ac:dyDescent="0.35">
      <c r="A11" t="s">
        <v>27</v>
      </c>
    </row>
    <row r="12" spans="1:11" x14ac:dyDescent="0.35">
      <c r="A12" t="s">
        <v>14</v>
      </c>
      <c r="B12">
        <f>-(B3-B4)/B3*100</f>
        <v>4.5101232204241972</v>
      </c>
      <c r="C12">
        <f t="shared" ref="C12:H12" si="1">-(C3-C4)/C3*100</f>
        <v>3.5860496696209143</v>
      </c>
      <c r="D12">
        <f t="shared" si="1"/>
        <v>3.5860496711250023</v>
      </c>
      <c r="E12">
        <f t="shared" si="1"/>
        <v>3.5860496703667337</v>
      </c>
      <c r="F12">
        <f t="shared" si="1"/>
        <v>3.5860496711471845</v>
      </c>
      <c r="G12">
        <f t="shared" si="1"/>
        <v>3.5860496699293738</v>
      </c>
      <c r="H12">
        <f t="shared" si="1"/>
        <v>3.5860496698769042</v>
      </c>
      <c r="I12">
        <f t="shared" ref="I12" si="2">-(I3-I4)/I3*100</f>
        <v>3.7196344635403058</v>
      </c>
    </row>
    <row r="13" spans="1:11" x14ac:dyDescent="0.35">
      <c r="A13" t="s">
        <v>15</v>
      </c>
      <c r="B13">
        <f>-(B5-B6)/B5*100</f>
        <v>6.1521178926864071</v>
      </c>
      <c r="C13">
        <f t="shared" ref="C13:H13" si="3">-(C5-C6)/C5*100</f>
        <v>4.3249201268092454</v>
      </c>
      <c r="D13">
        <f t="shared" si="3"/>
        <v>0.8314685919905338</v>
      </c>
      <c r="E13">
        <f t="shared" si="3"/>
        <v>3.6728899885385609</v>
      </c>
      <c r="F13">
        <f t="shared" si="3"/>
        <v>4.3282584956372157</v>
      </c>
      <c r="G13">
        <f t="shared" si="3"/>
        <v>4.3282584951884191</v>
      </c>
      <c r="H13">
        <f t="shared" si="3"/>
        <v>4.328258495120842</v>
      </c>
      <c r="I13">
        <f t="shared" ref="I13" si="4">-(I5-I6)/I5*100</f>
        <v>4.0024963738075803</v>
      </c>
    </row>
    <row r="14" spans="1:11" x14ac:dyDescent="0.35">
      <c r="A14" t="s">
        <v>16</v>
      </c>
      <c r="B14">
        <f>-(B7-B8)/B7*100</f>
        <v>6.3151860557245474</v>
      </c>
      <c r="C14">
        <f t="shared" ref="C14:H14" si="5">-(C7-C8)/C7*100</f>
        <v>5.4587006218117722</v>
      </c>
      <c r="D14">
        <f t="shared" si="5"/>
        <v>3.2039135757737056</v>
      </c>
      <c r="E14">
        <f t="shared" si="5"/>
        <v>6.646648184398722</v>
      </c>
      <c r="F14">
        <f t="shared" si="5"/>
        <v>5.7038476038106776</v>
      </c>
      <c r="G14">
        <f t="shared" si="5"/>
        <v>4.6773295811895323</v>
      </c>
      <c r="H14">
        <f t="shared" si="5"/>
        <v>4.9669444839982537</v>
      </c>
      <c r="I14">
        <f t="shared" ref="I14" si="6">-(I7-I8)/I7*100</f>
        <v>5.2865497385058768</v>
      </c>
    </row>
    <row r="17" spans="1:8" x14ac:dyDescent="0.35">
      <c r="A17" t="s">
        <v>28</v>
      </c>
    </row>
    <row r="18" spans="1:8" x14ac:dyDescent="0.35">
      <c r="A18" t="s">
        <v>17</v>
      </c>
      <c r="B18">
        <f>(B5-B3)/B3*100</f>
        <v>-9.3498422789882802</v>
      </c>
      <c r="C18">
        <f t="shared" ref="C18:H18" si="7">(C5-C3)/C3*100</f>
        <v>-9.1199687273877998</v>
      </c>
      <c r="D18">
        <f t="shared" si="7"/>
        <v>-9.6216256074341473</v>
      </c>
      <c r="E18">
        <f t="shared" si="7"/>
        <v>-7.80881808861536</v>
      </c>
      <c r="F18">
        <f t="shared" si="7"/>
        <v>-7.8088180889676462</v>
      </c>
      <c r="G18">
        <f t="shared" si="7"/>
        <v>-7.8088180885968317</v>
      </c>
      <c r="H18">
        <f t="shared" si="7"/>
        <v>-7.8088180890303738</v>
      </c>
    </row>
    <row r="19" spans="1:8" x14ac:dyDescent="0.35">
      <c r="A19" t="s">
        <v>20</v>
      </c>
      <c r="B19">
        <f t="shared" ref="B19:H21" si="8">(B6-B4)/B4*100</f>
        <v>-7.9256063157056218</v>
      </c>
      <c r="C19">
        <f t="shared" si="8"/>
        <v>-8.4717292156982484</v>
      </c>
      <c r="D19">
        <f t="shared" si="8"/>
        <v>-12.024985527569127</v>
      </c>
      <c r="E19">
        <f t="shared" si="8"/>
        <v>-7.7315305427025844</v>
      </c>
      <c r="F19">
        <f t="shared" si="8"/>
        <v>-7.1482551176818232</v>
      </c>
      <c r="G19">
        <f t="shared" si="8"/>
        <v>-7.1482551166161663</v>
      </c>
      <c r="H19">
        <f t="shared" si="8"/>
        <v>-7.1482551170659239</v>
      </c>
    </row>
    <row r="20" spans="1:8" x14ac:dyDescent="0.35">
      <c r="A20" t="s">
        <v>19</v>
      </c>
      <c r="B20">
        <f t="shared" si="8"/>
        <v>-0.15338181549180097</v>
      </c>
      <c r="C20">
        <f t="shared" si="8"/>
        <v>-1.4152948237265648</v>
      </c>
      <c r="D20">
        <f t="shared" si="8"/>
        <v>-2.1749646950575579</v>
      </c>
      <c r="E20">
        <f t="shared" si="8"/>
        <v>-7.9423069363830106</v>
      </c>
      <c r="F20">
        <f t="shared" si="8"/>
        <v>-8.7092757873945068</v>
      </c>
      <c r="G20">
        <f t="shared" si="8"/>
        <v>-10.366011920981206</v>
      </c>
      <c r="H20">
        <f t="shared" si="8"/>
        <v>-12.093715768335981</v>
      </c>
    </row>
    <row r="21" spans="1:8" x14ac:dyDescent="0.35">
      <c r="A21" t="s">
        <v>22</v>
      </c>
      <c r="B21">
        <f t="shared" si="8"/>
        <v>4.9210890959531964E-10</v>
      </c>
      <c r="C21">
        <f t="shared" si="8"/>
        <v>-0.34389773376406652</v>
      </c>
      <c r="D21">
        <f t="shared" si="8"/>
        <v>0.12674247571410618</v>
      </c>
      <c r="E21">
        <f t="shared" si="8"/>
        <v>-5.3017196114789282</v>
      </c>
      <c r="F21">
        <f t="shared" si="8"/>
        <v>-7.5055891955266016</v>
      </c>
      <c r="G21">
        <f t="shared" si="8"/>
        <v>-10.066106276885778</v>
      </c>
      <c r="H21">
        <f t="shared" si="8"/>
        <v>-11.555563278465129</v>
      </c>
    </row>
    <row r="22" spans="1:8" x14ac:dyDescent="0.35">
      <c r="A22" t="s">
        <v>18</v>
      </c>
      <c r="B22">
        <f>(B7-B3)/B3*100</f>
        <v>-9.4888831366469493</v>
      </c>
      <c r="C22">
        <f t="shared" ref="C22:H22" si="9">(C7-C3)/C3*100</f>
        <v>-10.406189105790165</v>
      </c>
      <c r="D22">
        <f t="shared" si="9"/>
        <v>-11.587323342439396</v>
      </c>
      <c r="E22">
        <f t="shared" si="9"/>
        <v>-15.13092472429674</v>
      </c>
      <c r="F22">
        <f t="shared" si="9"/>
        <v>-15.838002373258014</v>
      </c>
      <c r="G22">
        <f t="shared" si="9"/>
        <v>-17.365366995626356</v>
      </c>
      <c r="H22">
        <f t="shared" si="9"/>
        <v>-18.958157592812615</v>
      </c>
    </row>
    <row r="23" spans="1:8" x14ac:dyDescent="0.35">
      <c r="A23" t="s">
        <v>21</v>
      </c>
      <c r="B23">
        <f>(B8-B4)/B4*100</f>
        <v>-7.9256063152525158</v>
      </c>
      <c r="C23">
        <f t="shared" ref="C23:H23" si="10">(C8-C4)/C4*100</f>
        <v>-8.7864928646789</v>
      </c>
      <c r="D23">
        <f t="shared" si="10"/>
        <v>-11.913483816216926</v>
      </c>
      <c r="E23">
        <f t="shared" si="10"/>
        <v>-12.623346083131567</v>
      </c>
      <c r="F23">
        <f t="shared" si="10"/>
        <v>-14.11732564942702</v>
      </c>
      <c r="G23">
        <f t="shared" si="10"/>
        <v>-16.494810436520435</v>
      </c>
      <c r="H23">
        <f t="shared" si="10"/>
        <v>-17.877797252172378</v>
      </c>
    </row>
  </sheetData>
  <conditionalFormatting sqref="B3:H8">
    <cfRule type="cellIs" dxfId="0" priority="1" operator="greaterThan">
      <formula>4500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B</dc:creator>
  <cp:lastModifiedBy>Simon B</cp:lastModifiedBy>
  <dcterms:created xsi:type="dcterms:W3CDTF">2023-01-30T18:01:38Z</dcterms:created>
  <dcterms:modified xsi:type="dcterms:W3CDTF">2023-02-04T14:10:59Z</dcterms:modified>
</cp:coreProperties>
</file>