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uzkimo/Code_Workspace/Github/domblstm/seqMatch/"/>
    </mc:Choice>
  </mc:AlternateContent>
  <bookViews>
    <workbookView xWindow="0" yWindow="0" windowWidth="25600" windowHeight="16000" tabRatio="500" activeTab="2"/>
  </bookViews>
  <sheets>
    <sheet name="rp4" sheetId="1" r:id="rId1"/>
    <sheet name="log_3k" sheetId="2" r:id="rId2"/>
    <sheet name="log_5k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9" i="3" l="1"/>
  <c r="K69" i="3"/>
  <c r="L69" i="3"/>
  <c r="N69" i="3"/>
  <c r="M69" i="3"/>
  <c r="O69" i="3"/>
  <c r="P69" i="3"/>
  <c r="E69" i="3"/>
  <c r="F69" i="3"/>
  <c r="H69" i="3"/>
  <c r="G68" i="3"/>
  <c r="G69" i="3"/>
  <c r="I69" i="3"/>
  <c r="J69" i="3"/>
  <c r="T68" i="3"/>
  <c r="S68" i="3"/>
  <c r="H68" i="3"/>
  <c r="I68" i="3"/>
  <c r="J68" i="3"/>
  <c r="S67" i="3"/>
  <c r="N67" i="3"/>
  <c r="O67" i="3"/>
  <c r="P67" i="3"/>
  <c r="H67" i="3"/>
  <c r="I67" i="3"/>
  <c r="J67" i="3"/>
  <c r="Q9" i="3"/>
  <c r="Q85" i="3"/>
  <c r="K85" i="3"/>
  <c r="L85" i="3"/>
  <c r="N85" i="3"/>
  <c r="M85" i="3"/>
  <c r="O85" i="3"/>
  <c r="P85" i="3"/>
  <c r="E85" i="3"/>
  <c r="F85" i="3"/>
  <c r="H85" i="3"/>
  <c r="G80" i="3"/>
  <c r="G85" i="3"/>
  <c r="I85" i="3"/>
  <c r="J85" i="3"/>
  <c r="T84" i="3"/>
  <c r="S84" i="3"/>
  <c r="H84" i="3"/>
  <c r="G84" i="3"/>
  <c r="I84" i="3"/>
  <c r="J84" i="3"/>
  <c r="T83" i="3"/>
  <c r="S83" i="3"/>
  <c r="H83" i="3"/>
  <c r="G83" i="3"/>
  <c r="I83" i="3"/>
  <c r="J83" i="3"/>
  <c r="T82" i="3"/>
  <c r="S82" i="3"/>
  <c r="H82" i="3"/>
  <c r="G82" i="3"/>
  <c r="I82" i="3"/>
  <c r="J82" i="3"/>
  <c r="T81" i="3"/>
  <c r="S81" i="3"/>
  <c r="H81" i="3"/>
  <c r="G81" i="3"/>
  <c r="I81" i="3"/>
  <c r="J81" i="3"/>
  <c r="T80" i="3"/>
  <c r="S80" i="3"/>
  <c r="H80" i="3"/>
  <c r="I80" i="3"/>
  <c r="J80" i="3"/>
  <c r="Q77" i="3"/>
  <c r="K77" i="3"/>
  <c r="L77" i="3"/>
  <c r="N77" i="3"/>
  <c r="M77" i="3"/>
  <c r="O77" i="3"/>
  <c r="P77" i="3"/>
  <c r="E77" i="3"/>
  <c r="F77" i="3"/>
  <c r="H77" i="3"/>
  <c r="G72" i="3"/>
  <c r="G77" i="3"/>
  <c r="I77" i="3"/>
  <c r="J77" i="3"/>
  <c r="T76" i="3"/>
  <c r="S76" i="3"/>
  <c r="H76" i="3"/>
  <c r="G76" i="3"/>
  <c r="I76" i="3"/>
  <c r="J76" i="3"/>
  <c r="T75" i="3"/>
  <c r="S75" i="3"/>
  <c r="H75" i="3"/>
  <c r="G75" i="3"/>
  <c r="I75" i="3"/>
  <c r="J75" i="3"/>
  <c r="T74" i="3"/>
  <c r="S74" i="3"/>
  <c r="H74" i="3"/>
  <c r="G74" i="3"/>
  <c r="I74" i="3"/>
  <c r="J74" i="3"/>
  <c r="T73" i="3"/>
  <c r="S73" i="3"/>
  <c r="H73" i="3"/>
  <c r="G73" i="3"/>
  <c r="I73" i="3"/>
  <c r="J73" i="3"/>
  <c r="T72" i="3"/>
  <c r="S72" i="3"/>
  <c r="H72" i="3"/>
  <c r="I72" i="3"/>
  <c r="J72" i="3"/>
  <c r="Q65" i="3"/>
  <c r="K65" i="3"/>
  <c r="L65" i="3"/>
  <c r="N65" i="3"/>
  <c r="M65" i="3"/>
  <c r="O65" i="3"/>
  <c r="P65" i="3"/>
  <c r="E65" i="3"/>
  <c r="F65" i="3"/>
  <c r="H65" i="3"/>
  <c r="G60" i="3"/>
  <c r="G65" i="3"/>
  <c r="I65" i="3"/>
  <c r="J65" i="3"/>
  <c r="T64" i="3"/>
  <c r="S64" i="3"/>
  <c r="H64" i="3"/>
  <c r="G64" i="3"/>
  <c r="I64" i="3"/>
  <c r="J64" i="3"/>
  <c r="T63" i="3"/>
  <c r="S63" i="3"/>
  <c r="H63" i="3"/>
  <c r="G63" i="3"/>
  <c r="I63" i="3"/>
  <c r="J63" i="3"/>
  <c r="T62" i="3"/>
  <c r="S62" i="3"/>
  <c r="H62" i="3"/>
  <c r="G62" i="3"/>
  <c r="I62" i="3"/>
  <c r="J62" i="3"/>
  <c r="T61" i="3"/>
  <c r="S61" i="3"/>
  <c r="H61" i="3"/>
  <c r="G61" i="3"/>
  <c r="I61" i="3"/>
  <c r="J61" i="3"/>
  <c r="T60" i="3"/>
  <c r="S60" i="3"/>
  <c r="H60" i="3"/>
  <c r="I60" i="3"/>
  <c r="J60" i="3"/>
  <c r="Q57" i="3"/>
  <c r="K57" i="3"/>
  <c r="L57" i="3"/>
  <c r="N57" i="3"/>
  <c r="M57" i="3"/>
  <c r="O57" i="3"/>
  <c r="P57" i="3"/>
  <c r="E57" i="3"/>
  <c r="F57" i="3"/>
  <c r="H57" i="3"/>
  <c r="G57" i="3"/>
  <c r="I57" i="3"/>
  <c r="J57" i="3"/>
  <c r="T56" i="3"/>
  <c r="S56" i="3"/>
  <c r="H56" i="3"/>
  <c r="G56" i="3"/>
  <c r="I56" i="3"/>
  <c r="J56" i="3"/>
  <c r="T55" i="3"/>
  <c r="S55" i="3"/>
  <c r="H55" i="3"/>
  <c r="G55" i="3"/>
  <c r="I55" i="3"/>
  <c r="J55" i="3"/>
  <c r="T54" i="3"/>
  <c r="S54" i="3"/>
  <c r="H54" i="3"/>
  <c r="G54" i="3"/>
  <c r="I54" i="3"/>
  <c r="J54" i="3"/>
  <c r="T53" i="3"/>
  <c r="S53" i="3"/>
  <c r="H53" i="3"/>
  <c r="G53" i="3"/>
  <c r="I53" i="3"/>
  <c r="J53" i="3"/>
  <c r="T52" i="3"/>
  <c r="S52" i="3"/>
  <c r="H52" i="3"/>
  <c r="I52" i="3"/>
  <c r="J52" i="3"/>
  <c r="Q49" i="3"/>
  <c r="K49" i="3"/>
  <c r="L49" i="3"/>
  <c r="N49" i="3"/>
  <c r="M49" i="3"/>
  <c r="O49" i="3"/>
  <c r="P49" i="3"/>
  <c r="E49" i="3"/>
  <c r="F49" i="3"/>
  <c r="H49" i="3"/>
  <c r="G44" i="3"/>
  <c r="G49" i="3"/>
  <c r="I49" i="3"/>
  <c r="J49" i="3"/>
  <c r="Q41" i="3"/>
  <c r="K41" i="3"/>
  <c r="L41" i="3"/>
  <c r="N41" i="3"/>
  <c r="M41" i="3"/>
  <c r="O41" i="3"/>
  <c r="P41" i="3"/>
  <c r="E41" i="3"/>
  <c r="F41" i="3"/>
  <c r="H41" i="3"/>
  <c r="G36" i="3"/>
  <c r="G41" i="3"/>
  <c r="I41" i="3"/>
  <c r="J41" i="3"/>
  <c r="Q33" i="3"/>
  <c r="K33" i="3"/>
  <c r="L33" i="3"/>
  <c r="N33" i="3"/>
  <c r="M33" i="3"/>
  <c r="O33" i="3"/>
  <c r="P33" i="3"/>
  <c r="E33" i="3"/>
  <c r="F33" i="3"/>
  <c r="H33" i="3"/>
  <c r="G28" i="3"/>
  <c r="G33" i="3"/>
  <c r="I33" i="3"/>
  <c r="J33" i="3"/>
  <c r="Q25" i="3"/>
  <c r="K25" i="3"/>
  <c r="L25" i="3"/>
  <c r="N25" i="3"/>
  <c r="M25" i="3"/>
  <c r="O25" i="3"/>
  <c r="P25" i="3"/>
  <c r="E25" i="3"/>
  <c r="F25" i="3"/>
  <c r="H25" i="3"/>
  <c r="G25" i="3"/>
  <c r="I25" i="3"/>
  <c r="J25" i="3"/>
  <c r="E9" i="3"/>
  <c r="K9" i="3"/>
  <c r="L9" i="3"/>
  <c r="N9" i="3"/>
  <c r="M9" i="3"/>
  <c r="O9" i="3"/>
  <c r="P9" i="3"/>
  <c r="F9" i="3"/>
  <c r="H9" i="3"/>
  <c r="G9" i="3"/>
  <c r="I9" i="3"/>
  <c r="J9" i="3"/>
  <c r="Q17" i="3"/>
  <c r="M17" i="3"/>
  <c r="L17" i="3"/>
  <c r="K17" i="3"/>
  <c r="G17" i="3"/>
  <c r="F17" i="3"/>
  <c r="E17" i="3"/>
  <c r="N17" i="3"/>
  <c r="O17" i="3"/>
  <c r="P17" i="3"/>
  <c r="H17" i="3"/>
  <c r="I17" i="3"/>
  <c r="J17" i="3"/>
  <c r="T48" i="3"/>
  <c r="S48" i="3"/>
  <c r="H48" i="3"/>
  <c r="G48" i="3"/>
  <c r="I48" i="3"/>
  <c r="J48" i="3"/>
  <c r="T47" i="3"/>
  <c r="S47" i="3"/>
  <c r="H47" i="3"/>
  <c r="G47" i="3"/>
  <c r="I47" i="3"/>
  <c r="J47" i="3"/>
  <c r="T46" i="3"/>
  <c r="S46" i="3"/>
  <c r="H46" i="3"/>
  <c r="G46" i="3"/>
  <c r="I46" i="3"/>
  <c r="J46" i="3"/>
  <c r="T45" i="3"/>
  <c r="S45" i="3"/>
  <c r="H45" i="3"/>
  <c r="G45" i="3"/>
  <c r="I45" i="3"/>
  <c r="J45" i="3"/>
  <c r="T44" i="3"/>
  <c r="S44" i="3"/>
  <c r="H44" i="3"/>
  <c r="I44" i="3"/>
  <c r="J44" i="3"/>
  <c r="T40" i="3"/>
  <c r="S40" i="3"/>
  <c r="H40" i="3"/>
  <c r="G40" i="3"/>
  <c r="I40" i="3"/>
  <c r="J40" i="3"/>
  <c r="T39" i="3"/>
  <c r="S39" i="3"/>
  <c r="H39" i="3"/>
  <c r="G39" i="3"/>
  <c r="I39" i="3"/>
  <c r="J39" i="3"/>
  <c r="T38" i="3"/>
  <c r="S38" i="3"/>
  <c r="H38" i="3"/>
  <c r="G38" i="3"/>
  <c r="I38" i="3"/>
  <c r="J38" i="3"/>
  <c r="T37" i="3"/>
  <c r="S37" i="3"/>
  <c r="H37" i="3"/>
  <c r="G37" i="3"/>
  <c r="I37" i="3"/>
  <c r="J37" i="3"/>
  <c r="T36" i="3"/>
  <c r="S36" i="3"/>
  <c r="H36" i="3"/>
  <c r="I36" i="3"/>
  <c r="J36" i="3"/>
  <c r="T28" i="3"/>
  <c r="T29" i="3"/>
  <c r="T30" i="3"/>
  <c r="T31" i="3"/>
  <c r="T32" i="3"/>
  <c r="G31" i="3"/>
  <c r="G30" i="3"/>
  <c r="G29" i="3"/>
  <c r="G32" i="3"/>
  <c r="S32" i="3"/>
  <c r="H32" i="3"/>
  <c r="I32" i="3"/>
  <c r="J32" i="3"/>
  <c r="S31" i="3"/>
  <c r="H31" i="3"/>
  <c r="I31" i="3"/>
  <c r="J31" i="3"/>
  <c r="S30" i="3"/>
  <c r="H30" i="3"/>
  <c r="I30" i="3"/>
  <c r="J30" i="3"/>
  <c r="S29" i="3"/>
  <c r="H29" i="3"/>
  <c r="I29" i="3"/>
  <c r="J29" i="3"/>
  <c r="S28" i="3"/>
  <c r="H28" i="3"/>
  <c r="I28" i="3"/>
  <c r="J28" i="3"/>
  <c r="S24" i="3"/>
  <c r="H24" i="3"/>
  <c r="I24" i="3"/>
  <c r="J24" i="3"/>
  <c r="S23" i="3"/>
  <c r="H23" i="3"/>
  <c r="I23" i="3"/>
  <c r="J23" i="3"/>
  <c r="S22" i="3"/>
  <c r="H22" i="3"/>
  <c r="I22" i="3"/>
  <c r="J22" i="3"/>
  <c r="S21" i="3"/>
  <c r="H21" i="3"/>
  <c r="I21" i="3"/>
  <c r="J21" i="3"/>
  <c r="S20" i="3"/>
  <c r="H20" i="3"/>
  <c r="I20" i="3"/>
  <c r="J20" i="3"/>
  <c r="H27" i="3"/>
  <c r="I27" i="3"/>
  <c r="J27" i="3"/>
  <c r="N27" i="3"/>
  <c r="O27" i="3"/>
  <c r="P27" i="3"/>
  <c r="S27" i="3"/>
  <c r="S16" i="3"/>
  <c r="H16" i="3"/>
  <c r="I16" i="3"/>
  <c r="J16" i="3"/>
  <c r="S15" i="3"/>
  <c r="H15" i="3"/>
  <c r="I15" i="3"/>
  <c r="J15" i="3"/>
  <c r="S14" i="3"/>
  <c r="H14" i="3"/>
  <c r="I14" i="3"/>
  <c r="J14" i="3"/>
  <c r="S13" i="3"/>
  <c r="H13" i="3"/>
  <c r="I13" i="3"/>
  <c r="J13" i="3"/>
  <c r="S12" i="3"/>
  <c r="H12" i="3"/>
  <c r="I12" i="3"/>
  <c r="J12" i="3"/>
  <c r="H19" i="3"/>
  <c r="I19" i="3"/>
  <c r="J19" i="3"/>
  <c r="N19" i="3"/>
  <c r="O19" i="3"/>
  <c r="P19" i="3"/>
  <c r="S19" i="3"/>
  <c r="S5" i="3"/>
  <c r="S6" i="3"/>
  <c r="S7" i="3"/>
  <c r="S8" i="3"/>
  <c r="S4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S71" i="3"/>
  <c r="N71" i="3"/>
  <c r="O71" i="3"/>
  <c r="P71" i="3"/>
  <c r="H71" i="3"/>
  <c r="I71" i="3"/>
  <c r="J71" i="3"/>
  <c r="S79" i="3"/>
  <c r="N79" i="3"/>
  <c r="O79" i="3"/>
  <c r="P79" i="3"/>
  <c r="H79" i="3"/>
  <c r="I79" i="3"/>
  <c r="J79" i="3"/>
  <c r="R24" i="1"/>
  <c r="M24" i="1"/>
  <c r="N24" i="1"/>
  <c r="O24" i="1"/>
  <c r="G24" i="1"/>
  <c r="H24" i="1"/>
  <c r="I24" i="1"/>
  <c r="R21" i="2"/>
  <c r="R18" i="2"/>
  <c r="R12" i="2"/>
  <c r="R9" i="2"/>
  <c r="R6" i="2"/>
  <c r="R3" i="2"/>
  <c r="R21" i="1"/>
  <c r="R18" i="1"/>
  <c r="R15" i="1"/>
  <c r="R12" i="1"/>
  <c r="R9" i="1"/>
  <c r="R6" i="1"/>
  <c r="R3" i="1"/>
  <c r="M21" i="2"/>
  <c r="N21" i="2"/>
  <c r="O21" i="2"/>
  <c r="M18" i="2"/>
  <c r="N18" i="2"/>
  <c r="O18" i="2"/>
  <c r="M12" i="2"/>
  <c r="N12" i="2"/>
  <c r="O12" i="2"/>
  <c r="M9" i="2"/>
  <c r="N9" i="2"/>
  <c r="O9" i="2"/>
  <c r="M6" i="2"/>
  <c r="N6" i="2"/>
  <c r="O6" i="2"/>
  <c r="M3" i="2"/>
  <c r="N3" i="2"/>
  <c r="O3" i="2"/>
  <c r="G21" i="2"/>
  <c r="H21" i="2"/>
  <c r="I21" i="2"/>
  <c r="G18" i="2"/>
  <c r="H18" i="2"/>
  <c r="I18" i="2"/>
  <c r="G12" i="2"/>
  <c r="H12" i="2"/>
  <c r="I12" i="2"/>
  <c r="G9" i="2"/>
  <c r="H9" i="2"/>
  <c r="I9" i="2"/>
  <c r="G6" i="2"/>
  <c r="H6" i="2"/>
  <c r="I6" i="2"/>
  <c r="G3" i="2"/>
  <c r="H3" i="2"/>
  <c r="I3" i="2"/>
  <c r="M21" i="1"/>
  <c r="N21" i="1"/>
  <c r="O21" i="1"/>
  <c r="M18" i="1"/>
  <c r="N18" i="1"/>
  <c r="O18" i="1"/>
  <c r="M15" i="1"/>
  <c r="N15" i="1"/>
  <c r="O15" i="1"/>
  <c r="M12" i="1"/>
  <c r="N12" i="1"/>
  <c r="O12" i="1"/>
  <c r="M9" i="1"/>
  <c r="N9" i="1"/>
  <c r="O9" i="1"/>
  <c r="M6" i="1"/>
  <c r="N6" i="1"/>
  <c r="O6" i="1"/>
  <c r="G21" i="1"/>
  <c r="H21" i="1"/>
  <c r="I21" i="1"/>
  <c r="G18" i="1"/>
  <c r="H18" i="1"/>
  <c r="I18" i="1"/>
  <c r="G15" i="1"/>
  <c r="H15" i="1"/>
  <c r="I15" i="1"/>
  <c r="G12" i="1"/>
  <c r="H12" i="1"/>
  <c r="I12" i="1"/>
  <c r="G9" i="1"/>
  <c r="H9" i="1"/>
  <c r="I9" i="1"/>
  <c r="G6" i="1"/>
  <c r="H6" i="1"/>
  <c r="I6" i="1"/>
  <c r="M3" i="1"/>
  <c r="N3" i="1"/>
  <c r="O3" i="1"/>
  <c r="G3" i="1"/>
  <c r="H3" i="1"/>
  <c r="I3" i="1"/>
  <c r="H59" i="3"/>
  <c r="H51" i="3"/>
  <c r="I51" i="3"/>
  <c r="J51" i="3"/>
  <c r="N51" i="3"/>
  <c r="O51" i="3"/>
  <c r="P51" i="3"/>
  <c r="S51" i="3"/>
  <c r="S59" i="3"/>
  <c r="N59" i="3"/>
  <c r="O59" i="3"/>
  <c r="P59" i="3"/>
  <c r="I59" i="3"/>
  <c r="J59" i="3"/>
  <c r="N43" i="3"/>
  <c r="O43" i="3"/>
  <c r="P43" i="3"/>
  <c r="N35" i="3"/>
  <c r="O35" i="3"/>
  <c r="P35" i="3"/>
  <c r="N11" i="3"/>
  <c r="O11" i="3"/>
  <c r="P11" i="3"/>
  <c r="N3" i="3"/>
  <c r="O3" i="3"/>
  <c r="P3" i="3"/>
  <c r="H43" i="3"/>
  <c r="I43" i="3"/>
  <c r="J43" i="3"/>
  <c r="H35" i="3"/>
  <c r="I35" i="3"/>
  <c r="J35" i="3"/>
  <c r="H11" i="3"/>
  <c r="I11" i="3"/>
  <c r="J11" i="3"/>
  <c r="H3" i="3"/>
  <c r="I3" i="3"/>
  <c r="J3" i="3"/>
  <c r="S43" i="3"/>
  <c r="S3" i="3"/>
  <c r="S11" i="3"/>
  <c r="S35" i="3"/>
</calcChain>
</file>

<file path=xl/sharedStrings.xml><?xml version="1.0" encoding="utf-8"?>
<sst xmlns="http://schemas.openxmlformats.org/spreadsheetml/2006/main" count="497" uniqueCount="33">
  <si>
    <t>domain Position</t>
    <phoneticPr fontId="1" type="noConversion"/>
  </si>
  <si>
    <t>domain boundary</t>
    <phoneticPr fontId="1" type="noConversion"/>
  </si>
  <si>
    <t>domain number</t>
    <phoneticPr fontId="1" type="noConversion"/>
  </si>
  <si>
    <t>S/M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</si>
  <si>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</si>
  <si>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</si>
  <si>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</si>
  <si>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</si>
  <si>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</si>
  <si>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</si>
  <si>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NDO</t>
    <phoneticPr fontId="1" type="noConversion"/>
  </si>
  <si>
    <t>T</t>
    <phoneticPr fontId="1" type="noConversion"/>
  </si>
  <si>
    <t>percentage</t>
    <phoneticPr fontId="1" type="noConversion"/>
  </si>
  <si>
    <t>M</t>
    <phoneticPr fontId="1" type="noConversion"/>
  </si>
  <si>
    <t>multi</t>
    <phoneticPr fontId="1" type="noConversion"/>
  </si>
  <si>
    <t>single</t>
    <phoneticPr fontId="1" type="noConversion"/>
  </si>
  <si>
    <t>cv</t>
    <phoneticPr fontId="1" type="noConversion"/>
  </si>
  <si>
    <t>i</t>
    <phoneticPr fontId="1" type="noConversion"/>
  </si>
  <si>
    <t>multi</t>
  </si>
  <si>
    <t>multi</t>
    <phoneticPr fontId="1" type="noConversion"/>
  </si>
  <si>
    <t>single</t>
  </si>
  <si>
    <t>single</t>
    <phoneticPr fontId="1" type="noConversion"/>
  </si>
  <si>
    <t>TP</t>
  </si>
  <si>
    <t>FP</t>
  </si>
  <si>
    <t>FN</t>
  </si>
  <si>
    <t>precision</t>
  </si>
  <si>
    <t>recall</t>
  </si>
  <si>
    <t>F1</t>
  </si>
  <si>
    <t>NDO</t>
  </si>
  <si>
    <t>T</t>
  </si>
  <si>
    <t>percentage</t>
  </si>
  <si>
    <t>M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</si>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</sst>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176" fontId="0" fillId="0" borderId="0" xfId="0" applyNumberFormat="1"/>
    <xf numFmtId="176" fontId="4" fillId="0" borderId="0" xfId="0" applyNumberFormat="1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76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  <xf numFmtId="176" fontId="4" fillId="3" borderId="1" xfId="0" applyNumberFormat="1" applyFont="1" applyFill="1" applyBorder="1"/>
    <xf numFmtId="0" fontId="4" fillId="3" borderId="1" xfId="0" applyFont="1" applyFill="1" applyBorder="1"/>
    <xf numFmtId="17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2" workbookViewId="0">
      <selection activeCell="J33" sqref="J33"/>
    </sheetView>
  </sheetViews>
  <sheetFormatPr baseColWidth="10" defaultRowHeight="15" x14ac:dyDescent="0.15"/>
  <sheetData>
    <row r="1" spans="1:19" x14ac:dyDescent="0.15">
      <c r="B1" t="s">
        <v>16</v>
      </c>
      <c r="C1" t="s">
        <v>17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Q1" s="1" t="s">
        <v>2</v>
      </c>
      <c r="R1" s="1"/>
      <c r="S1" t="s">
        <v>3</v>
      </c>
    </row>
    <row r="2" spans="1:19" x14ac:dyDescent="0.15">
      <c r="B2">
        <v>1</v>
      </c>
      <c r="C2">
        <v>1300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</row>
    <row r="3" spans="1:19" x14ac:dyDescent="0.15">
      <c r="A3" t="s">
        <v>19</v>
      </c>
      <c r="D3">
        <v>25</v>
      </c>
      <c r="E3">
        <v>191</v>
      </c>
      <c r="F3">
        <v>294</v>
      </c>
      <c r="G3" s="3">
        <f>D3/(E3+D3)</f>
        <v>0.11574074074074074</v>
      </c>
      <c r="H3" s="3">
        <f>D3/(F3+D3)</f>
        <v>7.8369905956112859E-2</v>
      </c>
      <c r="I3" s="3">
        <f>2*G3*H3/(G3+H3)</f>
        <v>9.3457943925233655E-2</v>
      </c>
      <c r="J3">
        <v>20</v>
      </c>
      <c r="K3">
        <v>52</v>
      </c>
      <c r="L3">
        <v>155</v>
      </c>
      <c r="M3" s="3">
        <f>J3/(K3+J3)</f>
        <v>0.27777777777777779</v>
      </c>
      <c r="N3" s="3">
        <f>J3/(L3+J3)</f>
        <v>0.11428571428571428</v>
      </c>
      <c r="O3" s="3">
        <f>2*M3*N3/(M3+N3)</f>
        <v>0.16194331983805668</v>
      </c>
      <c r="P3">
        <v>0.61929999999999996</v>
      </c>
      <c r="Q3">
        <v>30</v>
      </c>
      <c r="R3" s="4">
        <f>Q3/144</f>
        <v>0.20833333333333334</v>
      </c>
      <c r="S3">
        <v>48</v>
      </c>
    </row>
    <row r="4" spans="1:19" x14ac:dyDescent="0.15">
      <c r="A4" t="s">
        <v>21</v>
      </c>
    </row>
    <row r="5" spans="1:19" x14ac:dyDescent="0.15">
      <c r="B5">
        <v>1</v>
      </c>
      <c r="C5">
        <v>2040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</row>
    <row r="6" spans="1:19" x14ac:dyDescent="0.15">
      <c r="A6" t="s">
        <v>14</v>
      </c>
      <c r="D6">
        <v>26</v>
      </c>
      <c r="E6">
        <v>198</v>
      </c>
      <c r="F6">
        <v>293</v>
      </c>
      <c r="G6" s="3">
        <f>D6/(E6+D6)</f>
        <v>0.11607142857142858</v>
      </c>
      <c r="H6" s="3">
        <f>D6/(F6+D6)</f>
        <v>8.1504702194357362E-2</v>
      </c>
      <c r="I6" s="3">
        <f>2*G6*H6/(G6+H6)</f>
        <v>9.5764272559852662E-2</v>
      </c>
      <c r="J6">
        <v>21</v>
      </c>
      <c r="K6">
        <v>59</v>
      </c>
      <c r="L6">
        <v>154</v>
      </c>
      <c r="M6" s="3">
        <f>J6/(K6+J6)</f>
        <v>0.26250000000000001</v>
      </c>
      <c r="N6" s="3">
        <f>J6/(L6+J6)</f>
        <v>0.12</v>
      </c>
      <c r="O6" s="3">
        <f>2*M6*N6/(M6+N6)</f>
        <v>0.16470588235294117</v>
      </c>
      <c r="P6">
        <v>0.62029999999999996</v>
      </c>
      <c r="Q6">
        <v>63</v>
      </c>
      <c r="R6" s="4">
        <f>Q6/144</f>
        <v>0.4375</v>
      </c>
      <c r="S6">
        <v>99</v>
      </c>
    </row>
    <row r="7" spans="1:19" x14ac:dyDescent="0.15">
      <c r="A7" t="s">
        <v>15</v>
      </c>
    </row>
    <row r="8" spans="1:19" x14ac:dyDescent="0.15">
      <c r="B8">
        <v>1</v>
      </c>
      <c r="C8">
        <v>2640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  <c r="S8" t="s">
        <v>13</v>
      </c>
    </row>
    <row r="9" spans="1:19" x14ac:dyDescent="0.15">
      <c r="A9" t="s">
        <v>14</v>
      </c>
      <c r="D9">
        <v>28</v>
      </c>
      <c r="E9">
        <v>199</v>
      </c>
      <c r="F9">
        <v>291</v>
      </c>
      <c r="G9" s="3">
        <f>D9/(E9+D9)</f>
        <v>0.12334801762114538</v>
      </c>
      <c r="H9" s="3">
        <f>D9/(F9+D9)</f>
        <v>8.7774294670846395E-2</v>
      </c>
      <c r="I9" s="3">
        <f>2*G9*H9/(G9+H9)</f>
        <v>0.10256410256410256</v>
      </c>
      <c r="J9">
        <v>23</v>
      </c>
      <c r="K9">
        <v>60</v>
      </c>
      <c r="L9">
        <v>152</v>
      </c>
      <c r="M9" s="3">
        <f>J9/(K9+J9)</f>
        <v>0.27710843373493976</v>
      </c>
      <c r="N9" s="3">
        <f>J9/(L9+J9)</f>
        <v>0.13142857142857142</v>
      </c>
      <c r="O9" s="3">
        <f>2*M9*N9/(M9+N9)</f>
        <v>0.17829457364341081</v>
      </c>
      <c r="P9">
        <v>0.62319999999999998</v>
      </c>
      <c r="Q9">
        <v>33</v>
      </c>
      <c r="R9" s="4">
        <f>Q9/144</f>
        <v>0.22916666666666666</v>
      </c>
      <c r="S9">
        <v>54</v>
      </c>
    </row>
    <row r="10" spans="1:19" x14ac:dyDescent="0.15">
      <c r="A10" t="s">
        <v>15</v>
      </c>
    </row>
    <row r="11" spans="1:19" x14ac:dyDescent="0.15">
      <c r="B11">
        <v>2</v>
      </c>
      <c r="C11">
        <v>1200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</row>
    <row r="12" spans="1:19" x14ac:dyDescent="0.15">
      <c r="A12" t="s">
        <v>14</v>
      </c>
      <c r="D12">
        <v>33</v>
      </c>
      <c r="E12">
        <v>202</v>
      </c>
      <c r="F12">
        <v>286</v>
      </c>
      <c r="G12" s="3">
        <f>D12/(E12+D12)</f>
        <v>0.14042553191489363</v>
      </c>
      <c r="H12" s="3">
        <f>D12/(F12+D12)</f>
        <v>0.10344827586206896</v>
      </c>
      <c r="I12" s="3">
        <f>2*G12*H12/(G12+H12)</f>
        <v>0.11913357400722022</v>
      </c>
      <c r="J12">
        <v>25</v>
      </c>
      <c r="K12">
        <v>66</v>
      </c>
      <c r="L12">
        <v>150</v>
      </c>
      <c r="M12" s="3">
        <f>J12/(K12+J12)</f>
        <v>0.27472527472527475</v>
      </c>
      <c r="N12" s="3">
        <f>J12/(L12+J12)</f>
        <v>0.14285714285714285</v>
      </c>
      <c r="O12" s="3">
        <f>2*M12*N12/(M12+N12)</f>
        <v>0.18796992481203006</v>
      </c>
      <c r="P12">
        <v>0.61739999999999995</v>
      </c>
      <c r="Q12">
        <v>30</v>
      </c>
      <c r="R12" s="4">
        <f>Q12/144</f>
        <v>0.20833333333333334</v>
      </c>
      <c r="S12">
        <v>54</v>
      </c>
    </row>
    <row r="13" spans="1:19" x14ac:dyDescent="0.15">
      <c r="A13" t="s">
        <v>15</v>
      </c>
    </row>
    <row r="14" spans="1:19" x14ac:dyDescent="0.15">
      <c r="A14" s="2"/>
      <c r="B14" s="2">
        <v>2</v>
      </c>
      <c r="C14" s="2">
        <v>1980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</row>
    <row r="15" spans="1:19" x14ac:dyDescent="0.15">
      <c r="A15" s="2" t="s">
        <v>18</v>
      </c>
      <c r="B15" s="2"/>
      <c r="C15" s="2"/>
      <c r="D15" s="2">
        <v>41</v>
      </c>
      <c r="E15" s="2">
        <v>209</v>
      </c>
      <c r="F15" s="2">
        <v>278</v>
      </c>
      <c r="G15" s="3">
        <f>D15/(E15+D15)</f>
        <v>0.16400000000000001</v>
      </c>
      <c r="H15" s="3">
        <f>D15/(F15+D15)</f>
        <v>0.12852664576802508</v>
      </c>
      <c r="I15" s="3">
        <f>2*G15*H15/(G15+H15)</f>
        <v>0.14411247803163443</v>
      </c>
      <c r="J15" s="2">
        <v>32</v>
      </c>
      <c r="K15" s="2">
        <v>74</v>
      </c>
      <c r="L15" s="2">
        <v>143</v>
      </c>
      <c r="M15" s="3">
        <f>J15/(K15+J15)</f>
        <v>0.30188679245283018</v>
      </c>
      <c r="N15" s="3">
        <f>J15/(L15+J15)</f>
        <v>0.18285714285714286</v>
      </c>
      <c r="O15" s="3">
        <f>2*M15*N15/(M15+N15)</f>
        <v>0.22775800711743771</v>
      </c>
      <c r="P15" s="2">
        <v>0.62450000000000006</v>
      </c>
      <c r="Q15" s="2">
        <v>33</v>
      </c>
      <c r="R15" s="4">
        <f>Q15/144</f>
        <v>0.22916666666666666</v>
      </c>
      <c r="S15" s="2">
        <v>62</v>
      </c>
    </row>
    <row r="16" spans="1:19" x14ac:dyDescent="0.15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/>
      <c r="B17" s="2">
        <v>2</v>
      </c>
      <c r="C17" s="2">
        <v>2580</v>
      </c>
      <c r="D17" s="2" t="s">
        <v>22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 spans="1:19" x14ac:dyDescent="0.15">
      <c r="A18" s="2" t="s">
        <v>18</v>
      </c>
      <c r="B18" s="2"/>
      <c r="C18" s="2"/>
      <c r="D18" s="2">
        <v>32</v>
      </c>
      <c r="E18" s="2">
        <v>191</v>
      </c>
      <c r="F18" s="2">
        <v>287</v>
      </c>
      <c r="G18" s="3">
        <f>D18/(E18+D18)</f>
        <v>0.14349775784753363</v>
      </c>
      <c r="H18" s="3">
        <f>D18/(F18+D18)</f>
        <v>0.10031347962382445</v>
      </c>
      <c r="I18" s="3">
        <f>2*G18*H18/(G18+H18)</f>
        <v>0.11808118081180811</v>
      </c>
      <c r="J18" s="2">
        <v>25</v>
      </c>
      <c r="K18" s="2">
        <v>54</v>
      </c>
      <c r="L18" s="2">
        <v>150</v>
      </c>
      <c r="M18" s="3">
        <f>J18/(K18+J18)</f>
        <v>0.31645569620253167</v>
      </c>
      <c r="N18" s="3">
        <f>J18/(L18+J18)</f>
        <v>0.14285714285714285</v>
      </c>
      <c r="O18" s="3">
        <f>2*M18*N18/(M18+N18)</f>
        <v>0.19685039370078738</v>
      </c>
      <c r="P18" s="2">
        <v>0.61180000000000001</v>
      </c>
      <c r="Q18" s="2">
        <v>26</v>
      </c>
      <c r="R18" s="4">
        <f>Q18/144</f>
        <v>0.18055555555555555</v>
      </c>
      <c r="S18" s="2">
        <v>48</v>
      </c>
    </row>
    <row r="19" spans="1:19" x14ac:dyDescent="0.15">
      <c r="A19" s="2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/>
      <c r="B20" s="2">
        <v>3</v>
      </c>
      <c r="C20" s="2">
        <v>2000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</row>
    <row r="21" spans="1:19" x14ac:dyDescent="0.15">
      <c r="A21" s="2" t="s">
        <v>18</v>
      </c>
      <c r="B21" s="2"/>
      <c r="C21" s="2"/>
      <c r="D21" s="2">
        <v>32</v>
      </c>
      <c r="E21" s="2">
        <v>196</v>
      </c>
      <c r="F21" s="2">
        <v>287</v>
      </c>
      <c r="G21" s="3">
        <f>D21/(E21+D21)</f>
        <v>0.14035087719298245</v>
      </c>
      <c r="H21" s="3">
        <f>D21/(F21+D21)</f>
        <v>0.10031347962382445</v>
      </c>
      <c r="I21" s="3">
        <f>2*G21*H21/(G21+H21)</f>
        <v>0.11700182815356489</v>
      </c>
      <c r="J21" s="2">
        <v>23</v>
      </c>
      <c r="K21" s="2">
        <v>61</v>
      </c>
      <c r="L21" s="2">
        <v>152</v>
      </c>
      <c r="M21" s="3">
        <f>J21/(K21+J21)</f>
        <v>0.27380952380952384</v>
      </c>
      <c r="N21" s="3">
        <f>J21/(L21+J21)</f>
        <v>0.13142857142857142</v>
      </c>
      <c r="O21" s="3">
        <f>2*M21*N21/(M21+N21)</f>
        <v>0.17760617760617761</v>
      </c>
      <c r="P21" s="2">
        <v>0.63119999999999998</v>
      </c>
      <c r="Q21" s="2">
        <v>32</v>
      </c>
      <c r="R21" s="4">
        <f>Q21/144</f>
        <v>0.22222222222222221</v>
      </c>
      <c r="S21" s="2">
        <v>51</v>
      </c>
    </row>
    <row r="22" spans="1:19" x14ac:dyDescent="0.1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2"/>
      <c r="B23" s="2">
        <v>3</v>
      </c>
      <c r="C23" s="2">
        <v>2600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22</v>
      </c>
      <c r="K23" s="2" t="s">
        <v>23</v>
      </c>
      <c r="L23" s="2" t="s">
        <v>24</v>
      </c>
      <c r="M23" s="2" t="s">
        <v>25</v>
      </c>
      <c r="N23" s="2" t="s">
        <v>26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</row>
    <row r="24" spans="1:19" x14ac:dyDescent="0.15">
      <c r="A24" s="2" t="s">
        <v>18</v>
      </c>
      <c r="B24" s="2"/>
      <c r="C24" s="2"/>
      <c r="D24" s="2">
        <v>23</v>
      </c>
      <c r="E24" s="2">
        <v>171</v>
      </c>
      <c r="F24" s="2">
        <v>296</v>
      </c>
      <c r="G24" s="3">
        <f>D24/(E24+D24)</f>
        <v>0.11855670103092783</v>
      </c>
      <c r="H24" s="3">
        <f>D24/(F24+D24)</f>
        <v>7.2100313479623826E-2</v>
      </c>
      <c r="I24" s="3">
        <f>2*G24*H24/(G24+H24)</f>
        <v>8.9668615984405453E-2</v>
      </c>
      <c r="J24" s="2">
        <v>15</v>
      </c>
      <c r="K24" s="2">
        <v>35</v>
      </c>
      <c r="L24" s="2">
        <v>160</v>
      </c>
      <c r="M24" s="3">
        <f>J24/(K24+J24)</f>
        <v>0.3</v>
      </c>
      <c r="N24" s="3">
        <f>J24/(L24+J24)</f>
        <v>8.5714285714285715E-2</v>
      </c>
      <c r="O24" s="3">
        <f>2*M24*N24/(M24+N24)</f>
        <v>0.13333333333333333</v>
      </c>
      <c r="P24" s="2">
        <v>0.622</v>
      </c>
      <c r="Q24" s="2">
        <v>26</v>
      </c>
      <c r="R24" s="4">
        <f>Q24/144</f>
        <v>0.18055555555555555</v>
      </c>
      <c r="S24" s="2">
        <v>37</v>
      </c>
    </row>
    <row r="25" spans="1:19" x14ac:dyDescent="0.15">
      <c r="A25" s="2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mergeCells count="3">
    <mergeCell ref="D1:I1"/>
    <mergeCell ref="J1:O1"/>
    <mergeCell ref="Q1:R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33" sqref="E33"/>
    </sheetView>
  </sheetViews>
  <sheetFormatPr baseColWidth="10" defaultRowHeight="15" x14ac:dyDescent="0.15"/>
  <sheetData>
    <row r="1" spans="1:19" x14ac:dyDescent="0.15">
      <c r="B1" t="s">
        <v>16</v>
      </c>
      <c r="C1" t="s">
        <v>17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Q1" s="1" t="s">
        <v>2</v>
      </c>
      <c r="R1" s="1"/>
      <c r="S1" t="s">
        <v>3</v>
      </c>
    </row>
    <row r="2" spans="1:19" x14ac:dyDescent="0.15">
      <c r="B2">
        <v>1</v>
      </c>
      <c r="C2">
        <v>2020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</row>
    <row r="3" spans="1:19" x14ac:dyDescent="0.15">
      <c r="A3" t="s">
        <v>19</v>
      </c>
      <c r="D3">
        <v>32</v>
      </c>
      <c r="E3">
        <v>205</v>
      </c>
      <c r="F3">
        <v>287</v>
      </c>
      <c r="G3" s="3">
        <f>D3/(E3+D3)</f>
        <v>0.13502109704641349</v>
      </c>
      <c r="H3" s="3">
        <f>D3/(F3+D3)</f>
        <v>0.10031347962382445</v>
      </c>
      <c r="I3" s="3">
        <f>2*G3*H3/(G3+H3)</f>
        <v>0.11510791366906475</v>
      </c>
      <c r="J3">
        <v>27</v>
      </c>
      <c r="K3">
        <v>66</v>
      </c>
      <c r="L3">
        <v>148</v>
      </c>
      <c r="M3" s="3">
        <f>J3/(K3+J3)</f>
        <v>0.29032258064516131</v>
      </c>
      <c r="N3" s="3">
        <f>J3/(L3+J3)</f>
        <v>0.15428571428571428</v>
      </c>
      <c r="O3" s="3">
        <f>2*M3*N3/(M3+N3)</f>
        <v>0.20149253731343283</v>
      </c>
      <c r="P3">
        <v>0.62539999999999996</v>
      </c>
      <c r="Q3">
        <v>35</v>
      </c>
      <c r="R3" s="4">
        <f>Q3/144</f>
        <v>0.24305555555555555</v>
      </c>
      <c r="S3">
        <v>56</v>
      </c>
    </row>
    <row r="4" spans="1:19" x14ac:dyDescent="0.15">
      <c r="A4" t="s">
        <v>21</v>
      </c>
    </row>
    <row r="5" spans="1:19" x14ac:dyDescent="0.15">
      <c r="B5">
        <v>1</v>
      </c>
      <c r="C5">
        <v>2620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</row>
    <row r="6" spans="1:19" x14ac:dyDescent="0.15">
      <c r="A6" t="s">
        <v>14</v>
      </c>
      <c r="D6">
        <v>34</v>
      </c>
      <c r="E6">
        <v>209</v>
      </c>
      <c r="F6">
        <v>285</v>
      </c>
      <c r="G6" s="3">
        <f>D6/(E6+D6)</f>
        <v>0.13991769547325103</v>
      </c>
      <c r="H6" s="3">
        <f>D6/(F6+D6)</f>
        <v>0.10658307210031348</v>
      </c>
      <c r="I6" s="3">
        <f>2*G6*H6/(G6+H6)</f>
        <v>0.12099644128113879</v>
      </c>
      <c r="J6">
        <v>30</v>
      </c>
      <c r="K6">
        <v>69</v>
      </c>
      <c r="L6">
        <v>145</v>
      </c>
      <c r="M6" s="3">
        <f>J6/(K6+J6)</f>
        <v>0.30303030303030304</v>
      </c>
      <c r="N6" s="3">
        <f>J6/(L6+J6)</f>
        <v>0.17142857142857143</v>
      </c>
      <c r="O6" s="3">
        <f>2*M6*N6/(M6+N6)</f>
        <v>0.21897810218978103</v>
      </c>
      <c r="P6">
        <v>0.62880000000000003</v>
      </c>
      <c r="Q6">
        <v>34</v>
      </c>
      <c r="R6" s="4">
        <f>Q6/144</f>
        <v>0.2361111111111111</v>
      </c>
      <c r="S6">
        <v>56</v>
      </c>
    </row>
    <row r="7" spans="1:19" x14ac:dyDescent="0.15">
      <c r="A7" t="s">
        <v>15</v>
      </c>
    </row>
    <row r="8" spans="1:19" x14ac:dyDescent="0.15">
      <c r="B8">
        <v>2</v>
      </c>
      <c r="C8">
        <v>1980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  <c r="S8" t="s">
        <v>13</v>
      </c>
    </row>
    <row r="9" spans="1:19" x14ac:dyDescent="0.15">
      <c r="A9" t="s">
        <v>14</v>
      </c>
      <c r="D9">
        <v>37</v>
      </c>
      <c r="E9">
        <v>208</v>
      </c>
      <c r="F9">
        <v>282</v>
      </c>
      <c r="G9" s="3">
        <f>D9/(E9+D9)</f>
        <v>0.15102040816326531</v>
      </c>
      <c r="H9" s="3">
        <f>D9/(F9+D9)</f>
        <v>0.11598746081504702</v>
      </c>
      <c r="I9" s="3">
        <f>2*G9*H9/(G9+H9)</f>
        <v>0.13120567375886524</v>
      </c>
      <c r="J9">
        <v>30</v>
      </c>
      <c r="K9">
        <v>71</v>
      </c>
      <c r="L9">
        <v>145</v>
      </c>
      <c r="M9" s="3">
        <f>J9/(K9+J9)</f>
        <v>0.29702970297029702</v>
      </c>
      <c r="N9" s="3">
        <f>J9/(L9+J9)</f>
        <v>0.17142857142857143</v>
      </c>
      <c r="O9" s="3">
        <f>2*M9*N9/(M9+N9)</f>
        <v>0.21739130434782608</v>
      </c>
      <c r="P9">
        <v>0.61040000000000005</v>
      </c>
      <c r="Q9">
        <v>31</v>
      </c>
      <c r="R9" s="4">
        <f>Q9/144</f>
        <v>0.21527777777777779</v>
      </c>
      <c r="S9">
        <v>59</v>
      </c>
    </row>
    <row r="10" spans="1:19" x14ac:dyDescent="0.15">
      <c r="A10" t="s">
        <v>15</v>
      </c>
    </row>
    <row r="11" spans="1:19" x14ac:dyDescent="0.15">
      <c r="B11">
        <v>2</v>
      </c>
      <c r="C11">
        <v>2580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</row>
    <row r="12" spans="1:19" x14ac:dyDescent="0.15">
      <c r="A12" t="s">
        <v>14</v>
      </c>
      <c r="D12">
        <v>33</v>
      </c>
      <c r="E12">
        <v>188</v>
      </c>
      <c r="F12">
        <v>286</v>
      </c>
      <c r="G12" s="3">
        <f>D12/(E12+D12)</f>
        <v>0.14932126696832579</v>
      </c>
      <c r="H12" s="3">
        <f>D12/(F12+D12)</f>
        <v>0.10344827586206896</v>
      </c>
      <c r="I12" s="3">
        <f>2*G12*H12/(G12+H12)</f>
        <v>0.1222222222222222</v>
      </c>
      <c r="J12">
        <v>26</v>
      </c>
      <c r="K12">
        <v>51</v>
      </c>
      <c r="L12">
        <v>149</v>
      </c>
      <c r="M12" s="3">
        <f>J12/(K12+J12)</f>
        <v>0.33766233766233766</v>
      </c>
      <c r="N12" s="3">
        <f>J12/(L12+J12)</f>
        <v>0.14857142857142858</v>
      </c>
      <c r="O12" s="3">
        <f>2*M12*N12/(M12+N12)</f>
        <v>0.20634920634920634</v>
      </c>
      <c r="P12">
        <v>0.6119</v>
      </c>
      <c r="Q12">
        <v>25</v>
      </c>
      <c r="R12" s="4">
        <f>Q12/144</f>
        <v>0.1736111111111111</v>
      </c>
      <c r="S12">
        <v>46</v>
      </c>
    </row>
    <row r="13" spans="1:19" x14ac:dyDescent="0.15">
      <c r="A13" t="s">
        <v>15</v>
      </c>
    </row>
    <row r="14" spans="1:19" x14ac:dyDescent="0.15">
      <c r="A14" s="2"/>
      <c r="B14" s="2"/>
      <c r="C14" s="2"/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</row>
    <row r="15" spans="1:19" x14ac:dyDescent="0.1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15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2"/>
      <c r="B17" s="2">
        <v>5</v>
      </c>
      <c r="C17" s="2">
        <v>1440</v>
      </c>
      <c r="D17" s="2" t="s">
        <v>22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 spans="1:19" x14ac:dyDescent="0.15">
      <c r="A18" s="2" t="s">
        <v>18</v>
      </c>
      <c r="B18" s="2"/>
      <c r="C18" s="2"/>
      <c r="D18" s="2">
        <v>37</v>
      </c>
      <c r="E18" s="2">
        <v>198</v>
      </c>
      <c r="F18" s="2">
        <v>283</v>
      </c>
      <c r="G18" s="3">
        <f>D18/(E18+D18)</f>
        <v>0.1574468085106383</v>
      </c>
      <c r="H18" s="3">
        <f>D18/(F18+D18)</f>
        <v>0.11562500000000001</v>
      </c>
      <c r="I18" s="3">
        <f>2*G18*H18/(G18+H18)</f>
        <v>0.13333333333333336</v>
      </c>
      <c r="J18" s="2">
        <v>35</v>
      </c>
      <c r="K18" s="2">
        <v>56</v>
      </c>
      <c r="L18" s="2">
        <v>141</v>
      </c>
      <c r="M18" s="3">
        <f>J18/(K18+J18)</f>
        <v>0.38461538461538464</v>
      </c>
      <c r="N18" s="3">
        <f>J18/(L18+J18)</f>
        <v>0.19886363636363635</v>
      </c>
      <c r="O18" s="3">
        <f>2*M18*N18/(M18+N18)</f>
        <v>0.26217228464419473</v>
      </c>
      <c r="P18" s="2">
        <v>0.62780000000000002</v>
      </c>
      <c r="Q18">
        <v>31</v>
      </c>
      <c r="R18" s="4">
        <f>Q18/144</f>
        <v>0.21527777777777779</v>
      </c>
      <c r="S18">
        <v>56</v>
      </c>
    </row>
    <row r="19" spans="1:19" x14ac:dyDescent="0.15">
      <c r="A19" s="2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2"/>
      <c r="B20" s="2">
        <v>5</v>
      </c>
      <c r="C20" s="2">
        <v>2040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</row>
    <row r="21" spans="1:19" x14ac:dyDescent="0.15">
      <c r="A21" s="2" t="s">
        <v>18</v>
      </c>
      <c r="B21" s="2"/>
      <c r="C21" s="2"/>
      <c r="D21" s="2">
        <v>37</v>
      </c>
      <c r="E21" s="2">
        <v>193</v>
      </c>
      <c r="F21" s="2">
        <v>283</v>
      </c>
      <c r="G21" s="3">
        <f>D21/(E21+D21)</f>
        <v>0.16086956521739129</v>
      </c>
      <c r="H21" s="3">
        <f>D21/(F21+D21)</f>
        <v>0.11562500000000001</v>
      </c>
      <c r="I21" s="3">
        <f>2*G21*H21/(G21+H21)</f>
        <v>0.13454545454545455</v>
      </c>
      <c r="J21" s="2">
        <v>33</v>
      </c>
      <c r="K21" s="2">
        <v>53</v>
      </c>
      <c r="L21" s="2">
        <v>143</v>
      </c>
      <c r="M21" s="3">
        <f>J21/(K21+J21)</f>
        <v>0.38372093023255816</v>
      </c>
      <c r="N21" s="3">
        <f>J21/(L21+J21)</f>
        <v>0.1875</v>
      </c>
      <c r="O21" s="3">
        <f>2*M21*N21/(M21+N21)</f>
        <v>0.25190839694656492</v>
      </c>
      <c r="P21" s="2">
        <v>0.62670000000000003</v>
      </c>
      <c r="Q21">
        <v>34</v>
      </c>
      <c r="R21" s="4">
        <f>Q21/144</f>
        <v>0.2361111111111111</v>
      </c>
      <c r="S21">
        <v>55</v>
      </c>
    </row>
    <row r="22" spans="1:19" x14ac:dyDescent="0.1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mergeCells count="3">
    <mergeCell ref="D1:I1"/>
    <mergeCell ref="J1:O1"/>
    <mergeCell ref="Q1:R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E69" sqref="E69"/>
    </sheetView>
  </sheetViews>
  <sheetFormatPr baseColWidth="10" defaultRowHeight="15" x14ac:dyDescent="0.15"/>
  <cols>
    <col min="8" max="10" width="10.83203125" style="3"/>
    <col min="14" max="17" width="10.83203125" style="3"/>
    <col min="19" max="19" width="10.83203125" style="3"/>
  </cols>
  <sheetData>
    <row r="1" spans="1:20" x14ac:dyDescent="0.15">
      <c r="C1" t="s">
        <v>16</v>
      </c>
      <c r="D1" t="s">
        <v>17</v>
      </c>
      <c r="E1" s="1" t="s">
        <v>0</v>
      </c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R1" s="1" t="s">
        <v>2</v>
      </c>
      <c r="S1" s="1"/>
      <c r="T1" t="s">
        <v>3</v>
      </c>
    </row>
    <row r="2" spans="1:20" x14ac:dyDescent="0.15">
      <c r="C2">
        <v>1</v>
      </c>
      <c r="D2">
        <v>2720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  <c r="J2" s="3" t="s">
        <v>9</v>
      </c>
      <c r="K2" t="s">
        <v>4</v>
      </c>
      <c r="L2" t="s">
        <v>5</v>
      </c>
      <c r="M2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t="s">
        <v>11</v>
      </c>
      <c r="S2" s="3" t="s">
        <v>12</v>
      </c>
      <c r="T2" t="s">
        <v>13</v>
      </c>
    </row>
    <row r="3" spans="1:20" s="8" customFormat="1" x14ac:dyDescent="0.15">
      <c r="A3" s="8" t="s">
        <v>19</v>
      </c>
      <c r="E3" s="8">
        <v>54</v>
      </c>
      <c r="F3" s="8">
        <v>220</v>
      </c>
      <c r="G3" s="8">
        <v>265</v>
      </c>
      <c r="H3" s="9">
        <f>E3/(F3+E3)</f>
        <v>0.19708029197080293</v>
      </c>
      <c r="I3" s="9">
        <f>E3/(G3+E3)</f>
        <v>0.16927899686520376</v>
      </c>
      <c r="J3" s="9">
        <f>2*H3*I3/(H3+I3)</f>
        <v>0.18212478920741992</v>
      </c>
      <c r="K3" s="8">
        <v>48</v>
      </c>
      <c r="L3" s="8">
        <v>82</v>
      </c>
      <c r="M3" s="8">
        <v>127</v>
      </c>
      <c r="N3" s="9">
        <f>K3/(L3+K3)</f>
        <v>0.36923076923076925</v>
      </c>
      <c r="O3" s="9">
        <f>K3/(M3+K3)</f>
        <v>0.2742857142857143</v>
      </c>
      <c r="P3" s="9">
        <f>2*N3*O3/(N3+O3)</f>
        <v>0.31475409836065577</v>
      </c>
      <c r="Q3" s="9">
        <v>0.65549999999999997</v>
      </c>
      <c r="R3" s="8">
        <v>41</v>
      </c>
      <c r="S3" s="10">
        <f>R3/144</f>
        <v>0.28472222222222221</v>
      </c>
      <c r="T3" s="8">
        <v>73</v>
      </c>
    </row>
    <row r="4" spans="1:20" s="6" customFormat="1" x14ac:dyDescent="0.15">
      <c r="A4" s="5" t="s">
        <v>21</v>
      </c>
      <c r="B4" s="6">
        <v>1</v>
      </c>
      <c r="E4" s="6">
        <v>449</v>
      </c>
      <c r="F4" s="6">
        <v>344</v>
      </c>
      <c r="G4" s="6">
        <v>171</v>
      </c>
      <c r="H4" s="7">
        <f t="shared" ref="H4:H9" si="0">E4/(F4+E4)</f>
        <v>0.56620428751576291</v>
      </c>
      <c r="I4" s="7">
        <f t="shared" ref="I4:I9" si="1">E4/(G4+E4)</f>
        <v>0.72419354838709682</v>
      </c>
      <c r="J4" s="7">
        <f t="shared" ref="J4:J9" si="2">2*H4*I4/(H4+I4)</f>
        <v>0.63552724699221508</v>
      </c>
      <c r="K4" s="6">
        <v>0</v>
      </c>
      <c r="L4" s="6">
        <v>173</v>
      </c>
      <c r="M4" s="6">
        <v>0</v>
      </c>
      <c r="N4" s="7"/>
      <c r="O4" s="7"/>
      <c r="P4" s="7"/>
      <c r="Q4" s="7">
        <v>0.91720000000000002</v>
      </c>
      <c r="R4" s="6">
        <v>477</v>
      </c>
      <c r="S4" s="7">
        <f>R4/620</f>
        <v>0.76935483870967747</v>
      </c>
      <c r="T4" s="6">
        <v>143</v>
      </c>
    </row>
    <row r="5" spans="1:20" s="6" customFormat="1" x14ac:dyDescent="0.15">
      <c r="A5" s="5"/>
      <c r="B5" s="6">
        <v>2</v>
      </c>
      <c r="E5" s="6">
        <v>436</v>
      </c>
      <c r="F5" s="6">
        <v>370</v>
      </c>
      <c r="G5" s="6">
        <v>184</v>
      </c>
      <c r="H5" s="7">
        <f t="shared" si="0"/>
        <v>0.54094292803970223</v>
      </c>
      <c r="I5" s="7">
        <f t="shared" si="1"/>
        <v>0.70322580645161292</v>
      </c>
      <c r="J5" s="7">
        <f t="shared" si="2"/>
        <v>0.61150070126227218</v>
      </c>
      <c r="K5" s="6">
        <v>0</v>
      </c>
      <c r="L5" s="6">
        <v>186</v>
      </c>
      <c r="M5" s="6">
        <v>0</v>
      </c>
      <c r="N5" s="7"/>
      <c r="O5" s="7"/>
      <c r="P5" s="7"/>
      <c r="Q5" s="7">
        <v>0.90939999999999999</v>
      </c>
      <c r="R5" s="6">
        <v>465</v>
      </c>
      <c r="S5" s="7">
        <f t="shared" ref="S5:S8" si="3">R5/620</f>
        <v>0.75</v>
      </c>
      <c r="T5" s="6">
        <v>155</v>
      </c>
    </row>
    <row r="6" spans="1:20" s="6" customFormat="1" x14ac:dyDescent="0.15">
      <c r="A6" s="5"/>
      <c r="B6" s="6">
        <v>3</v>
      </c>
      <c r="E6" s="6">
        <v>437</v>
      </c>
      <c r="F6" s="6">
        <v>372</v>
      </c>
      <c r="G6" s="6">
        <v>183</v>
      </c>
      <c r="H6" s="7">
        <f t="shared" si="0"/>
        <v>0.54017305315203956</v>
      </c>
      <c r="I6" s="7">
        <f t="shared" si="1"/>
        <v>0.70483870967741935</v>
      </c>
      <c r="J6" s="7">
        <f t="shared" si="2"/>
        <v>0.61161651504548631</v>
      </c>
      <c r="K6" s="6">
        <v>0</v>
      </c>
      <c r="L6" s="6">
        <v>189</v>
      </c>
      <c r="M6" s="6">
        <v>0</v>
      </c>
      <c r="N6" s="7"/>
      <c r="O6" s="7"/>
      <c r="P6" s="7"/>
      <c r="Q6" s="7">
        <v>0.90810000000000002</v>
      </c>
      <c r="R6" s="6">
        <v>469</v>
      </c>
      <c r="S6" s="7">
        <f t="shared" si="3"/>
        <v>0.75645161290322582</v>
      </c>
      <c r="T6" s="6">
        <v>151</v>
      </c>
    </row>
    <row r="7" spans="1:20" s="6" customFormat="1" x14ac:dyDescent="0.15">
      <c r="A7" s="5"/>
      <c r="B7" s="6">
        <v>4</v>
      </c>
      <c r="E7" s="6">
        <v>444</v>
      </c>
      <c r="F7" s="6">
        <v>370</v>
      </c>
      <c r="G7" s="6">
        <v>176</v>
      </c>
      <c r="H7" s="7">
        <f t="shared" si="0"/>
        <v>0.54545454545454541</v>
      </c>
      <c r="I7" s="7">
        <f t="shared" si="1"/>
        <v>0.71612903225806457</v>
      </c>
      <c r="J7" s="7">
        <f t="shared" si="2"/>
        <v>0.61924686192468614</v>
      </c>
      <c r="K7" s="6">
        <v>0</v>
      </c>
      <c r="L7" s="6">
        <v>194</v>
      </c>
      <c r="M7" s="6">
        <v>0</v>
      </c>
      <c r="N7" s="7"/>
      <c r="O7" s="7"/>
      <c r="P7" s="7"/>
      <c r="Q7" s="7">
        <v>0.90180000000000005</v>
      </c>
      <c r="R7" s="6">
        <v>466</v>
      </c>
      <c r="S7" s="7">
        <f t="shared" si="3"/>
        <v>0.75161290322580643</v>
      </c>
      <c r="T7" s="6">
        <v>154</v>
      </c>
    </row>
    <row r="8" spans="1:20" s="6" customFormat="1" x14ac:dyDescent="0.15">
      <c r="A8" s="5"/>
      <c r="B8" s="6">
        <v>5</v>
      </c>
      <c r="E8" s="6">
        <v>427</v>
      </c>
      <c r="F8" s="6">
        <v>378</v>
      </c>
      <c r="G8" s="6">
        <v>193</v>
      </c>
      <c r="H8" s="7">
        <f t="shared" si="0"/>
        <v>0.5304347826086957</v>
      </c>
      <c r="I8" s="7">
        <f t="shared" si="1"/>
        <v>0.68870967741935485</v>
      </c>
      <c r="J8" s="7">
        <f t="shared" si="2"/>
        <v>0.59929824561403511</v>
      </c>
      <c r="K8" s="6">
        <v>0</v>
      </c>
      <c r="L8" s="6">
        <v>185</v>
      </c>
      <c r="M8" s="6">
        <v>0</v>
      </c>
      <c r="N8" s="7"/>
      <c r="O8" s="7"/>
      <c r="P8" s="7"/>
      <c r="Q8" s="7">
        <v>0.91</v>
      </c>
      <c r="R8" s="6">
        <v>471</v>
      </c>
      <c r="S8" s="7">
        <f t="shared" si="3"/>
        <v>0.75967741935483868</v>
      </c>
      <c r="T8" s="6">
        <v>149</v>
      </c>
    </row>
    <row r="9" spans="1:20" s="14" customFormat="1" x14ac:dyDescent="0.15">
      <c r="A9" s="13" t="s">
        <v>32</v>
      </c>
      <c r="E9" s="14">
        <f>E3+E4/5</f>
        <v>143.80000000000001</v>
      </c>
      <c r="F9" s="14">
        <f>F3+F4/5</f>
        <v>288.8</v>
      </c>
      <c r="G9" s="14">
        <f>G3+G4/5</f>
        <v>299.2</v>
      </c>
      <c r="H9" s="12">
        <f t="shared" si="0"/>
        <v>0.3324086916319926</v>
      </c>
      <c r="I9" s="12">
        <f t="shared" si="1"/>
        <v>0.32460496613995488</v>
      </c>
      <c r="J9" s="12">
        <f t="shared" si="2"/>
        <v>0.32846048423937874</v>
      </c>
      <c r="K9" s="14">
        <f>K3+K4/5</f>
        <v>48</v>
      </c>
      <c r="L9" s="14">
        <f>L3+L4/5</f>
        <v>116.6</v>
      </c>
      <c r="M9" s="14">
        <f>M3+M4/5</f>
        <v>127</v>
      </c>
      <c r="N9" s="12">
        <f t="shared" ref="N9" si="4">K9/(L9+K9)</f>
        <v>0.29161603888213855</v>
      </c>
      <c r="O9" s="12">
        <f t="shared" ref="O9" si="5">K9/(M9+K9)</f>
        <v>0.2742857142857143</v>
      </c>
      <c r="P9" s="12">
        <f t="shared" ref="P9" si="6">2*N9*O9/(N9+O9)</f>
        <v>0.28268551236749118</v>
      </c>
      <c r="Q9" s="12">
        <f>(Q3*144+Q4*124)/268</f>
        <v>0.77658507462686566</v>
      </c>
      <c r="S9" s="12"/>
    </row>
    <row r="10" spans="1:20" x14ac:dyDescent="0.15">
      <c r="C10">
        <v>1</v>
      </c>
      <c r="D10">
        <v>3320</v>
      </c>
      <c r="E10" t="s">
        <v>4</v>
      </c>
      <c r="F10" t="s">
        <v>5</v>
      </c>
      <c r="G10" t="s">
        <v>6</v>
      </c>
      <c r="H10" s="3" t="s">
        <v>7</v>
      </c>
      <c r="I10" s="3" t="s">
        <v>8</v>
      </c>
      <c r="J10" s="3" t="s">
        <v>9</v>
      </c>
      <c r="K10" t="s">
        <v>4</v>
      </c>
      <c r="L10" t="s">
        <v>5</v>
      </c>
      <c r="M10" t="s">
        <v>6</v>
      </c>
      <c r="N10" s="3" t="s">
        <v>7</v>
      </c>
      <c r="O10" s="3" t="s">
        <v>8</v>
      </c>
      <c r="P10" s="3" t="s">
        <v>9</v>
      </c>
      <c r="Q10" s="3" t="s">
        <v>10</v>
      </c>
      <c r="R10" t="s">
        <v>11</v>
      </c>
      <c r="S10" s="3" t="s">
        <v>12</v>
      </c>
      <c r="T10" t="s">
        <v>13</v>
      </c>
    </row>
    <row r="11" spans="1:20" s="8" customFormat="1" x14ac:dyDescent="0.15">
      <c r="A11" s="8" t="s">
        <v>14</v>
      </c>
      <c r="E11" s="8">
        <v>37</v>
      </c>
      <c r="F11" s="8">
        <v>199</v>
      </c>
      <c r="G11" s="8">
        <v>282</v>
      </c>
      <c r="H11" s="9">
        <f>E11/(F11+E11)</f>
        <v>0.15677966101694915</v>
      </c>
      <c r="I11" s="9">
        <f>E11/(G11+E11)</f>
        <v>0.11598746081504702</v>
      </c>
      <c r="J11" s="9">
        <f>2*H11*I11/(H11+I11)</f>
        <v>0.13333333333333333</v>
      </c>
      <c r="K11" s="8">
        <v>33</v>
      </c>
      <c r="L11" s="8">
        <v>59</v>
      </c>
      <c r="M11" s="8">
        <v>142</v>
      </c>
      <c r="N11" s="9">
        <f>K11/(L11+K11)</f>
        <v>0.35869565217391303</v>
      </c>
      <c r="O11" s="9">
        <f>K11/(M11+K11)</f>
        <v>0.18857142857142858</v>
      </c>
      <c r="P11" s="9">
        <f>2*N11*O11/(N11+O11)</f>
        <v>0.24719101123595508</v>
      </c>
      <c r="Q11" s="9">
        <v>0.63049999999999995</v>
      </c>
      <c r="R11" s="8">
        <v>34</v>
      </c>
      <c r="S11" s="10">
        <f>R11/144</f>
        <v>0.2361111111111111</v>
      </c>
      <c r="T11" s="8">
        <v>56</v>
      </c>
    </row>
    <row r="12" spans="1:20" s="6" customFormat="1" x14ac:dyDescent="0.15">
      <c r="A12" s="5" t="s">
        <v>21</v>
      </c>
      <c r="B12" s="6">
        <v>1</v>
      </c>
      <c r="E12" s="6">
        <v>492</v>
      </c>
      <c r="F12" s="6">
        <v>246</v>
      </c>
      <c r="G12" s="6">
        <v>128</v>
      </c>
      <c r="H12" s="7">
        <f t="shared" ref="H12:H17" si="7">E12/(F12+E12)</f>
        <v>0.66666666666666663</v>
      </c>
      <c r="I12" s="7">
        <f t="shared" ref="I12:I17" si="8">E12/(G12+E12)</f>
        <v>0.79354838709677422</v>
      </c>
      <c r="J12" s="7">
        <f t="shared" ref="J12:J17" si="9">2*H12*I12/(H12+I12)</f>
        <v>0.72459499263622973</v>
      </c>
      <c r="K12" s="6">
        <v>0</v>
      </c>
      <c r="L12" s="6">
        <v>118</v>
      </c>
      <c r="M12" s="6">
        <v>0</v>
      </c>
      <c r="N12" s="7"/>
      <c r="O12" s="7"/>
      <c r="P12" s="7"/>
      <c r="Q12" s="7">
        <v>0.94220000000000004</v>
      </c>
      <c r="R12" s="6">
        <v>524</v>
      </c>
      <c r="S12" s="7">
        <f>R12/620</f>
        <v>0.84516129032258069</v>
      </c>
      <c r="T12" s="6">
        <v>96</v>
      </c>
    </row>
    <row r="13" spans="1:20" s="6" customFormat="1" x14ac:dyDescent="0.15">
      <c r="A13" s="5"/>
      <c r="B13" s="6">
        <v>2</v>
      </c>
      <c r="E13" s="6">
        <v>480</v>
      </c>
      <c r="F13" s="6">
        <v>263</v>
      </c>
      <c r="G13" s="6">
        <v>140</v>
      </c>
      <c r="H13" s="7">
        <f t="shared" si="7"/>
        <v>0.6460296096904441</v>
      </c>
      <c r="I13" s="7">
        <f t="shared" si="8"/>
        <v>0.77419354838709675</v>
      </c>
      <c r="J13" s="7">
        <f t="shared" si="9"/>
        <v>0.70432868672046955</v>
      </c>
      <c r="K13" s="6">
        <v>0</v>
      </c>
      <c r="L13" s="6">
        <v>123</v>
      </c>
      <c r="M13" s="6">
        <v>0</v>
      </c>
      <c r="N13" s="7"/>
      <c r="O13" s="7"/>
      <c r="P13" s="7"/>
      <c r="Q13" s="7">
        <v>0.9335</v>
      </c>
      <c r="R13" s="6">
        <v>513</v>
      </c>
      <c r="S13" s="7">
        <f t="shared" ref="S13:S16" si="10">R13/620</f>
        <v>0.82741935483870965</v>
      </c>
      <c r="T13" s="6">
        <v>107</v>
      </c>
    </row>
    <row r="14" spans="1:20" s="6" customFormat="1" x14ac:dyDescent="0.15">
      <c r="A14" s="5"/>
      <c r="B14" s="6">
        <v>3</v>
      </c>
      <c r="E14" s="6">
        <v>478</v>
      </c>
      <c r="F14" s="6">
        <v>268</v>
      </c>
      <c r="G14" s="6">
        <v>142</v>
      </c>
      <c r="H14" s="7">
        <f t="shared" si="7"/>
        <v>0.64075067024128685</v>
      </c>
      <c r="I14" s="7">
        <f t="shared" si="8"/>
        <v>0.7709677419354839</v>
      </c>
      <c r="J14" s="7">
        <f t="shared" si="9"/>
        <v>0.69985358711566614</v>
      </c>
      <c r="K14" s="6">
        <v>0</v>
      </c>
      <c r="L14" s="6">
        <v>126</v>
      </c>
      <c r="M14" s="6">
        <v>0</v>
      </c>
      <c r="N14" s="7"/>
      <c r="O14" s="7"/>
      <c r="P14" s="7"/>
      <c r="Q14" s="7">
        <v>0.93759999999999999</v>
      </c>
      <c r="R14" s="6">
        <v>517</v>
      </c>
      <c r="S14" s="7">
        <f t="shared" si="10"/>
        <v>0.83387096774193548</v>
      </c>
      <c r="T14" s="6">
        <v>103</v>
      </c>
    </row>
    <row r="15" spans="1:20" s="6" customFormat="1" x14ac:dyDescent="0.15">
      <c r="A15" s="5"/>
      <c r="B15" s="6">
        <v>4</v>
      </c>
      <c r="E15" s="6">
        <v>492</v>
      </c>
      <c r="F15" s="6">
        <v>246</v>
      </c>
      <c r="G15" s="6">
        <v>128</v>
      </c>
      <c r="H15" s="7">
        <f t="shared" si="7"/>
        <v>0.66666666666666663</v>
      </c>
      <c r="I15" s="7">
        <f t="shared" si="8"/>
        <v>0.79354838709677422</v>
      </c>
      <c r="J15" s="7">
        <f t="shared" si="9"/>
        <v>0.72459499263622973</v>
      </c>
      <c r="K15" s="6">
        <v>0</v>
      </c>
      <c r="L15" s="6">
        <v>118</v>
      </c>
      <c r="M15" s="6">
        <v>0</v>
      </c>
      <c r="N15" s="7"/>
      <c r="O15" s="7"/>
      <c r="P15" s="7"/>
      <c r="Q15" s="7">
        <v>0.93820000000000003</v>
      </c>
      <c r="R15" s="6">
        <v>519</v>
      </c>
      <c r="S15" s="7">
        <f t="shared" si="10"/>
        <v>0.83709677419354833</v>
      </c>
      <c r="T15" s="6">
        <v>101</v>
      </c>
    </row>
    <row r="16" spans="1:20" s="6" customFormat="1" x14ac:dyDescent="0.15">
      <c r="A16" s="5"/>
      <c r="B16" s="6">
        <v>5</v>
      </c>
      <c r="E16" s="6">
        <v>463</v>
      </c>
      <c r="F16" s="6">
        <v>290</v>
      </c>
      <c r="G16" s="6">
        <v>157</v>
      </c>
      <c r="H16" s="7">
        <f t="shared" si="7"/>
        <v>0.61487383798140771</v>
      </c>
      <c r="I16" s="7">
        <f t="shared" si="8"/>
        <v>0.74677419354838714</v>
      </c>
      <c r="J16" s="7">
        <f t="shared" si="9"/>
        <v>0.67443554260742899</v>
      </c>
      <c r="K16" s="6">
        <v>0</v>
      </c>
      <c r="L16" s="6">
        <v>133</v>
      </c>
      <c r="M16" s="6">
        <v>0</v>
      </c>
      <c r="N16" s="7"/>
      <c r="O16" s="7"/>
      <c r="P16" s="7"/>
      <c r="Q16" s="7">
        <v>0.93400000000000005</v>
      </c>
      <c r="R16" s="6">
        <v>512</v>
      </c>
      <c r="S16" s="7">
        <f t="shared" si="10"/>
        <v>0.82580645161290323</v>
      </c>
      <c r="T16" s="6">
        <v>108</v>
      </c>
    </row>
    <row r="17" spans="1:20" s="14" customFormat="1" x14ac:dyDescent="0.15">
      <c r="A17" s="13" t="s">
        <v>32</v>
      </c>
      <c r="E17" s="14">
        <f>E11+E12/5</f>
        <v>135.4</v>
      </c>
      <c r="F17" s="14">
        <f>F11+F12/5</f>
        <v>248.2</v>
      </c>
      <c r="G17" s="14">
        <f>G11+G12/5</f>
        <v>307.60000000000002</v>
      </c>
      <c r="H17" s="12">
        <f t="shared" si="7"/>
        <v>0.35297184567257561</v>
      </c>
      <c r="I17" s="12">
        <f t="shared" si="8"/>
        <v>0.30564334085778783</v>
      </c>
      <c r="J17" s="12">
        <f t="shared" si="9"/>
        <v>0.32760706508589404</v>
      </c>
      <c r="K17" s="14">
        <f>K11+K12/5</f>
        <v>33</v>
      </c>
      <c r="L17" s="14">
        <f>L11+L12/5</f>
        <v>82.6</v>
      </c>
      <c r="M17" s="14">
        <f>M11+M12/5</f>
        <v>142</v>
      </c>
      <c r="N17" s="12">
        <f t="shared" ref="N17" si="11">K17/(L17+K17)</f>
        <v>0.28546712802768165</v>
      </c>
      <c r="O17" s="12">
        <f t="shared" ref="O17" si="12">K17/(M17+K17)</f>
        <v>0.18857142857142858</v>
      </c>
      <c r="P17" s="12">
        <f t="shared" ref="P17" si="13">2*N17*O17/(N17+O17)</f>
        <v>0.22711631108052308</v>
      </c>
      <c r="Q17" s="12">
        <f>(Q11*144+Q12*124)/268</f>
        <v>0.77471940298507458</v>
      </c>
      <c r="S17" s="12"/>
    </row>
    <row r="18" spans="1:20" x14ac:dyDescent="0.15">
      <c r="C18">
        <v>2</v>
      </c>
      <c r="D18">
        <v>1980</v>
      </c>
      <c r="E18" t="s">
        <v>4</v>
      </c>
      <c r="F18" t="s">
        <v>5</v>
      </c>
      <c r="G18" t="s">
        <v>6</v>
      </c>
      <c r="H18" s="3" t="s">
        <v>7</v>
      </c>
      <c r="I18" s="3" t="s">
        <v>8</v>
      </c>
      <c r="J18" s="3" t="s">
        <v>9</v>
      </c>
      <c r="K18" t="s">
        <v>4</v>
      </c>
      <c r="L18" t="s">
        <v>5</v>
      </c>
      <c r="M18" t="s">
        <v>6</v>
      </c>
      <c r="N18" s="3" t="s">
        <v>7</v>
      </c>
      <c r="O18" s="3" t="s">
        <v>8</v>
      </c>
      <c r="P18" s="3" t="s">
        <v>9</v>
      </c>
      <c r="Q18" s="3" t="s">
        <v>10</v>
      </c>
      <c r="R18" t="s">
        <v>11</v>
      </c>
      <c r="S18" s="3" t="s">
        <v>12</v>
      </c>
      <c r="T18" t="s">
        <v>13</v>
      </c>
    </row>
    <row r="19" spans="1:20" s="8" customFormat="1" x14ac:dyDescent="0.15">
      <c r="A19" s="8" t="s">
        <v>14</v>
      </c>
      <c r="E19" s="8">
        <v>39</v>
      </c>
      <c r="F19" s="8">
        <v>211</v>
      </c>
      <c r="G19" s="8">
        <v>280</v>
      </c>
      <c r="H19" s="9">
        <f>E19/(F19+E19)</f>
        <v>0.156</v>
      </c>
      <c r="I19" s="9">
        <f>E19/(G19+E19)</f>
        <v>0.12225705329153605</v>
      </c>
      <c r="J19" s="9">
        <f>2*H19*I19/(H19+I19)</f>
        <v>0.13708260105448153</v>
      </c>
      <c r="K19" s="8">
        <v>34</v>
      </c>
      <c r="L19" s="8">
        <v>72</v>
      </c>
      <c r="M19" s="8">
        <v>141</v>
      </c>
      <c r="N19" s="9">
        <f>K19/(L19+K19)</f>
        <v>0.32075471698113206</v>
      </c>
      <c r="O19" s="9">
        <f>K19/(M19+K19)</f>
        <v>0.19428571428571428</v>
      </c>
      <c r="P19" s="9">
        <f>2*N19*O19/(N19+O19)</f>
        <v>0.24199288256227755</v>
      </c>
      <c r="Q19" s="9">
        <v>0.62490000000000001</v>
      </c>
      <c r="R19" s="8">
        <v>33</v>
      </c>
      <c r="S19" s="10">
        <f>R19/144</f>
        <v>0.22916666666666666</v>
      </c>
      <c r="T19" s="8">
        <v>62</v>
      </c>
    </row>
    <row r="20" spans="1:20" s="6" customFormat="1" x14ac:dyDescent="0.15">
      <c r="A20" s="5" t="s">
        <v>21</v>
      </c>
      <c r="B20" s="6">
        <v>1</v>
      </c>
      <c r="E20" s="6">
        <v>475</v>
      </c>
      <c r="F20" s="6">
        <v>279</v>
      </c>
      <c r="G20" s="6">
        <v>145</v>
      </c>
      <c r="H20" s="7">
        <f t="shared" ref="H20:H25" si="14">E20/(F20+E20)</f>
        <v>0.62997347480106103</v>
      </c>
      <c r="I20" s="7">
        <f t="shared" ref="I20:I25" si="15">E20/(G20+E20)</f>
        <v>0.7661290322580645</v>
      </c>
      <c r="J20" s="7">
        <f t="shared" ref="J20:J25" si="16">2*H20*I20/(H20+I20)</f>
        <v>0.69141193595342076</v>
      </c>
      <c r="K20" s="6">
        <v>0</v>
      </c>
      <c r="L20" s="6">
        <v>134</v>
      </c>
      <c r="M20" s="6">
        <v>0</v>
      </c>
      <c r="N20" s="7"/>
      <c r="O20" s="7"/>
      <c r="P20" s="7"/>
      <c r="Q20" s="7">
        <v>0.93140000000000001</v>
      </c>
      <c r="R20" s="6">
        <v>505</v>
      </c>
      <c r="S20" s="7">
        <f>R20/620</f>
        <v>0.81451612903225812</v>
      </c>
      <c r="T20" s="6">
        <v>115</v>
      </c>
    </row>
    <row r="21" spans="1:20" s="6" customFormat="1" x14ac:dyDescent="0.15">
      <c r="A21" s="5"/>
      <c r="B21" s="6">
        <v>2</v>
      </c>
      <c r="E21" s="6">
        <v>468</v>
      </c>
      <c r="F21" s="6">
        <v>300</v>
      </c>
      <c r="G21" s="6">
        <v>152</v>
      </c>
      <c r="H21" s="7">
        <f t="shared" si="14"/>
        <v>0.609375</v>
      </c>
      <c r="I21" s="7">
        <f t="shared" si="15"/>
        <v>0.75483870967741939</v>
      </c>
      <c r="J21" s="7">
        <f t="shared" si="16"/>
        <v>0.67435158501440928</v>
      </c>
      <c r="K21" s="6">
        <v>0</v>
      </c>
      <c r="L21" s="6">
        <v>148</v>
      </c>
      <c r="M21" s="6">
        <v>0</v>
      </c>
      <c r="N21" s="7"/>
      <c r="O21" s="7"/>
      <c r="P21" s="7"/>
      <c r="Q21" s="7">
        <v>0.92300000000000004</v>
      </c>
      <c r="R21" s="6">
        <v>500</v>
      </c>
      <c r="S21" s="7">
        <f t="shared" ref="S21:S24" si="17">R21/620</f>
        <v>0.80645161290322576</v>
      </c>
      <c r="T21" s="6">
        <v>120</v>
      </c>
    </row>
    <row r="22" spans="1:20" s="6" customFormat="1" x14ac:dyDescent="0.15">
      <c r="A22" s="5"/>
      <c r="B22" s="6">
        <v>3</v>
      </c>
      <c r="E22" s="6">
        <v>463</v>
      </c>
      <c r="F22" s="6">
        <v>307</v>
      </c>
      <c r="G22" s="6">
        <v>157</v>
      </c>
      <c r="H22" s="7">
        <f t="shared" si="14"/>
        <v>0.60129870129870133</v>
      </c>
      <c r="I22" s="7">
        <f t="shared" si="15"/>
        <v>0.74677419354838714</v>
      </c>
      <c r="J22" s="7">
        <f t="shared" si="16"/>
        <v>0.66618705035971215</v>
      </c>
      <c r="K22" s="6">
        <v>0</v>
      </c>
      <c r="L22" s="6">
        <v>150</v>
      </c>
      <c r="M22" s="6">
        <v>0</v>
      </c>
      <c r="N22" s="7"/>
      <c r="O22" s="7"/>
      <c r="P22" s="7"/>
      <c r="Q22" s="7">
        <v>0.92669999999999997</v>
      </c>
      <c r="R22" s="6">
        <v>495</v>
      </c>
      <c r="S22" s="7">
        <f t="shared" si="17"/>
        <v>0.79838709677419351</v>
      </c>
      <c r="T22" s="6">
        <v>125</v>
      </c>
    </row>
    <row r="23" spans="1:20" s="6" customFormat="1" x14ac:dyDescent="0.15">
      <c r="A23" s="5"/>
      <c r="B23" s="6">
        <v>4</v>
      </c>
      <c r="E23" s="6">
        <v>476</v>
      </c>
      <c r="F23" s="6">
        <v>289</v>
      </c>
      <c r="G23" s="6">
        <v>144</v>
      </c>
      <c r="H23" s="7">
        <f t="shared" si="14"/>
        <v>0.62222222222222223</v>
      </c>
      <c r="I23" s="7">
        <f t="shared" si="15"/>
        <v>0.76774193548387093</v>
      </c>
      <c r="J23" s="7">
        <f t="shared" si="16"/>
        <v>0.68736462093862827</v>
      </c>
      <c r="K23" s="6">
        <v>0</v>
      </c>
      <c r="L23" s="6">
        <v>145</v>
      </c>
      <c r="M23" s="6">
        <v>0</v>
      </c>
      <c r="N23" s="7"/>
      <c r="O23" s="7"/>
      <c r="P23" s="7"/>
      <c r="Q23" s="7">
        <v>0.92569999999999997</v>
      </c>
      <c r="R23" s="6">
        <v>495</v>
      </c>
      <c r="S23" s="7">
        <f t="shared" si="17"/>
        <v>0.79838709677419351</v>
      </c>
      <c r="T23" s="6">
        <v>125</v>
      </c>
    </row>
    <row r="24" spans="1:20" s="6" customFormat="1" x14ac:dyDescent="0.15">
      <c r="A24" s="5"/>
      <c r="B24" s="6">
        <v>5</v>
      </c>
      <c r="E24" s="6">
        <v>451</v>
      </c>
      <c r="F24" s="6">
        <v>326</v>
      </c>
      <c r="G24" s="6">
        <v>169</v>
      </c>
      <c r="H24" s="7">
        <f t="shared" si="14"/>
        <v>0.58043758043758042</v>
      </c>
      <c r="I24" s="7">
        <f t="shared" si="15"/>
        <v>0.72741935483870968</v>
      </c>
      <c r="J24" s="7">
        <f t="shared" si="16"/>
        <v>0.64566929133858264</v>
      </c>
      <c r="K24" s="6">
        <v>0</v>
      </c>
      <c r="L24" s="6">
        <v>157</v>
      </c>
      <c r="M24" s="6">
        <v>0</v>
      </c>
      <c r="N24" s="7"/>
      <c r="O24" s="7"/>
      <c r="P24" s="7"/>
      <c r="Q24" s="7">
        <v>0.9244</v>
      </c>
      <c r="R24" s="6">
        <v>493</v>
      </c>
      <c r="S24" s="7">
        <f t="shared" si="17"/>
        <v>0.79516129032258065</v>
      </c>
      <c r="T24" s="6">
        <v>127</v>
      </c>
    </row>
    <row r="25" spans="1:20" s="14" customFormat="1" x14ac:dyDescent="0.15">
      <c r="A25" s="13" t="s">
        <v>32</v>
      </c>
      <c r="E25" s="14">
        <f>E19+E20/5</f>
        <v>134</v>
      </c>
      <c r="F25" s="14">
        <f>F19+F20/5</f>
        <v>266.8</v>
      </c>
      <c r="G25" s="14">
        <f>G19+G20/5</f>
        <v>309</v>
      </c>
      <c r="H25" s="12">
        <f t="shared" si="14"/>
        <v>0.33433133732534931</v>
      </c>
      <c r="I25" s="12">
        <f t="shared" si="15"/>
        <v>0.30248306997742663</v>
      </c>
      <c r="J25" s="12">
        <f t="shared" si="16"/>
        <v>0.3176108082484001</v>
      </c>
      <c r="K25" s="14">
        <f>K19+K20/5</f>
        <v>34</v>
      </c>
      <c r="L25" s="14">
        <f>L19+L20/5</f>
        <v>98.8</v>
      </c>
      <c r="M25" s="14">
        <f>M19+M20/5</f>
        <v>141</v>
      </c>
      <c r="N25" s="12">
        <f t="shared" ref="N25" si="18">K25/(L25+K25)</f>
        <v>0.25602409638554213</v>
      </c>
      <c r="O25" s="12">
        <f t="shared" ref="O25" si="19">K25/(M25+K25)</f>
        <v>0.19428571428571428</v>
      </c>
      <c r="P25" s="12">
        <f t="shared" ref="P25" si="20">2*N25*O25/(N25+O25)</f>
        <v>0.22092267706302793</v>
      </c>
      <c r="Q25" s="12">
        <f>(Q19*144+Q20*124)/268</f>
        <v>0.76671343283582083</v>
      </c>
      <c r="S25" s="12"/>
    </row>
    <row r="26" spans="1:20" x14ac:dyDescent="0.15">
      <c r="C26">
        <v>2</v>
      </c>
      <c r="D26">
        <v>2580</v>
      </c>
      <c r="E26" t="s">
        <v>4</v>
      </c>
      <c r="F26" t="s">
        <v>5</v>
      </c>
      <c r="G26" t="s">
        <v>6</v>
      </c>
      <c r="H26" s="3" t="s">
        <v>7</v>
      </c>
      <c r="I26" s="3" t="s">
        <v>8</v>
      </c>
      <c r="J26" s="3" t="s">
        <v>9</v>
      </c>
      <c r="K26" t="s">
        <v>4</v>
      </c>
      <c r="L26" t="s">
        <v>5</v>
      </c>
      <c r="M26" t="s">
        <v>6</v>
      </c>
      <c r="N26" s="3" t="s">
        <v>7</v>
      </c>
      <c r="O26" s="3" t="s">
        <v>8</v>
      </c>
      <c r="P26" s="3" t="s">
        <v>9</v>
      </c>
      <c r="Q26" s="3" t="s">
        <v>10</v>
      </c>
      <c r="R26" t="s">
        <v>11</v>
      </c>
      <c r="S26" s="3" t="s">
        <v>12</v>
      </c>
      <c r="T26" t="s">
        <v>13</v>
      </c>
    </row>
    <row r="27" spans="1:20" s="8" customFormat="1" x14ac:dyDescent="0.15">
      <c r="A27" s="8" t="s">
        <v>14</v>
      </c>
      <c r="E27" s="8">
        <v>38</v>
      </c>
      <c r="F27" s="8">
        <v>193</v>
      </c>
      <c r="G27" s="8">
        <v>281</v>
      </c>
      <c r="H27" s="9">
        <f>E27/(F27+E27)</f>
        <v>0.16450216450216451</v>
      </c>
      <c r="I27" s="9">
        <f>E27/(G27+E27)</f>
        <v>0.11912225705329153</v>
      </c>
      <c r="J27" s="9">
        <f>2*H27*I27/(H27+I27)</f>
        <v>0.13818181818181818</v>
      </c>
      <c r="K27" s="8">
        <v>31</v>
      </c>
      <c r="L27" s="8">
        <v>56</v>
      </c>
      <c r="M27" s="8">
        <v>144</v>
      </c>
      <c r="N27" s="9">
        <f>K27/(L27+K27)</f>
        <v>0.35632183908045978</v>
      </c>
      <c r="O27" s="9">
        <f>K27/(M27+K27)</f>
        <v>0.17714285714285713</v>
      </c>
      <c r="P27" s="9">
        <f>2*N27*O27/(N27+O27)</f>
        <v>0.23664122137404578</v>
      </c>
      <c r="Q27" s="9">
        <v>0.62260000000000004</v>
      </c>
      <c r="R27" s="8">
        <v>29</v>
      </c>
      <c r="S27" s="10">
        <f>R27/144</f>
        <v>0.2013888888888889</v>
      </c>
      <c r="T27" s="8">
        <v>54</v>
      </c>
    </row>
    <row r="28" spans="1:20" s="6" customFormat="1" x14ac:dyDescent="0.15">
      <c r="A28" s="5" t="s">
        <v>21</v>
      </c>
      <c r="B28" s="6">
        <v>1</v>
      </c>
      <c r="E28" s="6">
        <v>501</v>
      </c>
      <c r="F28" s="6">
        <v>222</v>
      </c>
      <c r="G28" s="6">
        <f>620-E28</f>
        <v>119</v>
      </c>
      <c r="H28" s="7">
        <f t="shared" ref="H28:H33" si="21">E28/(F28+E28)</f>
        <v>0.69294605809128629</v>
      </c>
      <c r="I28" s="7">
        <f t="shared" ref="I28:I33" si="22">E28/(G28+E28)</f>
        <v>0.8080645161290323</v>
      </c>
      <c r="J28" s="7">
        <f t="shared" ref="J28:J33" si="23">2*H28*I28/(H28+I28)</f>
        <v>0.74609084139985105</v>
      </c>
      <c r="K28" s="6">
        <v>0</v>
      </c>
      <c r="L28" s="6">
        <v>103</v>
      </c>
      <c r="M28" s="6">
        <v>0</v>
      </c>
      <c r="N28" s="7"/>
      <c r="O28" s="7"/>
      <c r="P28" s="7"/>
      <c r="Q28" s="7">
        <v>0.94899999999999995</v>
      </c>
      <c r="R28" s="6">
        <v>535</v>
      </c>
      <c r="S28" s="7">
        <f>R28/620</f>
        <v>0.86290322580645162</v>
      </c>
      <c r="T28" s="6">
        <f>620-R28</f>
        <v>85</v>
      </c>
    </row>
    <row r="29" spans="1:20" s="6" customFormat="1" x14ac:dyDescent="0.15">
      <c r="A29" s="5"/>
      <c r="B29" s="6">
        <v>2</v>
      </c>
      <c r="E29" s="6">
        <v>497</v>
      </c>
      <c r="F29" s="6">
        <v>228</v>
      </c>
      <c r="G29" s="6">
        <f>620-E29</f>
        <v>123</v>
      </c>
      <c r="H29" s="7">
        <f t="shared" si="21"/>
        <v>0.68551724137931036</v>
      </c>
      <c r="I29" s="7">
        <f t="shared" si="22"/>
        <v>0.80161290322580647</v>
      </c>
      <c r="J29" s="7">
        <f t="shared" si="23"/>
        <v>0.73903345724907066</v>
      </c>
      <c r="K29" s="6">
        <v>0</v>
      </c>
      <c r="L29" s="6">
        <v>105</v>
      </c>
      <c r="M29" s="6">
        <v>0</v>
      </c>
      <c r="N29" s="7"/>
      <c r="O29" s="7"/>
      <c r="P29" s="7"/>
      <c r="Q29" s="7">
        <v>0.94369999999999998</v>
      </c>
      <c r="R29" s="6">
        <v>530</v>
      </c>
      <c r="S29" s="7">
        <f t="shared" ref="S29:S32" si="24">R29/620</f>
        <v>0.85483870967741937</v>
      </c>
      <c r="T29" s="6">
        <f>620-R29</f>
        <v>90</v>
      </c>
    </row>
    <row r="30" spans="1:20" s="6" customFormat="1" x14ac:dyDescent="0.15">
      <c r="A30" s="5"/>
      <c r="B30" s="6">
        <v>3</v>
      </c>
      <c r="E30" s="6">
        <v>492</v>
      </c>
      <c r="F30" s="6">
        <v>235</v>
      </c>
      <c r="G30" s="6">
        <f>620-E30</f>
        <v>128</v>
      </c>
      <c r="H30" s="7">
        <f t="shared" si="21"/>
        <v>0.67675378266850073</v>
      </c>
      <c r="I30" s="7">
        <f t="shared" si="22"/>
        <v>0.79354838709677422</v>
      </c>
      <c r="J30" s="7">
        <f t="shared" si="23"/>
        <v>0.73051224944320714</v>
      </c>
      <c r="K30" s="6">
        <v>0</v>
      </c>
      <c r="L30" s="6">
        <v>107</v>
      </c>
      <c r="M30" s="6">
        <v>0</v>
      </c>
      <c r="N30" s="7"/>
      <c r="O30" s="7"/>
      <c r="P30" s="7"/>
      <c r="Q30" s="7">
        <v>0.9446</v>
      </c>
      <c r="R30" s="6">
        <v>530</v>
      </c>
      <c r="S30" s="7">
        <f t="shared" si="24"/>
        <v>0.85483870967741937</v>
      </c>
      <c r="T30" s="6">
        <f>620-R30</f>
        <v>90</v>
      </c>
    </row>
    <row r="31" spans="1:20" s="6" customFormat="1" x14ac:dyDescent="0.15">
      <c r="A31" s="5"/>
      <c r="B31" s="6">
        <v>4</v>
      </c>
      <c r="E31" s="6">
        <v>499</v>
      </c>
      <c r="F31" s="6">
        <v>228</v>
      </c>
      <c r="G31" s="6">
        <f>620-E31</f>
        <v>121</v>
      </c>
      <c r="H31" s="7">
        <f t="shared" si="21"/>
        <v>0.68638239339752405</v>
      </c>
      <c r="I31" s="7">
        <f t="shared" si="22"/>
        <v>0.80483870967741933</v>
      </c>
      <c r="J31" s="7">
        <f t="shared" si="23"/>
        <v>0.7409057164068299</v>
      </c>
      <c r="K31" s="6">
        <v>0</v>
      </c>
      <c r="L31" s="6">
        <v>107</v>
      </c>
      <c r="M31" s="6">
        <v>0</v>
      </c>
      <c r="N31" s="7"/>
      <c r="O31" s="7"/>
      <c r="P31" s="7"/>
      <c r="Q31" s="7">
        <v>0.94340000000000002</v>
      </c>
      <c r="R31" s="6">
        <v>528</v>
      </c>
      <c r="S31" s="7">
        <f t="shared" si="24"/>
        <v>0.85161290322580641</v>
      </c>
      <c r="T31" s="6">
        <f>620-R31</f>
        <v>92</v>
      </c>
    </row>
    <row r="32" spans="1:20" s="6" customFormat="1" x14ac:dyDescent="0.15">
      <c r="A32" s="5"/>
      <c r="B32" s="6">
        <v>5</v>
      </c>
      <c r="E32" s="6">
        <v>469</v>
      </c>
      <c r="F32" s="6">
        <v>279</v>
      </c>
      <c r="G32" s="6">
        <f>620-E32</f>
        <v>151</v>
      </c>
      <c r="H32" s="7">
        <f t="shared" si="21"/>
        <v>0.62700534759358284</v>
      </c>
      <c r="I32" s="7">
        <f t="shared" si="22"/>
        <v>0.75645161290322582</v>
      </c>
      <c r="J32" s="7">
        <f t="shared" si="23"/>
        <v>0.68567251461988299</v>
      </c>
      <c r="K32" s="6">
        <v>0</v>
      </c>
      <c r="L32" s="6">
        <v>128</v>
      </c>
      <c r="M32" s="6">
        <v>0</v>
      </c>
      <c r="N32" s="7"/>
      <c r="O32" s="7"/>
      <c r="P32" s="7"/>
      <c r="Q32" s="7">
        <v>0.93610000000000004</v>
      </c>
      <c r="R32" s="6">
        <v>517</v>
      </c>
      <c r="S32" s="7">
        <f t="shared" si="24"/>
        <v>0.83387096774193548</v>
      </c>
      <c r="T32" s="6">
        <f>620-R32</f>
        <v>103</v>
      </c>
    </row>
    <row r="33" spans="1:20" s="14" customFormat="1" x14ac:dyDescent="0.15">
      <c r="A33" s="13" t="s">
        <v>32</v>
      </c>
      <c r="E33" s="14">
        <f>E27+E28/5</f>
        <v>138.19999999999999</v>
      </c>
      <c r="F33" s="14">
        <f>F27+F28/5</f>
        <v>237.4</v>
      </c>
      <c r="G33" s="14">
        <f>G27+G28/5</f>
        <v>304.8</v>
      </c>
      <c r="H33" s="12">
        <f t="shared" si="21"/>
        <v>0.36794462193823213</v>
      </c>
      <c r="I33" s="12">
        <f t="shared" si="22"/>
        <v>0.31196388261851016</v>
      </c>
      <c r="J33" s="12">
        <f t="shared" si="23"/>
        <v>0.33764964573662348</v>
      </c>
      <c r="K33" s="14">
        <f>K27+K28/5</f>
        <v>31</v>
      </c>
      <c r="L33" s="14">
        <f>L27+L28/5</f>
        <v>76.599999999999994</v>
      </c>
      <c r="M33" s="14">
        <f>M27+M28/5</f>
        <v>144</v>
      </c>
      <c r="N33" s="12">
        <f t="shared" ref="N33" si="25">K33/(L33+K33)</f>
        <v>0.28810408921933089</v>
      </c>
      <c r="O33" s="12">
        <f t="shared" ref="O33" si="26">K33/(M33+K33)</f>
        <v>0.17714285714285713</v>
      </c>
      <c r="P33" s="12">
        <f t="shared" ref="P33" si="27">2*N33*O33/(N33+O33)</f>
        <v>0.21939136588818117</v>
      </c>
      <c r="Q33" s="12">
        <f>(Q27*144+Q28*124)/268</f>
        <v>0.773620895522388</v>
      </c>
      <c r="S33" s="12"/>
    </row>
    <row r="34" spans="1:20" x14ac:dyDescent="0.15">
      <c r="A34" s="2"/>
      <c r="B34" s="2"/>
      <c r="C34" s="2">
        <v>3</v>
      </c>
      <c r="D34" s="2">
        <v>1240</v>
      </c>
      <c r="E34" s="2" t="s">
        <v>22</v>
      </c>
      <c r="F34" s="2" t="s">
        <v>23</v>
      </c>
      <c r="G34" s="2" t="s">
        <v>24</v>
      </c>
      <c r="H34" s="4" t="s">
        <v>25</v>
      </c>
      <c r="I34" s="4" t="s">
        <v>26</v>
      </c>
      <c r="J34" s="4" t="s">
        <v>27</v>
      </c>
      <c r="K34" s="2" t="s">
        <v>22</v>
      </c>
      <c r="L34" s="2" t="s">
        <v>23</v>
      </c>
      <c r="M34" s="2" t="s">
        <v>24</v>
      </c>
      <c r="N34" s="4" t="s">
        <v>25</v>
      </c>
      <c r="O34" s="4" t="s">
        <v>26</v>
      </c>
      <c r="P34" s="4" t="s">
        <v>27</v>
      </c>
      <c r="Q34" s="4" t="s">
        <v>28</v>
      </c>
      <c r="R34" s="2" t="s">
        <v>29</v>
      </c>
      <c r="S34" s="4" t="s">
        <v>30</v>
      </c>
      <c r="T34" s="2" t="s">
        <v>31</v>
      </c>
    </row>
    <row r="35" spans="1:20" s="8" customFormat="1" x14ac:dyDescent="0.15">
      <c r="A35" s="11" t="s">
        <v>18</v>
      </c>
      <c r="B35" s="11"/>
      <c r="C35" s="11"/>
      <c r="D35" s="11"/>
      <c r="E35" s="11">
        <v>37</v>
      </c>
      <c r="F35" s="11">
        <v>187</v>
      </c>
      <c r="G35" s="11">
        <v>282</v>
      </c>
      <c r="H35" s="9">
        <f>E35/(F35+E35)</f>
        <v>0.16517857142857142</v>
      </c>
      <c r="I35" s="9">
        <f>E35/(G35+E35)</f>
        <v>0.11598746081504702</v>
      </c>
      <c r="J35" s="9">
        <f>2*H35*I35/(H35+I35)</f>
        <v>0.13627992633517494</v>
      </c>
      <c r="K35" s="11">
        <v>27</v>
      </c>
      <c r="L35" s="11">
        <v>53</v>
      </c>
      <c r="M35" s="11">
        <v>148</v>
      </c>
      <c r="N35" s="9">
        <f>K35/(L35+K35)</f>
        <v>0.33750000000000002</v>
      </c>
      <c r="O35" s="9">
        <f>K35/(M35+K35)</f>
        <v>0.15428571428571428</v>
      </c>
      <c r="P35" s="9">
        <f>2*N35*O35/(N35+O35)</f>
        <v>0.21176470588235297</v>
      </c>
      <c r="Q35" s="10">
        <v>0.63480000000000003</v>
      </c>
      <c r="R35" s="11">
        <v>30</v>
      </c>
      <c r="S35" s="10">
        <f>R35/144</f>
        <v>0.20833333333333334</v>
      </c>
      <c r="T35" s="11">
        <v>49</v>
      </c>
    </row>
    <row r="36" spans="1:20" s="6" customFormat="1" x14ac:dyDescent="0.15">
      <c r="A36" s="5" t="s">
        <v>21</v>
      </c>
      <c r="B36" s="6">
        <v>1</v>
      </c>
      <c r="E36" s="6">
        <v>478</v>
      </c>
      <c r="F36" s="6">
        <v>272</v>
      </c>
      <c r="G36" s="6">
        <f>620-E36</f>
        <v>142</v>
      </c>
      <c r="H36" s="7">
        <f t="shared" ref="H36:H41" si="28">E36/(F36+E36)</f>
        <v>0.63733333333333331</v>
      </c>
      <c r="I36" s="7">
        <f t="shared" ref="I36:I41" si="29">E36/(G36+E36)</f>
        <v>0.7709677419354839</v>
      </c>
      <c r="J36" s="7">
        <f t="shared" ref="J36:J41" si="30">2*H36*I36/(H36+I36)</f>
        <v>0.69781021897810214</v>
      </c>
      <c r="K36" s="6">
        <v>0</v>
      </c>
      <c r="L36" s="6">
        <v>130</v>
      </c>
      <c r="M36" s="6">
        <v>0</v>
      </c>
      <c r="N36" s="7"/>
      <c r="O36" s="7"/>
      <c r="P36" s="7"/>
      <c r="Q36" s="7">
        <v>0.93420000000000003</v>
      </c>
      <c r="R36" s="6">
        <v>509</v>
      </c>
      <c r="S36" s="7">
        <f>R36/620</f>
        <v>0.82096774193548383</v>
      </c>
      <c r="T36" s="6">
        <f>620-R36</f>
        <v>111</v>
      </c>
    </row>
    <row r="37" spans="1:20" s="6" customFormat="1" x14ac:dyDescent="0.15">
      <c r="A37" s="5"/>
      <c r="B37" s="6">
        <v>2</v>
      </c>
      <c r="E37" s="6">
        <v>475</v>
      </c>
      <c r="F37" s="6">
        <v>282</v>
      </c>
      <c r="G37" s="6">
        <f>620-E37</f>
        <v>145</v>
      </c>
      <c r="H37" s="7">
        <f t="shared" si="28"/>
        <v>0.62747688243064725</v>
      </c>
      <c r="I37" s="7">
        <f t="shared" si="29"/>
        <v>0.7661290322580645</v>
      </c>
      <c r="J37" s="7">
        <f t="shared" si="30"/>
        <v>0.68990559186637612</v>
      </c>
      <c r="K37" s="6">
        <v>0</v>
      </c>
      <c r="L37" s="6">
        <v>137</v>
      </c>
      <c r="M37" s="6">
        <v>0</v>
      </c>
      <c r="N37" s="7"/>
      <c r="O37" s="7"/>
      <c r="P37" s="7"/>
      <c r="Q37" s="7">
        <v>0.92800000000000005</v>
      </c>
      <c r="R37" s="6">
        <v>507</v>
      </c>
      <c r="S37" s="7">
        <f t="shared" ref="S37:S40" si="31">R37/620</f>
        <v>0.81774193548387097</v>
      </c>
      <c r="T37" s="6">
        <f>620-R37</f>
        <v>113</v>
      </c>
    </row>
    <row r="38" spans="1:20" s="6" customFormat="1" x14ac:dyDescent="0.15">
      <c r="A38" s="5"/>
      <c r="B38" s="6">
        <v>3</v>
      </c>
      <c r="E38" s="6">
        <v>479</v>
      </c>
      <c r="F38" s="6">
        <v>274</v>
      </c>
      <c r="G38" s="6">
        <f>620-E38</f>
        <v>141</v>
      </c>
      <c r="H38" s="7">
        <f t="shared" si="28"/>
        <v>0.63612217795484727</v>
      </c>
      <c r="I38" s="7">
        <f t="shared" si="29"/>
        <v>0.77258064516129032</v>
      </c>
      <c r="J38" s="7">
        <f t="shared" si="30"/>
        <v>0.69774217042971598</v>
      </c>
      <c r="K38" s="6">
        <v>0</v>
      </c>
      <c r="L38" s="6">
        <v>133</v>
      </c>
      <c r="M38" s="6">
        <v>0</v>
      </c>
      <c r="N38" s="7"/>
      <c r="O38" s="7"/>
      <c r="P38" s="7"/>
      <c r="Q38" s="7">
        <v>0.9335</v>
      </c>
      <c r="R38" s="6">
        <v>512</v>
      </c>
      <c r="S38" s="7">
        <f t="shared" si="31"/>
        <v>0.82580645161290323</v>
      </c>
      <c r="T38" s="6">
        <f>620-R38</f>
        <v>108</v>
      </c>
    </row>
    <row r="39" spans="1:20" s="6" customFormat="1" x14ac:dyDescent="0.15">
      <c r="A39" s="5"/>
      <c r="B39" s="6">
        <v>4</v>
      </c>
      <c r="E39" s="6">
        <v>470</v>
      </c>
      <c r="F39" s="6">
        <v>299</v>
      </c>
      <c r="G39" s="6">
        <f>620-E39</f>
        <v>150</v>
      </c>
      <c r="H39" s="7">
        <f t="shared" si="28"/>
        <v>0.611183355006502</v>
      </c>
      <c r="I39" s="7">
        <f t="shared" si="29"/>
        <v>0.75806451612903225</v>
      </c>
      <c r="J39" s="7">
        <f t="shared" si="30"/>
        <v>0.67674586033117345</v>
      </c>
      <c r="K39" s="6">
        <v>0</v>
      </c>
      <c r="L39" s="6">
        <v>149</v>
      </c>
      <c r="M39" s="6">
        <v>0</v>
      </c>
      <c r="N39" s="7"/>
      <c r="O39" s="7"/>
      <c r="P39" s="7"/>
      <c r="Q39" s="7">
        <v>0.92490000000000006</v>
      </c>
      <c r="R39" s="6">
        <v>497</v>
      </c>
      <c r="S39" s="7">
        <f t="shared" si="31"/>
        <v>0.80161290322580647</v>
      </c>
      <c r="T39" s="6">
        <f>620-R39</f>
        <v>123</v>
      </c>
    </row>
    <row r="40" spans="1:20" s="6" customFormat="1" x14ac:dyDescent="0.15">
      <c r="A40" s="5"/>
      <c r="B40" s="6">
        <v>5</v>
      </c>
      <c r="E40" s="6">
        <v>458</v>
      </c>
      <c r="F40" s="6">
        <v>311</v>
      </c>
      <c r="G40" s="6">
        <f>620-E40</f>
        <v>162</v>
      </c>
      <c r="H40" s="7">
        <f t="shared" si="28"/>
        <v>0.59557867360208061</v>
      </c>
      <c r="I40" s="7">
        <f t="shared" si="29"/>
        <v>0.73870967741935489</v>
      </c>
      <c r="J40" s="7">
        <f t="shared" si="30"/>
        <v>0.65946724262059042</v>
      </c>
      <c r="K40" s="6">
        <v>0</v>
      </c>
      <c r="L40" s="6">
        <v>149</v>
      </c>
      <c r="M40" s="6">
        <v>0</v>
      </c>
      <c r="N40" s="7"/>
      <c r="O40" s="7"/>
      <c r="P40" s="7"/>
      <c r="Q40" s="7">
        <v>0.92869999999999997</v>
      </c>
      <c r="R40" s="6">
        <v>501</v>
      </c>
      <c r="S40" s="7">
        <f t="shared" si="31"/>
        <v>0.8080645161290323</v>
      </c>
      <c r="T40" s="6">
        <f>620-R40</f>
        <v>119</v>
      </c>
    </row>
    <row r="41" spans="1:20" s="14" customFormat="1" x14ac:dyDescent="0.15">
      <c r="A41" s="13" t="s">
        <v>32</v>
      </c>
      <c r="E41" s="14">
        <f>E35+E36/5</f>
        <v>132.6</v>
      </c>
      <c r="F41" s="14">
        <f>F35+F36/5</f>
        <v>241.4</v>
      </c>
      <c r="G41" s="14">
        <f>G35+G36/5</f>
        <v>310.39999999999998</v>
      </c>
      <c r="H41" s="12">
        <f t="shared" si="28"/>
        <v>0.35454545454545455</v>
      </c>
      <c r="I41" s="12">
        <f t="shared" si="29"/>
        <v>0.29932279909706544</v>
      </c>
      <c r="J41" s="12">
        <f t="shared" si="30"/>
        <v>0.32460220318237454</v>
      </c>
      <c r="K41" s="14">
        <f>K35+K36/5</f>
        <v>27</v>
      </c>
      <c r="L41" s="14">
        <f>L35+L36/5</f>
        <v>79</v>
      </c>
      <c r="M41" s="14">
        <f>M35+M36/5</f>
        <v>148</v>
      </c>
      <c r="N41" s="12">
        <f t="shared" ref="N41" si="32">K41/(L41+K41)</f>
        <v>0.25471698113207547</v>
      </c>
      <c r="O41" s="12">
        <f t="shared" ref="O41" si="33">K41/(M41+K41)</f>
        <v>0.15428571428571428</v>
      </c>
      <c r="P41" s="12">
        <f t="shared" ref="P41" si="34">2*N41*O41/(N41+O41)</f>
        <v>0.19217081850533804</v>
      </c>
      <c r="Q41" s="12">
        <f>(Q35*144+Q36*124)/268</f>
        <v>0.77332835820895529</v>
      </c>
      <c r="S41" s="12"/>
    </row>
    <row r="42" spans="1:20" x14ac:dyDescent="0.15">
      <c r="A42" s="2"/>
      <c r="B42" s="2"/>
      <c r="C42" s="2">
        <v>3</v>
      </c>
      <c r="D42" s="2">
        <v>1840</v>
      </c>
      <c r="E42" s="2" t="s">
        <v>22</v>
      </c>
      <c r="F42" s="2" t="s">
        <v>23</v>
      </c>
      <c r="G42" s="2" t="s">
        <v>24</v>
      </c>
      <c r="H42" s="4" t="s">
        <v>25</v>
      </c>
      <c r="I42" s="4" t="s">
        <v>26</v>
      </c>
      <c r="J42" s="4" t="s">
        <v>27</v>
      </c>
      <c r="K42" s="2" t="s">
        <v>22</v>
      </c>
      <c r="L42" s="2" t="s">
        <v>23</v>
      </c>
      <c r="M42" s="2" t="s">
        <v>24</v>
      </c>
      <c r="N42" s="4" t="s">
        <v>25</v>
      </c>
      <c r="O42" s="4" t="s">
        <v>26</v>
      </c>
      <c r="P42" s="4" t="s">
        <v>27</v>
      </c>
      <c r="Q42" s="4" t="s">
        <v>28</v>
      </c>
      <c r="R42" s="2" t="s">
        <v>29</v>
      </c>
      <c r="S42" s="4" t="s">
        <v>30</v>
      </c>
      <c r="T42" s="2" t="s">
        <v>31</v>
      </c>
    </row>
    <row r="43" spans="1:20" s="8" customFormat="1" x14ac:dyDescent="0.15">
      <c r="A43" s="11" t="s">
        <v>18</v>
      </c>
      <c r="B43" s="11"/>
      <c r="C43" s="11"/>
      <c r="D43" s="11"/>
      <c r="E43" s="11">
        <v>31</v>
      </c>
      <c r="F43" s="11">
        <v>175</v>
      </c>
      <c r="G43" s="11">
        <v>288</v>
      </c>
      <c r="H43" s="9">
        <f>E43/(F43+E43)</f>
        <v>0.15048543689320387</v>
      </c>
      <c r="I43" s="9">
        <f>E43/(G43+E43)</f>
        <v>9.7178683385579931E-2</v>
      </c>
      <c r="J43" s="9">
        <f>2*H43*I43/(H43+I43)</f>
        <v>0.11809523809523807</v>
      </c>
      <c r="K43" s="11">
        <v>21</v>
      </c>
      <c r="L43" s="11">
        <v>41</v>
      </c>
      <c r="M43" s="11">
        <v>154</v>
      </c>
      <c r="N43" s="9">
        <f>K43/(L43+K43)</f>
        <v>0.33870967741935482</v>
      </c>
      <c r="O43" s="9">
        <f>K43/(M43+K43)</f>
        <v>0.12</v>
      </c>
      <c r="P43" s="9">
        <f>2*N43*O43/(N43+O43)</f>
        <v>0.17721518987341772</v>
      </c>
      <c r="Q43" s="10">
        <v>0.63470000000000004</v>
      </c>
      <c r="R43" s="8">
        <v>28</v>
      </c>
      <c r="S43" s="10">
        <f>R43/144</f>
        <v>0.19444444444444445</v>
      </c>
      <c r="T43" s="8">
        <v>43</v>
      </c>
    </row>
    <row r="44" spans="1:20" s="6" customFormat="1" x14ac:dyDescent="0.15">
      <c r="A44" s="5" t="s">
        <v>21</v>
      </c>
      <c r="B44" s="6">
        <v>1</v>
      </c>
      <c r="E44" s="6">
        <v>509</v>
      </c>
      <c r="F44" s="6">
        <v>200</v>
      </c>
      <c r="G44" s="6">
        <f>620-E44</f>
        <v>111</v>
      </c>
      <c r="H44" s="7">
        <f t="shared" ref="H44:H49" si="35">E44/(F44+E44)</f>
        <v>0.71791255289139633</v>
      </c>
      <c r="I44" s="7">
        <f t="shared" ref="I44:I49" si="36">E44/(G44+E44)</f>
        <v>0.82096774193548383</v>
      </c>
      <c r="J44" s="7">
        <f t="shared" ref="J44:J49" si="37">2*H44*I44/(H44+I44)</f>
        <v>0.76598946576373228</v>
      </c>
      <c r="K44" s="6">
        <v>0</v>
      </c>
      <c r="L44" s="6">
        <v>89</v>
      </c>
      <c r="M44" s="6">
        <v>0</v>
      </c>
      <c r="N44" s="7"/>
      <c r="O44" s="7"/>
      <c r="P44" s="7"/>
      <c r="Q44" s="7">
        <v>0.95540000000000003</v>
      </c>
      <c r="R44" s="6">
        <v>540</v>
      </c>
      <c r="S44" s="7">
        <f>R44/620</f>
        <v>0.87096774193548387</v>
      </c>
      <c r="T44" s="6">
        <f>620-R44</f>
        <v>80</v>
      </c>
    </row>
    <row r="45" spans="1:20" s="6" customFormat="1" x14ac:dyDescent="0.15">
      <c r="A45" s="5"/>
      <c r="B45" s="6">
        <v>2</v>
      </c>
      <c r="E45" s="6">
        <v>506</v>
      </c>
      <c r="F45" s="6">
        <v>209</v>
      </c>
      <c r="G45" s="6">
        <f>620-E45</f>
        <v>114</v>
      </c>
      <c r="H45" s="7">
        <f t="shared" si="35"/>
        <v>0.70769230769230773</v>
      </c>
      <c r="I45" s="7">
        <f t="shared" si="36"/>
        <v>0.81612903225806455</v>
      </c>
      <c r="J45" s="7">
        <f t="shared" si="37"/>
        <v>0.75805243445692894</v>
      </c>
      <c r="K45" s="6">
        <v>0</v>
      </c>
      <c r="L45" s="6">
        <v>95</v>
      </c>
      <c r="M45" s="6">
        <v>0</v>
      </c>
      <c r="N45" s="7"/>
      <c r="O45" s="7"/>
      <c r="P45" s="7"/>
      <c r="Q45" s="7">
        <v>0.94879999999999998</v>
      </c>
      <c r="R45" s="6">
        <v>539</v>
      </c>
      <c r="S45" s="7">
        <f t="shared" ref="S45:S48" si="38">R45/620</f>
        <v>0.86935483870967745</v>
      </c>
      <c r="T45" s="6">
        <f>620-R45</f>
        <v>81</v>
      </c>
    </row>
    <row r="46" spans="1:20" s="6" customFormat="1" x14ac:dyDescent="0.15">
      <c r="A46" s="5"/>
      <c r="B46" s="6">
        <v>3</v>
      </c>
      <c r="E46" s="6">
        <v>499</v>
      </c>
      <c r="F46" s="6">
        <v>223</v>
      </c>
      <c r="G46" s="6">
        <f>620-E46</f>
        <v>121</v>
      </c>
      <c r="H46" s="7">
        <f t="shared" si="35"/>
        <v>0.69113573407202211</v>
      </c>
      <c r="I46" s="7">
        <f t="shared" si="36"/>
        <v>0.80483870967741933</v>
      </c>
      <c r="J46" s="7">
        <f t="shared" si="37"/>
        <v>0.74366616989567791</v>
      </c>
      <c r="K46" s="6">
        <v>0</v>
      </c>
      <c r="L46" s="6">
        <v>102</v>
      </c>
      <c r="M46" s="6">
        <v>0</v>
      </c>
      <c r="N46" s="7"/>
      <c r="O46" s="7"/>
      <c r="P46" s="7"/>
      <c r="Q46" s="7">
        <v>0.94689999999999996</v>
      </c>
      <c r="R46" s="6">
        <v>536</v>
      </c>
      <c r="S46" s="7">
        <f t="shared" si="38"/>
        <v>0.86451612903225805</v>
      </c>
      <c r="T46" s="6">
        <f>620-R46</f>
        <v>84</v>
      </c>
    </row>
    <row r="47" spans="1:20" s="6" customFormat="1" x14ac:dyDescent="0.15">
      <c r="A47" s="5"/>
      <c r="B47" s="6">
        <v>4</v>
      </c>
      <c r="E47" s="6">
        <v>497</v>
      </c>
      <c r="F47" s="6">
        <v>228</v>
      </c>
      <c r="G47" s="6">
        <f>620-E47</f>
        <v>123</v>
      </c>
      <c r="H47" s="7">
        <f t="shared" si="35"/>
        <v>0.68551724137931036</v>
      </c>
      <c r="I47" s="7">
        <f t="shared" si="36"/>
        <v>0.80161290322580647</v>
      </c>
      <c r="J47" s="7">
        <f t="shared" si="37"/>
        <v>0.73903345724907066</v>
      </c>
      <c r="K47" s="6">
        <v>0</v>
      </c>
      <c r="L47" s="6">
        <v>105</v>
      </c>
      <c r="M47" s="6">
        <v>0</v>
      </c>
      <c r="N47" s="7"/>
      <c r="O47" s="7"/>
      <c r="P47" s="7"/>
      <c r="Q47" s="7">
        <v>0.94510000000000005</v>
      </c>
      <c r="R47" s="6">
        <v>527</v>
      </c>
      <c r="S47" s="7">
        <f t="shared" si="38"/>
        <v>0.85</v>
      </c>
      <c r="T47" s="6">
        <f>620-R47</f>
        <v>93</v>
      </c>
    </row>
    <row r="48" spans="1:20" s="6" customFormat="1" x14ac:dyDescent="0.15">
      <c r="A48" s="5"/>
      <c r="B48" s="6">
        <v>5</v>
      </c>
      <c r="E48" s="6">
        <v>480</v>
      </c>
      <c r="F48" s="6">
        <v>251</v>
      </c>
      <c r="G48" s="6">
        <f>620-E48</f>
        <v>140</v>
      </c>
      <c r="H48" s="7">
        <f t="shared" si="35"/>
        <v>0.65663474692202461</v>
      </c>
      <c r="I48" s="7">
        <f t="shared" si="36"/>
        <v>0.77419354838709675</v>
      </c>
      <c r="J48" s="7">
        <f t="shared" si="37"/>
        <v>0.71058475203552918</v>
      </c>
      <c r="K48" s="6">
        <v>0</v>
      </c>
      <c r="L48" s="6">
        <v>111</v>
      </c>
      <c r="M48" s="6">
        <v>0</v>
      </c>
      <c r="N48" s="7"/>
      <c r="O48" s="7"/>
      <c r="P48" s="7"/>
      <c r="Q48" s="7">
        <v>0.9456</v>
      </c>
      <c r="R48" s="6">
        <v>530</v>
      </c>
      <c r="S48" s="7">
        <f t="shared" si="38"/>
        <v>0.85483870967741937</v>
      </c>
      <c r="T48" s="6">
        <f>620-R48</f>
        <v>90</v>
      </c>
    </row>
    <row r="49" spans="1:20" s="14" customFormat="1" x14ac:dyDescent="0.15">
      <c r="A49" s="13" t="s">
        <v>32</v>
      </c>
      <c r="E49" s="14">
        <f>E43+E44/5</f>
        <v>132.80000000000001</v>
      </c>
      <c r="F49" s="14">
        <f>F43+F44/5</f>
        <v>215</v>
      </c>
      <c r="G49" s="14">
        <f>G43+G44/5</f>
        <v>310.2</v>
      </c>
      <c r="H49" s="12">
        <f t="shared" si="35"/>
        <v>0.38182863714778609</v>
      </c>
      <c r="I49" s="12">
        <f t="shared" si="36"/>
        <v>0.29977426636568849</v>
      </c>
      <c r="J49" s="12">
        <f t="shared" si="37"/>
        <v>0.33586241780475473</v>
      </c>
      <c r="K49" s="14">
        <f>K43+K44/5</f>
        <v>21</v>
      </c>
      <c r="L49" s="14">
        <f>L43+L44/5</f>
        <v>58.8</v>
      </c>
      <c r="M49" s="14">
        <f>M43+M44/5</f>
        <v>154</v>
      </c>
      <c r="N49" s="12">
        <f t="shared" ref="N49" si="39">K49/(L49+K49)</f>
        <v>0.26315789473684209</v>
      </c>
      <c r="O49" s="12">
        <f t="shared" ref="O49" si="40">K49/(M49+K49)</f>
        <v>0.12</v>
      </c>
      <c r="P49" s="12">
        <f t="shared" ref="P49" si="41">2*N49*O49/(N49+O49)</f>
        <v>0.1648351648351648</v>
      </c>
      <c r="Q49" s="12">
        <f>(Q43*144+Q44*124)/268</f>
        <v>0.7830835820895522</v>
      </c>
      <c r="S49" s="12"/>
    </row>
    <row r="50" spans="1:20" x14ac:dyDescent="0.15">
      <c r="A50" s="2"/>
      <c r="B50" s="2"/>
      <c r="C50" s="2">
        <v>4</v>
      </c>
      <c r="D50" s="2">
        <v>1460</v>
      </c>
      <c r="E50" s="2" t="s">
        <v>22</v>
      </c>
      <c r="F50" s="2" t="s">
        <v>23</v>
      </c>
      <c r="G50" s="2" t="s">
        <v>24</v>
      </c>
      <c r="H50" s="4" t="s">
        <v>25</v>
      </c>
      <c r="I50" s="4" t="s">
        <v>26</v>
      </c>
      <c r="J50" s="4" t="s">
        <v>27</v>
      </c>
      <c r="K50" s="2" t="s">
        <v>22</v>
      </c>
      <c r="L50" s="2" t="s">
        <v>23</v>
      </c>
      <c r="M50" s="2" t="s">
        <v>24</v>
      </c>
      <c r="N50" s="4" t="s">
        <v>25</v>
      </c>
      <c r="O50" s="4" t="s">
        <v>26</v>
      </c>
      <c r="P50" s="4" t="s">
        <v>27</v>
      </c>
      <c r="Q50" s="4" t="s">
        <v>28</v>
      </c>
      <c r="R50" s="2" t="s">
        <v>29</v>
      </c>
      <c r="S50" s="4" t="s">
        <v>30</v>
      </c>
      <c r="T50" s="2" t="s">
        <v>31</v>
      </c>
    </row>
    <row r="51" spans="1:20" s="8" customFormat="1" x14ac:dyDescent="0.15">
      <c r="A51" s="11" t="s">
        <v>18</v>
      </c>
      <c r="B51" s="11"/>
      <c r="C51" s="11"/>
      <c r="D51" s="11"/>
      <c r="E51" s="11">
        <v>14</v>
      </c>
      <c r="F51" s="11">
        <v>228</v>
      </c>
      <c r="G51" s="11">
        <v>304</v>
      </c>
      <c r="H51" s="9">
        <f>E51/(F51+E51)</f>
        <v>5.7851239669421489E-2</v>
      </c>
      <c r="I51" s="9">
        <f>E51/(G51+E51)</f>
        <v>4.40251572327044E-2</v>
      </c>
      <c r="J51" s="9">
        <f>2*H51*I51/(H51+I51)</f>
        <v>0.05</v>
      </c>
      <c r="K51" s="11">
        <v>18</v>
      </c>
      <c r="L51" s="11">
        <v>80</v>
      </c>
      <c r="M51" s="11">
        <v>156</v>
      </c>
      <c r="N51" s="9">
        <f>K51/(L51+K51)</f>
        <v>0.18367346938775511</v>
      </c>
      <c r="O51" s="9">
        <f>K51/(M51+K51)</f>
        <v>0.10344827586206896</v>
      </c>
      <c r="P51" s="9">
        <f>2*N51*O51/(N51+O51)</f>
        <v>0.13235294117647059</v>
      </c>
      <c r="Q51" s="10">
        <v>0.59089999999999998</v>
      </c>
      <c r="R51" s="8">
        <v>28</v>
      </c>
      <c r="S51" s="10">
        <f>R51/144</f>
        <v>0.19444444444444445</v>
      </c>
      <c r="T51" s="8">
        <v>54</v>
      </c>
    </row>
    <row r="52" spans="1:20" s="6" customFormat="1" x14ac:dyDescent="0.15">
      <c r="A52" s="5" t="s">
        <v>21</v>
      </c>
      <c r="B52" s="6">
        <v>1</v>
      </c>
      <c r="E52" s="6">
        <v>487</v>
      </c>
      <c r="F52" s="6">
        <v>250</v>
      </c>
      <c r="G52" s="6">
        <v>162</v>
      </c>
      <c r="H52" s="7">
        <f t="shared" ref="H52:H57" si="42">E52/(F52+E52)</f>
        <v>0.66078697421981003</v>
      </c>
      <c r="I52" s="7">
        <f t="shared" ref="I52:I57" si="43">E52/(G52+E52)</f>
        <v>0.75038520801232667</v>
      </c>
      <c r="J52" s="7">
        <f t="shared" ref="J52:J57" si="44">2*H52*I52/(H52+I52)</f>
        <v>0.70274170274170278</v>
      </c>
      <c r="K52" s="6">
        <v>0</v>
      </c>
      <c r="L52" s="6">
        <v>117</v>
      </c>
      <c r="M52" s="6">
        <v>0</v>
      </c>
      <c r="N52" s="7"/>
      <c r="O52" s="7"/>
      <c r="P52" s="7"/>
      <c r="Q52" s="7">
        <v>0.94069999999999998</v>
      </c>
      <c r="R52" s="6">
        <v>522</v>
      </c>
      <c r="S52" s="7">
        <f>R52/620</f>
        <v>0.84193548387096773</v>
      </c>
      <c r="T52" s="6">
        <f>620-R52</f>
        <v>98</v>
      </c>
    </row>
    <row r="53" spans="1:20" s="6" customFormat="1" x14ac:dyDescent="0.15">
      <c r="A53" s="5"/>
      <c r="B53" s="6">
        <v>2</v>
      </c>
      <c r="E53" s="6">
        <v>477</v>
      </c>
      <c r="F53" s="6">
        <v>275</v>
      </c>
      <c r="G53" s="6">
        <f>620-E53</f>
        <v>143</v>
      </c>
      <c r="H53" s="7">
        <f t="shared" si="42"/>
        <v>0.63430851063829785</v>
      </c>
      <c r="I53" s="7">
        <f t="shared" si="43"/>
        <v>0.76935483870967747</v>
      </c>
      <c r="J53" s="7">
        <f t="shared" si="44"/>
        <v>0.69533527696793007</v>
      </c>
      <c r="K53" s="6">
        <v>0</v>
      </c>
      <c r="L53" s="6">
        <v>132</v>
      </c>
      <c r="M53" s="6">
        <v>0</v>
      </c>
      <c r="N53" s="7"/>
      <c r="O53" s="7"/>
      <c r="P53" s="7"/>
      <c r="Q53" s="7">
        <v>0.93049999999999999</v>
      </c>
      <c r="R53" s="6">
        <v>509</v>
      </c>
      <c r="S53" s="7">
        <f t="shared" ref="S53:S56" si="45">R53/620</f>
        <v>0.82096774193548383</v>
      </c>
      <c r="T53" s="6">
        <f>620-R53</f>
        <v>111</v>
      </c>
    </row>
    <row r="54" spans="1:20" s="6" customFormat="1" x14ac:dyDescent="0.15">
      <c r="A54" s="5"/>
      <c r="B54" s="6">
        <v>3</v>
      </c>
      <c r="E54" s="6">
        <v>474</v>
      </c>
      <c r="F54" s="6">
        <v>282</v>
      </c>
      <c r="G54" s="6">
        <f>620-E54</f>
        <v>146</v>
      </c>
      <c r="H54" s="7">
        <f t="shared" si="42"/>
        <v>0.62698412698412698</v>
      </c>
      <c r="I54" s="7">
        <f t="shared" si="43"/>
        <v>0.76451612903225807</v>
      </c>
      <c r="J54" s="7">
        <f t="shared" si="44"/>
        <v>0.68895348837209291</v>
      </c>
      <c r="K54" s="6">
        <v>0</v>
      </c>
      <c r="L54" s="6">
        <v>136</v>
      </c>
      <c r="M54" s="6">
        <v>0</v>
      </c>
      <c r="N54" s="7"/>
      <c r="O54" s="7"/>
      <c r="P54" s="7"/>
      <c r="Q54" s="7">
        <v>0.93220000000000003</v>
      </c>
      <c r="R54" s="6">
        <v>506</v>
      </c>
      <c r="S54" s="7">
        <f t="shared" si="45"/>
        <v>0.81612903225806455</v>
      </c>
      <c r="T54" s="6">
        <f>620-R54</f>
        <v>114</v>
      </c>
    </row>
    <row r="55" spans="1:20" s="6" customFormat="1" x14ac:dyDescent="0.15">
      <c r="A55" s="5"/>
      <c r="B55" s="6">
        <v>4</v>
      </c>
      <c r="E55" s="6">
        <v>480</v>
      </c>
      <c r="F55" s="6">
        <v>279</v>
      </c>
      <c r="G55" s="6">
        <f>620-E55</f>
        <v>140</v>
      </c>
      <c r="H55" s="7">
        <f t="shared" si="42"/>
        <v>0.6324110671936759</v>
      </c>
      <c r="I55" s="7">
        <f t="shared" si="43"/>
        <v>0.77419354838709675</v>
      </c>
      <c r="J55" s="7">
        <f t="shared" si="44"/>
        <v>0.69615663524292959</v>
      </c>
      <c r="K55" s="6">
        <v>0</v>
      </c>
      <c r="L55" s="6">
        <v>139</v>
      </c>
      <c r="M55" s="6">
        <v>0</v>
      </c>
      <c r="N55" s="7"/>
      <c r="O55" s="7"/>
      <c r="P55" s="7"/>
      <c r="Q55" s="7">
        <v>0.9284</v>
      </c>
      <c r="R55" s="6">
        <v>504</v>
      </c>
      <c r="S55" s="7">
        <f t="shared" si="45"/>
        <v>0.81290322580645158</v>
      </c>
      <c r="T55" s="6">
        <f>620-R55</f>
        <v>116</v>
      </c>
    </row>
    <row r="56" spans="1:20" s="6" customFormat="1" x14ac:dyDescent="0.15">
      <c r="A56" s="5"/>
      <c r="B56" s="6">
        <v>5</v>
      </c>
      <c r="E56" s="6">
        <v>458</v>
      </c>
      <c r="F56" s="6">
        <v>309</v>
      </c>
      <c r="G56" s="6">
        <f>620-E56</f>
        <v>162</v>
      </c>
      <c r="H56" s="7">
        <f t="shared" si="42"/>
        <v>0.59713168187744459</v>
      </c>
      <c r="I56" s="7">
        <f t="shared" si="43"/>
        <v>0.73870967741935489</v>
      </c>
      <c r="J56" s="7">
        <f t="shared" si="44"/>
        <v>0.66041816870944481</v>
      </c>
      <c r="K56" s="6">
        <v>0</v>
      </c>
      <c r="L56" s="6">
        <v>147</v>
      </c>
      <c r="M56" s="6">
        <v>0</v>
      </c>
      <c r="N56" s="7"/>
      <c r="O56" s="7"/>
      <c r="P56" s="7"/>
      <c r="Q56" s="7">
        <v>0.92930000000000001</v>
      </c>
      <c r="R56" s="6">
        <v>505</v>
      </c>
      <c r="S56" s="7">
        <f t="shared" si="45"/>
        <v>0.81451612903225812</v>
      </c>
      <c r="T56" s="6">
        <f>620-R56</f>
        <v>115</v>
      </c>
    </row>
    <row r="57" spans="1:20" s="14" customFormat="1" x14ac:dyDescent="0.15">
      <c r="A57" s="13" t="s">
        <v>32</v>
      </c>
      <c r="E57" s="14">
        <f>E51+E52/5</f>
        <v>111.4</v>
      </c>
      <c r="F57" s="14">
        <f>F51+F52/5</f>
        <v>278</v>
      </c>
      <c r="G57" s="14">
        <f>G51+G52/5</f>
        <v>336.4</v>
      </c>
      <c r="H57" s="12">
        <f t="shared" si="42"/>
        <v>0.2860811504879302</v>
      </c>
      <c r="I57" s="12">
        <f t="shared" si="43"/>
        <v>0.24877177311299692</v>
      </c>
      <c r="J57" s="12">
        <f t="shared" si="44"/>
        <v>0.26612517916865741</v>
      </c>
      <c r="K57" s="14">
        <f>K51+K52/5</f>
        <v>18</v>
      </c>
      <c r="L57" s="14">
        <f>L51+L52/5</f>
        <v>103.4</v>
      </c>
      <c r="M57" s="14">
        <f>M51+M52/5</f>
        <v>156</v>
      </c>
      <c r="N57" s="12">
        <f t="shared" ref="N57" si="46">K57/(L57+K57)</f>
        <v>0.14827018121911037</v>
      </c>
      <c r="O57" s="12">
        <f t="shared" ref="O57" si="47">K57/(M57+K57)</f>
        <v>0.10344827586206896</v>
      </c>
      <c r="P57" s="12">
        <f t="shared" ref="P57" si="48">2*N57*O57/(N57+O57)</f>
        <v>0.12186865267433987</v>
      </c>
      <c r="Q57" s="12">
        <f>(Q51*144+Q52*124)/268</f>
        <v>0.75274776119402986</v>
      </c>
      <c r="S57" s="12"/>
    </row>
    <row r="58" spans="1:20" x14ac:dyDescent="0.15">
      <c r="A58" s="2"/>
      <c r="B58" s="2"/>
      <c r="C58" s="2">
        <v>4</v>
      </c>
      <c r="D58" s="2">
        <v>2060</v>
      </c>
      <c r="E58" s="2" t="s">
        <v>22</v>
      </c>
      <c r="F58" s="2" t="s">
        <v>23</v>
      </c>
      <c r="G58" s="2" t="s">
        <v>24</v>
      </c>
      <c r="H58" s="4" t="s">
        <v>25</v>
      </c>
      <c r="I58" s="4" t="s">
        <v>26</v>
      </c>
      <c r="J58" s="4" t="s">
        <v>27</v>
      </c>
      <c r="K58" s="2" t="s">
        <v>22</v>
      </c>
      <c r="L58" s="2" t="s">
        <v>23</v>
      </c>
      <c r="M58" s="2" t="s">
        <v>24</v>
      </c>
      <c r="N58" s="4" t="s">
        <v>25</v>
      </c>
      <c r="O58" s="4" t="s">
        <v>26</v>
      </c>
      <c r="P58" s="4" t="s">
        <v>27</v>
      </c>
      <c r="Q58" s="4" t="s">
        <v>28</v>
      </c>
      <c r="R58" s="2" t="s">
        <v>29</v>
      </c>
      <c r="S58" s="4" t="s">
        <v>30</v>
      </c>
      <c r="T58" s="2" t="s">
        <v>31</v>
      </c>
    </row>
    <row r="59" spans="1:20" s="8" customFormat="1" x14ac:dyDescent="0.15">
      <c r="A59" s="11" t="s">
        <v>18</v>
      </c>
      <c r="B59" s="11"/>
      <c r="C59" s="11"/>
      <c r="D59" s="11"/>
      <c r="E59" s="11">
        <v>15</v>
      </c>
      <c r="F59" s="11">
        <v>210</v>
      </c>
      <c r="G59" s="11">
        <v>303</v>
      </c>
      <c r="H59" s="9">
        <f>E59/(F59+E59)</f>
        <v>6.6666666666666666E-2</v>
      </c>
      <c r="I59" s="9">
        <f>E59/(G59+E59)</f>
        <v>4.716981132075472E-2</v>
      </c>
      <c r="J59" s="9">
        <f>2*H59*I59/(H59+I59)</f>
        <v>5.5248618784530391E-2</v>
      </c>
      <c r="K59" s="11">
        <v>18</v>
      </c>
      <c r="L59" s="11">
        <v>63</v>
      </c>
      <c r="M59" s="11">
        <v>156</v>
      </c>
      <c r="N59" s="9">
        <f>K59/(L59+K59)</f>
        <v>0.22222222222222221</v>
      </c>
      <c r="O59" s="9">
        <f>K59/(M59+K59)</f>
        <v>0.10344827586206896</v>
      </c>
      <c r="P59" s="9">
        <f>2*N59*O59/(N59+O59)</f>
        <v>0.14117647058823529</v>
      </c>
      <c r="Q59" s="10">
        <v>0.59370000000000001</v>
      </c>
      <c r="R59" s="8">
        <v>26</v>
      </c>
      <c r="S59" s="10">
        <f>R59/144</f>
        <v>0.18055555555555555</v>
      </c>
      <c r="T59" s="8">
        <v>45</v>
      </c>
    </row>
    <row r="60" spans="1:20" s="6" customFormat="1" x14ac:dyDescent="0.15">
      <c r="A60" s="5" t="s">
        <v>21</v>
      </c>
      <c r="B60" s="6">
        <v>1</v>
      </c>
      <c r="E60" s="6">
        <v>500</v>
      </c>
      <c r="F60" s="6">
        <v>221</v>
      </c>
      <c r="G60" s="6">
        <f>620-E60</f>
        <v>120</v>
      </c>
      <c r="H60" s="7">
        <f t="shared" ref="H60:H65" si="49">E60/(F60+E60)</f>
        <v>0.69348127600554788</v>
      </c>
      <c r="I60" s="7">
        <f t="shared" ref="I60:I65" si="50">E60/(G60+E60)</f>
        <v>0.80645161290322576</v>
      </c>
      <c r="J60" s="7">
        <f t="shared" ref="J60:J65" si="51">2*H60*I60/(H60+I60)</f>
        <v>0.74571215510812838</v>
      </c>
      <c r="K60" s="6">
        <v>0</v>
      </c>
      <c r="L60" s="6">
        <v>101</v>
      </c>
      <c r="M60" s="6">
        <v>0</v>
      </c>
      <c r="N60" s="7"/>
      <c r="O60" s="7"/>
      <c r="P60" s="7"/>
      <c r="Q60" s="7">
        <v>0.94899999999999995</v>
      </c>
      <c r="R60" s="6">
        <v>535</v>
      </c>
      <c r="S60" s="7">
        <f>R60/620</f>
        <v>0.86290322580645162</v>
      </c>
      <c r="T60" s="6">
        <f>620-R60</f>
        <v>85</v>
      </c>
    </row>
    <row r="61" spans="1:20" s="6" customFormat="1" x14ac:dyDescent="0.15">
      <c r="A61" s="5"/>
      <c r="B61" s="6">
        <v>2</v>
      </c>
      <c r="E61" s="6">
        <v>495</v>
      </c>
      <c r="F61" s="6">
        <v>234</v>
      </c>
      <c r="G61" s="6">
        <f>620-E61</f>
        <v>125</v>
      </c>
      <c r="H61" s="7">
        <f t="shared" si="49"/>
        <v>0.67901234567901236</v>
      </c>
      <c r="I61" s="7">
        <f t="shared" si="50"/>
        <v>0.79838709677419351</v>
      </c>
      <c r="J61" s="7">
        <f t="shared" si="51"/>
        <v>0.73387694588584151</v>
      </c>
      <c r="K61" s="6">
        <v>0</v>
      </c>
      <c r="L61" s="6">
        <v>109</v>
      </c>
      <c r="M61" s="6">
        <v>0</v>
      </c>
      <c r="N61" s="7"/>
      <c r="O61" s="7"/>
      <c r="P61" s="7"/>
      <c r="Q61" s="7">
        <v>0.9415</v>
      </c>
      <c r="R61" s="6">
        <v>528</v>
      </c>
      <c r="S61" s="7">
        <f t="shared" ref="S61:S64" si="52">R61/620</f>
        <v>0.85161290322580641</v>
      </c>
      <c r="T61" s="6">
        <f>620-R61</f>
        <v>92</v>
      </c>
    </row>
    <row r="62" spans="1:20" s="6" customFormat="1" x14ac:dyDescent="0.15">
      <c r="A62" s="5"/>
      <c r="B62" s="6">
        <v>3</v>
      </c>
      <c r="E62" s="6">
        <v>493</v>
      </c>
      <c r="F62" s="6">
        <v>238</v>
      </c>
      <c r="G62" s="6">
        <f>620-E62</f>
        <v>127</v>
      </c>
      <c r="H62" s="7">
        <f t="shared" si="49"/>
        <v>0.67441860465116277</v>
      </c>
      <c r="I62" s="7">
        <f t="shared" si="50"/>
        <v>0.79516129032258065</v>
      </c>
      <c r="J62" s="7">
        <f t="shared" si="51"/>
        <v>0.72982975573649134</v>
      </c>
      <c r="K62" s="6">
        <v>0</v>
      </c>
      <c r="L62" s="6">
        <v>111</v>
      </c>
      <c r="M62" s="6">
        <v>0</v>
      </c>
      <c r="N62" s="7"/>
      <c r="O62" s="7"/>
      <c r="P62" s="7"/>
      <c r="Q62" s="7">
        <v>0.94330000000000003</v>
      </c>
      <c r="R62" s="6">
        <v>529</v>
      </c>
      <c r="S62" s="7">
        <f t="shared" si="52"/>
        <v>0.85322580645161294</v>
      </c>
      <c r="T62" s="6">
        <f>620-R62</f>
        <v>91</v>
      </c>
    </row>
    <row r="63" spans="1:20" s="6" customFormat="1" x14ac:dyDescent="0.15">
      <c r="A63" s="5"/>
      <c r="B63" s="6">
        <v>4</v>
      </c>
      <c r="E63" s="6">
        <v>500</v>
      </c>
      <c r="F63" s="6">
        <v>224</v>
      </c>
      <c r="G63" s="6">
        <f>620-E63</f>
        <v>120</v>
      </c>
      <c r="H63" s="7">
        <f t="shared" si="49"/>
        <v>0.69060773480662985</v>
      </c>
      <c r="I63" s="7">
        <f t="shared" si="50"/>
        <v>0.80645161290322576</v>
      </c>
      <c r="J63" s="7">
        <f t="shared" si="51"/>
        <v>0.74404761904761896</v>
      </c>
      <c r="K63" s="6">
        <v>0</v>
      </c>
      <c r="L63" s="6">
        <v>104</v>
      </c>
      <c r="M63" s="6">
        <v>0</v>
      </c>
      <c r="N63" s="7"/>
      <c r="O63" s="7"/>
      <c r="P63" s="7"/>
      <c r="Q63" s="7">
        <v>0.94310000000000005</v>
      </c>
      <c r="R63" s="6">
        <v>528</v>
      </c>
      <c r="S63" s="7">
        <f t="shared" si="52"/>
        <v>0.85161290322580641</v>
      </c>
      <c r="T63" s="6">
        <f>620-R63</f>
        <v>92</v>
      </c>
    </row>
    <row r="64" spans="1:20" s="6" customFormat="1" x14ac:dyDescent="0.15">
      <c r="A64" s="5"/>
      <c r="B64" s="6">
        <v>5</v>
      </c>
      <c r="E64" s="6">
        <v>475</v>
      </c>
      <c r="F64" s="6">
        <v>263</v>
      </c>
      <c r="G64" s="6">
        <f>620-E64</f>
        <v>145</v>
      </c>
      <c r="H64" s="7">
        <f t="shared" si="49"/>
        <v>0.64363143631436315</v>
      </c>
      <c r="I64" s="7">
        <f t="shared" si="50"/>
        <v>0.7661290322580645</v>
      </c>
      <c r="J64" s="7">
        <f t="shared" si="51"/>
        <v>0.69955817378497787</v>
      </c>
      <c r="K64" s="6">
        <v>0</v>
      </c>
      <c r="L64" s="6">
        <v>118</v>
      </c>
      <c r="M64" s="6">
        <v>0</v>
      </c>
      <c r="N64" s="7"/>
      <c r="O64" s="7"/>
      <c r="P64" s="7"/>
      <c r="Q64" s="7">
        <v>0.94099999999999995</v>
      </c>
      <c r="R64" s="6">
        <v>522</v>
      </c>
      <c r="S64" s="7">
        <f t="shared" si="52"/>
        <v>0.84193548387096773</v>
      </c>
      <c r="T64" s="6">
        <f>620-R64</f>
        <v>98</v>
      </c>
    </row>
    <row r="65" spans="1:20" s="14" customFormat="1" x14ac:dyDescent="0.15">
      <c r="A65" s="13" t="s">
        <v>32</v>
      </c>
      <c r="E65" s="14">
        <f>E59+E60/5</f>
        <v>115</v>
      </c>
      <c r="F65" s="14">
        <f>F59+F60/5</f>
        <v>254.2</v>
      </c>
      <c r="G65" s="14">
        <f>G59+G60/5</f>
        <v>327</v>
      </c>
      <c r="H65" s="12">
        <f t="shared" si="49"/>
        <v>0.31148429035752978</v>
      </c>
      <c r="I65" s="12">
        <f t="shared" si="50"/>
        <v>0.26018099547511314</v>
      </c>
      <c r="J65" s="12">
        <f t="shared" si="51"/>
        <v>0.28353057199211046</v>
      </c>
      <c r="K65" s="14">
        <f>K59+K60/5</f>
        <v>18</v>
      </c>
      <c r="L65" s="14">
        <f>L59+L60/5</f>
        <v>83.2</v>
      </c>
      <c r="M65" s="14">
        <f>M59+M60/5</f>
        <v>156</v>
      </c>
      <c r="N65" s="12">
        <f t="shared" ref="N65" si="53">K65/(L65+K65)</f>
        <v>0.17786561264822134</v>
      </c>
      <c r="O65" s="12">
        <f t="shared" ref="O65" si="54">K65/(M65+K65)</f>
        <v>0.10344827586206896</v>
      </c>
      <c r="P65" s="12">
        <f t="shared" ref="P65" si="55">2*N65*O65/(N65+O65)</f>
        <v>0.13081395348837208</v>
      </c>
      <c r="Q65" s="12">
        <f>(Q59*144+Q60*124)/268</f>
        <v>0.75809253731343273</v>
      </c>
      <c r="S65" s="12"/>
    </row>
    <row r="66" spans="1:20" x14ac:dyDescent="0.15">
      <c r="A66" s="2"/>
      <c r="B66" s="2"/>
      <c r="C66" s="2">
        <v>4</v>
      </c>
      <c r="D66" s="2">
        <v>3800</v>
      </c>
      <c r="E66" s="2" t="s">
        <v>22</v>
      </c>
      <c r="F66" s="2" t="s">
        <v>23</v>
      </c>
      <c r="G66" s="2" t="s">
        <v>24</v>
      </c>
      <c r="H66" s="4" t="s">
        <v>25</v>
      </c>
      <c r="I66" s="4" t="s">
        <v>26</v>
      </c>
      <c r="J66" s="4" t="s">
        <v>27</v>
      </c>
      <c r="K66" s="2" t="s">
        <v>22</v>
      </c>
      <c r="L66" s="2" t="s">
        <v>23</v>
      </c>
      <c r="M66" s="2" t="s">
        <v>24</v>
      </c>
      <c r="N66" s="4" t="s">
        <v>25</v>
      </c>
      <c r="O66" s="4" t="s">
        <v>26</v>
      </c>
      <c r="P66" s="4" t="s">
        <v>27</v>
      </c>
      <c r="Q66" s="4" t="s">
        <v>28</v>
      </c>
      <c r="R66" s="2" t="s">
        <v>29</v>
      </c>
      <c r="S66" s="4" t="s">
        <v>30</v>
      </c>
      <c r="T66" s="2" t="s">
        <v>31</v>
      </c>
    </row>
    <row r="67" spans="1:20" s="8" customFormat="1" x14ac:dyDescent="0.15">
      <c r="A67" s="11" t="s">
        <v>18</v>
      </c>
      <c r="B67" s="11"/>
      <c r="C67" s="11"/>
      <c r="D67" s="11"/>
      <c r="E67" s="11">
        <v>32</v>
      </c>
      <c r="F67" s="11">
        <v>209</v>
      </c>
      <c r="G67" s="11">
        <v>286</v>
      </c>
      <c r="H67" s="9">
        <f>E67/(F67+E67)</f>
        <v>0.13278008298755187</v>
      </c>
      <c r="I67" s="9">
        <f>E67/(G67+E67)</f>
        <v>0.10062893081761007</v>
      </c>
      <c r="J67" s="9">
        <f>2*H67*I67/(H67+I67)</f>
        <v>0.11449016100178892</v>
      </c>
      <c r="K67" s="11">
        <v>27</v>
      </c>
      <c r="L67" s="11">
        <v>70</v>
      </c>
      <c r="M67" s="11">
        <v>147</v>
      </c>
      <c r="N67" s="9">
        <f>K67/(L67+K67)</f>
        <v>0.27835051546391754</v>
      </c>
      <c r="O67" s="9">
        <f>K67/(M67+K67)</f>
        <v>0.15517241379310345</v>
      </c>
      <c r="P67" s="9">
        <f>2*N67*O67/(N67+O67)</f>
        <v>0.19926199261992622</v>
      </c>
      <c r="Q67" s="10">
        <v>0.61209999999999998</v>
      </c>
      <c r="R67" s="8">
        <v>36</v>
      </c>
      <c r="S67" s="10">
        <f>R67/144</f>
        <v>0.25</v>
      </c>
      <c r="T67" s="8">
        <v>60</v>
      </c>
    </row>
    <row r="68" spans="1:20" s="6" customFormat="1" x14ac:dyDescent="0.15">
      <c r="A68" s="15" t="s">
        <v>21</v>
      </c>
      <c r="B68" s="6">
        <v>1</v>
      </c>
      <c r="E68" s="6">
        <v>484</v>
      </c>
      <c r="F68" s="6">
        <v>265</v>
      </c>
      <c r="G68" s="6">
        <f>620-E68</f>
        <v>136</v>
      </c>
      <c r="H68" s="7">
        <f t="shared" ref="H68:H69" si="56">E68/(F68+E68)</f>
        <v>0.64619492656875832</v>
      </c>
      <c r="I68" s="7">
        <f t="shared" ref="I68:I69" si="57">E68/(G68+E68)</f>
        <v>0.78064516129032258</v>
      </c>
      <c r="J68" s="7">
        <f t="shared" ref="J68:J69" si="58">2*H68*I68/(H68+I68)</f>
        <v>0.70708546384222071</v>
      </c>
      <c r="K68" s="6">
        <v>0</v>
      </c>
      <c r="L68" s="6">
        <v>129</v>
      </c>
      <c r="M68" s="6">
        <v>0</v>
      </c>
      <c r="N68" s="7"/>
      <c r="O68" s="7"/>
      <c r="P68" s="7"/>
      <c r="Q68" s="7">
        <v>0.93600000000000005</v>
      </c>
      <c r="R68" s="6">
        <v>513</v>
      </c>
      <c r="S68" s="7">
        <f>R68/620</f>
        <v>0.82741935483870965</v>
      </c>
      <c r="T68" s="6">
        <f>620-R68</f>
        <v>107</v>
      </c>
    </row>
    <row r="69" spans="1:20" s="14" customFormat="1" x14ac:dyDescent="0.15">
      <c r="A69" s="13" t="s">
        <v>32</v>
      </c>
      <c r="E69" s="14">
        <f>E67+E68/5</f>
        <v>128.80000000000001</v>
      </c>
      <c r="F69" s="14">
        <f>F67+F68/5</f>
        <v>262</v>
      </c>
      <c r="G69" s="14">
        <f>G67+G68/5</f>
        <v>313.2</v>
      </c>
      <c r="H69" s="12">
        <f t="shared" si="56"/>
        <v>0.32958034800409419</v>
      </c>
      <c r="I69" s="12">
        <f t="shared" si="57"/>
        <v>0.29140271493212672</v>
      </c>
      <c r="J69" s="12">
        <f t="shared" si="58"/>
        <v>0.30931796349663787</v>
      </c>
      <c r="K69" s="14">
        <f>K67+K68/5</f>
        <v>27</v>
      </c>
      <c r="L69" s="14">
        <f>L67+L68/5</f>
        <v>95.8</v>
      </c>
      <c r="M69" s="14">
        <f>M67+M68/5</f>
        <v>147</v>
      </c>
      <c r="N69" s="12">
        <f t="shared" ref="N69" si="59">K69/(L69+K69)</f>
        <v>0.21986970684039089</v>
      </c>
      <c r="O69" s="12">
        <f t="shared" ref="O69" si="60">K69/(M69+K69)</f>
        <v>0.15517241379310345</v>
      </c>
      <c r="P69" s="12">
        <f t="shared" ref="P69" si="61">2*N69*O69/(N69+O69)</f>
        <v>0.18194070080862534</v>
      </c>
      <c r="Q69" s="12">
        <f>(Q67*144+Q68*124)/268</f>
        <v>0.76196417910447767</v>
      </c>
      <c r="S69" s="12"/>
    </row>
    <row r="70" spans="1:20" x14ac:dyDescent="0.15">
      <c r="A70" s="2"/>
      <c r="B70" s="2"/>
      <c r="C70" s="2">
        <v>5</v>
      </c>
      <c r="D70" s="2">
        <v>1440</v>
      </c>
      <c r="E70" s="2" t="s">
        <v>22</v>
      </c>
      <c r="F70" s="2" t="s">
        <v>23</v>
      </c>
      <c r="G70" s="2" t="s">
        <v>24</v>
      </c>
      <c r="H70" s="4" t="s">
        <v>25</v>
      </c>
      <c r="I70" s="4" t="s">
        <v>26</v>
      </c>
      <c r="J70" s="4" t="s">
        <v>27</v>
      </c>
      <c r="K70" s="2" t="s">
        <v>22</v>
      </c>
      <c r="L70" s="2" t="s">
        <v>23</v>
      </c>
      <c r="M70" s="2" t="s">
        <v>24</v>
      </c>
      <c r="N70" s="4" t="s">
        <v>25</v>
      </c>
      <c r="O70" s="4" t="s">
        <v>26</v>
      </c>
      <c r="P70" s="4" t="s">
        <v>27</v>
      </c>
      <c r="Q70" s="4" t="s">
        <v>28</v>
      </c>
      <c r="R70" s="2" t="s">
        <v>29</v>
      </c>
      <c r="S70" s="4" t="s">
        <v>30</v>
      </c>
      <c r="T70" s="2" t="s">
        <v>31</v>
      </c>
    </row>
    <row r="71" spans="1:20" s="8" customFormat="1" x14ac:dyDescent="0.15">
      <c r="A71" s="11" t="s">
        <v>18</v>
      </c>
      <c r="B71" s="11"/>
      <c r="C71" s="11"/>
      <c r="D71" s="11"/>
      <c r="E71" s="11">
        <v>30</v>
      </c>
      <c r="F71" s="11">
        <v>186</v>
      </c>
      <c r="G71" s="11">
        <v>290</v>
      </c>
      <c r="H71" s="9">
        <f>E71/(F71+E71)</f>
        <v>0.1388888888888889</v>
      </c>
      <c r="I71" s="9">
        <f>E71/(G71+E71)</f>
        <v>9.375E-2</v>
      </c>
      <c r="J71" s="9">
        <f>2*H71*I71/(H71+I71)</f>
        <v>0.11194029850746269</v>
      </c>
      <c r="K71" s="11">
        <v>26</v>
      </c>
      <c r="L71" s="11">
        <v>46</v>
      </c>
      <c r="M71" s="11">
        <v>150</v>
      </c>
      <c r="N71" s="9">
        <f>K71/(L71+K71)</f>
        <v>0.3611111111111111</v>
      </c>
      <c r="O71" s="9">
        <f>K71/(M71+K71)</f>
        <v>0.14772727272727273</v>
      </c>
      <c r="P71" s="9">
        <f>2*N71*O71/(N71+O71)</f>
        <v>0.20967741935483872</v>
      </c>
      <c r="Q71" s="10">
        <v>0.61680000000000001</v>
      </c>
      <c r="R71" s="8">
        <v>34</v>
      </c>
      <c r="S71" s="10">
        <f>R71/144</f>
        <v>0.2361111111111111</v>
      </c>
      <c r="T71" s="8">
        <v>48</v>
      </c>
    </row>
    <row r="72" spans="1:20" s="6" customFormat="1" x14ac:dyDescent="0.15">
      <c r="A72" s="5" t="s">
        <v>21</v>
      </c>
      <c r="B72" s="6">
        <v>1</v>
      </c>
      <c r="E72" s="6">
        <v>503</v>
      </c>
      <c r="F72" s="6">
        <v>212</v>
      </c>
      <c r="G72" s="6">
        <f>620-E72</f>
        <v>117</v>
      </c>
      <c r="H72" s="7">
        <f t="shared" ref="H72:H77" si="62">E72/(F72+E72)</f>
        <v>0.7034965034965035</v>
      </c>
      <c r="I72" s="7">
        <f t="shared" ref="I72:I77" si="63">E72/(G72+E72)</f>
        <v>0.81129032258064515</v>
      </c>
      <c r="J72" s="7">
        <f t="shared" ref="J72:J77" si="64">2*H72*I72/(H72+I72)</f>
        <v>0.75355805243445684</v>
      </c>
      <c r="K72" s="6">
        <v>0</v>
      </c>
      <c r="L72" s="6">
        <v>95</v>
      </c>
      <c r="M72" s="6">
        <v>0</v>
      </c>
      <c r="N72" s="7"/>
      <c r="O72" s="7"/>
      <c r="P72" s="7"/>
      <c r="Q72" s="7">
        <v>0.95209999999999995</v>
      </c>
      <c r="R72" s="6">
        <v>537</v>
      </c>
      <c r="S72" s="7">
        <f>R72/620</f>
        <v>0.86612903225806448</v>
      </c>
      <c r="T72" s="6">
        <f>620-R72</f>
        <v>83</v>
      </c>
    </row>
    <row r="73" spans="1:20" s="6" customFormat="1" x14ac:dyDescent="0.15">
      <c r="A73" s="5"/>
      <c r="B73" s="6">
        <v>2</v>
      </c>
      <c r="E73" s="6">
        <v>500</v>
      </c>
      <c r="F73" s="6">
        <v>225</v>
      </c>
      <c r="G73" s="6">
        <f>620-E73</f>
        <v>120</v>
      </c>
      <c r="H73" s="7">
        <f t="shared" si="62"/>
        <v>0.68965517241379315</v>
      </c>
      <c r="I73" s="7">
        <f t="shared" si="63"/>
        <v>0.80645161290322576</v>
      </c>
      <c r="J73" s="7">
        <f t="shared" si="64"/>
        <v>0.74349442379182151</v>
      </c>
      <c r="K73" s="6">
        <v>0</v>
      </c>
      <c r="L73" s="6">
        <v>105</v>
      </c>
      <c r="M73" s="6">
        <v>0</v>
      </c>
      <c r="N73" s="7"/>
      <c r="O73" s="7"/>
      <c r="P73" s="7"/>
      <c r="Q73" s="7">
        <v>0.94450000000000001</v>
      </c>
      <c r="R73" s="6">
        <v>532</v>
      </c>
      <c r="S73" s="7">
        <f t="shared" ref="S73:S76" si="65">R73/620</f>
        <v>0.85806451612903223</v>
      </c>
      <c r="T73" s="6">
        <f>620-R73</f>
        <v>88</v>
      </c>
    </row>
    <row r="74" spans="1:20" s="6" customFormat="1" x14ac:dyDescent="0.15">
      <c r="A74" s="5"/>
      <c r="B74" s="6">
        <v>3</v>
      </c>
      <c r="E74" s="6">
        <v>496</v>
      </c>
      <c r="F74" s="6">
        <v>232</v>
      </c>
      <c r="G74" s="6">
        <f>620-E74</f>
        <v>124</v>
      </c>
      <c r="H74" s="7">
        <f t="shared" si="62"/>
        <v>0.68131868131868134</v>
      </c>
      <c r="I74" s="7">
        <f t="shared" si="63"/>
        <v>0.8</v>
      </c>
      <c r="J74" s="7">
        <f t="shared" si="64"/>
        <v>0.73590504451038585</v>
      </c>
      <c r="K74" s="6">
        <v>0</v>
      </c>
      <c r="L74" s="6">
        <v>108</v>
      </c>
      <c r="M74" s="6">
        <v>0</v>
      </c>
      <c r="N74" s="7"/>
      <c r="O74" s="7"/>
      <c r="P74" s="7"/>
      <c r="Q74" s="7">
        <v>0.94499999999999995</v>
      </c>
      <c r="R74" s="6">
        <v>531</v>
      </c>
      <c r="S74" s="7">
        <f t="shared" si="65"/>
        <v>0.8564516129032258</v>
      </c>
      <c r="T74" s="6">
        <f>620-R74</f>
        <v>89</v>
      </c>
    </row>
    <row r="75" spans="1:20" s="6" customFormat="1" x14ac:dyDescent="0.15">
      <c r="A75" s="5"/>
      <c r="B75" s="6">
        <v>4</v>
      </c>
      <c r="E75" s="6">
        <v>503</v>
      </c>
      <c r="F75" s="6">
        <v>221</v>
      </c>
      <c r="G75" s="6">
        <f>620-E75</f>
        <v>117</v>
      </c>
      <c r="H75" s="7">
        <f t="shared" si="62"/>
        <v>0.69475138121546964</v>
      </c>
      <c r="I75" s="7">
        <f t="shared" si="63"/>
        <v>0.81129032258064515</v>
      </c>
      <c r="J75" s="7">
        <f t="shared" si="64"/>
        <v>0.74851190476190466</v>
      </c>
      <c r="K75" s="6">
        <v>0</v>
      </c>
      <c r="L75" s="6">
        <v>104</v>
      </c>
      <c r="M75" s="6">
        <v>0</v>
      </c>
      <c r="N75" s="7"/>
      <c r="O75" s="7"/>
      <c r="P75" s="7"/>
      <c r="Q75" s="7">
        <v>0.94489999999999996</v>
      </c>
      <c r="R75" s="6">
        <v>533</v>
      </c>
      <c r="S75" s="7">
        <f t="shared" si="65"/>
        <v>0.85967741935483866</v>
      </c>
      <c r="T75" s="6">
        <f>620-R75</f>
        <v>87</v>
      </c>
    </row>
    <row r="76" spans="1:20" s="6" customFormat="1" x14ac:dyDescent="0.15">
      <c r="A76" s="5"/>
      <c r="B76" s="6">
        <v>5</v>
      </c>
      <c r="E76" s="6">
        <v>472</v>
      </c>
      <c r="F76" s="6">
        <v>272</v>
      </c>
      <c r="G76" s="6">
        <f>620-E76</f>
        <v>148</v>
      </c>
      <c r="H76" s="7">
        <f t="shared" si="62"/>
        <v>0.63440860215053763</v>
      </c>
      <c r="I76" s="7">
        <f t="shared" si="63"/>
        <v>0.76129032258064511</v>
      </c>
      <c r="J76" s="7">
        <f t="shared" si="64"/>
        <v>0.6920821114369502</v>
      </c>
      <c r="K76" s="6">
        <v>0</v>
      </c>
      <c r="L76" s="6">
        <v>124</v>
      </c>
      <c r="M76" s="6">
        <v>0</v>
      </c>
      <c r="N76" s="7"/>
      <c r="O76" s="7"/>
      <c r="P76" s="7"/>
      <c r="Q76" s="7">
        <v>0.93759999999999999</v>
      </c>
      <c r="R76" s="6">
        <v>519</v>
      </c>
      <c r="S76" s="7">
        <f t="shared" si="65"/>
        <v>0.83709677419354833</v>
      </c>
      <c r="T76" s="6">
        <f>620-R76</f>
        <v>101</v>
      </c>
    </row>
    <row r="77" spans="1:20" s="14" customFormat="1" x14ac:dyDescent="0.15">
      <c r="A77" s="13" t="s">
        <v>32</v>
      </c>
      <c r="E77" s="14">
        <f>E71+E72/5</f>
        <v>130.6</v>
      </c>
      <c r="F77" s="14">
        <f>F71+F72/5</f>
        <v>228.4</v>
      </c>
      <c r="G77" s="14">
        <f>G71+G72/5</f>
        <v>313.39999999999998</v>
      </c>
      <c r="H77" s="12">
        <f t="shared" si="62"/>
        <v>0.36378830083565455</v>
      </c>
      <c r="I77" s="12">
        <f t="shared" si="63"/>
        <v>0.29414414414414414</v>
      </c>
      <c r="J77" s="12">
        <f t="shared" si="64"/>
        <v>0.32528019925280194</v>
      </c>
      <c r="K77" s="14">
        <f>K71+K72/5</f>
        <v>26</v>
      </c>
      <c r="L77" s="14">
        <f>L71+L72/5</f>
        <v>65</v>
      </c>
      <c r="M77" s="14">
        <f>M71+M72/5</f>
        <v>150</v>
      </c>
      <c r="N77" s="12">
        <f t="shared" ref="N77" si="66">K77/(L77+K77)</f>
        <v>0.2857142857142857</v>
      </c>
      <c r="O77" s="12">
        <f t="shared" ref="O77" si="67">K77/(M77+K77)</f>
        <v>0.14772727272727273</v>
      </c>
      <c r="P77" s="12">
        <f t="shared" ref="P77" si="68">2*N77*O77/(N77+O77)</f>
        <v>0.19475655430711611</v>
      </c>
      <c r="Q77" s="12">
        <f>(Q71*144+Q72*124)/268</f>
        <v>0.77193880597014919</v>
      </c>
      <c r="S77" s="12"/>
    </row>
    <row r="78" spans="1:20" x14ac:dyDescent="0.15">
      <c r="A78" s="2"/>
      <c r="B78" s="2"/>
      <c r="C78" s="2">
        <v>5</v>
      </c>
      <c r="D78" s="2">
        <v>2040</v>
      </c>
      <c r="E78" s="2" t="s">
        <v>22</v>
      </c>
      <c r="F78" s="2" t="s">
        <v>23</v>
      </c>
      <c r="G78" s="2" t="s">
        <v>24</v>
      </c>
      <c r="H78" s="4" t="s">
        <v>25</v>
      </c>
      <c r="I78" s="4" t="s">
        <v>26</v>
      </c>
      <c r="J78" s="4" t="s">
        <v>27</v>
      </c>
      <c r="K78" s="2" t="s">
        <v>22</v>
      </c>
      <c r="L78" s="2" t="s">
        <v>23</v>
      </c>
      <c r="M78" s="2" t="s">
        <v>24</v>
      </c>
      <c r="N78" s="4" t="s">
        <v>25</v>
      </c>
      <c r="O78" s="4" t="s">
        <v>26</v>
      </c>
      <c r="P78" s="4" t="s">
        <v>27</v>
      </c>
      <c r="Q78" s="4" t="s">
        <v>28</v>
      </c>
      <c r="R78" s="2" t="s">
        <v>29</v>
      </c>
      <c r="S78" s="4" t="s">
        <v>30</v>
      </c>
      <c r="T78" s="2" t="s">
        <v>31</v>
      </c>
    </row>
    <row r="79" spans="1:20" s="8" customFormat="1" x14ac:dyDescent="0.15">
      <c r="A79" s="11" t="s">
        <v>18</v>
      </c>
      <c r="B79" s="11"/>
      <c r="C79" s="11"/>
      <c r="D79" s="11"/>
      <c r="E79" s="11">
        <v>32</v>
      </c>
      <c r="F79" s="11">
        <v>181</v>
      </c>
      <c r="G79" s="11">
        <v>288</v>
      </c>
      <c r="H79" s="9">
        <f>E79/(F79+E79)</f>
        <v>0.15023474178403756</v>
      </c>
      <c r="I79" s="9">
        <f>E79/(G79+E79)</f>
        <v>0.1</v>
      </c>
      <c r="J79" s="9">
        <f>2*H79*I79/(H79+I79)</f>
        <v>0.1200750469043152</v>
      </c>
      <c r="K79" s="11">
        <v>27</v>
      </c>
      <c r="L79" s="11">
        <v>42</v>
      </c>
      <c r="M79" s="11">
        <v>149</v>
      </c>
      <c r="N79" s="9">
        <f>K79/(L79+K79)</f>
        <v>0.39130434782608697</v>
      </c>
      <c r="O79" s="9">
        <f>K79/(M79+K79)</f>
        <v>0.15340909090909091</v>
      </c>
      <c r="P79" s="9">
        <f>2*N79*O79/(N79+O79)</f>
        <v>0.22040816326530613</v>
      </c>
      <c r="Q79" s="10">
        <v>0.62229999999999996</v>
      </c>
      <c r="R79" s="8">
        <v>30</v>
      </c>
      <c r="S79" s="10">
        <f>R79/144</f>
        <v>0.20833333333333334</v>
      </c>
      <c r="T79" s="8">
        <v>46</v>
      </c>
    </row>
    <row r="80" spans="1:20" s="6" customFormat="1" x14ac:dyDescent="0.15">
      <c r="A80" s="5" t="s">
        <v>21</v>
      </c>
      <c r="B80" s="6">
        <v>1</v>
      </c>
      <c r="E80" s="6">
        <v>507</v>
      </c>
      <c r="F80" s="6">
        <v>205</v>
      </c>
      <c r="G80" s="6">
        <f>620-E80</f>
        <v>113</v>
      </c>
      <c r="H80" s="7">
        <f t="shared" ref="H80:H85" si="69">E80/(F80+E80)</f>
        <v>0.7120786516853933</v>
      </c>
      <c r="I80" s="7">
        <f t="shared" ref="I80:I85" si="70">E80/(G80+E80)</f>
        <v>0.81774193548387097</v>
      </c>
      <c r="J80" s="7">
        <f t="shared" ref="J80:J85" si="71">2*H80*I80/(H80+I80)</f>
        <v>0.76126126126126137</v>
      </c>
      <c r="K80" s="6">
        <v>0</v>
      </c>
      <c r="L80" s="6">
        <v>92</v>
      </c>
      <c r="M80" s="6">
        <v>0</v>
      </c>
      <c r="N80" s="7"/>
      <c r="O80" s="7"/>
      <c r="P80" s="7"/>
      <c r="Q80" s="7">
        <v>0.95399999999999996</v>
      </c>
      <c r="R80" s="6">
        <v>542</v>
      </c>
      <c r="S80" s="7">
        <f>R80/620</f>
        <v>0.87419354838709673</v>
      </c>
      <c r="T80" s="6">
        <f>620-R80</f>
        <v>78</v>
      </c>
    </row>
    <row r="81" spans="1:20" s="6" customFormat="1" x14ac:dyDescent="0.15">
      <c r="A81" s="5"/>
      <c r="B81" s="6">
        <v>2</v>
      </c>
      <c r="E81" s="6">
        <v>501</v>
      </c>
      <c r="F81" s="6">
        <v>220</v>
      </c>
      <c r="G81" s="6">
        <f>620-E81</f>
        <v>119</v>
      </c>
      <c r="H81" s="7">
        <f t="shared" si="69"/>
        <v>0.69486823855755897</v>
      </c>
      <c r="I81" s="7">
        <f t="shared" si="70"/>
        <v>0.8080645161290323</v>
      </c>
      <c r="J81" s="7">
        <f t="shared" si="71"/>
        <v>0.74720357941834459</v>
      </c>
      <c r="K81" s="6">
        <v>0</v>
      </c>
      <c r="L81" s="6">
        <v>101</v>
      </c>
      <c r="M81" s="6">
        <v>0</v>
      </c>
      <c r="N81" s="7"/>
      <c r="O81" s="7"/>
      <c r="P81" s="7"/>
      <c r="Q81" s="7">
        <v>0.94669999999999999</v>
      </c>
      <c r="R81" s="6">
        <v>534</v>
      </c>
      <c r="S81" s="7">
        <f t="shared" ref="S81:S84" si="72">R81/620</f>
        <v>0.8612903225806452</v>
      </c>
      <c r="T81" s="6">
        <f>620-R81</f>
        <v>86</v>
      </c>
    </row>
    <row r="82" spans="1:20" s="6" customFormat="1" x14ac:dyDescent="0.15">
      <c r="A82" s="5"/>
      <c r="B82" s="6">
        <v>3</v>
      </c>
      <c r="E82" s="6">
        <v>500</v>
      </c>
      <c r="F82" s="6">
        <v>222</v>
      </c>
      <c r="G82" s="6">
        <f>620-E82</f>
        <v>120</v>
      </c>
      <c r="H82" s="7">
        <f t="shared" si="69"/>
        <v>0.69252077562326875</v>
      </c>
      <c r="I82" s="7">
        <f t="shared" si="70"/>
        <v>0.80645161290322576</v>
      </c>
      <c r="J82" s="7">
        <f t="shared" si="71"/>
        <v>0.7451564828614009</v>
      </c>
      <c r="K82" s="6">
        <v>0</v>
      </c>
      <c r="L82" s="6">
        <v>102</v>
      </c>
      <c r="M82" s="6">
        <v>0</v>
      </c>
      <c r="N82" s="7"/>
      <c r="O82" s="7"/>
      <c r="P82" s="7"/>
      <c r="Q82" s="7">
        <v>0.94710000000000005</v>
      </c>
      <c r="R82" s="6">
        <v>535</v>
      </c>
      <c r="S82" s="7">
        <f t="shared" si="72"/>
        <v>0.86290322580645162</v>
      </c>
      <c r="T82" s="6">
        <f>620-R82</f>
        <v>85</v>
      </c>
    </row>
    <row r="83" spans="1:20" s="6" customFormat="1" x14ac:dyDescent="0.15">
      <c r="A83" s="5"/>
      <c r="B83" s="6">
        <v>4</v>
      </c>
      <c r="E83" s="6">
        <v>508</v>
      </c>
      <c r="F83" s="6">
        <v>207</v>
      </c>
      <c r="G83" s="6">
        <f>620-E83</f>
        <v>112</v>
      </c>
      <c r="H83" s="7">
        <f t="shared" si="69"/>
        <v>0.71048951048951048</v>
      </c>
      <c r="I83" s="7">
        <f t="shared" si="70"/>
        <v>0.8193548387096774</v>
      </c>
      <c r="J83" s="7">
        <f t="shared" si="71"/>
        <v>0.76104868913857671</v>
      </c>
      <c r="K83" s="6">
        <v>0</v>
      </c>
      <c r="L83" s="6">
        <v>95</v>
      </c>
      <c r="M83" s="6">
        <v>0</v>
      </c>
      <c r="N83" s="7"/>
      <c r="O83" s="7"/>
      <c r="P83" s="7"/>
      <c r="Q83" s="7">
        <v>0.9496</v>
      </c>
      <c r="R83" s="6">
        <v>539</v>
      </c>
      <c r="S83" s="7">
        <f t="shared" si="72"/>
        <v>0.86935483870967745</v>
      </c>
      <c r="T83" s="6">
        <f>620-R83</f>
        <v>81</v>
      </c>
    </row>
    <row r="84" spans="1:20" s="6" customFormat="1" x14ac:dyDescent="0.15">
      <c r="A84" s="5"/>
      <c r="B84" s="6">
        <v>5</v>
      </c>
      <c r="E84" s="6">
        <v>475</v>
      </c>
      <c r="F84" s="6">
        <v>261</v>
      </c>
      <c r="G84" s="6">
        <f>620-E84</f>
        <v>145</v>
      </c>
      <c r="H84" s="7">
        <f t="shared" si="69"/>
        <v>0.64538043478260865</v>
      </c>
      <c r="I84" s="7">
        <f t="shared" si="70"/>
        <v>0.7661290322580645</v>
      </c>
      <c r="J84" s="7">
        <f t="shared" si="71"/>
        <v>0.70058997050147487</v>
      </c>
      <c r="K84" s="6">
        <v>0</v>
      </c>
      <c r="L84" s="6">
        <v>116</v>
      </c>
      <c r="M84" s="6">
        <v>0</v>
      </c>
      <c r="N84" s="7"/>
      <c r="O84" s="7"/>
      <c r="P84" s="7"/>
      <c r="Q84" s="7">
        <v>0.94079999999999997</v>
      </c>
      <c r="R84" s="6">
        <v>523</v>
      </c>
      <c r="S84" s="7">
        <f t="shared" si="72"/>
        <v>0.84354838709677415</v>
      </c>
      <c r="T84" s="6">
        <f>620-R84</f>
        <v>97</v>
      </c>
    </row>
    <row r="85" spans="1:20" s="14" customFormat="1" x14ac:dyDescent="0.15">
      <c r="A85" s="13" t="s">
        <v>32</v>
      </c>
      <c r="E85" s="14">
        <f>E79+E80/5</f>
        <v>133.4</v>
      </c>
      <c r="F85" s="14">
        <f>F79+F80/5</f>
        <v>222</v>
      </c>
      <c r="G85" s="14">
        <f>G79+G80/5</f>
        <v>310.60000000000002</v>
      </c>
      <c r="H85" s="12">
        <f t="shared" si="69"/>
        <v>0.37535171637591452</v>
      </c>
      <c r="I85" s="12">
        <f t="shared" si="70"/>
        <v>0.30045045045045049</v>
      </c>
      <c r="J85" s="12">
        <f t="shared" si="71"/>
        <v>0.33375031273455102</v>
      </c>
      <c r="K85" s="14">
        <f>K79+K80/5</f>
        <v>27</v>
      </c>
      <c r="L85" s="14">
        <f>L79+L80/5</f>
        <v>60.4</v>
      </c>
      <c r="M85" s="14">
        <f>M79+M80/5</f>
        <v>149</v>
      </c>
      <c r="N85" s="12">
        <f t="shared" ref="N85" si="73">K85/(L85+K85)</f>
        <v>0.30892448512585813</v>
      </c>
      <c r="O85" s="12">
        <f t="shared" ref="O85" si="74">K85/(M85+K85)</f>
        <v>0.15340909090909091</v>
      </c>
      <c r="P85" s="12">
        <f t="shared" ref="P85" si="75">2*N85*O85/(N85+O85)</f>
        <v>0.20501138952164008</v>
      </c>
      <c r="Q85" s="12">
        <f>(Q79*144+Q80*124)/268</f>
        <v>0.77577313432835815</v>
      </c>
      <c r="S85" s="12"/>
    </row>
  </sheetData>
  <mergeCells count="13">
    <mergeCell ref="A60:A64"/>
    <mergeCell ref="A72:A76"/>
    <mergeCell ref="A80:A84"/>
    <mergeCell ref="A12:A16"/>
    <mergeCell ref="A20:A24"/>
    <mergeCell ref="A28:A32"/>
    <mergeCell ref="A36:A40"/>
    <mergeCell ref="A44:A48"/>
    <mergeCell ref="A52:A56"/>
    <mergeCell ref="E1:J1"/>
    <mergeCell ref="K1:P1"/>
    <mergeCell ref="R1:S1"/>
    <mergeCell ref="A4:A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rp4</vt:lpstr>
      <vt:lpstr>log_3k</vt:lpstr>
      <vt:lpstr>log_5k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2016-04-27T09:44:50Z</dcterms:created>
  <dcterms:modified xsi:type="dcterms:W3CDTF">2016-04-30T05:53:00Z</dcterms:modified>
</cp:coreProperties>
</file>