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Essex\07_Research_Methods\statistics\Unit 8 Examples - Workbooks-20240216\"/>
    </mc:Choice>
  </mc:AlternateContent>
  <xr:revisionPtr revIDLastSave="0" documentId="13_ncr:1_{374461DC-F407-444B-BA63-C107C48EE9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ets" sheetId="1" r:id="rId1"/>
  </sheets>
  <definedNames>
    <definedName name="_xlnm._FilterDatabase" localSheetId="0" hidden="1">Diets!$A$1:$B$101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 a="1"/>
  <c r="F6" i="1" s="1"/>
  <c r="F14" i="1" a="1"/>
  <c r="F14" i="1" s="1"/>
  <c r="F16" i="1" a="1"/>
  <c r="F16" i="1" s="1"/>
  <c r="F15" i="1" a="1"/>
  <c r="F15" i="1" s="1"/>
  <c r="F9" i="1"/>
  <c r="F8" i="1" a="1"/>
  <c r="F8" i="1" s="1"/>
  <c r="F7" i="1" a="1"/>
  <c r="F7" i="1" s="1"/>
  <c r="F13" i="1" a="1"/>
  <c r="F13" i="1" s="1"/>
  <c r="F12" i="1"/>
  <c r="F11" i="1"/>
  <c r="F5" i="1" a="1"/>
  <c r="F5" i="1" s="1"/>
  <c r="F4" i="1"/>
  <c r="F3" i="1"/>
  <c r="F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<sst xmlns="http://schemas.openxmlformats.org/spreadsheetml/2006/main" count="118" uniqueCount="13">
  <si>
    <t>Diet</t>
  </si>
  <si>
    <t>Wtloss</t>
  </si>
  <si>
    <t>A</t>
  </si>
  <si>
    <t>B</t>
  </si>
  <si>
    <t>Diet A</t>
  </si>
  <si>
    <t>n</t>
  </si>
  <si>
    <t>Mean</t>
  </si>
  <si>
    <t>SD</t>
  </si>
  <si>
    <t>Diet B</t>
  </si>
  <si>
    <t>Median</t>
  </si>
  <si>
    <t>Q1</t>
  </si>
  <si>
    <t>Q3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</si>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</sst>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I23" sqref="I23"/>
    </sheetView>
  </sheetViews>
  <sheetFormatPr defaultRowHeight="12.75" x14ac:dyDescent="0.2"/>
  <cols>
    <col min="6" max="6" width="9.140625" style="5"/>
  </cols>
  <sheetData>
    <row r="1" spans="1:6" x14ac:dyDescent="0.2">
      <c r="A1" s="1" t="s">
        <v>0</v>
      </c>
      <c r="B1" s="1" t="s">
        <v>1</v>
      </c>
    </row>
    <row r="2" spans="1:6" x14ac:dyDescent="0.2">
      <c r="A2" s="2" t="s">
        <v>2</v>
      </c>
      <c r="B2" s="3">
        <v>3.7090000000000001</v>
      </c>
    </row>
    <row r="3" spans="1:6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COUNTIF(A:A, "A")</f>
        <v>50</v>
      </c>
    </row>
    <row r="4" spans="1:6" x14ac:dyDescent="0.2">
      <c r="A4" s="2" t="s">
        <v>2</v>
      </c>
      <c r="B4" s="3">
        <v>6.7539999999999996</v>
      </c>
      <c r="E4" s="4" t="s">
        <v>6</v>
      </c>
      <c r="F4" s="5">
        <f>AVERAGEIF(A:A, "A", B:B)</f>
        <v>5.3411999999999988</v>
      </c>
    </row>
    <row r="5" spans="1:6" x14ac:dyDescent="0.2">
      <c r="A5" s="2" t="s">
        <v>2</v>
      </c>
      <c r="B5" s="3">
        <v>8.9939999999999998</v>
      </c>
      <c r="E5" s="4" t="s">
        <v>7</v>
      </c>
      <c r="F5" s="5" cm="1">
        <f t="array" ref="F5">STDEV(IF(A:A="A", B:B))</f>
        <v>2.5356026132351492</v>
      </c>
    </row>
    <row r="6" spans="1:6" x14ac:dyDescent="0.2">
      <c r="A6" s="2" t="s">
        <v>2</v>
      </c>
      <c r="B6" s="3">
        <v>9.077</v>
      </c>
      <c r="E6" s="4" t="s">
        <v>9</v>
      </c>
      <c r="F6" s="5" cm="1">
        <f t="array" ref="F6">MEDIAN(IF(A:A="A", B:B))</f>
        <v>5.6419999999999995</v>
      </c>
    </row>
    <row r="7" spans="1:6" x14ac:dyDescent="0.2">
      <c r="A7" s="2" t="s">
        <v>2</v>
      </c>
      <c r="B7" s="3">
        <v>6.4130000000000003</v>
      </c>
      <c r="E7" s="4" t="s">
        <v>10</v>
      </c>
      <c r="F7" s="5" cm="1">
        <f t="array" ref="F7">QUARTILE(IF(A:A="A",B:B),1)</f>
        <v>3.7482500000000001</v>
      </c>
    </row>
    <row r="8" spans="1:6" x14ac:dyDescent="0.2">
      <c r="A8" s="2" t="s">
        <v>2</v>
      </c>
      <c r="B8" s="3">
        <v>5.8769999999999998</v>
      </c>
      <c r="E8" s="4" t="s">
        <v>11</v>
      </c>
      <c r="F8" s="5" cm="1">
        <f t="array" ref="F8">QUARTILE(IF(A:A="A",B:B),3)</f>
        <v>7.0327500000000001</v>
      </c>
    </row>
    <row r="9" spans="1:6" x14ac:dyDescent="0.2">
      <c r="A9" s="2" t="s">
        <v>2</v>
      </c>
      <c r="B9" s="3">
        <v>2.5720000000000001</v>
      </c>
      <c r="E9" s="4" t="s">
        <v>12</v>
      </c>
      <c r="F9" s="5">
        <f>F8-F7</f>
        <v>3.2845</v>
      </c>
    </row>
    <row r="10" spans="1:6" x14ac:dyDescent="0.2">
      <c r="A10" s="2" t="s">
        <v>2</v>
      </c>
      <c r="B10" s="3">
        <v>7.52</v>
      </c>
    </row>
    <row r="11" spans="1:6" x14ac:dyDescent="0.2">
      <c r="A11" s="2" t="s">
        <v>2</v>
      </c>
      <c r="B11" s="3">
        <v>6.8810000000000002</v>
      </c>
      <c r="D11" s="4" t="s">
        <v>8</v>
      </c>
      <c r="E11" s="4" t="s">
        <v>5</v>
      </c>
      <c r="F11" s="5">
        <f>COUNTIF(A:A, "B")</f>
        <v>50</v>
      </c>
    </row>
    <row r="12" spans="1:6" x14ac:dyDescent="0.2">
      <c r="A12" s="2" t="s">
        <v>2</v>
      </c>
      <c r="B12" s="3">
        <v>7.2649999999999997</v>
      </c>
      <c r="E12" s="4" t="s">
        <v>6</v>
      </c>
      <c r="F12" s="5">
        <f>AVERAGEIF(A:A, "B", B:B)</f>
        <v>3.709960000000001</v>
      </c>
    </row>
    <row r="13" spans="1:6" x14ac:dyDescent="0.2">
      <c r="A13" s="2" t="s">
        <v>2</v>
      </c>
      <c r="B13" s="3">
        <v>3.4769999999999999</v>
      </c>
      <c r="E13" s="4" t="s">
        <v>7</v>
      </c>
      <c r="F13" s="5" cm="1">
        <f t="array" ref="F13">STDEV(IF(A:A="B", B:B))</f>
        <v>2.7690419986349206</v>
      </c>
    </row>
    <row r="14" spans="1:6" x14ac:dyDescent="0.2">
      <c r="A14" s="2" t="s">
        <v>2</v>
      </c>
      <c r="B14" s="3">
        <v>3.7549999999999999</v>
      </c>
      <c r="E14" s="4" t="s">
        <v>9</v>
      </c>
      <c r="F14" s="5" cm="1">
        <f t="array" ref="F14">MEDIAN(IF(A:A="B", B:B))</f>
        <v>3.7450000000000001</v>
      </c>
    </row>
    <row r="15" spans="1:6" x14ac:dyDescent="0.2">
      <c r="A15" s="2" t="s">
        <v>2</v>
      </c>
      <c r="B15" s="3">
        <v>8.76</v>
      </c>
      <c r="E15" s="4" t="s">
        <v>10</v>
      </c>
      <c r="F15" s="5" cm="1">
        <f t="array" ref="F15">QUARTILE(IF(A:A="B",B:B),1)</f>
        <v>1.9530000000000001</v>
      </c>
    </row>
    <row r="16" spans="1:6" x14ac:dyDescent="0.2">
      <c r="A16" s="2" t="s">
        <v>2</v>
      </c>
      <c r="B16" s="3">
        <v>7.032</v>
      </c>
      <c r="E16" s="4" t="s">
        <v>11</v>
      </c>
      <c r="F16" s="5" cm="1">
        <f t="array" ref="F16">QUARTILE(IF(A:A="B",B:B),3)</f>
        <v>5.4035000000000002</v>
      </c>
    </row>
    <row r="17" spans="1:6" x14ac:dyDescent="0.2">
      <c r="A17" s="2" t="s">
        <v>2</v>
      </c>
      <c r="B17" s="3">
        <v>9.0519999999999996</v>
      </c>
      <c r="E17" s="4" t="s">
        <v>12</v>
      </c>
      <c r="F17" s="5">
        <f>F16-F15</f>
        <v>3.4504999999999999</v>
      </c>
    </row>
    <row r="18" spans="1:6" x14ac:dyDescent="0.2">
      <c r="A18" s="2" t="s">
        <v>2</v>
      </c>
      <c r="B18" s="3">
        <v>10.061999999999999</v>
      </c>
    </row>
    <row r="19" spans="1:6" x14ac:dyDescent="0.2">
      <c r="A19" s="2" t="s">
        <v>2</v>
      </c>
      <c r="B19" s="3">
        <v>4.84</v>
      </c>
    </row>
    <row r="20" spans="1:6" x14ac:dyDescent="0.2">
      <c r="A20" s="2" t="s">
        <v>2</v>
      </c>
      <c r="B20" s="3">
        <v>6.4489999999999998</v>
      </c>
    </row>
    <row r="21" spans="1:6" x14ac:dyDescent="0.2">
      <c r="A21" s="2" t="s">
        <v>2</v>
      </c>
      <c r="B21" s="3">
        <v>9.0190000000000001</v>
      </c>
    </row>
    <row r="22" spans="1:6" x14ac:dyDescent="0.2">
      <c r="A22" s="2" t="s">
        <v>2</v>
      </c>
      <c r="B22" s="3">
        <v>-1.7150000000000001</v>
      </c>
    </row>
    <row r="23" spans="1:6" x14ac:dyDescent="0.2">
      <c r="A23" s="2" t="s">
        <v>2</v>
      </c>
      <c r="B23" s="3">
        <v>4.718</v>
      </c>
    </row>
    <row r="24" spans="1:6" x14ac:dyDescent="0.2">
      <c r="A24" s="2" t="s">
        <v>2</v>
      </c>
      <c r="B24" s="3">
        <v>4.0069999999999997</v>
      </c>
    </row>
    <row r="25" spans="1:6" x14ac:dyDescent="0.2">
      <c r="A25" s="2" t="s">
        <v>2</v>
      </c>
      <c r="B25" s="3">
        <v>7.2409999999999997</v>
      </c>
    </row>
    <row r="26" spans="1:6" x14ac:dyDescent="0.2">
      <c r="A26" s="2" t="s">
        <v>2</v>
      </c>
      <c r="B26" s="3">
        <v>2.1280000000000001</v>
      </c>
    </row>
    <row r="27" spans="1:6" x14ac:dyDescent="0.2">
      <c r="A27" s="2" t="s">
        <v>2</v>
      </c>
      <c r="B27" s="3">
        <v>6.968</v>
      </c>
    </row>
    <row r="28" spans="1:6" x14ac:dyDescent="0.2">
      <c r="A28" s="2" t="s">
        <v>2</v>
      </c>
      <c r="B28" s="3">
        <v>4.8529999999999998</v>
      </c>
    </row>
    <row r="29" spans="1:6" x14ac:dyDescent="0.2">
      <c r="A29" s="2" t="s">
        <v>2</v>
      </c>
      <c r="B29" s="3">
        <v>5.5E-2</v>
      </c>
    </row>
    <row r="30" spans="1:6" x14ac:dyDescent="0.2">
      <c r="A30" s="2" t="s">
        <v>2</v>
      </c>
      <c r="B30" s="3">
        <v>2.68</v>
      </c>
    </row>
    <row r="31" spans="1:6" x14ac:dyDescent="0.2">
      <c r="A31" s="2" t="s">
        <v>2</v>
      </c>
      <c r="B31" s="3">
        <v>3.746</v>
      </c>
    </row>
    <row r="32" spans="1:6" x14ac:dyDescent="0.2">
      <c r="A32" s="2" t="s">
        <v>2</v>
      </c>
      <c r="B32" s="3">
        <v>7.0330000000000004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autoFilter ref="A1:B101" xr:uid="{00000000-0001-0000-0000-000000000000}"/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Diets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Simon Egli</cp:lastModifiedBy>
  <dcterms:created xsi:type="dcterms:W3CDTF">2006-09-15T14:24:12Z</dcterms:created>
  <dcterms:modified xsi:type="dcterms:W3CDTF">2024-02-16T16:50:28Z</dcterms:modified>
</cp:coreProperties>
</file>